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Details'!$B$1:$BB$181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Turbine'!$A$1:$X$25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Region'!$A$1:$I$25</definedName>
    <definedName function="false" hidden="false" localSheetId="1" name="_xlnm.Print_Area" vbProcedure="false">'Summary by Status'!$A$1:$H$68</definedName>
    <definedName function="false" hidden="false" localSheetId="2" name="_xlnm.Print_Area" vbProcedure="false">'Summary by Type'!$A$1:$I$28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159</xdr:row>
                <xdr:rowOff>14</xdr:rowOff>
              </xdr:from>
              <xdr:to>
                <xdr:col>10</xdr:col>
                <xdr:colOff>41</xdr:colOff>
                <xdr:row>164</xdr:row>
                <xdr:rowOff>9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<sst xmlns="http://schemas.openxmlformats.org/spreadsheetml/2006/main" count="1321" uniqueCount="211">
  <si>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</si>
  <si>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</si>
  <si>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</si>
  <si>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</si>
  <si>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</si>
  <si>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</si>
  <si>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</si>
  <si>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</si>
  <si>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</si>
  <si>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</si>
  <si>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</si>
  <si>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</si>
  <si>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</si>
  <si>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</si>
  <si>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</si>
  <si>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</si>
  <si>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</si>
  <si>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</si>
  <si>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</si>
  <si>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</si>
  <si>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</si>
  <si>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</si>
  <si>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</si>
  <si>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</si>
  <si>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</si>
  <si>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</si>
  <si>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</si>
  <si>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</si>
  <si>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LM6000</t>
  </si>
  <si>
    <t xml:space="preserve">New</t>
  </si>
  <si>
    <t xml:space="preserve">$200MM DASHed on 4/19/01</t>
  </si>
  <si>
    <t xml:space="preserve">N</t>
  </si>
  <si>
    <t xml:space="preserve">N/A</t>
  </si>
  <si>
    <t xml:space="preserve">EA</t>
  </si>
  <si>
    <t xml:space="preserve">Maurice Gilbert</t>
  </si>
  <si>
    <t xml:space="preserve">Las Vegas CoGen II</t>
  </si>
  <si>
    <t xml:space="preserve">BD-2-00</t>
  </si>
  <si>
    <t xml:space="preserve">7EA</t>
  </si>
  <si>
    <t xml:space="preserve">E-Next Generation</t>
  </si>
  <si>
    <t xml:space="preserve">$4MM Paid</t>
  </si>
  <si>
    <t xml:space="preserve">Northwest Corp.</t>
  </si>
  <si>
    <t xml:space="preserve">EE&amp;CC purchased these turbines spec;  Delainey accepts responsibility for removing from LJM</t>
  </si>
  <si>
    <t xml:space="preserve">Exclusivity payment received for sale.</t>
  </si>
  <si>
    <t xml:space="preserve">EE&amp;CC purchased these turbines spec;  Delainey accepts responsibility for removing from LJM - Blue Dog</t>
  </si>
  <si>
    <t xml:space="preserve">Tentative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</si>
  <si>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</si>
  <si>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</si>
  <si>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</si>
  <si>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</si>
  <si>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ENE B/S</t>
  </si>
  <si>
    <t xml:space="preserve">Analyzing</t>
  </si>
  <si>
    <t xml:space="preserve">David Fairley, Mathew Gimble</t>
  </si>
  <si>
    <t xml:space="preserve">Purchaser Identified</t>
  </si>
  <si>
    <t xml:space="preserve">CALME purchased turbine from ENA; turbine has not yet cleared customs;  generator incurred salt water damage while unloading</t>
  </si>
  <si>
    <t xml:space="preserve">7FA</t>
  </si>
  <si>
    <t xml:space="preserve">$16.5MM on 2/16/01</t>
  </si>
  <si>
    <t xml:space="preserve">Jake Thomas/Laura Wente</t>
  </si>
  <si>
    <t xml:space="preserve">Columbia</t>
  </si>
  <si>
    <t xml:space="preserve">Mitsubishi</t>
  </si>
  <si>
    <t xml:space="preserve">MHI 501F Simple Cycle</t>
  </si>
  <si>
    <t xml:space="preserve">West LB</t>
  </si>
  <si>
    <t xml:space="preserve">$2.5MM on 1/31/01</t>
  </si>
  <si>
    <t xml:space="preserve">Fort Pierce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</si>
  <si>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</si>
  <si>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</si>
  <si>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</si>
  <si>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</si>
  <si>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9FA STAG Power Islands</t>
  </si>
  <si>
    <t xml:space="preserve">Whitewing</t>
  </si>
  <si>
    <t xml:space="preserve">$4.5MM DASHed</t>
  </si>
  <si>
    <t xml:space="preserve">EWS</t>
  </si>
  <si>
    <t xml:space="preserve">John Chappell</t>
  </si>
  <si>
    <t xml:space="preserve">Stephen Heck</t>
  </si>
  <si>
    <t xml:space="preserve">Sale in Process</t>
  </si>
  <si>
    <t xml:space="preserve">DASH in progress.</t>
  </si>
  <si>
    <t xml:space="preserve">ABB</t>
  </si>
  <si>
    <t xml:space="preserve">11N1</t>
  </si>
  <si>
    <t xml:space="preserve">Used</t>
  </si>
  <si>
    <t xml:space="preserve">Delivered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</si>
  <si>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</si>
  <si>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</si>
  <si>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</si>
  <si>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</si>
  <si>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</si>
  <si>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</si>
  <si>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</si>
  <si>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</si>
  <si>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CONFIDENTIAL</t>
  </si>
  <si>
    <t xml:space="preserve">Summary by Status</t>
  </si>
  <si>
    <t xml:space="preserve">($ MMs)</t>
  </si>
  <si>
    <t xml:space="preserve">DRAFT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</si>
  <si>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</si>
  <si>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</si>
  <si>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</si>
  <si>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</si>
  <si>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</si>
  <si>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</si>
  <si>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</si>
  <si>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</si>
  <si>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</si>
  <si>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</si>
  <si>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</si>
  <si>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</si>
  <si>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</si>
  <si>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</si>
  <si>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501D5A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</si>
  <si>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</si>
  <si>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</si>
  <si>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9FA STAG power islands</t>
  </si>
  <si>
    <t xml:space="preserve">Fr 6B 60hz power barges (BV=0)</t>
  </si>
  <si>
    <t xml:space="preserve">Steam Turbine (BV = 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</si>
  <si>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</si>
  <si>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</si>
  <si>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</si>
  <si>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</si>
  <si>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</si>
  <si>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</si>
  <si>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</si>
  <si>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</si>
  <si>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</si>
  <si>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</si>
  <si>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</si>
  <si>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</si>
  <si>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</si>
  <si>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EECC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</si>
  <si>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</si>
  <si>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</si>
  <si>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</si>
  <si>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</si>
  <si>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</si>
  <si>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</si>
  <si>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</si>
  <si>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</si>
  <si>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</si>
  <si>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</si>
  <si>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</si>
  <si>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</si>
  <si>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</si>
  <si>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</si>
  <si>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</si>
  <si>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</si>
  <si>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</si>
  <si>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</si>
  <si>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</si>
  <si>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</si>
  <si>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</si>
  <si>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</si>
  <si>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</si>
  <si>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</si>
  <si>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</si>
  <si>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</si>
  <si>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</si>
  <si>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</si>
  <si>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</si>
  <si>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</si>
  <si>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</si>
  <si>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</si>
  <si>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</si>
  <si>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</si>
  <si>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</si>
  <si>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</si>
  <si>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</si>
  <si>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</si>
  <si>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</si>
  <si>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</si>
  <si>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</si>
  <si>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</si>
  <si>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</si>
  <si>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</si>
  <si>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</si>
  <si>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</si>
  <si>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</si>
  <si>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</si>
  <si>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</si>
  <si>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</si>
  <si>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</si>
  <si>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</si>
  <si>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</si>
  <si>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</si>
  <si>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</si>
  <si>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</si>
  <si>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</si>
  <si>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</si>
  <si>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</si>
  <si>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</si>
  <si>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</si>
  <si>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</si>
  <si>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</si>
  <si>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</si>
  <si>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</si>
  <si>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</si>
  <si>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</si>
  <si>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</si>
  <si>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</si>
  <si>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</si>
  <si>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</si>
  <si>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</si>
  <si>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</si>
  <si>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</si>
  <si>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</si>
  <si>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</si>
  <si>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</si>
  <si>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</si>
  <si>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</si>
  <si>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</si>
  <si>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</si>
  <si>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Dick Westfahl</t>
  </si>
  <si>
    <t xml:space="preserve">NEPCO / NESCO - Goldendale (EECC)</t>
  </si>
  <si>
    <t xml:space="preserve">Contract in the works, possible buyer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</si>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</sst>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5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5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5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5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5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51200594108425"/>
          <c:w val="0.976416127115198"/>
          <c:h val="0.943889759881178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Details'!$D$167:$BB$167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1.999920225</c:v>
                </c:pt>
                <c:pt idx="20">
                  <c:v>3.8265</c:v>
                </c:pt>
                <c:pt idx="21">
                  <c:v>5.2614375</c:v>
                </c:pt>
                <c:pt idx="22">
                  <c:v>6.696375</c:v>
                </c:pt>
                <c:pt idx="23">
                  <c:v>8.226975</c:v>
                </c:pt>
                <c:pt idx="24">
                  <c:v>9.757575</c:v>
                </c:pt>
                <c:pt idx="25">
                  <c:v>11.288175</c:v>
                </c:pt>
                <c:pt idx="26">
                  <c:v>13.966725</c:v>
                </c:pt>
                <c:pt idx="27">
                  <c:v>17.21925</c:v>
                </c:pt>
                <c:pt idx="28">
                  <c:v>20.089125</c:v>
                </c:pt>
                <c:pt idx="29">
                  <c:v>34.90806</c:v>
                </c:pt>
                <c:pt idx="30">
                  <c:v>43.8945</c:v>
                </c:pt>
                <c:pt idx="31">
                  <c:v>51.541665</c:v>
                </c:pt>
                <c:pt idx="32">
                  <c:v>58.997505</c:v>
                </c:pt>
                <c:pt idx="33">
                  <c:v>66.070695</c:v>
                </c:pt>
                <c:pt idx="34">
                  <c:v>73.143885</c:v>
                </c:pt>
                <c:pt idx="35">
                  <c:v>80.02575</c:v>
                </c:pt>
                <c:pt idx="36">
                  <c:v>86.71629</c:v>
                </c:pt>
                <c:pt idx="37">
                  <c:v>86.71629</c:v>
                </c:pt>
                <c:pt idx="38">
                  <c:v>93.02418</c:v>
                </c:pt>
                <c:pt idx="39">
                  <c:v>93.02418</c:v>
                </c:pt>
                <c:pt idx="40">
                  <c:v>100.387275</c:v>
                </c:pt>
                <c:pt idx="41">
                  <c:v>101.3439</c:v>
                </c:pt>
                <c:pt idx="42">
                  <c:v>101.3439</c:v>
                </c:pt>
                <c:pt idx="43">
                  <c:v>101.3439</c:v>
                </c:pt>
                <c:pt idx="44">
                  <c:v>101.3439</c:v>
                </c:pt>
                <c:pt idx="45">
                  <c:v>101.3439</c:v>
                </c:pt>
                <c:pt idx="46">
                  <c:v>101.3439</c:v>
                </c:pt>
                <c:pt idx="47">
                  <c:v>101.3439</c:v>
                </c:pt>
                <c:pt idx="48">
                  <c:v>101.3439</c:v>
                </c:pt>
                <c:pt idx="49">
                  <c:v>101.3439</c:v>
                </c:pt>
                <c:pt idx="50">
                  <c:v>101.3439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Details'!$D$168:$BB$168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4.783125</c:v>
                </c:pt>
                <c:pt idx="20">
                  <c:v>5.548425</c:v>
                </c:pt>
                <c:pt idx="21">
                  <c:v>6.313725</c:v>
                </c:pt>
                <c:pt idx="22">
                  <c:v>7.27035</c:v>
                </c:pt>
                <c:pt idx="23">
                  <c:v>8.226975</c:v>
                </c:pt>
                <c:pt idx="24">
                  <c:v>9.1836</c:v>
                </c:pt>
                <c:pt idx="25">
                  <c:v>10.140225</c:v>
                </c:pt>
                <c:pt idx="26">
                  <c:v>11.09685</c:v>
                </c:pt>
                <c:pt idx="27">
                  <c:v>12.053475</c:v>
                </c:pt>
                <c:pt idx="28">
                  <c:v>12.818775</c:v>
                </c:pt>
                <c:pt idx="29">
                  <c:v>20.08329</c:v>
                </c:pt>
                <c:pt idx="30">
                  <c:v>38.25333</c:v>
                </c:pt>
                <c:pt idx="31">
                  <c:v>44.94387</c:v>
                </c:pt>
                <c:pt idx="32">
                  <c:v>51.63441</c:v>
                </c:pt>
                <c:pt idx="33">
                  <c:v>58.32495</c:v>
                </c:pt>
                <c:pt idx="34">
                  <c:v>64.63284</c:v>
                </c:pt>
                <c:pt idx="35">
                  <c:v>70.94073</c:v>
                </c:pt>
                <c:pt idx="36">
                  <c:v>77.24862</c:v>
                </c:pt>
                <c:pt idx="37">
                  <c:v>77.24862</c:v>
                </c:pt>
                <c:pt idx="38">
                  <c:v>83.55651</c:v>
                </c:pt>
                <c:pt idx="39">
                  <c:v>89.8644</c:v>
                </c:pt>
                <c:pt idx="40">
                  <c:v>89.8644</c:v>
                </c:pt>
                <c:pt idx="41">
                  <c:v>101.3439</c:v>
                </c:pt>
                <c:pt idx="42">
                  <c:v>101.3439</c:v>
                </c:pt>
                <c:pt idx="43">
                  <c:v>101.3439</c:v>
                </c:pt>
                <c:pt idx="44">
                  <c:v>101.3439</c:v>
                </c:pt>
                <c:pt idx="45">
                  <c:v>101.3439</c:v>
                </c:pt>
                <c:pt idx="46">
                  <c:v>101.3439</c:v>
                </c:pt>
                <c:pt idx="47">
                  <c:v>101.3439</c:v>
                </c:pt>
                <c:pt idx="48">
                  <c:v>101.3439</c:v>
                </c:pt>
                <c:pt idx="49">
                  <c:v>101.3439</c:v>
                </c:pt>
                <c:pt idx="50">
                  <c:v>101.3439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Details'!$D$171:$BB$171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15.9289</c:v>
                </c:pt>
                <c:pt idx="11">
                  <c:v>17.1542</c:v>
                </c:pt>
                <c:pt idx="12">
                  <c:v>18.3795</c:v>
                </c:pt>
                <c:pt idx="13">
                  <c:v>18.99215</c:v>
                </c:pt>
                <c:pt idx="14">
                  <c:v>19.6048</c:v>
                </c:pt>
                <c:pt idx="15">
                  <c:v>20.21745</c:v>
                </c:pt>
                <c:pt idx="16">
                  <c:v>27.3728</c:v>
                </c:pt>
                <c:pt idx="17">
                  <c:v>32.34725</c:v>
                </c:pt>
                <c:pt idx="18">
                  <c:v>32.9599</c:v>
                </c:pt>
                <c:pt idx="19">
                  <c:v>32.9599</c:v>
                </c:pt>
                <c:pt idx="20">
                  <c:v>40.7279</c:v>
                </c:pt>
                <c:pt idx="21">
                  <c:v>48.0987</c:v>
                </c:pt>
                <c:pt idx="22">
                  <c:v>49.324</c:v>
                </c:pt>
                <c:pt idx="23">
                  <c:v>49.324</c:v>
                </c:pt>
                <c:pt idx="24">
                  <c:v>49.324</c:v>
                </c:pt>
                <c:pt idx="25">
                  <c:v>49.324</c:v>
                </c:pt>
                <c:pt idx="26">
                  <c:v>49.324</c:v>
                </c:pt>
                <c:pt idx="27">
                  <c:v>63.5757</c:v>
                </c:pt>
                <c:pt idx="28">
                  <c:v>71.0638</c:v>
                </c:pt>
                <c:pt idx="29">
                  <c:v>74.1998</c:v>
                </c:pt>
                <c:pt idx="30">
                  <c:v>84.0994</c:v>
                </c:pt>
                <c:pt idx="31">
                  <c:v>90.8035</c:v>
                </c:pt>
                <c:pt idx="32">
                  <c:v>106.2312</c:v>
                </c:pt>
                <c:pt idx="33">
                  <c:v>107.4072</c:v>
                </c:pt>
                <c:pt idx="34">
                  <c:v>108.5832</c:v>
                </c:pt>
                <c:pt idx="35">
                  <c:v>109.7592</c:v>
                </c:pt>
                <c:pt idx="36">
                  <c:v>110.9352</c:v>
                </c:pt>
                <c:pt idx="37">
                  <c:v>112.1112</c:v>
                </c:pt>
                <c:pt idx="38">
                  <c:v>120.658</c:v>
                </c:pt>
                <c:pt idx="39">
                  <c:v>129.2048</c:v>
                </c:pt>
                <c:pt idx="40">
                  <c:v>130.7728</c:v>
                </c:pt>
                <c:pt idx="41">
                  <c:v>139.7116</c:v>
                </c:pt>
                <c:pt idx="42">
                  <c:v>148.6504</c:v>
                </c:pt>
                <c:pt idx="43">
                  <c:v>157.5892</c:v>
                </c:pt>
                <c:pt idx="44">
                  <c:v>166.528</c:v>
                </c:pt>
                <c:pt idx="45">
                  <c:v>168.096</c:v>
                </c:pt>
                <c:pt idx="46">
                  <c:v>169.664</c:v>
                </c:pt>
                <c:pt idx="47">
                  <c:v>171.232</c:v>
                </c:pt>
                <c:pt idx="48">
                  <c:v>179.072</c:v>
                </c:pt>
                <c:pt idx="49">
                  <c:v>181.032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Details'!$D$172:$BB$172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52.1951</c:v>
                </c:pt>
                <c:pt idx="18">
                  <c:v>52.1951</c:v>
                </c:pt>
                <c:pt idx="19">
                  <c:v>52.1951</c:v>
                </c:pt>
                <c:pt idx="20">
                  <c:v>68.124</c:v>
                </c:pt>
                <c:pt idx="21">
                  <c:v>141.832</c:v>
                </c:pt>
                <c:pt idx="22">
                  <c:v>141.832</c:v>
                </c:pt>
                <c:pt idx="23">
                  <c:v>141.832</c:v>
                </c:pt>
                <c:pt idx="24">
                  <c:v>141.832</c:v>
                </c:pt>
                <c:pt idx="25">
                  <c:v>141.832</c:v>
                </c:pt>
                <c:pt idx="26">
                  <c:v>141.832</c:v>
                </c:pt>
                <c:pt idx="27">
                  <c:v>141.832</c:v>
                </c:pt>
                <c:pt idx="28">
                  <c:v>145.752</c:v>
                </c:pt>
                <c:pt idx="29">
                  <c:v>145.752</c:v>
                </c:pt>
                <c:pt idx="30">
                  <c:v>146.536</c:v>
                </c:pt>
                <c:pt idx="31">
                  <c:v>147.32</c:v>
                </c:pt>
                <c:pt idx="32">
                  <c:v>148.104</c:v>
                </c:pt>
                <c:pt idx="33">
                  <c:v>148.888</c:v>
                </c:pt>
                <c:pt idx="34">
                  <c:v>149.672</c:v>
                </c:pt>
                <c:pt idx="35">
                  <c:v>150.456</c:v>
                </c:pt>
                <c:pt idx="36">
                  <c:v>151.24</c:v>
                </c:pt>
                <c:pt idx="37">
                  <c:v>152.024</c:v>
                </c:pt>
                <c:pt idx="38">
                  <c:v>152.808</c:v>
                </c:pt>
                <c:pt idx="39">
                  <c:v>153.592</c:v>
                </c:pt>
                <c:pt idx="40">
                  <c:v>154.376</c:v>
                </c:pt>
                <c:pt idx="41">
                  <c:v>155.16</c:v>
                </c:pt>
                <c:pt idx="42">
                  <c:v>155.944</c:v>
                </c:pt>
                <c:pt idx="43">
                  <c:v>156.728</c:v>
                </c:pt>
                <c:pt idx="44">
                  <c:v>157.512</c:v>
                </c:pt>
                <c:pt idx="45">
                  <c:v>157.512</c:v>
                </c:pt>
                <c:pt idx="46">
                  <c:v>157.512</c:v>
                </c:pt>
                <c:pt idx="47">
                  <c:v>157.512</c:v>
                </c:pt>
                <c:pt idx="48">
                  <c:v>157.512</c:v>
                </c:pt>
                <c:pt idx="49">
                  <c:v>157.512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Details'!$D$175:$BB$175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</c:v>
                </c:pt>
                <c:pt idx="11">
                  <c:v>2.3</c:v>
                </c:pt>
                <c:pt idx="12">
                  <c:v>2.3</c:v>
                </c:pt>
                <c:pt idx="13">
                  <c:v>2.3</c:v>
                </c:pt>
                <c:pt idx="14">
                  <c:v>2.3</c:v>
                </c:pt>
                <c:pt idx="15">
                  <c:v>2.3</c:v>
                </c:pt>
                <c:pt idx="16">
                  <c:v>8.8427</c:v>
                </c:pt>
                <c:pt idx="17">
                  <c:v>13.2045</c:v>
                </c:pt>
                <c:pt idx="18">
                  <c:v>13.2045</c:v>
                </c:pt>
                <c:pt idx="19">
                  <c:v>60.7045</c:v>
                </c:pt>
                <c:pt idx="20">
                  <c:v>92.2722</c:v>
                </c:pt>
                <c:pt idx="21">
                  <c:v>92.2722</c:v>
                </c:pt>
                <c:pt idx="22">
                  <c:v>92.2722</c:v>
                </c:pt>
                <c:pt idx="23">
                  <c:v>149.8297</c:v>
                </c:pt>
                <c:pt idx="24">
                  <c:v>162.3422</c:v>
                </c:pt>
                <c:pt idx="25">
                  <c:v>174.8547</c:v>
                </c:pt>
                <c:pt idx="26">
                  <c:v>187.3672</c:v>
                </c:pt>
                <c:pt idx="27">
                  <c:v>208.6033</c:v>
                </c:pt>
                <c:pt idx="28">
                  <c:v>221.1158</c:v>
                </c:pt>
                <c:pt idx="29">
                  <c:v>231.1258</c:v>
                </c:pt>
                <c:pt idx="30">
                  <c:v>247.3569</c:v>
                </c:pt>
                <c:pt idx="31">
                  <c:v>254.8644</c:v>
                </c:pt>
                <c:pt idx="32">
                  <c:v>271.0955</c:v>
                </c:pt>
                <c:pt idx="33">
                  <c:v>276.1005</c:v>
                </c:pt>
                <c:pt idx="34">
                  <c:v>281.1055</c:v>
                </c:pt>
                <c:pt idx="35">
                  <c:v>286.1105</c:v>
                </c:pt>
                <c:pt idx="36">
                  <c:v>291.1155</c:v>
                </c:pt>
                <c:pt idx="37">
                  <c:v>306.1305</c:v>
                </c:pt>
                <c:pt idx="38">
                  <c:v>323.648</c:v>
                </c:pt>
                <c:pt idx="39">
                  <c:v>338.663</c:v>
                </c:pt>
                <c:pt idx="40">
                  <c:v>341.1655</c:v>
                </c:pt>
                <c:pt idx="41">
                  <c:v>343.668</c:v>
                </c:pt>
                <c:pt idx="42">
                  <c:v>343.668</c:v>
                </c:pt>
                <c:pt idx="43">
                  <c:v>343.668</c:v>
                </c:pt>
                <c:pt idx="44">
                  <c:v>343.668</c:v>
                </c:pt>
                <c:pt idx="45">
                  <c:v>343.668</c:v>
                </c:pt>
                <c:pt idx="46">
                  <c:v>343.668</c:v>
                </c:pt>
                <c:pt idx="47">
                  <c:v>343.668</c:v>
                </c:pt>
                <c:pt idx="48">
                  <c:v>343.668</c:v>
                </c:pt>
                <c:pt idx="49">
                  <c:v>343.668</c:v>
                </c:pt>
                <c:pt idx="50">
                  <c:v>343.668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Details'!$D$176:$BB$176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43.618</c:v>
                </c:pt>
                <c:pt idx="18">
                  <c:v>68.643</c:v>
                </c:pt>
                <c:pt idx="19">
                  <c:v>119.39625</c:v>
                </c:pt>
                <c:pt idx="20">
                  <c:v>123.6505</c:v>
                </c:pt>
                <c:pt idx="21">
                  <c:v>127.6545</c:v>
                </c:pt>
                <c:pt idx="22">
                  <c:v>134.41125</c:v>
                </c:pt>
                <c:pt idx="23">
                  <c:v>146.6735</c:v>
                </c:pt>
                <c:pt idx="24">
                  <c:v>161.43825</c:v>
                </c:pt>
                <c:pt idx="25">
                  <c:v>175.95275</c:v>
                </c:pt>
                <c:pt idx="26">
                  <c:v>188.46525</c:v>
                </c:pt>
                <c:pt idx="27">
                  <c:v>201.7285</c:v>
                </c:pt>
                <c:pt idx="28">
                  <c:v>215.242</c:v>
                </c:pt>
                <c:pt idx="29">
                  <c:v>228.50525</c:v>
                </c:pt>
                <c:pt idx="30">
                  <c:v>238.7655</c:v>
                </c:pt>
                <c:pt idx="31">
                  <c:v>246.273</c:v>
                </c:pt>
                <c:pt idx="32">
                  <c:v>254.281</c:v>
                </c:pt>
                <c:pt idx="33">
                  <c:v>258.7855</c:v>
                </c:pt>
                <c:pt idx="34">
                  <c:v>263.03975</c:v>
                </c:pt>
                <c:pt idx="35">
                  <c:v>266.54325</c:v>
                </c:pt>
                <c:pt idx="36">
                  <c:v>269.54625</c:v>
                </c:pt>
                <c:pt idx="37">
                  <c:v>293.57025</c:v>
                </c:pt>
                <c:pt idx="38">
                  <c:v>317.344</c:v>
                </c:pt>
                <c:pt idx="39">
                  <c:v>340.367</c:v>
                </c:pt>
                <c:pt idx="40">
                  <c:v>341.368</c:v>
                </c:pt>
                <c:pt idx="41">
                  <c:v>341.368</c:v>
                </c:pt>
                <c:pt idx="42">
                  <c:v>341.368</c:v>
                </c:pt>
                <c:pt idx="43">
                  <c:v>341.368</c:v>
                </c:pt>
                <c:pt idx="44">
                  <c:v>341.368</c:v>
                </c:pt>
                <c:pt idx="45">
                  <c:v>341.368</c:v>
                </c:pt>
                <c:pt idx="46">
                  <c:v>341.368</c:v>
                </c:pt>
                <c:pt idx="47">
                  <c:v>341.368</c:v>
                </c:pt>
                <c:pt idx="48">
                  <c:v>341.368</c:v>
                </c:pt>
                <c:pt idx="49">
                  <c:v>341.368</c:v>
                </c:pt>
                <c:pt idx="50">
                  <c:v>341.368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Details'!$D$179:$BB$179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18.2289</c:v>
                </c:pt>
                <c:pt idx="11">
                  <c:v>19.4542</c:v>
                </c:pt>
                <c:pt idx="12">
                  <c:v>20.6795</c:v>
                </c:pt>
                <c:pt idx="13">
                  <c:v>21.29215</c:v>
                </c:pt>
                <c:pt idx="14">
                  <c:v>21.9048</c:v>
                </c:pt>
                <c:pt idx="15">
                  <c:v>22.51745</c:v>
                </c:pt>
                <c:pt idx="16">
                  <c:v>36.2155</c:v>
                </c:pt>
                <c:pt idx="17">
                  <c:v>45.55175</c:v>
                </c:pt>
                <c:pt idx="18">
                  <c:v>46.1644</c:v>
                </c:pt>
                <c:pt idx="19">
                  <c:v>95.664320225</c:v>
                </c:pt>
                <c:pt idx="20">
                  <c:v>136.8266</c:v>
                </c:pt>
                <c:pt idx="21">
                  <c:v>145.6323375</c:v>
                </c:pt>
                <c:pt idx="22">
                  <c:v>148.292575</c:v>
                </c:pt>
                <c:pt idx="23">
                  <c:v>207.380675</c:v>
                </c:pt>
                <c:pt idx="24">
                  <c:v>221.423775</c:v>
                </c:pt>
                <c:pt idx="25">
                  <c:v>235.466875</c:v>
                </c:pt>
                <c:pt idx="26">
                  <c:v>250.657925</c:v>
                </c:pt>
                <c:pt idx="27">
                  <c:v>289.39825</c:v>
                </c:pt>
                <c:pt idx="28">
                  <c:v>312.268725</c:v>
                </c:pt>
                <c:pt idx="29">
                  <c:v>340.23366</c:v>
                </c:pt>
                <c:pt idx="30">
                  <c:v>375.3508</c:v>
                </c:pt>
                <c:pt idx="31">
                  <c:v>397.209565</c:v>
                </c:pt>
                <c:pt idx="32">
                  <c:v>436.324205</c:v>
                </c:pt>
                <c:pt idx="33">
                  <c:v>449.578395</c:v>
                </c:pt>
                <c:pt idx="34">
                  <c:v>462.832585</c:v>
                </c:pt>
                <c:pt idx="35">
                  <c:v>475.89545</c:v>
                </c:pt>
                <c:pt idx="36">
                  <c:v>488.76699</c:v>
                </c:pt>
                <c:pt idx="37">
                  <c:v>504.95799</c:v>
                </c:pt>
                <c:pt idx="38">
                  <c:v>537.33018</c:v>
                </c:pt>
                <c:pt idx="39">
                  <c:v>560.89198</c:v>
                </c:pt>
                <c:pt idx="40">
                  <c:v>572.325575</c:v>
                </c:pt>
                <c:pt idx="41">
                  <c:v>584.7235</c:v>
                </c:pt>
                <c:pt idx="42">
                  <c:v>593.6623</c:v>
                </c:pt>
                <c:pt idx="43">
                  <c:v>602.6011</c:v>
                </c:pt>
                <c:pt idx="44">
                  <c:v>611.5399</c:v>
                </c:pt>
                <c:pt idx="45">
                  <c:v>613.1079</c:v>
                </c:pt>
                <c:pt idx="46">
                  <c:v>614.6759</c:v>
                </c:pt>
                <c:pt idx="47">
                  <c:v>616.2439</c:v>
                </c:pt>
                <c:pt idx="48">
                  <c:v>624.0839</c:v>
                </c:pt>
                <c:pt idx="49">
                  <c:v>626.0439</c:v>
                </c:pt>
                <c:pt idx="50">
                  <c:v>626.0439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Details'!$D$180:$BB$180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95.8131</c:v>
                </c:pt>
                <c:pt idx="18">
                  <c:v>120.8381</c:v>
                </c:pt>
                <c:pt idx="19">
                  <c:v>176.374475</c:v>
                </c:pt>
                <c:pt idx="20">
                  <c:v>197.322925</c:v>
                </c:pt>
                <c:pt idx="21">
                  <c:v>275.800225</c:v>
                </c:pt>
                <c:pt idx="22">
                  <c:v>283.5136</c:v>
                </c:pt>
                <c:pt idx="23">
                  <c:v>296.732475</c:v>
                </c:pt>
                <c:pt idx="24">
                  <c:v>312.45385</c:v>
                </c:pt>
                <c:pt idx="25">
                  <c:v>327.924975</c:v>
                </c:pt>
                <c:pt idx="26">
                  <c:v>341.3941</c:v>
                </c:pt>
                <c:pt idx="27">
                  <c:v>355.613975</c:v>
                </c:pt>
                <c:pt idx="28">
                  <c:v>373.812775</c:v>
                </c:pt>
                <c:pt idx="29">
                  <c:v>394.34054</c:v>
                </c:pt>
                <c:pt idx="30">
                  <c:v>423.55483</c:v>
                </c:pt>
                <c:pt idx="31">
                  <c:v>438.53687</c:v>
                </c:pt>
                <c:pt idx="32">
                  <c:v>454.01941</c:v>
                </c:pt>
                <c:pt idx="33">
                  <c:v>465.99845</c:v>
                </c:pt>
                <c:pt idx="34">
                  <c:v>477.34459</c:v>
                </c:pt>
                <c:pt idx="35">
                  <c:v>487.93998</c:v>
                </c:pt>
                <c:pt idx="36">
                  <c:v>498.03487</c:v>
                </c:pt>
                <c:pt idx="37">
                  <c:v>522.84287</c:v>
                </c:pt>
                <c:pt idx="38">
                  <c:v>553.70851</c:v>
                </c:pt>
                <c:pt idx="39">
                  <c:v>583.8234</c:v>
                </c:pt>
                <c:pt idx="40">
                  <c:v>585.6084</c:v>
                </c:pt>
                <c:pt idx="41">
                  <c:v>597.8719</c:v>
                </c:pt>
                <c:pt idx="42">
                  <c:v>598.6559</c:v>
                </c:pt>
                <c:pt idx="43">
                  <c:v>599.4399</c:v>
                </c:pt>
                <c:pt idx="44">
                  <c:v>600.2239</c:v>
                </c:pt>
                <c:pt idx="45">
                  <c:v>600.2239</c:v>
                </c:pt>
                <c:pt idx="46">
                  <c:v>600.2239</c:v>
                </c:pt>
                <c:pt idx="47">
                  <c:v>600.2239</c:v>
                </c:pt>
                <c:pt idx="48">
                  <c:v>600.2239</c:v>
                </c:pt>
                <c:pt idx="49">
                  <c:v>600.2239</c:v>
                </c:pt>
                <c:pt idx="50">
                  <c:v>623.7439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457325"/>
        <c:axId val="90204709"/>
      </c:lineChart>
      <c:catAx>
        <c:axId val="54457325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90204709"/>
        <c:crossesAt val="0"/>
        <c:auto val="1"/>
        <c:lblAlgn val="ctr"/>
        <c:lblOffset val="100"/>
        <c:noMultiLvlLbl val="0"/>
      </c:catAx>
      <c:valAx>
        <c:axId val="90204709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4457325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55503424978887"/>
          <c:y val="0.0349863850152653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38</xdr:row>
      <xdr:rowOff>152280</xdr:rowOff>
    </xdr:from>
    <xdr:to>
      <xdr:col>7</xdr:col>
      <xdr:colOff>1270440</xdr:colOff>
      <xdr:row>65</xdr:row>
      <xdr:rowOff>142920</xdr:rowOff>
    </xdr:to>
    <xdr:graphicFrame>
      <xdr:nvGraphicFramePr>
        <xdr:cNvPr id="0" name="Chart 10"/>
        <xdr:cNvGraphicFramePr/>
      </xdr:nvGraphicFramePr>
      <xdr:xfrm>
        <a:off x="31680" y="755640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1363680</xdr:colOff>
      <xdr:row>53</xdr:row>
      <xdr:rowOff>9360</xdr:rowOff>
    </xdr:from>
    <xdr:to>
      <xdr:col>3</xdr:col>
      <xdr:colOff>2129760</xdr:colOff>
      <xdr:row>53</xdr:row>
      <xdr:rowOff>9360</xdr:rowOff>
    </xdr:to>
    <xdr:sp>
      <xdr:nvSpPr>
        <xdr:cNvPr id="3" name="Line 11"/>
        <xdr:cNvSpPr/>
      </xdr:nvSpPr>
      <xdr:spPr>
        <a:xfrm flipH="1">
          <a:off x="2198880" y="9842400"/>
          <a:ext cx="406584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1363680</xdr:colOff>
      <xdr:row>50</xdr:row>
      <xdr:rowOff>152640</xdr:rowOff>
    </xdr:from>
    <xdr:to>
      <xdr:col>3</xdr:col>
      <xdr:colOff>1842480</xdr:colOff>
      <xdr:row>51</xdr:row>
      <xdr:rowOff>152640</xdr:rowOff>
    </xdr:to>
    <xdr:sp>
      <xdr:nvSpPr>
        <xdr:cNvPr id="4" name="Rectangle 12"/>
        <xdr:cNvSpPr/>
      </xdr:nvSpPr>
      <xdr:spPr>
        <a:xfrm>
          <a:off x="2198880" y="9499680"/>
          <a:ext cx="377856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$439MM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1215720</xdr:colOff>
      <xdr:row>49</xdr:row>
      <xdr:rowOff>46800</xdr:rowOff>
    </xdr:from>
    <xdr:to>
      <xdr:col>3</xdr:col>
      <xdr:colOff>1802520</xdr:colOff>
      <xdr:row>52</xdr:row>
      <xdr:rowOff>85680</xdr:rowOff>
    </xdr:to>
    <xdr:sp>
      <xdr:nvSpPr>
        <xdr:cNvPr id="5" name="Line 19"/>
        <xdr:cNvSpPr/>
      </xdr:nvSpPr>
      <xdr:spPr>
        <a:xfrm flipH="1" flipV="1">
          <a:off x="5350680" y="9232200"/>
          <a:ext cx="586800" cy="52452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390960</xdr:colOff>
      <xdr:row>45</xdr:row>
      <xdr:rowOff>114840</xdr:rowOff>
    </xdr:from>
    <xdr:to>
      <xdr:col>3</xdr:col>
      <xdr:colOff>2245320</xdr:colOff>
      <xdr:row>48</xdr:row>
      <xdr:rowOff>162000</xdr:rowOff>
    </xdr:to>
    <xdr:sp>
      <xdr:nvSpPr>
        <xdr:cNvPr id="6" name="Rectangle 20"/>
        <xdr:cNvSpPr/>
      </xdr:nvSpPr>
      <xdr:spPr>
        <a:xfrm>
          <a:off x="3341880" y="8652240"/>
          <a:ext cx="303840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$42MM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1363680</xdr:colOff>
      <xdr:row>53</xdr:row>
      <xdr:rowOff>28440</xdr:rowOff>
    </xdr:from>
    <xdr:to>
      <xdr:col>3</xdr:col>
      <xdr:colOff>1842480</xdr:colOff>
      <xdr:row>54</xdr:row>
      <xdr:rowOff>28440</xdr:rowOff>
    </xdr:to>
    <xdr:sp>
      <xdr:nvSpPr>
        <xdr:cNvPr id="7" name="Rectangle 21"/>
        <xdr:cNvSpPr/>
      </xdr:nvSpPr>
      <xdr:spPr>
        <a:xfrm>
          <a:off x="2198880" y="9861480"/>
          <a:ext cx="377856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$397MM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1363680</xdr:colOff>
      <xdr:row>52</xdr:row>
      <xdr:rowOff>0</xdr:rowOff>
    </xdr:from>
    <xdr:to>
      <xdr:col>3</xdr:col>
      <xdr:colOff>2129760</xdr:colOff>
      <xdr:row>52</xdr:row>
      <xdr:rowOff>0</xdr:rowOff>
    </xdr:to>
    <xdr:sp>
      <xdr:nvSpPr>
        <xdr:cNvPr id="8" name="Line 22"/>
        <xdr:cNvSpPr/>
      </xdr:nvSpPr>
      <xdr:spPr>
        <a:xfrm flipH="1">
          <a:off x="2198880" y="9671040"/>
          <a:ext cx="406584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1800000</xdr:colOff>
      <xdr:row>51</xdr:row>
      <xdr:rowOff>142920</xdr:rowOff>
    </xdr:from>
    <xdr:to>
      <xdr:col>3</xdr:col>
      <xdr:colOff>1960200</xdr:colOff>
      <xdr:row>53</xdr:row>
      <xdr:rowOff>9360</xdr:rowOff>
    </xdr:to>
    <xdr:sp>
      <xdr:nvSpPr>
        <xdr:cNvPr id="9" name="AutoShape 23"/>
        <xdr:cNvSpPr/>
      </xdr:nvSpPr>
      <xdr:spPr>
        <a:xfrm>
          <a:off x="5934960" y="9651960"/>
          <a:ext cx="160200" cy="190440"/>
        </a:xfrm>
        <a:custGeom>
          <a:avLst/>
          <a:gdLst>
            <a:gd name="textAreaLeft" fmla="*/ 102240 w 160200"/>
            <a:gd name="textAreaRight" fmla="*/ 160560 w 160200"/>
            <a:gd name="textAreaTop" fmla="*/ 9720 h 190440"/>
            <a:gd name="textAreaBottom" fmla="*/ 180720 h 190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0.599512057802383</cdr:x>
      <cdr:y>0.379156696097038</cdr:y>
    </cdr:from>
    <cdr:to>
      <cdr:x>0.599512057802383</cdr:x>
      <cdr:y>0.933410347388398</cdr:y>
    </cdr:to>
    <cdr:sp>
      <cdr:nvSpPr>
        <cdr:cNvPr id="1" name="Line 1"/>
        <cdr:cNvSpPr/>
      </cdr:nvSpPr>
      <cdr:spPr>
        <a:xfrm flipV="1">
          <a:off x="6900120" y="1654200"/>
          <a:ext cx="0" cy="241812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0.506740483563229</cdr:x>
      <cdr:y>0.302995296641637</cdr:y>
    </cdr:from>
    <cdr:to>
      <cdr:x>0.688498952175409</cdr:x>
      <cdr:y>0.362488654179388</cdr:y>
    </cdr:to>
    <cdr:sp>
      <cdr:nvSpPr>
        <cdr:cNvPr id="2" name="Rectangle 2"/>
        <cdr:cNvSpPr/>
      </cdr:nvSpPr>
      <cdr:spPr>
        <a:xfrm>
          <a:off x="5832360" y="1321920"/>
          <a:ext cx="209196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May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30.65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37015</v>
      </c>
      <c r="B3" s="8"/>
      <c r="C3" s="8"/>
      <c r="D3" s="8"/>
      <c r="J3" s="9" t="s">
        <v>2</v>
      </c>
      <c r="K3" s="10" t="n">
        <v>37042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27.95" hidden="false" customHeight="true" outlineLevel="0" collapsed="false">
      <c r="A6" s="17" t="n">
        <v>1</v>
      </c>
      <c r="B6" s="18" t="s">
        <v>26</v>
      </c>
      <c r="C6" s="18" t="n">
        <v>1</v>
      </c>
      <c r="D6" s="19" t="s">
        <v>27</v>
      </c>
      <c r="E6" s="18"/>
      <c r="F6" s="19"/>
      <c r="G6" s="18" t="s">
        <v>28</v>
      </c>
      <c r="H6" s="19"/>
      <c r="I6" s="20"/>
      <c r="J6" s="19" t="s">
        <v>29</v>
      </c>
      <c r="K6" s="21" t="n">
        <v>37591</v>
      </c>
      <c r="L6" s="19"/>
      <c r="M6" s="19" t="s">
        <v>30</v>
      </c>
      <c r="N6" s="19" t="s">
        <v>31</v>
      </c>
      <c r="O6" s="19" t="s">
        <v>32</v>
      </c>
      <c r="P6" s="19" t="s">
        <v>33</v>
      </c>
      <c r="Q6" s="18" t="s">
        <v>34</v>
      </c>
      <c r="R6" s="18"/>
      <c r="S6" s="18" t="s">
        <v>35</v>
      </c>
      <c r="T6" s="22" t="n">
        <f aca="false">+'Cost Cancel Details'!C26</f>
        <v>15.769725</v>
      </c>
      <c r="U6" s="22" t="n">
        <f aca="false">+'Cost Cancel Details'!AI26</f>
        <v>5.51940375</v>
      </c>
      <c r="V6" s="22" t="n">
        <f aca="false">+'Cost Cancel Details'!AI27</f>
        <v>4.7309175</v>
      </c>
      <c r="W6" s="18"/>
      <c r="X6" s="18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27.95" hidden="false" customHeight="true" outlineLevel="0" collapsed="false">
      <c r="A7" s="17" t="n">
        <f aca="false">1+A6</f>
        <v>2</v>
      </c>
      <c r="B7" s="18" t="s">
        <v>26</v>
      </c>
      <c r="C7" s="18" t="n">
        <v>1</v>
      </c>
      <c r="D7" s="19" t="s">
        <v>27</v>
      </c>
      <c r="E7" s="18"/>
      <c r="F7" s="19"/>
      <c r="G7" s="18" t="s">
        <v>28</v>
      </c>
      <c r="H7" s="19"/>
      <c r="I7" s="20"/>
      <c r="J7" s="19" t="s">
        <v>29</v>
      </c>
      <c r="K7" s="21" t="n">
        <v>37257</v>
      </c>
      <c r="L7" s="19"/>
      <c r="M7" s="19" t="s">
        <v>30</v>
      </c>
      <c r="N7" s="19" t="s">
        <v>31</v>
      </c>
      <c r="O7" s="19" t="s">
        <v>32</v>
      </c>
      <c r="P7" s="19" t="s">
        <v>33</v>
      </c>
      <c r="Q7" s="18" t="s">
        <v>34</v>
      </c>
      <c r="R7" s="18"/>
      <c r="S7" s="18" t="s">
        <v>35</v>
      </c>
      <c r="T7" s="22" t="n">
        <f aca="false">+'Cost Cancel Details'!C34</f>
        <v>15.769725</v>
      </c>
      <c r="U7" s="22" t="n">
        <f aca="false">+'Cost Cancel Details'!AI34</f>
        <v>5.51940375</v>
      </c>
      <c r="V7" s="22" t="n">
        <f aca="false">+'Cost Cancel Details'!AI35</f>
        <v>4.7309175</v>
      </c>
      <c r="W7" s="18"/>
      <c r="X7" s="18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27.95" hidden="false" customHeight="true" outlineLevel="0" collapsed="false">
      <c r="A8" s="17" t="n">
        <f aca="false">1+A7</f>
        <v>3</v>
      </c>
      <c r="B8" s="18" t="s">
        <v>26</v>
      </c>
      <c r="C8" s="18" t="n">
        <v>1</v>
      </c>
      <c r="D8" s="19" t="s">
        <v>27</v>
      </c>
      <c r="E8" s="18"/>
      <c r="F8" s="19"/>
      <c r="G8" s="18" t="s">
        <v>28</v>
      </c>
      <c r="H8" s="19"/>
      <c r="I8" s="20"/>
      <c r="J8" s="19" t="s">
        <v>29</v>
      </c>
      <c r="K8" s="21" t="n">
        <v>37257</v>
      </c>
      <c r="L8" s="19"/>
      <c r="M8" s="19" t="s">
        <v>30</v>
      </c>
      <c r="N8" s="19" t="s">
        <v>31</v>
      </c>
      <c r="O8" s="19" t="s">
        <v>32</v>
      </c>
      <c r="P8" s="19" t="s">
        <v>33</v>
      </c>
      <c r="Q8" s="18" t="s">
        <v>34</v>
      </c>
      <c r="R8" s="18"/>
      <c r="S8" s="18" t="s">
        <v>35</v>
      </c>
      <c r="T8" s="22" t="n">
        <f aca="false">+'Cost Cancel Details'!C42</f>
        <v>15.769725</v>
      </c>
      <c r="U8" s="22" t="n">
        <f aca="false">+'Cost Cancel Details'!AI42</f>
        <v>5.51940375</v>
      </c>
      <c r="V8" s="22" t="n">
        <f aca="false">+'Cost Cancel Details'!AI43</f>
        <v>4.7309175</v>
      </c>
      <c r="W8" s="18"/>
      <c r="X8" s="18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27.95" hidden="false" customHeight="true" outlineLevel="0" collapsed="false">
      <c r="A9" s="17" t="n">
        <f aca="false">1+A8</f>
        <v>4</v>
      </c>
      <c r="B9" s="18" t="s">
        <v>26</v>
      </c>
      <c r="C9" s="18" t="n">
        <v>1</v>
      </c>
      <c r="D9" s="19" t="s">
        <v>27</v>
      </c>
      <c r="E9" s="18"/>
      <c r="F9" s="19"/>
      <c r="G9" s="18" t="s">
        <v>28</v>
      </c>
      <c r="H9" s="19"/>
      <c r="I9" s="20"/>
      <c r="J9" s="19" t="s">
        <v>29</v>
      </c>
      <c r="K9" s="21" t="n">
        <v>37257</v>
      </c>
      <c r="L9" s="19"/>
      <c r="M9" s="19" t="s">
        <v>30</v>
      </c>
      <c r="N9" s="19" t="s">
        <v>31</v>
      </c>
      <c r="O9" s="19" t="s">
        <v>32</v>
      </c>
      <c r="P9" s="19" t="s">
        <v>33</v>
      </c>
      <c r="Q9" s="18" t="s">
        <v>34</v>
      </c>
      <c r="R9" s="18"/>
      <c r="S9" s="18" t="s">
        <v>35</v>
      </c>
      <c r="T9" s="22" t="n">
        <f aca="false">+'Cost Cancel Details'!C50</f>
        <v>15.769725</v>
      </c>
      <c r="U9" s="22" t="n">
        <f aca="false">+'Cost Cancel Details'!AI50</f>
        <v>5.51940375</v>
      </c>
      <c r="V9" s="22" t="n">
        <f aca="false">+'Cost Cancel Details'!AI51</f>
        <v>4.7309175</v>
      </c>
      <c r="W9" s="18"/>
      <c r="X9" s="18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56.1" hidden="false" customHeight="true" outlineLevel="0" collapsed="false">
      <c r="A10" s="17" t="n">
        <f aca="false">1+A9</f>
        <v>5</v>
      </c>
      <c r="B10" s="18" t="s">
        <v>26</v>
      </c>
      <c r="C10" s="18" t="n">
        <v>3</v>
      </c>
      <c r="D10" s="19" t="s">
        <v>27</v>
      </c>
      <c r="E10" s="18" t="s">
        <v>36</v>
      </c>
      <c r="F10" s="19"/>
      <c r="G10" s="18" t="s">
        <v>37</v>
      </c>
      <c r="H10" s="19" t="n">
        <v>83</v>
      </c>
      <c r="I10" s="20" t="n">
        <v>11900</v>
      </c>
      <c r="J10" s="19" t="s">
        <v>29</v>
      </c>
      <c r="K10" s="21" t="n">
        <v>36586</v>
      </c>
      <c r="L10" s="19" t="s">
        <v>38</v>
      </c>
      <c r="M10" s="19" t="s">
        <v>39</v>
      </c>
      <c r="N10" s="19" t="s">
        <v>31</v>
      </c>
      <c r="O10" s="19" t="s">
        <v>32</v>
      </c>
      <c r="P10" s="19" t="s">
        <v>33</v>
      </c>
      <c r="Q10" s="18"/>
      <c r="R10" s="18"/>
      <c r="S10" s="18" t="s">
        <v>40</v>
      </c>
      <c r="T10" s="22" t="n">
        <f aca="false">+'Cost Cancel Details'!C10</f>
        <v>19.1325</v>
      </c>
      <c r="U10" s="22" t="n">
        <f aca="false">+'Cost Cancel Details'!AI10</f>
        <v>10.33155</v>
      </c>
      <c r="V10" s="25" t="n">
        <f aca="false">+'Cost Cancel Details'!AI11</f>
        <v>6.8877</v>
      </c>
      <c r="W10" s="18" t="s">
        <v>41</v>
      </c>
      <c r="X10" s="18" t="s">
        <v>42</v>
      </c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56.1" hidden="false" customHeight="true" outlineLevel="0" collapsed="false">
      <c r="A11" s="17" t="n">
        <f aca="false">1+A10</f>
        <v>6</v>
      </c>
      <c r="B11" s="18" t="s">
        <v>26</v>
      </c>
      <c r="C11" s="18" t="n">
        <v>2</v>
      </c>
      <c r="D11" s="19" t="s">
        <v>27</v>
      </c>
      <c r="E11" s="18" t="s">
        <v>36</v>
      </c>
      <c r="F11" s="19"/>
      <c r="G11" s="18" t="s">
        <v>37</v>
      </c>
      <c r="H11" s="19" t="n">
        <v>83</v>
      </c>
      <c r="I11" s="20" t="n">
        <v>11900</v>
      </c>
      <c r="J11" s="19" t="s">
        <v>29</v>
      </c>
      <c r="K11" s="21" t="n">
        <v>36951</v>
      </c>
      <c r="L11" s="19" t="s">
        <v>38</v>
      </c>
      <c r="M11" s="19" t="s">
        <v>39</v>
      </c>
      <c r="N11" s="19" t="s">
        <v>31</v>
      </c>
      <c r="O11" s="19" t="s">
        <v>32</v>
      </c>
      <c r="P11" s="19" t="s">
        <v>33</v>
      </c>
      <c r="Q11" s="18"/>
      <c r="R11" s="18"/>
      <c r="S11" s="18" t="s">
        <v>40</v>
      </c>
      <c r="T11" s="22" t="n">
        <f aca="false">+'Cost Cancel Details'!C18</f>
        <v>19.1325</v>
      </c>
      <c r="U11" s="22" t="n">
        <f aca="false">+'Cost Cancel Details'!AI18</f>
        <v>19.1325</v>
      </c>
      <c r="V11" s="25" t="n">
        <f aca="false">+'Cost Cancel Details'!AI19</f>
        <v>19.1325</v>
      </c>
      <c r="W11" s="18" t="s">
        <v>43</v>
      </c>
      <c r="X11" s="18" t="s">
        <v>42</v>
      </c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54" hidden="false" customHeight="true" outlineLevel="0" collapsed="false">
      <c r="A12" s="17" t="n">
        <f aca="false">1+A11</f>
        <v>7</v>
      </c>
      <c r="B12" s="26" t="s">
        <v>44</v>
      </c>
      <c r="C12" s="26" t="n">
        <v>3</v>
      </c>
      <c r="D12" s="27" t="s">
        <v>45</v>
      </c>
      <c r="E12" s="26" t="s">
        <v>46</v>
      </c>
      <c r="F12" s="27"/>
      <c r="G12" s="26" t="s">
        <v>47</v>
      </c>
      <c r="H12" s="27" t="n">
        <v>122</v>
      </c>
      <c r="I12" s="28" t="n">
        <v>10856</v>
      </c>
      <c r="J12" s="27" t="s">
        <v>29</v>
      </c>
      <c r="K12" s="29" t="s">
        <v>48</v>
      </c>
      <c r="L12" s="27" t="s">
        <v>49</v>
      </c>
      <c r="M12" s="30" t="s">
        <v>50</v>
      </c>
      <c r="N12" s="27" t="s">
        <v>31</v>
      </c>
      <c r="O12" s="27" t="s">
        <v>32</v>
      </c>
      <c r="P12" s="27" t="s">
        <v>33</v>
      </c>
      <c r="Q12" s="26" t="s">
        <v>51</v>
      </c>
      <c r="R12" s="26"/>
      <c r="S12" s="26" t="s">
        <v>52</v>
      </c>
      <c r="T12" s="31" t="n">
        <f aca="false">+'Cost Cancel Details'!C58</f>
        <v>24.506</v>
      </c>
      <c r="U12" s="31" t="n">
        <f aca="false">+'Cost Cancel Details'!AI58</f>
        <v>24.506</v>
      </c>
      <c r="V12" s="32" t="n">
        <f aca="false">+'Cost Cancel Details'!AI59</f>
        <v>24.506</v>
      </c>
      <c r="W12" s="26" t="s">
        <v>53</v>
      </c>
      <c r="X12" s="26" t="s">
        <v>42</v>
      </c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27.95" hidden="false" customHeight="true" outlineLevel="0" collapsed="false">
      <c r="A13" s="17" t="n">
        <f aca="false">1+A12</f>
        <v>8</v>
      </c>
      <c r="B13" s="26" t="s">
        <v>44</v>
      </c>
      <c r="C13" s="26" t="n">
        <v>4</v>
      </c>
      <c r="D13" s="27" t="s">
        <v>27</v>
      </c>
      <c r="E13" s="26"/>
      <c r="F13" s="27"/>
      <c r="G13" s="26" t="s">
        <v>54</v>
      </c>
      <c r="H13" s="27"/>
      <c r="I13" s="35"/>
      <c r="J13" s="27"/>
      <c r="K13" s="29"/>
      <c r="L13" s="27" t="s">
        <v>38</v>
      </c>
      <c r="M13" s="30" t="s">
        <v>55</v>
      </c>
      <c r="N13" s="27" t="s">
        <v>31</v>
      </c>
      <c r="O13" s="27" t="s">
        <v>32</v>
      </c>
      <c r="P13" s="27" t="s">
        <v>33</v>
      </c>
      <c r="Q13" s="26" t="s">
        <v>56</v>
      </c>
      <c r="R13" s="26"/>
      <c r="S13" s="26" t="s">
        <v>57</v>
      </c>
      <c r="T13" s="31" t="n">
        <f aca="false">'Cost Cancel Details'!C66</f>
        <v>39.2</v>
      </c>
      <c r="U13" s="31" t="n">
        <f aca="false">'Cost Cancel Details'!AI66</f>
        <v>7.448</v>
      </c>
      <c r="V13" s="31" t="n">
        <f aca="false">'Cost Cancel Details'!AI67</f>
        <v>5.488</v>
      </c>
      <c r="W13" s="26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27.95" hidden="false" customHeight="true" outlineLevel="0" collapsed="false">
      <c r="A14" s="17" t="n">
        <f aca="false">1+A13</f>
        <v>9</v>
      </c>
      <c r="B14" s="26" t="s">
        <v>44</v>
      </c>
      <c r="C14" s="26" t="n">
        <v>2</v>
      </c>
      <c r="D14" s="27" t="s">
        <v>58</v>
      </c>
      <c r="E14" s="26"/>
      <c r="F14" s="27"/>
      <c r="G14" s="26" t="s">
        <v>59</v>
      </c>
      <c r="H14" s="27" t="n">
        <v>184</v>
      </c>
      <c r="I14" s="28" t="n">
        <v>10256</v>
      </c>
      <c r="J14" s="27" t="s">
        <v>29</v>
      </c>
      <c r="K14" s="29" t="n">
        <v>37408</v>
      </c>
      <c r="L14" s="27" t="s">
        <v>60</v>
      </c>
      <c r="M14" s="27" t="s">
        <v>61</v>
      </c>
      <c r="N14" s="27" t="s">
        <v>31</v>
      </c>
      <c r="O14" s="27" t="s">
        <v>32</v>
      </c>
      <c r="P14" s="27" t="s">
        <v>33</v>
      </c>
      <c r="Q14" s="26"/>
      <c r="R14" s="26"/>
      <c r="S14" s="26" t="s">
        <v>62</v>
      </c>
      <c r="T14" s="31" t="n">
        <f aca="false">+'Cost Cancel Details'!C74</f>
        <v>43.618</v>
      </c>
      <c r="U14" s="31" t="n">
        <f aca="false">+'Cost Cancel Details'!AI74</f>
        <v>34.8944</v>
      </c>
      <c r="V14" s="32" t="n">
        <f aca="false">+'Cost Cancel Details'!AI75</f>
        <v>43.618</v>
      </c>
      <c r="W14" s="26"/>
      <c r="X14" s="26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27.95" hidden="false" customHeight="true" outlineLevel="0" collapsed="false">
      <c r="A15" s="17" t="n">
        <f aca="false">1+A14</f>
        <v>10</v>
      </c>
      <c r="B15" s="26" t="s">
        <v>44</v>
      </c>
      <c r="C15" s="26" t="n">
        <v>2</v>
      </c>
      <c r="D15" s="27" t="s">
        <v>58</v>
      </c>
      <c r="E15" s="26"/>
      <c r="F15" s="27"/>
      <c r="G15" s="26" t="s">
        <v>59</v>
      </c>
      <c r="H15" s="27" t="n">
        <v>184</v>
      </c>
      <c r="I15" s="28" t="n">
        <v>10256</v>
      </c>
      <c r="J15" s="27" t="s">
        <v>29</v>
      </c>
      <c r="K15" s="29" t="n">
        <v>37012</v>
      </c>
      <c r="L15" s="27" t="s">
        <v>60</v>
      </c>
      <c r="M15" s="30" t="s">
        <v>50</v>
      </c>
      <c r="N15" s="27" t="s">
        <v>31</v>
      </c>
      <c r="O15" s="27" t="s">
        <v>32</v>
      </c>
      <c r="P15" s="27" t="s">
        <v>33</v>
      </c>
      <c r="Q15" s="26"/>
      <c r="R15" s="26" t="s">
        <v>63</v>
      </c>
      <c r="S15" s="26" t="s">
        <v>64</v>
      </c>
      <c r="T15" s="31" t="n">
        <f aca="false">+'Cost Cancel Details'!C82</f>
        <v>36.854</v>
      </c>
      <c r="U15" s="31" t="n">
        <f aca="false">+'Cost Cancel Details'!AI82</f>
        <v>14.7416</v>
      </c>
      <c r="V15" s="32" t="n">
        <f aca="false">+'Cost Cancel Details'!AI83</f>
        <v>36.854</v>
      </c>
      <c r="W15" s="26"/>
      <c r="X15" s="26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</row>
    <row r="16" customFormat="false" ht="27.95" hidden="false" customHeight="true" outlineLevel="0" collapsed="false">
      <c r="A16" s="17" t="n">
        <f aca="false">1+A15</f>
        <v>11</v>
      </c>
      <c r="B16" s="26" t="s">
        <v>44</v>
      </c>
      <c r="C16" s="26" t="n">
        <v>2</v>
      </c>
      <c r="D16" s="27" t="s">
        <v>58</v>
      </c>
      <c r="E16" s="26"/>
      <c r="F16" s="27"/>
      <c r="G16" s="26" t="s">
        <v>59</v>
      </c>
      <c r="H16" s="27" t="n">
        <v>184</v>
      </c>
      <c r="I16" s="28" t="n">
        <v>10256</v>
      </c>
      <c r="J16" s="27" t="s">
        <v>29</v>
      </c>
      <c r="K16" s="29" t="n">
        <v>37043</v>
      </c>
      <c r="L16" s="27" t="s">
        <v>60</v>
      </c>
      <c r="M16" s="30" t="s">
        <v>50</v>
      </c>
      <c r="N16" s="27" t="s">
        <v>31</v>
      </c>
      <c r="O16" s="27" t="s">
        <v>32</v>
      </c>
      <c r="P16" s="27" t="s">
        <v>33</v>
      </c>
      <c r="Q16" s="26"/>
      <c r="R16" s="26" t="s">
        <v>63</v>
      </c>
      <c r="S16" s="26" t="s">
        <v>64</v>
      </c>
      <c r="T16" s="31" t="n">
        <f aca="false">+'Cost Cancel Details'!C90</f>
        <v>36.854</v>
      </c>
      <c r="U16" s="31" t="n">
        <f aca="false">+'Cost Cancel Details'!AI90</f>
        <v>9.2135</v>
      </c>
      <c r="V16" s="32" t="n">
        <f aca="false">+'Cost Cancel Details'!AI91</f>
        <v>36.854</v>
      </c>
      <c r="W16" s="26"/>
      <c r="X16" s="26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</row>
    <row r="17" customFormat="false" ht="27.95" hidden="false" customHeight="true" outlineLevel="0" collapsed="false">
      <c r="A17" s="17" t="n">
        <f aca="false">1+A16</f>
        <v>12</v>
      </c>
      <c r="B17" s="36" t="s">
        <v>65</v>
      </c>
      <c r="C17" s="36" t="n">
        <v>2</v>
      </c>
      <c r="D17" s="37" t="s">
        <v>58</v>
      </c>
      <c r="E17" s="36"/>
      <c r="F17" s="37"/>
      <c r="G17" s="36" t="s">
        <v>59</v>
      </c>
      <c r="H17" s="37" t="n">
        <v>184</v>
      </c>
      <c r="I17" s="38" t="n">
        <v>10256</v>
      </c>
      <c r="J17" s="37" t="s">
        <v>29</v>
      </c>
      <c r="K17" s="39" t="n">
        <v>37165</v>
      </c>
      <c r="L17" s="37" t="s">
        <v>60</v>
      </c>
      <c r="M17" s="40" t="s">
        <v>50</v>
      </c>
      <c r="N17" s="37" t="s">
        <v>31</v>
      </c>
      <c r="O17" s="37" t="s">
        <v>32</v>
      </c>
      <c r="P17" s="37" t="s">
        <v>33</v>
      </c>
      <c r="Q17" s="36"/>
      <c r="R17" s="36"/>
      <c r="S17" s="36" t="s">
        <v>66</v>
      </c>
      <c r="T17" s="41" t="n">
        <f aca="false">+'Cost Cancel Details'!C98</f>
        <v>43.618</v>
      </c>
      <c r="U17" s="41" t="n">
        <f aca="false">+'Cost Cancel Details'!AI98</f>
        <v>34.8944</v>
      </c>
      <c r="V17" s="42" t="n">
        <f aca="false">+'Cost Cancel Details'!AI99</f>
        <v>43.618</v>
      </c>
      <c r="W17" s="36"/>
      <c r="X17" s="36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27.95" hidden="false" customHeight="true" outlineLevel="0" collapsed="false">
      <c r="A18" s="17" t="n">
        <f aca="false">1+A17</f>
        <v>13</v>
      </c>
      <c r="B18" s="36" t="s">
        <v>65</v>
      </c>
      <c r="C18" s="36" t="n">
        <v>1</v>
      </c>
      <c r="D18" s="37"/>
      <c r="E18" s="36"/>
      <c r="F18" s="37"/>
      <c r="G18" s="36" t="s">
        <v>67</v>
      </c>
      <c r="H18" s="37" t="n">
        <v>375</v>
      </c>
      <c r="I18" s="38" t="n">
        <v>10456</v>
      </c>
      <c r="J18" s="37" t="s">
        <v>29</v>
      </c>
      <c r="K18" s="39" t="n">
        <v>37165</v>
      </c>
      <c r="L18" s="37" t="s">
        <v>68</v>
      </c>
      <c r="M18" s="40" t="s">
        <v>69</v>
      </c>
      <c r="N18" s="37" t="s">
        <v>31</v>
      </c>
      <c r="O18" s="37" t="s">
        <v>32</v>
      </c>
      <c r="P18" s="37" t="s">
        <v>70</v>
      </c>
      <c r="Q18" s="36" t="s">
        <v>71</v>
      </c>
      <c r="R18" s="36" t="s">
        <v>72</v>
      </c>
      <c r="S18" s="36" t="s">
        <v>73</v>
      </c>
      <c r="T18" s="41" t="n">
        <f aca="false">+'Cost Cancel Details'!C106</f>
        <v>83.4166666666667</v>
      </c>
      <c r="U18" s="41" t="n">
        <f aca="false">+'Cost Cancel Details'!AI106</f>
        <v>56.7233333333334</v>
      </c>
      <c r="V18" s="42" t="n">
        <f aca="false">+'Cost Cancel Details'!AI107</f>
        <v>51.7183333333333</v>
      </c>
      <c r="W18" s="36"/>
      <c r="X18" s="36" t="s">
        <v>74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27.95" hidden="false" customHeight="true" outlineLevel="0" collapsed="false">
      <c r="A19" s="17" t="n">
        <f aca="false">1+A18</f>
        <v>14</v>
      </c>
      <c r="B19" s="36" t="s">
        <v>65</v>
      </c>
      <c r="C19" s="36" t="n">
        <v>1</v>
      </c>
      <c r="D19" s="37"/>
      <c r="E19" s="36"/>
      <c r="F19" s="37"/>
      <c r="G19" s="36" t="s">
        <v>67</v>
      </c>
      <c r="H19" s="37" t="n">
        <v>375</v>
      </c>
      <c r="I19" s="38" t="n">
        <v>10456</v>
      </c>
      <c r="J19" s="37" t="s">
        <v>29</v>
      </c>
      <c r="K19" s="39" t="n">
        <v>37196</v>
      </c>
      <c r="L19" s="37" t="s">
        <v>68</v>
      </c>
      <c r="M19" s="40" t="s">
        <v>69</v>
      </c>
      <c r="N19" s="37" t="s">
        <v>31</v>
      </c>
      <c r="O19" s="37" t="s">
        <v>32</v>
      </c>
      <c r="P19" s="37" t="s">
        <v>70</v>
      </c>
      <c r="Q19" s="36" t="s">
        <v>71</v>
      </c>
      <c r="R19" s="36" t="s">
        <v>72</v>
      </c>
      <c r="S19" s="36" t="s">
        <v>73</v>
      </c>
      <c r="T19" s="41" t="n">
        <f aca="false">+'Cost Cancel Details'!C114</f>
        <v>83.4166666666667</v>
      </c>
      <c r="U19" s="41" t="n">
        <f aca="false">+'Cost Cancel Details'!AI114</f>
        <v>56.7233333333334</v>
      </c>
      <c r="V19" s="42" t="n">
        <f aca="false">+'Cost Cancel Details'!AI115</f>
        <v>51.7183333333333</v>
      </c>
      <c r="W19" s="36"/>
      <c r="X19" s="36" t="s">
        <v>74</v>
      </c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27.95" hidden="false" customHeight="true" outlineLevel="0" collapsed="false">
      <c r="A20" s="17" t="n">
        <f aca="false">1+A19</f>
        <v>15</v>
      </c>
      <c r="B20" s="36" t="s">
        <v>65</v>
      </c>
      <c r="C20" s="36" t="n">
        <v>1</v>
      </c>
      <c r="D20" s="37"/>
      <c r="E20" s="36"/>
      <c r="F20" s="37"/>
      <c r="G20" s="36" t="s">
        <v>67</v>
      </c>
      <c r="H20" s="37" t="n">
        <v>375</v>
      </c>
      <c r="I20" s="38" t="n">
        <v>10456</v>
      </c>
      <c r="J20" s="37" t="s">
        <v>29</v>
      </c>
      <c r="K20" s="39" t="n">
        <v>37226</v>
      </c>
      <c r="L20" s="37" t="s">
        <v>68</v>
      </c>
      <c r="M20" s="40" t="s">
        <v>69</v>
      </c>
      <c r="N20" s="37" t="s">
        <v>31</v>
      </c>
      <c r="O20" s="37" t="s">
        <v>32</v>
      </c>
      <c r="P20" s="37" t="s">
        <v>70</v>
      </c>
      <c r="Q20" s="36" t="s">
        <v>71</v>
      </c>
      <c r="R20" s="36" t="s">
        <v>72</v>
      </c>
      <c r="S20" s="36" t="s">
        <v>73</v>
      </c>
      <c r="T20" s="41" t="n">
        <f aca="false">+'Cost Cancel Details'!C122</f>
        <v>83.4166666666667</v>
      </c>
      <c r="U20" s="41" t="n">
        <f aca="false">+'Cost Cancel Details'!AI122</f>
        <v>56.7233333333334</v>
      </c>
      <c r="V20" s="42" t="n">
        <f aca="false">+'Cost Cancel Details'!AI123</f>
        <v>51.7183333333333</v>
      </c>
      <c r="W20" s="36"/>
      <c r="X20" s="36" t="s">
        <v>74</v>
      </c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42" hidden="false" customHeight="true" outlineLevel="0" collapsed="false">
      <c r="A21" s="17" t="n">
        <f aca="false">1+A20</f>
        <v>16</v>
      </c>
      <c r="B21" s="36" t="s">
        <v>65</v>
      </c>
      <c r="C21" s="36" t="n">
        <v>3</v>
      </c>
      <c r="D21" s="37" t="s">
        <v>75</v>
      </c>
      <c r="E21" s="36"/>
      <c r="F21" s="37"/>
      <c r="G21" s="36" t="s">
        <v>76</v>
      </c>
      <c r="H21" s="37" t="n">
        <f aca="false">166/2</f>
        <v>83</v>
      </c>
      <c r="I21" s="38" t="n">
        <v>11447</v>
      </c>
      <c r="J21" s="37" t="s">
        <v>77</v>
      </c>
      <c r="K21" s="39" t="s">
        <v>78</v>
      </c>
      <c r="L21" s="37" t="s">
        <v>60</v>
      </c>
      <c r="M21" s="37" t="s">
        <v>50</v>
      </c>
      <c r="N21" s="37" t="s">
        <v>31</v>
      </c>
      <c r="O21" s="37" t="s">
        <v>32</v>
      </c>
      <c r="P21" s="37" t="s">
        <v>33</v>
      </c>
      <c r="Q21" s="36"/>
      <c r="R21" s="36"/>
      <c r="S21" s="36" t="s">
        <v>66</v>
      </c>
      <c r="T21" s="41" t="n">
        <f aca="false">+'Cost Cancel Details'!C130</f>
        <v>17.25</v>
      </c>
      <c r="U21" s="41" t="n">
        <f aca="false">+'Cost Cancel Details'!AI130</f>
        <v>17.25</v>
      </c>
      <c r="V21" s="42" t="n">
        <f aca="false">+'Cost Cancel Details'!AI131</f>
        <v>17.25</v>
      </c>
      <c r="W21" s="36"/>
      <c r="X21" s="36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42" hidden="false" customHeight="true" outlineLevel="0" collapsed="false">
      <c r="A22" s="17" t="n">
        <f aca="false">1+A21</f>
        <v>17</v>
      </c>
      <c r="B22" s="36" t="s">
        <v>65</v>
      </c>
      <c r="C22" s="36" t="n">
        <v>3</v>
      </c>
      <c r="D22" s="37" t="s">
        <v>75</v>
      </c>
      <c r="E22" s="36"/>
      <c r="F22" s="37"/>
      <c r="G22" s="36" t="s">
        <v>76</v>
      </c>
      <c r="H22" s="37" t="n">
        <v>83</v>
      </c>
      <c r="I22" s="38" t="n">
        <v>11447</v>
      </c>
      <c r="J22" s="37" t="s">
        <v>77</v>
      </c>
      <c r="K22" s="39" t="s">
        <v>78</v>
      </c>
      <c r="L22" s="37" t="s">
        <v>60</v>
      </c>
      <c r="M22" s="37" t="s">
        <v>50</v>
      </c>
      <c r="N22" s="37" t="s">
        <v>31</v>
      </c>
      <c r="O22" s="37" t="s">
        <v>32</v>
      </c>
      <c r="P22" s="37" t="s">
        <v>33</v>
      </c>
      <c r="Q22" s="36"/>
      <c r="R22" s="36"/>
      <c r="S22" s="36" t="s">
        <v>66</v>
      </c>
      <c r="T22" s="41" t="n">
        <f aca="false">+'Cost Cancel Details'!C138</f>
        <v>17.25</v>
      </c>
      <c r="U22" s="41" t="n">
        <f aca="false">+'Cost Cancel Details'!AI138</f>
        <v>17.25</v>
      </c>
      <c r="V22" s="42" t="n">
        <f aca="false">+'Cost Cancel Details'!AI139</f>
        <v>17.25</v>
      </c>
      <c r="W22" s="36"/>
      <c r="X22" s="36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41.25" hidden="false" customHeight="true" outlineLevel="0" collapsed="false">
      <c r="A23" s="17" t="n">
        <f aca="false">1+A22</f>
        <v>18</v>
      </c>
      <c r="B23" s="36" t="s">
        <v>65</v>
      </c>
      <c r="C23" s="36" t="n">
        <v>2</v>
      </c>
      <c r="D23" s="37" t="s">
        <v>27</v>
      </c>
      <c r="E23" s="36"/>
      <c r="F23" s="37"/>
      <c r="G23" s="36" t="s">
        <v>79</v>
      </c>
      <c r="H23" s="37" t="n">
        <v>31</v>
      </c>
      <c r="I23" s="38" t="n">
        <v>10151</v>
      </c>
      <c r="J23" s="37" t="s">
        <v>77</v>
      </c>
      <c r="K23" s="39" t="s">
        <v>78</v>
      </c>
      <c r="L23" s="37" t="s">
        <v>49</v>
      </c>
      <c r="M23" s="37" t="s">
        <v>50</v>
      </c>
      <c r="N23" s="37" t="s">
        <v>31</v>
      </c>
      <c r="O23" s="37" t="s">
        <v>32</v>
      </c>
      <c r="P23" s="37" t="s">
        <v>80</v>
      </c>
      <c r="Q23" s="36"/>
      <c r="R23" s="36"/>
      <c r="S23" s="36" t="s">
        <v>66</v>
      </c>
      <c r="T23" s="41" t="n">
        <f aca="false">+'Cost Cancel Details'!C146</f>
        <v>6.5</v>
      </c>
      <c r="U23" s="41" t="n">
        <f aca="false">+'Cost Cancel Details'!AI146</f>
        <v>6.5</v>
      </c>
      <c r="V23" s="42" t="n">
        <f aca="false">+'Cost Cancel Details'!AI147</f>
        <v>6.5</v>
      </c>
      <c r="W23" s="36" t="s">
        <v>81</v>
      </c>
      <c r="X23" s="36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40.5" hidden="false" customHeight="true" outlineLevel="0" collapsed="false">
      <c r="A24" s="17" t="n">
        <f aca="false">1+A23</f>
        <v>19</v>
      </c>
      <c r="B24" s="36" t="s">
        <v>65</v>
      </c>
      <c r="C24" s="36" t="n">
        <v>2</v>
      </c>
      <c r="D24" s="37" t="s">
        <v>27</v>
      </c>
      <c r="E24" s="36"/>
      <c r="F24" s="37"/>
      <c r="G24" s="36" t="s">
        <v>79</v>
      </c>
      <c r="H24" s="37" t="n">
        <v>31</v>
      </c>
      <c r="I24" s="38" t="n">
        <v>10151</v>
      </c>
      <c r="J24" s="37" t="s">
        <v>77</v>
      </c>
      <c r="K24" s="39" t="s">
        <v>78</v>
      </c>
      <c r="L24" s="37" t="s">
        <v>49</v>
      </c>
      <c r="M24" s="37" t="s">
        <v>50</v>
      </c>
      <c r="N24" s="37" t="s">
        <v>31</v>
      </c>
      <c r="O24" s="37" t="s">
        <v>32</v>
      </c>
      <c r="P24" s="37" t="s">
        <v>80</v>
      </c>
      <c r="Q24" s="36"/>
      <c r="R24" s="36"/>
      <c r="S24" s="36" t="s">
        <v>66</v>
      </c>
      <c r="T24" s="41" t="n">
        <f aca="false">+'Cost Cancel Details'!C154</f>
        <v>6.5</v>
      </c>
      <c r="U24" s="41" t="n">
        <f aca="false">+'Cost Cancel Details'!AI154</f>
        <v>6.5</v>
      </c>
      <c r="V24" s="42" t="n">
        <f aca="false">+'Cost Cancel Details'!AI155</f>
        <v>6.5</v>
      </c>
      <c r="W24" s="36" t="s">
        <v>82</v>
      </c>
      <c r="X24" s="36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56.1" hidden="false" customHeight="true" outlineLevel="0" collapsed="false">
      <c r="A25" s="17" t="n">
        <f aca="false">1+A24</f>
        <v>20</v>
      </c>
      <c r="B25" s="36" t="s">
        <v>65</v>
      </c>
      <c r="C25" s="36" t="n">
        <v>3</v>
      </c>
      <c r="D25" s="37" t="s">
        <v>83</v>
      </c>
      <c r="E25" s="36"/>
      <c r="F25" s="37"/>
      <c r="G25" s="36" t="s">
        <v>84</v>
      </c>
      <c r="H25" s="37" t="n">
        <v>110</v>
      </c>
      <c r="I25" s="38" t="s">
        <v>32</v>
      </c>
      <c r="J25" s="37" t="s">
        <v>77</v>
      </c>
      <c r="K25" s="39" t="s">
        <v>78</v>
      </c>
      <c r="L25" s="37" t="s">
        <v>49</v>
      </c>
      <c r="M25" s="37" t="s">
        <v>50</v>
      </c>
      <c r="N25" s="37" t="s">
        <v>31</v>
      </c>
      <c r="O25" s="37" t="s">
        <v>32</v>
      </c>
      <c r="P25" s="37" t="s">
        <v>33</v>
      </c>
      <c r="Q25" s="36" t="s">
        <v>85</v>
      </c>
      <c r="R25" s="36"/>
      <c r="S25" s="36" t="s">
        <v>66</v>
      </c>
      <c r="T25" s="41" t="n">
        <f aca="false">+'Cost Cancel Details'!C162</f>
        <v>2.3</v>
      </c>
      <c r="U25" s="41" t="n">
        <f aca="false">+'Cost Cancel Details'!AI162</f>
        <v>2.3</v>
      </c>
      <c r="V25" s="42" t="n">
        <f aca="false">+'Cost Cancel Details'!AI163</f>
        <v>0</v>
      </c>
      <c r="W25" s="36" t="s">
        <v>86</v>
      </c>
      <c r="X25" s="36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2.75" hidden="false" customHeight="false" outlineLevel="0" collapsed="false">
      <c r="A26" s="17"/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  <c r="W28" s="45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  <c r="W29" s="45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D102" s="1"/>
      <c r="F102" s="1"/>
      <c r="H102" s="1"/>
      <c r="I102" s="1"/>
      <c r="J102" s="1"/>
      <c r="K102" s="1"/>
      <c r="L102" s="1"/>
      <c r="M102" s="1"/>
      <c r="N102" s="1"/>
      <c r="O102" s="1"/>
      <c r="P102" s="1"/>
    </row>
    <row r="103" customFormat="false" ht="12.75" hidden="false" customHeight="false" outlineLevel="0" collapsed="false">
      <c r="D103" s="1"/>
      <c r="F103" s="1"/>
      <c r="H103" s="1"/>
      <c r="I103" s="1"/>
      <c r="J103" s="1"/>
      <c r="K103" s="1"/>
      <c r="L103" s="1"/>
      <c r="M103" s="1"/>
      <c r="N103" s="1"/>
      <c r="O103" s="1"/>
      <c r="P103" s="1"/>
    </row>
    <row r="104" customFormat="false" ht="12.75" hidden="false" customHeight="false" outlineLevel="0" collapsed="false">
      <c r="D104" s="1"/>
      <c r="F104" s="1"/>
      <c r="H104" s="1"/>
      <c r="I104" s="1"/>
      <c r="J104" s="1"/>
      <c r="K104" s="1"/>
      <c r="L104" s="1"/>
      <c r="M104" s="1"/>
      <c r="N104" s="1"/>
      <c r="O104" s="1"/>
      <c r="P104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25" activeCellId="0" sqref="A2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6" width="13.15"/>
    <col collapsed="false" customWidth="true" hidden="false" outlineLevel="0" max="2" min="2" style="46" width="33.32"/>
    <col collapsed="false" customWidth="true" hidden="false" outlineLevel="0" max="3" min="3" style="47" width="18.65"/>
    <col collapsed="false" customWidth="true" hidden="false" outlineLevel="0" max="4" min="4" style="46" width="37.99"/>
    <col collapsed="false" customWidth="true" hidden="false" outlineLevel="0" max="5" min="5" style="46" width="26.99"/>
    <col collapsed="false" customWidth="true" hidden="false" outlineLevel="0" max="6" min="6" style="47" width="14.99"/>
    <col collapsed="false" customWidth="true" hidden="false" outlineLevel="0" max="7" min="7" style="47" width="16.65"/>
    <col collapsed="false" customWidth="true" hidden="false" outlineLevel="0" max="8" min="8" style="48" width="20.99"/>
    <col collapsed="false" customWidth="true" hidden="false" outlineLevel="0" max="9" min="9" style="47" width="13.99"/>
    <col collapsed="false" customWidth="false" hidden="false" outlineLevel="0" max="257" min="10" style="46" width="9.32"/>
  </cols>
  <sheetData>
    <row r="1" customFormat="false" ht="30" hidden="false" customHeight="false" outlineLevel="0" collapsed="false">
      <c r="A1" s="49" t="s">
        <v>0</v>
      </c>
      <c r="B1" s="50"/>
      <c r="C1" s="2"/>
      <c r="H1" s="51" t="s">
        <v>87</v>
      </c>
    </row>
    <row r="2" customFormat="false" ht="19.5" hidden="false" customHeight="false" outlineLevel="0" collapsed="false">
      <c r="A2" s="49" t="s">
        <v>88</v>
      </c>
      <c r="B2" s="50"/>
      <c r="C2" s="2"/>
    </row>
    <row r="3" customFormat="false" ht="19.5" hidden="false" customHeight="false" outlineLevel="0" collapsed="false">
      <c r="A3" s="52" t="n">
        <f aca="false">'Detail by Turbine'!A3:C3</f>
        <v>37015</v>
      </c>
      <c r="B3" s="52"/>
      <c r="C3" s="53"/>
    </row>
    <row r="4" customFormat="false" ht="19.5" hidden="false" customHeight="false" outlineLevel="0" collapsed="false">
      <c r="A4" s="49" t="s">
        <v>89</v>
      </c>
      <c r="B4" s="54"/>
      <c r="H4" s="55" t="s">
        <v>90</v>
      </c>
    </row>
    <row r="5" customFormat="false" ht="14.25" hidden="false" customHeight="false" outlineLevel="0" collapsed="false">
      <c r="G5" s="56" t="s">
        <v>91</v>
      </c>
      <c r="H5" s="57" t="n">
        <f aca="false">'Detail by Turbine'!K3</f>
        <v>37042</v>
      </c>
    </row>
    <row r="6" customFormat="false" ht="60.75" hidden="false" customHeight="true" outlineLevel="0" collapsed="false">
      <c r="A6" s="58" t="s">
        <v>92</v>
      </c>
      <c r="B6" s="58" t="s">
        <v>93</v>
      </c>
      <c r="C6" s="59" t="s">
        <v>94</v>
      </c>
      <c r="D6" s="58" t="s">
        <v>95</v>
      </c>
      <c r="E6" s="60" t="s">
        <v>96</v>
      </c>
      <c r="F6" s="59" t="s">
        <v>97</v>
      </c>
      <c r="G6" s="59" t="s">
        <v>98</v>
      </c>
      <c r="H6" s="59" t="s">
        <v>99</v>
      </c>
      <c r="I6" s="59" t="s">
        <v>100</v>
      </c>
    </row>
    <row r="7" customFormat="false" ht="24.95" hidden="false" customHeight="true" outlineLevel="0" collapsed="false">
      <c r="A7" s="61" t="s">
        <v>101</v>
      </c>
      <c r="B7" s="23"/>
      <c r="C7" s="62"/>
      <c r="D7" s="23"/>
      <c r="E7" s="62"/>
      <c r="F7" s="63"/>
      <c r="G7" s="63"/>
      <c r="H7" s="64"/>
      <c r="I7" s="62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9.95" hidden="false" customHeight="true" outlineLevel="0" collapsed="false">
      <c r="A8" s="65"/>
      <c r="B8" s="23"/>
      <c r="C8" s="62"/>
      <c r="D8" s="23"/>
      <c r="E8" s="62"/>
      <c r="F8" s="63"/>
      <c r="G8" s="63"/>
      <c r="H8" s="64"/>
      <c r="I8" s="6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false" customHeight="true" outlineLevel="0" collapsed="false">
      <c r="A9" s="66" t="n">
        <v>2</v>
      </c>
      <c r="B9" s="23" t="s">
        <v>37</v>
      </c>
      <c r="C9" s="62" t="str">
        <f aca="false">'Detail by Turbine'!P10</f>
        <v>EA</v>
      </c>
      <c r="D9" s="23" t="str">
        <f aca="false">'Detail by Turbine'!S10</f>
        <v>Northwest Corp.</v>
      </c>
      <c r="E9" s="62" t="str">
        <f aca="false">+'Detail by Turbine'!M10</f>
        <v>$4MM Paid</v>
      </c>
      <c r="F9" s="63" t="n">
        <f aca="false">+'Detail by Turbine'!T10+'Detail by Turbine'!T11</f>
        <v>38.265</v>
      </c>
      <c r="G9" s="63" t="n">
        <f aca="false">+'Detail by Turbine'!U10+'Detail by Turbine'!U11</f>
        <v>29.46405</v>
      </c>
      <c r="H9" s="64" t="n">
        <f aca="false">+'Detail by Turbine'!V10+'Detail by Turbine'!V11</f>
        <v>26.0202</v>
      </c>
      <c r="I9" s="62" t="s">
        <v>26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2.75" hidden="false" customHeight="true" outlineLevel="0" collapsed="false">
      <c r="A10" s="67" t="n">
        <v>4</v>
      </c>
      <c r="B10" s="23" t="s">
        <v>28</v>
      </c>
      <c r="C10" s="62" t="str">
        <f aca="false">'Detail by Turbine'!P6</f>
        <v>EA</v>
      </c>
      <c r="D10" s="23" t="str">
        <f aca="false">'Detail by Turbine'!S6</f>
        <v>Las Vegas CoGen II</v>
      </c>
      <c r="E10" s="62" t="str">
        <f aca="false">'Detail by Turbine'!M6</f>
        <v>$200MM DASHed on 4/19/01</v>
      </c>
      <c r="F10" s="68" t="n">
        <f aca="false">SUM('Detail by Turbine'!T6:T9)</f>
        <v>63.0789</v>
      </c>
      <c r="G10" s="68" t="n">
        <f aca="false">SUM('Detail by Turbine'!U6:U9)</f>
        <v>22.077615</v>
      </c>
      <c r="H10" s="69" t="n">
        <f aca="false">SUM('Detail by Turbine'!V6:V9)</f>
        <v>18.92367</v>
      </c>
      <c r="I10" s="62" t="s">
        <v>26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70" t="n">
        <f aca="false">SUM(A9:A10)</f>
        <v>6</v>
      </c>
      <c r="B11" s="65"/>
      <c r="C11" s="71"/>
      <c r="D11" s="72" t="s">
        <v>102</v>
      </c>
      <c r="E11" s="71"/>
      <c r="F11" s="73" t="n">
        <f aca="false">SUM(F9:F10)</f>
        <v>101.3439</v>
      </c>
      <c r="G11" s="73" t="n">
        <f aca="false">SUM(G9:G10)</f>
        <v>51.541665</v>
      </c>
      <c r="H11" s="73" t="n">
        <f aca="false">SUM(H9:H10)</f>
        <v>44.94387</v>
      </c>
      <c r="I11" s="71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</row>
    <row r="12" customFormat="false" ht="5.1" hidden="false" customHeight="true" outlineLevel="0" collapsed="false">
      <c r="A12" s="47"/>
      <c r="E12" s="47"/>
      <c r="F12" s="3"/>
      <c r="G12" s="3"/>
      <c r="H12" s="74"/>
    </row>
    <row r="13" customFormat="false" ht="24.95" hidden="false" customHeight="true" outlineLevel="0" collapsed="false">
      <c r="A13" s="75" t="s">
        <v>103</v>
      </c>
      <c r="B13" s="33"/>
      <c r="C13" s="76"/>
      <c r="D13" s="33"/>
      <c r="E13" s="76"/>
      <c r="F13" s="77"/>
      <c r="G13" s="77"/>
      <c r="H13" s="78"/>
      <c r="I13" s="76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</row>
    <row r="14" customFormat="false" ht="9.95" hidden="false" customHeight="true" outlineLevel="0" collapsed="false">
      <c r="A14" s="76"/>
      <c r="B14" s="33"/>
      <c r="C14" s="76"/>
      <c r="D14" s="33"/>
      <c r="E14" s="76"/>
      <c r="F14" s="77"/>
      <c r="G14" s="77"/>
      <c r="H14" s="78"/>
      <c r="I14" s="76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</row>
    <row r="15" customFormat="false" ht="12.75" hidden="false" customHeight="false" outlineLevel="0" collapsed="false">
      <c r="A15" s="76" t="n">
        <v>1</v>
      </c>
      <c r="B15" s="33" t="s">
        <v>104</v>
      </c>
      <c r="C15" s="76" t="str">
        <f aca="false">'Detail by Turbine'!P14</f>
        <v>EA</v>
      </c>
      <c r="D15" s="33" t="str">
        <f aca="false">'Detail by Turbine'!S14</f>
        <v>Fort Pierce</v>
      </c>
      <c r="E15" s="76" t="str">
        <f aca="false">+'Detail by Turbine'!M14</f>
        <v>$2.5MM on 1/31/01</v>
      </c>
      <c r="F15" s="77" t="n">
        <f aca="false">'Detail by Turbine'!T14</f>
        <v>43.618</v>
      </c>
      <c r="G15" s="77" t="n">
        <f aca="false">SUM('Detail by Turbine'!U14)</f>
        <v>34.8944</v>
      </c>
      <c r="H15" s="77" t="n">
        <f aca="false">SUM('Detail by Turbine'!V14)</f>
        <v>43.618</v>
      </c>
      <c r="I15" s="76" t="s">
        <v>44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2.75" hidden="false" customHeight="false" outlineLevel="0" collapsed="false">
      <c r="A16" s="76" t="n">
        <v>1</v>
      </c>
      <c r="B16" s="33" t="s">
        <v>105</v>
      </c>
      <c r="C16" s="76" t="str">
        <f aca="false">'Detail by Turbine'!P12</f>
        <v>EA</v>
      </c>
      <c r="D16" s="33" t="str">
        <f aca="false">'Detail by Turbine'!S12</f>
        <v>Purchaser Identified</v>
      </c>
      <c r="E16" s="76" t="str">
        <f aca="false">+'Detail by Turbine'!M12</f>
        <v>Analyzing</v>
      </c>
      <c r="F16" s="77" t="n">
        <f aca="false">'Detail by Turbine'!T12</f>
        <v>24.506</v>
      </c>
      <c r="G16" s="77" t="n">
        <f aca="false">'Detail by Turbine'!U12</f>
        <v>24.506</v>
      </c>
      <c r="H16" s="77" t="n">
        <f aca="false">'Detail by Turbine'!V12</f>
        <v>24.506</v>
      </c>
      <c r="I16" s="76" t="s">
        <v>44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false" outlineLevel="0" collapsed="false">
      <c r="A17" s="76" t="n">
        <v>1</v>
      </c>
      <c r="B17" s="33" t="s">
        <v>54</v>
      </c>
      <c r="C17" s="76" t="str">
        <f aca="false">'Detail by Turbine'!P13</f>
        <v>EA</v>
      </c>
      <c r="D17" s="33" t="str">
        <f aca="false">'Detail by Turbine'!S13</f>
        <v>Columbia</v>
      </c>
      <c r="E17" s="76" t="str">
        <f aca="false">+'Detail by Turbine'!M13</f>
        <v>$16.5MM on 2/16/01</v>
      </c>
      <c r="F17" s="77" t="n">
        <f aca="false">'Detail by Turbine'!T13</f>
        <v>39.2</v>
      </c>
      <c r="G17" s="77" t="n">
        <f aca="false">'Detail by Turbine'!U13</f>
        <v>7.448</v>
      </c>
      <c r="H17" s="77" t="n">
        <f aca="false">'Detail by Turbine'!V13</f>
        <v>5.488</v>
      </c>
      <c r="I17" s="76" t="s">
        <v>44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2.75" hidden="false" customHeight="false" outlineLevel="0" collapsed="false">
      <c r="A18" s="79" t="n">
        <v>2</v>
      </c>
      <c r="B18" s="33" t="s">
        <v>104</v>
      </c>
      <c r="C18" s="76" t="str">
        <f aca="false">'Detail by Turbine'!P15</f>
        <v>EA</v>
      </c>
      <c r="D18" s="33" t="str">
        <f aca="false">'Detail by Turbine'!S15</f>
        <v>Eletrobolt II</v>
      </c>
      <c r="E18" s="80" t="str">
        <f aca="false">+'Detail by Turbine'!M15</f>
        <v>Analyzing</v>
      </c>
      <c r="F18" s="81" t="n">
        <f aca="false">SUM('Detail by Turbine'!T15:T16)</f>
        <v>73.708</v>
      </c>
      <c r="G18" s="81" t="n">
        <f aca="false">SUM('Detail by Turbine'!U15:U16)</f>
        <v>23.9551</v>
      </c>
      <c r="H18" s="82" t="n">
        <f aca="false">SUM('Detail by Turbine'!V15:V16)</f>
        <v>73.708</v>
      </c>
      <c r="I18" s="76" t="s">
        <v>44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2.75" hidden="false" customHeight="false" outlineLevel="0" collapsed="false">
      <c r="A19" s="83" t="n">
        <f aca="false">SUM(A15:A18)</f>
        <v>5</v>
      </c>
      <c r="B19" s="84"/>
      <c r="C19" s="85"/>
      <c r="D19" s="86" t="s">
        <v>106</v>
      </c>
      <c r="E19" s="85"/>
      <c r="F19" s="87" t="n">
        <f aca="false">SUM(F15:F18)</f>
        <v>181.032</v>
      </c>
      <c r="G19" s="87" t="n">
        <f aca="false">SUM(G15:G18)</f>
        <v>90.8035</v>
      </c>
      <c r="H19" s="87" t="n">
        <f aca="false">SUM(H15:H18)</f>
        <v>147.32</v>
      </c>
      <c r="I19" s="85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customFormat="false" ht="5.1" hidden="false" customHeight="true" outlineLevel="0" collapsed="false">
      <c r="A20" s="47"/>
      <c r="E20" s="47"/>
      <c r="F20" s="3"/>
      <c r="G20" s="3"/>
      <c r="H20" s="74"/>
    </row>
    <row r="21" customFormat="false" ht="24.95" hidden="false" customHeight="true" outlineLevel="0" collapsed="false">
      <c r="A21" s="88" t="s">
        <v>107</v>
      </c>
      <c r="B21" s="43"/>
      <c r="C21" s="89"/>
      <c r="D21" s="43"/>
      <c r="E21" s="89"/>
      <c r="F21" s="90"/>
      <c r="G21" s="90"/>
      <c r="H21" s="91"/>
      <c r="I21" s="8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</row>
    <row r="22" customFormat="false" ht="9.95" hidden="false" customHeight="true" outlineLevel="0" collapsed="false">
      <c r="A22" s="92"/>
      <c r="B22" s="43"/>
      <c r="C22" s="89"/>
      <c r="D22" s="43"/>
      <c r="E22" s="89"/>
      <c r="F22" s="90"/>
      <c r="G22" s="90"/>
      <c r="H22" s="91"/>
      <c r="I22" s="8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</row>
    <row r="23" customFormat="false" ht="12.75" hidden="false" customHeight="false" outlineLevel="0" collapsed="false">
      <c r="A23" s="89" t="n">
        <v>1</v>
      </c>
      <c r="B23" s="43" t="s">
        <v>104</v>
      </c>
      <c r="C23" s="89" t="str">
        <f aca="false">'Detail by Turbine'!P17</f>
        <v>EA</v>
      </c>
      <c r="D23" s="43" t="str">
        <f aca="false">'Detail by Turbine'!S17</f>
        <v>Unassigned</v>
      </c>
      <c r="E23" s="93" t="str">
        <f aca="false">+'Detail by Turbine'!M17</f>
        <v>Analyzing</v>
      </c>
      <c r="F23" s="90" t="n">
        <f aca="false">SUM('Detail by Turbine'!T17)</f>
        <v>43.618</v>
      </c>
      <c r="G23" s="90" t="n">
        <f aca="false">SUM('Detail by Turbine'!U17)</f>
        <v>34.8944</v>
      </c>
      <c r="H23" s="91" t="n">
        <f aca="false">SUM('Detail by Turbine'!V17)</f>
        <v>43.618</v>
      </c>
      <c r="I23" s="89" t="s">
        <v>65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</row>
    <row r="24" customFormat="false" ht="12.75" hidden="false" customHeight="false" outlineLevel="0" collapsed="false">
      <c r="A24" s="89" t="n">
        <v>3</v>
      </c>
      <c r="B24" s="43" t="s">
        <v>108</v>
      </c>
      <c r="C24" s="89" t="str">
        <f aca="false">'Detail by Turbine'!P18</f>
        <v>EWS</v>
      </c>
      <c r="D24" s="43" t="str">
        <f aca="false">'Detail by Turbine'!S18</f>
        <v>Sale in Process</v>
      </c>
      <c r="E24" s="93" t="str">
        <f aca="false">+'Detail by Turbine'!M18</f>
        <v>$4.5MM DASHed</v>
      </c>
      <c r="F24" s="90" t="n">
        <f aca="false">SUM('Detail by Turbine'!T18:T20)</f>
        <v>250.25</v>
      </c>
      <c r="G24" s="90" t="n">
        <f aca="false">SUM('Detail by Turbine'!U18:U20)</f>
        <v>170.17</v>
      </c>
      <c r="H24" s="91" t="n">
        <f aca="false">SUM('Detail by Turbine'!V18:V20)</f>
        <v>155.155</v>
      </c>
      <c r="I24" s="89" t="s">
        <v>65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</row>
    <row r="25" customFormat="false" ht="12.75" hidden="false" customHeight="false" outlineLevel="0" collapsed="false">
      <c r="A25" s="89" t="n">
        <v>2</v>
      </c>
      <c r="B25" s="43" t="s">
        <v>76</v>
      </c>
      <c r="C25" s="89" t="str">
        <f aca="false">'Detail by Turbine'!P21</f>
        <v>EA</v>
      </c>
      <c r="D25" s="43" t="str">
        <f aca="false">'Detail by Turbine'!S21</f>
        <v>Unassigned</v>
      </c>
      <c r="E25" s="93" t="str">
        <f aca="false">IF(ISNA('Detail by Turbine'!M21),"-",'Detail by Turbine'!M21)</f>
        <v>Analyzing</v>
      </c>
      <c r="F25" s="90" t="n">
        <f aca="false">SUM('Detail by Turbine'!T21:T22)</f>
        <v>34.5</v>
      </c>
      <c r="G25" s="90" t="n">
        <f aca="false">SUM('Detail by Turbine'!U21:U22)</f>
        <v>34.5</v>
      </c>
      <c r="H25" s="91" t="n">
        <f aca="false">SUM('Detail by Turbine'!V21:V22)</f>
        <v>34.5</v>
      </c>
      <c r="I25" s="89" t="s">
        <v>65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</row>
    <row r="26" customFormat="false" ht="12.75" hidden="false" customHeight="false" outlineLevel="0" collapsed="false">
      <c r="A26" s="89" t="n">
        <v>2</v>
      </c>
      <c r="B26" s="43" t="s">
        <v>109</v>
      </c>
      <c r="C26" s="89" t="str">
        <f aca="false">+'Detail by Turbine'!P23</f>
        <v>EGM</v>
      </c>
      <c r="D26" s="43" t="str">
        <f aca="false">'Detail by Turbine'!S23</f>
        <v>Unassigned</v>
      </c>
      <c r="E26" s="93" t="str">
        <f aca="false">+'Detail by Turbine'!M23</f>
        <v>Analyzing</v>
      </c>
      <c r="F26" s="90" t="n">
        <f aca="false">SUM('Detail by Turbine'!T23:T24)</f>
        <v>13</v>
      </c>
      <c r="G26" s="90" t="n">
        <f aca="false">SUM('Detail by Turbine'!U23:U24)</f>
        <v>13</v>
      </c>
      <c r="H26" s="91" t="n">
        <f aca="false">SUM('Detail by Turbine'!V23:V24)</f>
        <v>13</v>
      </c>
      <c r="I26" s="89" t="s">
        <v>65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  <c r="IW26" s="33"/>
    </row>
    <row r="27" customFormat="false" ht="12.75" hidden="false" customHeight="false" outlineLevel="0" collapsed="false">
      <c r="A27" s="94" t="n">
        <v>1</v>
      </c>
      <c r="B27" s="43" t="s">
        <v>110</v>
      </c>
      <c r="C27" s="89" t="str">
        <f aca="false">'Detail by Turbine'!P25</f>
        <v>EA</v>
      </c>
      <c r="D27" s="43" t="str">
        <f aca="false">'Detail by Turbine'!S25</f>
        <v>Unassigned</v>
      </c>
      <c r="E27" s="89" t="str">
        <f aca="false">+'Detail by Turbine'!M25</f>
        <v>Analyzing</v>
      </c>
      <c r="F27" s="95" t="n">
        <f aca="false">'Detail by Turbine'!T25</f>
        <v>2.3</v>
      </c>
      <c r="G27" s="95" t="n">
        <f aca="false">'Detail by Turbine'!U25</f>
        <v>2.3</v>
      </c>
      <c r="H27" s="96" t="n">
        <f aca="false">'Detail by Turbine'!V25</f>
        <v>0</v>
      </c>
      <c r="I27" s="89" t="s">
        <v>65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12.75" hidden="false" customHeight="false" outlineLevel="0" collapsed="false">
      <c r="A28" s="97" t="n">
        <f aca="false">SUM(A23:A27)</f>
        <v>9</v>
      </c>
      <c r="B28" s="43"/>
      <c r="C28" s="89"/>
      <c r="D28" s="98" t="s">
        <v>111</v>
      </c>
      <c r="E28" s="97"/>
      <c r="F28" s="99" t="n">
        <f aca="false">SUM(F23:F27)</f>
        <v>343.668</v>
      </c>
      <c r="G28" s="99" t="n">
        <f aca="false">SUM(G23:G27)</f>
        <v>254.8644</v>
      </c>
      <c r="H28" s="99" t="n">
        <f aca="false">SUM(H23:H27)</f>
        <v>246.273</v>
      </c>
      <c r="I28" s="89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</row>
    <row r="29" customFormat="false" ht="5.1" hidden="false" customHeight="true" outlineLevel="0" collapsed="false">
      <c r="A29" s="47"/>
      <c r="E29" s="47"/>
      <c r="F29" s="3"/>
      <c r="G29" s="3"/>
      <c r="H29" s="74"/>
    </row>
    <row r="30" customFormat="false" ht="24.95" hidden="false" customHeight="true" outlineLevel="0" collapsed="false">
      <c r="A30" s="100" t="s">
        <v>112</v>
      </c>
      <c r="B30" s="101"/>
      <c r="C30" s="102"/>
      <c r="D30" s="101"/>
      <c r="E30" s="101"/>
      <c r="F30" s="103"/>
      <c r="G30" s="103"/>
      <c r="H30" s="104"/>
      <c r="I30" s="102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  <c r="IW30" s="101"/>
    </row>
    <row r="31" customFormat="false" ht="9.95" hidden="false" customHeight="true" outlineLevel="0" collapsed="false">
      <c r="A31" s="102"/>
      <c r="B31" s="101"/>
      <c r="C31" s="102"/>
      <c r="D31" s="101"/>
      <c r="E31" s="102"/>
      <c r="F31" s="103"/>
      <c r="G31" s="103"/>
      <c r="H31" s="104"/>
      <c r="I31" s="102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  <c r="IW31" s="101"/>
    </row>
    <row r="32" customFormat="false" ht="12.75" hidden="false" customHeight="false" outlineLevel="0" collapsed="false">
      <c r="A32" s="105"/>
      <c r="B32" s="101"/>
      <c r="C32" s="101"/>
      <c r="D32" s="101"/>
      <c r="E32" s="102"/>
      <c r="F32" s="106"/>
      <c r="G32" s="106"/>
      <c r="H32" s="107"/>
      <c r="I32" s="102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  <c r="IW32" s="101"/>
    </row>
    <row r="33" customFormat="false" ht="12.75" hidden="false" customHeight="false" outlineLevel="0" collapsed="false">
      <c r="A33" s="108" t="n">
        <f aca="false">SUM(A32)</f>
        <v>0</v>
      </c>
      <c r="B33" s="101"/>
      <c r="C33" s="102"/>
      <c r="D33" s="109" t="s">
        <v>113</v>
      </c>
      <c r="E33" s="109"/>
      <c r="F33" s="110" t="n">
        <f aca="false">SUM(F32)</f>
        <v>0</v>
      </c>
      <c r="G33" s="110" t="n">
        <f aca="false">SUM(G32)</f>
        <v>0</v>
      </c>
      <c r="H33" s="110" t="n">
        <f aca="false">SUM(H32)</f>
        <v>0</v>
      </c>
      <c r="I33" s="102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</row>
    <row r="34" customFormat="false" ht="5.1" hidden="false" customHeight="true" outlineLevel="0" collapsed="false">
      <c r="A34" s="47"/>
      <c r="E34" s="47"/>
      <c r="F34" s="3"/>
      <c r="G34" s="3"/>
      <c r="H34" s="74"/>
    </row>
    <row r="35" customFormat="false" ht="13.5" hidden="false" customHeight="false" outlineLevel="0" collapsed="false">
      <c r="A35" s="111" t="n">
        <f aca="false">+A33+A28+A19+A11</f>
        <v>20</v>
      </c>
      <c r="B35" s="112" t="s">
        <v>114</v>
      </c>
      <c r="D35" s="113" t="s">
        <v>115</v>
      </c>
      <c r="E35" s="113"/>
      <c r="F35" s="114" t="n">
        <f aca="false">+F33+F28+F19+F11</f>
        <v>626.0439</v>
      </c>
      <c r="G35" s="114" t="n">
        <f aca="false">+G28+G19+G11</f>
        <v>397.209565</v>
      </c>
      <c r="H35" s="114" t="n">
        <f aca="false">+H28+H19+H11</f>
        <v>438.53687</v>
      </c>
    </row>
    <row r="36" customFormat="false" ht="15.75" hidden="false" customHeight="false" outlineLevel="0" collapsed="false">
      <c r="A36" s="7"/>
      <c r="G36" s="115"/>
    </row>
    <row r="37" customFormat="false" ht="8.25" hidden="false" customHeight="true" outlineLevel="0" collapsed="false"/>
    <row r="38" customFormat="false" ht="18" hidden="false" customHeight="false" outlineLevel="0" collapsed="false">
      <c r="A38" s="116" t="s">
        <v>116</v>
      </c>
    </row>
    <row r="39" customFormat="false" ht="12.75" hidden="false" customHeight="false" outlineLevel="0" collapsed="false">
      <c r="A39" s="112" t="s">
        <v>89</v>
      </c>
    </row>
    <row r="43" customFormat="false" ht="12.75" hidden="false" customHeight="false" outlineLevel="0" collapsed="false">
      <c r="F43" s="117"/>
    </row>
    <row r="67" customFormat="false" ht="14.25" hidden="false" customHeight="false" outlineLevel="0" collapsed="false">
      <c r="A67" s="118" t="s">
        <v>117</v>
      </c>
      <c r="E67" s="119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D7" activeCellId="0" sqref="D7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6" width="13.15"/>
    <col collapsed="false" customWidth="true" hidden="false" outlineLevel="0" max="2" min="2" style="46" width="36.15"/>
    <col collapsed="false" customWidth="true" hidden="false" outlineLevel="0" max="3" min="3" style="47" width="18.65"/>
    <col collapsed="false" customWidth="true" hidden="false" outlineLevel="0" max="4" min="4" style="120" width="40.49"/>
    <col collapsed="false" customWidth="true" hidden="false" outlineLevel="0" max="5" min="5" style="47" width="32.49"/>
    <col collapsed="false" customWidth="true" hidden="false" outlineLevel="0" max="6" min="6" style="47" width="14.99"/>
    <col collapsed="false" customWidth="true" hidden="false" outlineLevel="0" max="7" min="7" style="47" width="16.15"/>
    <col collapsed="false" customWidth="true" hidden="false" outlineLevel="0" max="8" min="8" style="48" width="20.15"/>
    <col collapsed="false" customWidth="true" hidden="false" outlineLevel="0" max="9" min="9" style="120" width="15.65"/>
    <col collapsed="false" customWidth="false" hidden="false" outlineLevel="0" max="257" min="10" style="46" width="9.32"/>
  </cols>
  <sheetData>
    <row r="1" customFormat="false" ht="30" hidden="false" customHeight="false" outlineLevel="0" collapsed="false">
      <c r="A1" s="49" t="s">
        <v>0</v>
      </c>
      <c r="B1" s="50"/>
      <c r="C1" s="2"/>
      <c r="I1" s="51" t="s">
        <v>87</v>
      </c>
    </row>
    <row r="2" customFormat="false" ht="19.5" hidden="false" customHeight="false" outlineLevel="0" collapsed="false">
      <c r="A2" s="49" t="s">
        <v>118</v>
      </c>
      <c r="B2" s="50"/>
      <c r="C2" s="2"/>
    </row>
    <row r="3" customFormat="false" ht="19.5" hidden="false" customHeight="false" outlineLevel="0" collapsed="false">
      <c r="A3" s="52" t="n">
        <f aca="false">'Detail by Turbine'!A3:C3</f>
        <v>37015</v>
      </c>
      <c r="B3" s="52"/>
      <c r="C3" s="53"/>
      <c r="I3" s="121"/>
    </row>
    <row r="4" customFormat="false" ht="19.5" hidden="false" customHeight="false" outlineLevel="0" collapsed="false">
      <c r="A4" s="49" t="s">
        <v>89</v>
      </c>
      <c r="B4" s="54"/>
      <c r="I4" s="55" t="s">
        <v>90</v>
      </c>
    </row>
    <row r="5" customFormat="false" ht="14.25" hidden="false" customHeight="false" outlineLevel="0" collapsed="false">
      <c r="G5" s="46"/>
      <c r="H5" s="56" t="s">
        <v>91</v>
      </c>
      <c r="I5" s="57" t="n">
        <f aca="false">+'Detail by Turbine'!K3</f>
        <v>37042</v>
      </c>
    </row>
    <row r="6" customFormat="false" ht="59.25" hidden="false" customHeight="true" outlineLevel="0" collapsed="false">
      <c r="A6" s="58" t="s">
        <v>92</v>
      </c>
      <c r="B6" s="58" t="s">
        <v>93</v>
      </c>
      <c r="C6" s="59" t="s">
        <v>94</v>
      </c>
      <c r="D6" s="58" t="s">
        <v>95</v>
      </c>
      <c r="E6" s="60" t="s">
        <v>96</v>
      </c>
      <c r="F6" s="59" t="s">
        <v>97</v>
      </c>
      <c r="G6" s="59" t="s">
        <v>98</v>
      </c>
      <c r="H6" s="59" t="s">
        <v>119</v>
      </c>
      <c r="I6" s="59" t="s">
        <v>100</v>
      </c>
    </row>
    <row r="7" customFormat="false" ht="12.75" hidden="false" customHeight="false" outlineLevel="0" collapsed="false">
      <c r="A7" s="122"/>
      <c r="B7" s="123"/>
      <c r="C7" s="122"/>
      <c r="D7" s="124"/>
      <c r="E7" s="122"/>
      <c r="F7" s="125"/>
      <c r="G7" s="125"/>
      <c r="H7" s="125"/>
      <c r="I7" s="1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2.75" hidden="false" customHeight="false" outlineLevel="0" collapsed="false">
      <c r="A8" s="2" t="n">
        <f aca="false">+'Summary by Status'!A25</f>
        <v>2</v>
      </c>
      <c r="B8" s="1" t="str">
        <f aca="false">+'Summary by Status'!B25</f>
        <v>11N1</v>
      </c>
      <c r="C8" s="2" t="str">
        <f aca="false">+'Summary by Status'!C25</f>
        <v>EA</v>
      </c>
      <c r="D8" s="1" t="str">
        <f aca="false">+'Summary by Status'!D25</f>
        <v>Unassigned</v>
      </c>
      <c r="E8" s="126" t="str">
        <f aca="false">+'Summary by Status'!E25</f>
        <v>Analyzing</v>
      </c>
      <c r="F8" s="3" t="n">
        <f aca="false">+'Summary by Status'!F25</f>
        <v>34.5</v>
      </c>
      <c r="G8" s="3" t="n">
        <f aca="false">+'Summary by Status'!G25</f>
        <v>34.5</v>
      </c>
      <c r="H8" s="3" t="n">
        <f aca="false">+'Summary by Status'!H25</f>
        <v>34.5</v>
      </c>
      <c r="I8" s="2" t="s">
        <v>65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false" customHeight="false" outlineLevel="0" collapsed="false">
      <c r="A9" s="2"/>
      <c r="B9" s="1"/>
      <c r="C9" s="2"/>
      <c r="D9" s="1"/>
      <c r="E9" s="126"/>
      <c r="F9" s="3"/>
      <c r="G9" s="3"/>
      <c r="H9" s="3"/>
      <c r="I9" s="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2.75" hidden="false" customHeight="false" outlineLevel="0" collapsed="false">
      <c r="A10" s="2" t="n">
        <f aca="false">+'Summary by Status'!A16</f>
        <v>1</v>
      </c>
      <c r="B10" s="1" t="str">
        <f aca="false">+'Summary by Status'!B16</f>
        <v>501D5A simple cycle</v>
      </c>
      <c r="C10" s="2" t="str">
        <f aca="false">+'Summary by Status'!C16</f>
        <v>EA</v>
      </c>
      <c r="D10" s="1" t="str">
        <f aca="false">+'Summary by Status'!D16</f>
        <v>Purchaser Identified</v>
      </c>
      <c r="E10" s="126" t="str">
        <f aca="false">+'Summary by Status'!E16</f>
        <v>Analyzing</v>
      </c>
      <c r="F10" s="3" t="n">
        <f aca="false">+'Summary by Status'!F16</f>
        <v>24.506</v>
      </c>
      <c r="G10" s="3" t="n">
        <f aca="false">+'Summary by Status'!G16</f>
        <v>24.506</v>
      </c>
      <c r="H10" s="3" t="n">
        <f aca="false">+'Summary by Status'!H16</f>
        <v>24.506</v>
      </c>
      <c r="I10" s="2" t="str">
        <f aca="false">+'Summary by Status'!I16</f>
        <v>Tentative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false" customHeight="false" outlineLevel="0" collapsed="false">
      <c r="A11" s="2"/>
      <c r="B11" s="1"/>
      <c r="C11" s="2"/>
      <c r="D11" s="1"/>
      <c r="E11" s="126"/>
      <c r="F11" s="3"/>
      <c r="G11" s="3"/>
      <c r="H11" s="3"/>
      <c r="I11" s="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2.75" hidden="false" customHeight="false" outlineLevel="0" collapsed="false">
      <c r="A12" s="2" t="n">
        <f aca="false">+'Summary by Status'!A18</f>
        <v>2</v>
      </c>
      <c r="B12" s="1" t="str">
        <f aca="false">+'Summary by Status'!B18</f>
        <v>MHI 501F simple cycle</v>
      </c>
      <c r="C12" s="2" t="str">
        <f aca="false">+'Summary by Status'!C18</f>
        <v>EA</v>
      </c>
      <c r="D12" s="1" t="str">
        <f aca="false">+'Summary by Status'!D18</f>
        <v>Eletrobolt II</v>
      </c>
      <c r="E12" s="126" t="str">
        <f aca="false">+'Summary by Status'!E18</f>
        <v>Analyzing</v>
      </c>
      <c r="F12" s="3" t="n">
        <f aca="false">+'Summary by Status'!F18</f>
        <v>73.708</v>
      </c>
      <c r="G12" s="3" t="n">
        <f aca="false">+'Summary by Status'!G18</f>
        <v>23.9551</v>
      </c>
      <c r="H12" s="3" t="n">
        <f aca="false">+'Summary by Status'!H18</f>
        <v>73.708</v>
      </c>
      <c r="I12" s="2" t="str">
        <f aca="false">+'Summary by Status'!I18</f>
        <v>Tentative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2.75" hidden="false" customHeight="false" outlineLevel="0" collapsed="false">
      <c r="A13" s="2" t="n">
        <f aca="false">+'Summary by Status'!A15</f>
        <v>1</v>
      </c>
      <c r="B13" s="1" t="str">
        <f aca="false">+'Summary by Status'!B15</f>
        <v>MHI 501F simple cycle</v>
      </c>
      <c r="C13" s="2" t="str">
        <f aca="false">+'Summary by Status'!C15</f>
        <v>EA</v>
      </c>
      <c r="D13" s="1" t="str">
        <f aca="false">+'Summary by Status'!D15</f>
        <v>Fort Pierce</v>
      </c>
      <c r="E13" s="126" t="str">
        <f aca="false">+'Summary by Status'!E15</f>
        <v>$2.5MM on 1/31/01</v>
      </c>
      <c r="F13" s="3" t="n">
        <f aca="false">+'Summary by Status'!F15</f>
        <v>43.618</v>
      </c>
      <c r="G13" s="3" t="n">
        <f aca="false">+'Summary by Status'!G15</f>
        <v>34.8944</v>
      </c>
      <c r="H13" s="3" t="n">
        <f aca="false">+'Summary by Status'!H15</f>
        <v>43.618</v>
      </c>
      <c r="I13" s="2" t="str">
        <f aca="false">+'Summary by Status'!I15</f>
        <v>Tentative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2.75" hidden="false" customHeight="false" outlineLevel="0" collapsed="false">
      <c r="A14" s="2" t="n">
        <f aca="false">+'Summary by Status'!A23</f>
        <v>1</v>
      </c>
      <c r="B14" s="1" t="str">
        <f aca="false">+'Summary by Status'!B23</f>
        <v>MHI 501F simple cycle</v>
      </c>
      <c r="C14" s="2" t="str">
        <f aca="false">+'Summary by Status'!C23</f>
        <v>EA</v>
      </c>
      <c r="D14" s="1" t="str">
        <f aca="false">+'Summary by Status'!D23</f>
        <v>Unassigned</v>
      </c>
      <c r="E14" s="126" t="str">
        <f aca="false">+'Summary by Status'!E23</f>
        <v>Analyzing</v>
      </c>
      <c r="F14" s="3" t="n">
        <f aca="false">+'Summary by Status'!F23</f>
        <v>43.618</v>
      </c>
      <c r="G14" s="3" t="n">
        <f aca="false">+'Summary by Status'!G23</f>
        <v>34.8944</v>
      </c>
      <c r="H14" s="3" t="n">
        <f aca="false">+'Summary by Status'!H23</f>
        <v>43.618</v>
      </c>
      <c r="I14" s="2" t="str">
        <f aca="false">+'Summary by Status'!I23</f>
        <v>Available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2.75" hidden="false" customHeight="false" outlineLevel="0" collapsed="false">
      <c r="A15" s="2"/>
      <c r="B15" s="1"/>
      <c r="C15" s="2"/>
      <c r="D15" s="1"/>
      <c r="E15" s="126"/>
      <c r="F15" s="3"/>
      <c r="G15" s="3"/>
      <c r="H15" s="3"/>
      <c r="I15" s="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2.75" hidden="false" customHeight="false" outlineLevel="0" collapsed="false">
      <c r="A16" s="2" t="n">
        <f aca="false">+'Summary by Status'!A9</f>
        <v>2</v>
      </c>
      <c r="B16" s="1" t="str">
        <f aca="false">+'Summary by Status'!B9</f>
        <v>7EA</v>
      </c>
      <c r="C16" s="2" t="str">
        <f aca="false">+'Summary by Status'!C9</f>
        <v>EA</v>
      </c>
      <c r="D16" s="1" t="str">
        <f aca="false">+'Summary by Status'!D9</f>
        <v>Northwest Corp.</v>
      </c>
      <c r="E16" s="126" t="str">
        <f aca="false">+'Summary by Status'!E9</f>
        <v>$4MM Paid</v>
      </c>
      <c r="F16" s="3" t="n">
        <f aca="false">+'Summary by Status'!F9</f>
        <v>38.265</v>
      </c>
      <c r="G16" s="3" t="n">
        <f aca="false">+'Summary by Status'!G9</f>
        <v>29.46405</v>
      </c>
      <c r="H16" s="3" t="n">
        <f aca="false">+'Summary by Status'!H9</f>
        <v>26.0202</v>
      </c>
      <c r="I16" s="2" t="str">
        <f aca="false">+'Summary by Status'!I9</f>
        <v>Committed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false" outlineLevel="0" collapsed="false">
      <c r="A17" s="2"/>
      <c r="B17" s="1"/>
      <c r="C17" s="2"/>
      <c r="D17" s="1"/>
      <c r="E17" s="126"/>
      <c r="F17" s="3"/>
      <c r="G17" s="3"/>
      <c r="H17" s="3"/>
      <c r="I17" s="2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2.75" hidden="false" customHeight="false" outlineLevel="0" collapsed="false">
      <c r="A18" s="2" t="n">
        <f aca="false">+'Summary by Status'!A17</f>
        <v>1</v>
      </c>
      <c r="B18" s="1" t="str">
        <f aca="false">+'Summary by Status'!B17</f>
        <v>7FA</v>
      </c>
      <c r="C18" s="2" t="str">
        <f aca="false">+'Summary by Status'!C17</f>
        <v>EA</v>
      </c>
      <c r="D18" s="1" t="str">
        <f aca="false">+'Summary by Status'!D17</f>
        <v>Columbia</v>
      </c>
      <c r="E18" s="126" t="str">
        <f aca="false">+'Summary by Status'!E17</f>
        <v>$16.5MM on 2/16/01</v>
      </c>
      <c r="F18" s="3" t="n">
        <f aca="false">+'Summary by Status'!F17</f>
        <v>39.2</v>
      </c>
      <c r="G18" s="3" t="n">
        <f aca="false">+'Summary by Status'!G17</f>
        <v>7.448</v>
      </c>
      <c r="H18" s="3" t="n">
        <f aca="false">+'Summary by Status'!H17</f>
        <v>5.488</v>
      </c>
      <c r="I18" s="2" t="str">
        <f aca="false">+'Summary by Status'!I17</f>
        <v>Tentative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2.75" hidden="false" customHeight="false" outlineLevel="0" collapsed="false">
      <c r="A19" s="2"/>
      <c r="B19" s="1"/>
      <c r="C19" s="2"/>
      <c r="D19" s="1"/>
      <c r="E19" s="126"/>
      <c r="F19" s="3"/>
      <c r="G19" s="3"/>
      <c r="H19" s="3"/>
      <c r="I19" s="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</row>
    <row r="20" customFormat="false" ht="12.75" hidden="false" customHeight="false" outlineLevel="0" collapsed="false">
      <c r="A20" s="2" t="n">
        <f aca="false">+'Summary by Status'!A24</f>
        <v>3</v>
      </c>
      <c r="B20" s="1" t="str">
        <f aca="false">+'Summary by Status'!B24</f>
        <v>9FA STAG power islands</v>
      </c>
      <c r="C20" s="2" t="str">
        <f aca="false">+'Summary by Status'!C24</f>
        <v>EWS</v>
      </c>
      <c r="D20" s="1" t="str">
        <f aca="false">+'Summary by Status'!D24</f>
        <v>Sale in Process</v>
      </c>
      <c r="E20" s="126" t="str">
        <f aca="false">+'Summary by Status'!E24</f>
        <v>$4.5MM DASHed</v>
      </c>
      <c r="F20" s="3" t="n">
        <f aca="false">+'Summary by Status'!F24</f>
        <v>250.25</v>
      </c>
      <c r="G20" s="3" t="n">
        <f aca="false">+'Summary by Status'!G24</f>
        <v>170.17</v>
      </c>
      <c r="H20" s="3" t="n">
        <f aca="false">+'Summary by Status'!H24</f>
        <v>155.155</v>
      </c>
      <c r="I20" s="2" t="str">
        <f aca="false">+'Summary by Status'!I24</f>
        <v>Available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</row>
    <row r="21" customFormat="false" ht="12.75" hidden="false" customHeight="false" outlineLevel="0" collapsed="false">
      <c r="A21" s="2"/>
      <c r="B21" s="1"/>
      <c r="C21" s="2"/>
      <c r="D21" s="1"/>
      <c r="E21" s="126"/>
      <c r="F21" s="3"/>
      <c r="G21" s="3"/>
      <c r="H21" s="3"/>
      <c r="I21" s="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</row>
    <row r="22" customFormat="false" ht="12.75" hidden="false" customHeight="false" outlineLevel="0" collapsed="false">
      <c r="A22" s="2" t="n">
        <f aca="false">+'Summary by Status'!A26</f>
        <v>2</v>
      </c>
      <c r="B22" s="1" t="str">
        <f aca="false">+'Summary by Status'!B26</f>
        <v>Fr 6B 60hz power barges (BV=0)</v>
      </c>
      <c r="C22" s="2" t="str">
        <f aca="false">+'Summary by Status'!C26</f>
        <v>EGM</v>
      </c>
      <c r="D22" s="1" t="str">
        <f aca="false">+'Summary by Status'!D26</f>
        <v>Unassigned</v>
      </c>
      <c r="E22" s="126" t="str">
        <f aca="false">+'Summary by Status'!E26</f>
        <v>Analyzing</v>
      </c>
      <c r="F22" s="3" t="n">
        <f aca="false">+'Summary by Status'!F26</f>
        <v>13</v>
      </c>
      <c r="G22" s="3" t="n">
        <f aca="false">+'Summary by Status'!G26</f>
        <v>13</v>
      </c>
      <c r="H22" s="3" t="n">
        <f aca="false">+'Summary by Status'!H26</f>
        <v>13</v>
      </c>
      <c r="I22" s="2" t="str">
        <f aca="false">+'Summary by Status'!I26</f>
        <v>Available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</row>
    <row r="23" customFormat="false" ht="12.75" hidden="false" customHeight="false" outlineLevel="0" collapsed="false">
      <c r="A23" s="2"/>
      <c r="B23" s="1"/>
      <c r="C23" s="2"/>
      <c r="D23" s="1"/>
      <c r="E23" s="126"/>
      <c r="F23" s="3"/>
      <c r="G23" s="3"/>
      <c r="H23" s="3"/>
      <c r="I23" s="2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</row>
    <row r="24" customFormat="false" ht="12.75" hidden="false" customHeight="false" outlineLevel="0" collapsed="false">
      <c r="A24" s="2" t="n">
        <f aca="false">+'Summary by Status'!A10</f>
        <v>4</v>
      </c>
      <c r="B24" s="1" t="str">
        <f aca="false">+'Summary by Status'!B10</f>
        <v>LM6000</v>
      </c>
      <c r="C24" s="2" t="str">
        <f aca="false">+'Summary by Status'!C10</f>
        <v>EA</v>
      </c>
      <c r="D24" s="1" t="str">
        <f aca="false">+'Summary by Status'!D10</f>
        <v>Las Vegas CoGen II</v>
      </c>
      <c r="E24" s="126" t="str">
        <f aca="false">+'Summary by Status'!E10</f>
        <v>$200MM DASHed on 4/19/01</v>
      </c>
      <c r="F24" s="3" t="n">
        <f aca="false">+'Summary by Status'!F10</f>
        <v>63.0789</v>
      </c>
      <c r="G24" s="3" t="n">
        <f aca="false">+'Summary by Status'!G10</f>
        <v>22.077615</v>
      </c>
      <c r="H24" s="3" t="n">
        <f aca="false">+'Summary by Status'!H10</f>
        <v>18.92367</v>
      </c>
      <c r="I24" s="2" t="str">
        <f aca="false">+'Summary by Status'!I10</f>
        <v>Committed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</row>
    <row r="25" customFormat="false" ht="12.75" hidden="false" customHeight="false" outlineLevel="0" collapsed="false">
      <c r="A25" s="2"/>
      <c r="B25" s="1"/>
      <c r="C25" s="2"/>
      <c r="D25" s="1"/>
      <c r="E25" s="126"/>
      <c r="F25" s="3"/>
      <c r="G25" s="3"/>
      <c r="H25" s="3"/>
      <c r="I25" s="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</row>
    <row r="26" customFormat="false" ht="12.75" hidden="false" customHeight="false" outlineLevel="0" collapsed="false">
      <c r="A26" s="2" t="n">
        <f aca="false">+'Summary by Status'!A27</f>
        <v>1</v>
      </c>
      <c r="B26" s="1" t="str">
        <f aca="false">+'Summary by Status'!B27</f>
        <v>Steam Turbine (BV = 0)</v>
      </c>
      <c r="C26" s="2" t="str">
        <f aca="false">+'Summary by Status'!C27</f>
        <v>EA</v>
      </c>
      <c r="D26" s="1" t="str">
        <f aca="false">+'Summary by Status'!D27</f>
        <v>Unassigned</v>
      </c>
      <c r="E26" s="126" t="str">
        <f aca="false">+'Summary by Status'!E27</f>
        <v>Analyzing</v>
      </c>
      <c r="F26" s="3" t="n">
        <f aca="false">+'Summary by Status'!F27</f>
        <v>2.3</v>
      </c>
      <c r="G26" s="3" t="n">
        <f aca="false">+'Summary by Status'!G27</f>
        <v>2.3</v>
      </c>
      <c r="H26" s="3" t="n">
        <f aca="false">+'Summary by Status'!H27</f>
        <v>0</v>
      </c>
      <c r="I26" s="2" t="str">
        <f aca="false">+'Summary by Status'!I27</f>
        <v>Available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customFormat="false" ht="12.75" hidden="false" customHeight="false" outlineLevel="0" collapsed="false">
      <c r="A27" s="122"/>
      <c r="B27" s="123"/>
      <c r="C27" s="122"/>
      <c r="D27" s="124"/>
      <c r="E27" s="122"/>
      <c r="F27" s="125"/>
      <c r="G27" s="125"/>
      <c r="H27" s="125"/>
      <c r="I27" s="124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  <c r="IU27" s="101"/>
      <c r="IV27" s="101"/>
      <c r="IW27" s="101"/>
    </row>
    <row r="29" customFormat="false" ht="12.75" hidden="false" customHeight="false" outlineLevel="0" collapsed="false">
      <c r="A29" s="46" t="n">
        <f aca="false">SUM(A8:A27)</f>
        <v>20</v>
      </c>
      <c r="E29" s="48" t="s">
        <v>120</v>
      </c>
      <c r="F29" s="121" t="n">
        <f aca="false">SUM(F7:F27)</f>
        <v>626.0439</v>
      </c>
      <c r="G29" s="121" t="n">
        <f aca="false">SUM(G7:G27)</f>
        <v>397.209565</v>
      </c>
      <c r="H29" s="121" t="n">
        <f aca="false">SUM(H7:H27)</f>
        <v>438.53687</v>
      </c>
    </row>
    <row r="30" customFormat="false" ht="12.75" hidden="false" customHeight="false" outlineLevel="0" collapsed="false">
      <c r="A30" s="46" t="n">
        <f aca="false">+'Summary by Status'!A35</f>
        <v>20</v>
      </c>
      <c r="E30" s="48" t="s">
        <v>121</v>
      </c>
      <c r="F30" s="121" t="n">
        <f aca="false">+'Summary by Status'!F35</f>
        <v>626.0439</v>
      </c>
      <c r="G30" s="121" t="n">
        <f aca="false">+'Summary by Status'!G35</f>
        <v>397.209565</v>
      </c>
      <c r="H30" s="121" t="n">
        <f aca="false">+'Summary by Status'!H35</f>
        <v>438.53687</v>
      </c>
    </row>
    <row r="31" customFormat="false" ht="12.75" hidden="false" customHeight="false" outlineLevel="0" collapsed="false">
      <c r="A31" s="121" t="n">
        <f aca="false">+A29-A30</f>
        <v>0</v>
      </c>
      <c r="E31" s="48" t="s">
        <v>122</v>
      </c>
      <c r="F31" s="121" t="n">
        <f aca="false">+F29-F30</f>
        <v>0</v>
      </c>
      <c r="G31" s="121" t="n">
        <f aca="false">+G29-G30</f>
        <v>0</v>
      </c>
      <c r="H31" s="121" t="n">
        <f aca="false">+H29-H30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F35" activeCellId="0" sqref="F3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6" width="34.32"/>
    <col collapsed="false" customWidth="true" hidden="false" outlineLevel="0" max="3" min="3" style="47" width="18.65"/>
    <col collapsed="false" customWidth="true" hidden="false" outlineLevel="0" max="4" min="4" style="47" width="13.99"/>
    <col collapsed="false" customWidth="true" hidden="false" outlineLevel="0" max="5" min="5" style="47" width="30.82"/>
    <col collapsed="false" customWidth="true" hidden="false" outlineLevel="0" max="6" min="6" style="120" width="41.32"/>
    <col collapsed="false" customWidth="true" hidden="false" outlineLevel="0" max="7" min="7" style="121" width="14.99"/>
    <col collapsed="false" customWidth="true" hidden="false" outlineLevel="0" max="8" min="8" style="121" width="16.15"/>
    <col collapsed="false" customWidth="true" hidden="false" outlineLevel="0" max="9" min="9" style="121" width="20.15"/>
    <col collapsed="false" customWidth="false" hidden="false" outlineLevel="0" max="257" min="10" style="46" width="9.32"/>
  </cols>
  <sheetData>
    <row r="1" customFormat="false" ht="30" hidden="false" customHeight="false" outlineLevel="0" collapsed="false">
      <c r="A1" s="127" t="s">
        <v>0</v>
      </c>
      <c r="B1" s="128"/>
      <c r="C1" s="2"/>
      <c r="I1" s="51" t="s">
        <v>87</v>
      </c>
    </row>
    <row r="2" customFormat="false" ht="19.5" hidden="false" customHeight="false" outlineLevel="0" collapsed="false">
      <c r="A2" s="129" t="s">
        <v>123</v>
      </c>
      <c r="B2" s="128"/>
      <c r="C2" s="2"/>
    </row>
    <row r="3" customFormat="false" ht="19.5" hidden="false" customHeight="false" outlineLevel="0" collapsed="false">
      <c r="A3" s="52" t="n">
        <f aca="false">'Detail by Turbine'!A3:C3</f>
        <v>37015</v>
      </c>
      <c r="B3" s="52"/>
      <c r="C3" s="53"/>
    </row>
    <row r="4" customFormat="false" ht="19.5" hidden="false" customHeight="false" outlineLevel="0" collapsed="false">
      <c r="A4" s="49" t="s">
        <v>89</v>
      </c>
      <c r="B4" s="130"/>
      <c r="I4" s="55" t="s">
        <v>90</v>
      </c>
    </row>
    <row r="5" customFormat="false" ht="14.25" hidden="false" customHeight="false" outlineLevel="0" collapsed="false">
      <c r="H5" s="131" t="s">
        <v>91</v>
      </c>
      <c r="I5" s="57" t="n">
        <f aca="false">+'Detail by Turbine'!K3</f>
        <v>37042</v>
      </c>
    </row>
    <row r="6" customFormat="false" ht="58.5" hidden="false" customHeight="true" outlineLevel="0" collapsed="false">
      <c r="A6" s="58" t="s">
        <v>92</v>
      </c>
      <c r="B6" s="58" t="s">
        <v>93</v>
      </c>
      <c r="C6" s="59" t="s">
        <v>94</v>
      </c>
      <c r="D6" s="59" t="s">
        <v>100</v>
      </c>
      <c r="E6" s="60" t="s">
        <v>96</v>
      </c>
      <c r="F6" s="58" t="s">
        <v>95</v>
      </c>
      <c r="G6" s="132" t="s">
        <v>97</v>
      </c>
      <c r="H6" s="59" t="s">
        <v>98</v>
      </c>
      <c r="I6" s="59" t="s">
        <v>119</v>
      </c>
    </row>
    <row r="7" customFormat="false" ht="12.75" hidden="false" customHeight="false" outlineLevel="0" collapsed="false">
      <c r="A7" s="133" t="s">
        <v>70</v>
      </c>
      <c r="B7" s="123"/>
      <c r="C7" s="122"/>
      <c r="D7" s="122"/>
      <c r="E7" s="122"/>
      <c r="F7" s="124"/>
      <c r="G7" s="134"/>
      <c r="H7" s="134"/>
      <c r="I7" s="134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" t="n">
        <f aca="false">+'Summary by Status'!A24</f>
        <v>3</v>
      </c>
      <c r="B8" s="1" t="str">
        <f aca="false">+'Summary by Status'!B24</f>
        <v>9FA STAG power islands</v>
      </c>
      <c r="C8" s="2" t="str">
        <f aca="false">+'Summary by Status'!C24</f>
        <v>EWS</v>
      </c>
      <c r="D8" s="2" t="str">
        <f aca="false">+'Summary by Status'!I24</f>
        <v>Available</v>
      </c>
      <c r="E8" s="126" t="str">
        <f aca="false">+'Summary by Status'!E24</f>
        <v>$4.5MM DASHed</v>
      </c>
      <c r="F8" s="135" t="str">
        <f aca="false">+'Summary by Status'!D24</f>
        <v>Sale in Process</v>
      </c>
      <c r="G8" s="136" t="n">
        <f aca="false">+'Summary by Status'!F24</f>
        <v>250.25</v>
      </c>
      <c r="H8" s="136" t="n">
        <f aca="false">+'Summary by Status'!G24</f>
        <v>170.17</v>
      </c>
      <c r="I8" s="137" t="n">
        <f aca="false">+'Summary by Status'!H24</f>
        <v>155.155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2"/>
      <c r="B9" s="123"/>
      <c r="C9" s="122"/>
      <c r="D9" s="122"/>
      <c r="E9" s="122"/>
      <c r="F9" s="138" t="s">
        <v>124</v>
      </c>
      <c r="G9" s="139" t="n">
        <f aca="false">SUM(G8)</f>
        <v>250.25</v>
      </c>
      <c r="H9" s="139" t="n">
        <f aca="false">SUM(H8)</f>
        <v>170.17</v>
      </c>
      <c r="I9" s="139" t="n">
        <f aca="false">SUM(I8)</f>
        <v>155.155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false" outlineLevel="0" collapsed="false">
      <c r="A10" s="122"/>
      <c r="B10" s="123"/>
      <c r="C10" s="122"/>
      <c r="D10" s="122"/>
      <c r="E10" s="122"/>
      <c r="F10" s="124"/>
      <c r="G10" s="134"/>
      <c r="H10" s="134"/>
      <c r="I10" s="134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false" outlineLevel="0" collapsed="false">
      <c r="A11" s="133" t="s">
        <v>33</v>
      </c>
      <c r="B11" s="123"/>
      <c r="C11" s="122"/>
      <c r="D11" s="122"/>
      <c r="E11" s="122"/>
      <c r="F11" s="124"/>
      <c r="G11" s="134"/>
      <c r="H11" s="134"/>
      <c r="I11" s="134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false" outlineLevel="0" collapsed="false">
      <c r="A12" s="2" t="n">
        <f aca="false">+'Summary by Status'!A16</f>
        <v>1</v>
      </c>
      <c r="B12" s="1" t="str">
        <f aca="false">+'Summary by Status'!B16</f>
        <v>501D5A simple cycle</v>
      </c>
      <c r="C12" s="2" t="str">
        <f aca="false">+'Summary by Status'!C16</f>
        <v>EA</v>
      </c>
      <c r="D12" s="2" t="str">
        <f aca="false">+'Summary by Status'!I16</f>
        <v>Tentative</v>
      </c>
      <c r="E12" s="126" t="str">
        <f aca="false">+'Summary by Status'!E16</f>
        <v>Analyzing</v>
      </c>
      <c r="F12" s="135" t="str">
        <f aca="false">+'Summary by Status'!D16</f>
        <v>Purchaser Identified</v>
      </c>
      <c r="G12" s="3" t="n">
        <f aca="false">+'Summary by Status'!F16</f>
        <v>24.506</v>
      </c>
      <c r="H12" s="3" t="n">
        <f aca="false">+'Summary by Status'!G16</f>
        <v>24.506</v>
      </c>
      <c r="I12" s="74" t="n">
        <f aca="false">+'Summary by Status'!H16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Status'!A10</f>
        <v>4</v>
      </c>
      <c r="B13" s="1" t="str">
        <f aca="false">+'Summary by Status'!B10</f>
        <v>LM6000</v>
      </c>
      <c r="C13" s="2" t="str">
        <f aca="false">+'Summary by Status'!C10</f>
        <v>EA</v>
      </c>
      <c r="D13" s="2" t="str">
        <f aca="false">+'Summary by Status'!I10</f>
        <v>Committed</v>
      </c>
      <c r="E13" s="126" t="str">
        <f aca="false">+'Summary by Status'!E10</f>
        <v>$200MM DASHed on 4/19/01</v>
      </c>
      <c r="F13" s="135" t="str">
        <f aca="false">+'Summary by Status'!D10</f>
        <v>Las Vegas CoGen II</v>
      </c>
      <c r="G13" s="3" t="n">
        <f aca="false">+'Summary by Status'!F10</f>
        <v>63.0789</v>
      </c>
      <c r="H13" s="3" t="n">
        <f aca="false">+'Summary by Status'!G10</f>
        <v>22.077615</v>
      </c>
      <c r="I13" s="74" t="n">
        <f aca="false">+'Summary by Status'!H10</f>
        <v>18.92367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Status'!A15</f>
        <v>1</v>
      </c>
      <c r="B14" s="1" t="str">
        <f aca="false">+'Summary by Status'!B15</f>
        <v>MHI 501F simple cycle</v>
      </c>
      <c r="C14" s="2" t="str">
        <f aca="false">+'Summary by Status'!C15</f>
        <v>EA</v>
      </c>
      <c r="D14" s="2" t="str">
        <f aca="false">+'Summary by Status'!I15</f>
        <v>Tentative</v>
      </c>
      <c r="E14" s="126" t="str">
        <f aca="false">+'Summary by Status'!E15</f>
        <v>$2.5MM on 1/31/01</v>
      </c>
      <c r="F14" s="135" t="str">
        <f aca="false">+'Summary by Status'!D15</f>
        <v>Fort Pierce</v>
      </c>
      <c r="G14" s="3" t="n">
        <f aca="false">+'Summary by Status'!F15</f>
        <v>43.618</v>
      </c>
      <c r="H14" s="3" t="n">
        <f aca="false">+'Summary by Status'!G15</f>
        <v>34.8944</v>
      </c>
      <c r="I14" s="74" t="n">
        <f aca="false">+'Summary by Status'!H15</f>
        <v>43.618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2" t="n">
        <f aca="false">+'Summary by Status'!A17</f>
        <v>1</v>
      </c>
      <c r="B15" s="1" t="str">
        <f aca="false">+'Summary by Status'!B17</f>
        <v>7FA</v>
      </c>
      <c r="C15" s="2" t="str">
        <f aca="false">+'Summary by Status'!C17</f>
        <v>EA</v>
      </c>
      <c r="D15" s="2" t="str">
        <f aca="false">+'Summary by Status'!I17</f>
        <v>Tentative</v>
      </c>
      <c r="E15" s="126" t="str">
        <f aca="false">+'Summary by Status'!E17</f>
        <v>$16.5MM on 2/16/01</v>
      </c>
      <c r="F15" s="135" t="str">
        <f aca="false">+'Summary by Status'!D17</f>
        <v>Columbia</v>
      </c>
      <c r="G15" s="3" t="n">
        <f aca="false">+'Summary by Status'!F17</f>
        <v>39.2</v>
      </c>
      <c r="H15" s="3" t="n">
        <f aca="false">+'Summary by Status'!G17</f>
        <v>7.448</v>
      </c>
      <c r="I15" s="74" t="n">
        <f aca="false">+'Summary by Status'!H17</f>
        <v>5.488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47" t="n">
        <f aca="false">+'Summary by Status'!A25</f>
        <v>2</v>
      </c>
      <c r="B16" s="46" t="str">
        <f aca="false">+'Summary by Status'!B25</f>
        <v>11N1</v>
      </c>
      <c r="C16" s="47" t="str">
        <f aca="false">+'Summary by Status'!C25</f>
        <v>EA</v>
      </c>
      <c r="D16" s="47" t="str">
        <f aca="false">+'Summary by Status'!I25</f>
        <v>Available</v>
      </c>
      <c r="E16" s="47" t="str">
        <f aca="false">+'Summary by Status'!E25</f>
        <v>Analyzing</v>
      </c>
      <c r="F16" s="120" t="str">
        <f aca="false">+'Summary by Status'!D25</f>
        <v>Unassigned</v>
      </c>
      <c r="G16" s="3" t="n">
        <f aca="false">+'Summary by Status'!F25</f>
        <v>34.5</v>
      </c>
      <c r="H16" s="3" t="n">
        <f aca="false">+'Summary by Status'!G25</f>
        <v>34.5</v>
      </c>
      <c r="I16" s="74" t="n">
        <f aca="false">+'Summary by Status'!H25</f>
        <v>34.5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47" t="n">
        <f aca="false">+'Summary by Status'!A9</f>
        <v>2</v>
      </c>
      <c r="B17" s="46" t="str">
        <f aca="false">+'Summary by Status'!B9</f>
        <v>7EA</v>
      </c>
      <c r="C17" s="47" t="str">
        <f aca="false">+'Summary by Status'!C9</f>
        <v>EA</v>
      </c>
      <c r="D17" s="47" t="str">
        <f aca="false">+'Summary by Status'!I9</f>
        <v>Committed</v>
      </c>
      <c r="E17" s="47" t="str">
        <f aca="false">+'Summary by Status'!E9</f>
        <v>$4MM Paid</v>
      </c>
      <c r="F17" s="120" t="str">
        <f aca="false">+'Summary by Status'!D9</f>
        <v>Northwest Corp.</v>
      </c>
      <c r="G17" s="3" t="n">
        <f aca="false">+'Summary by Status'!F9</f>
        <v>38.265</v>
      </c>
      <c r="H17" s="3" t="n">
        <f aca="false">+'Summary by Status'!G9</f>
        <v>29.46405</v>
      </c>
      <c r="I17" s="74" t="n">
        <f aca="false">+'Summary by Status'!H9</f>
        <v>26.0202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47" t="n">
        <f aca="false">+'Summary by Status'!A27</f>
        <v>1</v>
      </c>
      <c r="B18" s="46" t="str">
        <f aca="false">+'Summary by Status'!B27</f>
        <v>Steam Turbine (BV = 0)</v>
      </c>
      <c r="C18" s="47" t="str">
        <f aca="false">+'Summary by Status'!C27</f>
        <v>EA</v>
      </c>
      <c r="D18" s="47" t="str">
        <f aca="false">+'Summary by Status'!I27</f>
        <v>Available</v>
      </c>
      <c r="E18" s="47" t="str">
        <f aca="false">+'Summary by Status'!E27</f>
        <v>Analyzing</v>
      </c>
      <c r="F18" s="120" t="str">
        <f aca="false">+'Summary by Status'!D27</f>
        <v>Unassigned</v>
      </c>
      <c r="G18" s="3" t="n">
        <f aca="false">+'Summary by Status'!F27</f>
        <v>2.3</v>
      </c>
      <c r="H18" s="3" t="n">
        <f aca="false">+'Summary by Status'!G27</f>
        <v>2.3</v>
      </c>
      <c r="I18" s="74" t="n">
        <f aca="false">+'Summary by Status'!H27</f>
        <v>0</v>
      </c>
    </row>
    <row r="19" customFormat="false" ht="12.75" hidden="false" customHeight="false" outlineLevel="0" collapsed="false">
      <c r="A19" s="2" t="n">
        <f aca="false">+'Summary by Status'!A18</f>
        <v>2</v>
      </c>
      <c r="B19" s="1" t="str">
        <f aca="false">+'Summary by Status'!B18</f>
        <v>MHI 501F simple cycle</v>
      </c>
      <c r="C19" s="2" t="str">
        <f aca="false">+'Summary by Status'!C18</f>
        <v>EA</v>
      </c>
      <c r="D19" s="2" t="str">
        <f aca="false">+'Summary by Status'!I18</f>
        <v>Tentative</v>
      </c>
      <c r="E19" s="126" t="str">
        <f aca="false">+'Summary by Status'!E18</f>
        <v>Analyzing</v>
      </c>
      <c r="F19" s="135" t="str">
        <f aca="false">+'Summary by Status'!D18</f>
        <v>Eletrobolt II</v>
      </c>
      <c r="G19" s="3" t="n">
        <f aca="false">+'Summary by Status'!F18</f>
        <v>73.708</v>
      </c>
      <c r="H19" s="3" t="n">
        <f aca="false">+'Summary by Status'!G18</f>
        <v>23.9551</v>
      </c>
      <c r="I19" s="74" t="n">
        <f aca="false">+'Summary by Status'!H18</f>
        <v>73.708</v>
      </c>
    </row>
    <row r="20" customFormat="false" ht="12.75" hidden="false" customHeight="false" outlineLevel="0" collapsed="false">
      <c r="A20" s="2" t="n">
        <f aca="false">+'Summary by Status'!A23</f>
        <v>1</v>
      </c>
      <c r="B20" s="1" t="str">
        <f aca="false">+'Summary by Status'!B23</f>
        <v>MHI 501F simple cycle</v>
      </c>
      <c r="C20" s="2" t="str">
        <f aca="false">+'Summary by Status'!C23</f>
        <v>EA</v>
      </c>
      <c r="D20" s="2" t="str">
        <f aca="false">+'Summary by Status'!I23</f>
        <v>Available</v>
      </c>
      <c r="E20" s="126" t="str">
        <f aca="false">+'Summary by Status'!E23</f>
        <v>Analyzing</v>
      </c>
      <c r="F20" s="135" t="str">
        <f aca="false">+'Summary by Status'!D23</f>
        <v>Unassigned</v>
      </c>
      <c r="G20" s="136" t="n">
        <f aca="false">+'Summary by Status'!F23</f>
        <v>43.618</v>
      </c>
      <c r="H20" s="136" t="n">
        <f aca="false">+'Summary by Status'!G23</f>
        <v>34.8944</v>
      </c>
      <c r="I20" s="137" t="n">
        <f aca="false">+'Summary by Status'!H23</f>
        <v>43.618</v>
      </c>
    </row>
    <row r="21" customFormat="false" ht="12.75" hidden="false" customHeight="false" outlineLevel="0" collapsed="false">
      <c r="A21" s="140"/>
      <c r="B21" s="141"/>
      <c r="C21" s="140"/>
      <c r="D21" s="140"/>
      <c r="E21" s="140"/>
      <c r="F21" s="138" t="s">
        <v>125</v>
      </c>
      <c r="G21" s="139" t="n">
        <f aca="false">SUM(G12:G20)</f>
        <v>362.7939</v>
      </c>
      <c r="H21" s="139" t="n">
        <f aca="false">SUM(H12:H20)</f>
        <v>214.039565</v>
      </c>
      <c r="I21" s="139" t="n">
        <f aca="false">SUM(I12:I20)</f>
        <v>270.38187</v>
      </c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2"/>
      <c r="CG21" s="142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2"/>
      <c r="EI21" s="142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2"/>
      <c r="FG21" s="142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2"/>
      <c r="GK21" s="142"/>
      <c r="GL21" s="142"/>
      <c r="GM21" s="142"/>
      <c r="GN21" s="142"/>
      <c r="GO21" s="142"/>
      <c r="GP21" s="142"/>
      <c r="GQ21" s="142"/>
      <c r="GR21" s="142"/>
      <c r="GS21" s="142"/>
      <c r="GT21" s="142"/>
      <c r="GU21" s="142"/>
      <c r="GV21" s="142"/>
      <c r="GW21" s="142"/>
      <c r="GX21" s="142"/>
      <c r="GY21" s="142"/>
      <c r="GZ21" s="142"/>
      <c r="HA21" s="142"/>
      <c r="HB21" s="142"/>
      <c r="HC21" s="142"/>
      <c r="HD21" s="142"/>
      <c r="HE21" s="142"/>
      <c r="HF21" s="142"/>
      <c r="HG21" s="142"/>
      <c r="HH21" s="142"/>
      <c r="HI21" s="142"/>
      <c r="HJ21" s="142"/>
      <c r="HK21" s="142"/>
      <c r="HL21" s="142"/>
      <c r="HM21" s="142"/>
      <c r="HN21" s="142"/>
      <c r="HO21" s="142"/>
      <c r="HP21" s="142"/>
      <c r="HQ21" s="142"/>
      <c r="HR21" s="142"/>
      <c r="HS21" s="142"/>
      <c r="HT21" s="142"/>
      <c r="HU21" s="142"/>
      <c r="HV21" s="142"/>
      <c r="HW21" s="142"/>
      <c r="HX21" s="142"/>
      <c r="HY21" s="142"/>
      <c r="HZ21" s="142"/>
      <c r="IA21" s="142"/>
      <c r="IB21" s="142"/>
      <c r="IC21" s="142"/>
      <c r="ID21" s="142"/>
      <c r="IE21" s="142"/>
      <c r="IF21" s="142"/>
      <c r="IG21" s="142"/>
      <c r="IH21" s="142"/>
      <c r="II21" s="142"/>
      <c r="IJ21" s="142"/>
      <c r="IK21" s="142"/>
      <c r="IL21" s="142"/>
      <c r="IM21" s="142"/>
      <c r="IN21" s="142"/>
      <c r="IO21" s="142"/>
      <c r="IP21" s="142"/>
      <c r="IQ21" s="142"/>
      <c r="IR21" s="142"/>
      <c r="IS21" s="142"/>
      <c r="IT21" s="142"/>
      <c r="IU21" s="142"/>
      <c r="IV21" s="142"/>
      <c r="IW21" s="142"/>
    </row>
    <row r="22" customFormat="false" ht="12.75" hidden="false" customHeight="false" outlineLevel="0" collapsed="false">
      <c r="A22" s="140"/>
      <c r="B22" s="141"/>
      <c r="C22" s="140"/>
      <c r="D22" s="140"/>
      <c r="E22" s="140"/>
      <c r="F22" s="138"/>
      <c r="G22" s="139"/>
      <c r="H22" s="139"/>
      <c r="I22" s="139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2"/>
      <c r="DT22" s="142"/>
      <c r="DU22" s="142"/>
      <c r="DV22" s="142"/>
      <c r="DW22" s="142"/>
      <c r="DX22" s="142"/>
      <c r="DY22" s="142"/>
      <c r="DZ22" s="142"/>
      <c r="EA22" s="142"/>
      <c r="EB22" s="142"/>
      <c r="EC22" s="142"/>
      <c r="ED22" s="142"/>
      <c r="EE22" s="142"/>
      <c r="EF22" s="142"/>
      <c r="EG22" s="142"/>
      <c r="EH22" s="142"/>
      <c r="EI22" s="142"/>
      <c r="EJ22" s="142"/>
      <c r="EK22" s="142"/>
      <c r="EL22" s="142"/>
      <c r="EM22" s="142"/>
      <c r="EN22" s="142"/>
      <c r="EO22" s="142"/>
      <c r="EP22" s="142"/>
      <c r="EQ22" s="142"/>
      <c r="ER22" s="142"/>
      <c r="ES22" s="142"/>
      <c r="ET22" s="142"/>
      <c r="EU22" s="142"/>
      <c r="EV22" s="142"/>
      <c r="EW22" s="142"/>
      <c r="EX22" s="142"/>
      <c r="EY22" s="142"/>
      <c r="EZ22" s="142"/>
      <c r="FA22" s="142"/>
      <c r="FB22" s="142"/>
      <c r="FC22" s="142"/>
      <c r="FD22" s="142"/>
      <c r="FE22" s="142"/>
      <c r="FF22" s="142"/>
      <c r="FG22" s="142"/>
      <c r="FH22" s="142"/>
      <c r="FI22" s="142"/>
      <c r="FJ22" s="142"/>
      <c r="FK22" s="142"/>
      <c r="FL22" s="142"/>
      <c r="FM22" s="142"/>
      <c r="FN22" s="142"/>
      <c r="FO22" s="142"/>
      <c r="FP22" s="142"/>
      <c r="FQ22" s="142"/>
      <c r="FR22" s="142"/>
      <c r="FS22" s="142"/>
      <c r="FT22" s="142"/>
      <c r="FU22" s="142"/>
      <c r="FV22" s="142"/>
      <c r="FW22" s="142"/>
      <c r="FX22" s="142"/>
      <c r="FY22" s="142"/>
      <c r="FZ22" s="142"/>
      <c r="GA22" s="142"/>
      <c r="GB22" s="142"/>
      <c r="GC22" s="142"/>
      <c r="GD22" s="142"/>
      <c r="GE22" s="142"/>
      <c r="GF22" s="142"/>
      <c r="GG22" s="142"/>
      <c r="GH22" s="142"/>
      <c r="GI22" s="142"/>
      <c r="GJ22" s="142"/>
      <c r="GK22" s="142"/>
      <c r="GL22" s="142"/>
      <c r="GM22" s="142"/>
      <c r="GN22" s="142"/>
      <c r="GO22" s="142"/>
      <c r="GP22" s="142"/>
      <c r="GQ22" s="142"/>
      <c r="GR22" s="142"/>
      <c r="GS22" s="142"/>
      <c r="GT22" s="142"/>
      <c r="GU22" s="142"/>
      <c r="GV22" s="142"/>
      <c r="GW22" s="142"/>
      <c r="GX22" s="142"/>
      <c r="GY22" s="142"/>
      <c r="GZ22" s="142"/>
      <c r="HA22" s="142"/>
      <c r="HB22" s="142"/>
      <c r="HC22" s="142"/>
      <c r="HD22" s="142"/>
      <c r="HE22" s="142"/>
      <c r="HF22" s="142"/>
      <c r="HG22" s="142"/>
      <c r="HH22" s="142"/>
      <c r="HI22" s="142"/>
      <c r="HJ22" s="142"/>
      <c r="HK22" s="142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  <c r="HW22" s="142"/>
      <c r="HX22" s="142"/>
      <c r="HY22" s="142"/>
      <c r="HZ22" s="142"/>
      <c r="IA22" s="142"/>
      <c r="IB22" s="142"/>
      <c r="IC22" s="142"/>
      <c r="ID22" s="142"/>
      <c r="IE22" s="142"/>
      <c r="IF22" s="142"/>
      <c r="IG22" s="142"/>
      <c r="IH22" s="142"/>
      <c r="II22" s="142"/>
      <c r="IJ22" s="142"/>
      <c r="IK22" s="142"/>
      <c r="IL22" s="142"/>
      <c r="IM22" s="142"/>
      <c r="IN22" s="142"/>
      <c r="IO22" s="142"/>
      <c r="IP22" s="142"/>
      <c r="IQ22" s="142"/>
      <c r="IR22" s="142"/>
      <c r="IS22" s="142"/>
      <c r="IT22" s="142"/>
      <c r="IU22" s="142"/>
      <c r="IV22" s="142"/>
      <c r="IW22" s="142"/>
    </row>
    <row r="23" customFormat="false" ht="12.75" hidden="false" customHeight="false" outlineLevel="0" collapsed="false">
      <c r="A23" s="133" t="s">
        <v>80</v>
      </c>
      <c r="B23" s="141"/>
      <c r="C23" s="140"/>
      <c r="D23" s="140"/>
      <c r="E23" s="140"/>
      <c r="F23" s="138"/>
      <c r="G23" s="139"/>
      <c r="H23" s="139"/>
      <c r="I23" s="139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  <c r="FL23" s="142"/>
      <c r="FM23" s="142"/>
      <c r="FN23" s="142"/>
      <c r="FO23" s="142"/>
      <c r="FP23" s="142"/>
      <c r="FQ23" s="142"/>
      <c r="FR23" s="142"/>
      <c r="FS23" s="142"/>
      <c r="FT23" s="142"/>
      <c r="FU23" s="142"/>
      <c r="FV23" s="142"/>
      <c r="FW23" s="142"/>
      <c r="FX23" s="142"/>
      <c r="FY23" s="142"/>
      <c r="FZ23" s="142"/>
      <c r="GA23" s="142"/>
      <c r="GB23" s="142"/>
      <c r="GC23" s="142"/>
      <c r="GD23" s="142"/>
      <c r="GE23" s="142"/>
      <c r="GF23" s="142"/>
      <c r="GG23" s="142"/>
      <c r="GH23" s="142"/>
      <c r="GI23" s="142"/>
      <c r="GJ23" s="142"/>
      <c r="GK23" s="142"/>
      <c r="GL23" s="142"/>
      <c r="GM23" s="142"/>
      <c r="GN23" s="142"/>
      <c r="GO23" s="142"/>
      <c r="GP23" s="142"/>
      <c r="GQ23" s="142"/>
      <c r="GR23" s="142"/>
      <c r="GS23" s="142"/>
      <c r="GT23" s="142"/>
      <c r="GU23" s="142"/>
      <c r="GV23" s="142"/>
      <c r="GW23" s="142"/>
      <c r="GX23" s="142"/>
      <c r="GY23" s="142"/>
      <c r="GZ23" s="142"/>
      <c r="HA23" s="142"/>
      <c r="HB23" s="142"/>
      <c r="HC23" s="142"/>
      <c r="HD23" s="142"/>
      <c r="HE23" s="142"/>
      <c r="HF23" s="142"/>
      <c r="HG23" s="142"/>
      <c r="HH23" s="142"/>
      <c r="HI23" s="142"/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  <c r="HW23" s="142"/>
      <c r="HX23" s="142"/>
      <c r="HY23" s="142"/>
      <c r="HZ23" s="142"/>
      <c r="IA23" s="142"/>
      <c r="IB23" s="142"/>
      <c r="IC23" s="142"/>
      <c r="ID23" s="142"/>
      <c r="IE23" s="142"/>
      <c r="IF23" s="142"/>
      <c r="IG23" s="142"/>
      <c r="IH23" s="142"/>
      <c r="II23" s="142"/>
      <c r="IJ23" s="142"/>
      <c r="IK23" s="142"/>
      <c r="IL23" s="142"/>
      <c r="IM23" s="142"/>
      <c r="IN23" s="142"/>
      <c r="IO23" s="142"/>
      <c r="IP23" s="142"/>
      <c r="IQ23" s="142"/>
      <c r="IR23" s="142"/>
      <c r="IS23" s="142"/>
      <c r="IT23" s="142"/>
      <c r="IU23" s="142"/>
      <c r="IV23" s="142"/>
      <c r="IW23" s="142"/>
    </row>
    <row r="24" customFormat="false" ht="12.75" hidden="false" customHeight="false" outlineLevel="0" collapsed="false">
      <c r="A24" s="2" t="n">
        <f aca="false">+'Summary by Status'!A26</f>
        <v>2</v>
      </c>
      <c r="B24" s="1" t="str">
        <f aca="false">+'Summary by Status'!B26</f>
        <v>Fr 6B 60hz power barges (BV=0)</v>
      </c>
      <c r="C24" s="2" t="str">
        <f aca="false">+'Summary by Status'!C26</f>
        <v>EGM</v>
      </c>
      <c r="D24" s="2" t="str">
        <f aca="false">+'Summary by Status'!I26</f>
        <v>Available</v>
      </c>
      <c r="E24" s="126" t="str">
        <f aca="false">+'Summary by Status'!E26</f>
        <v>Analyzing</v>
      </c>
      <c r="F24" s="135" t="str">
        <f aca="false">+'Summary by Status'!D26</f>
        <v>Unassigned</v>
      </c>
      <c r="G24" s="3" t="n">
        <f aca="false">+'Summary by Status'!F26</f>
        <v>13</v>
      </c>
      <c r="H24" s="3" t="n">
        <f aca="false">+'Summary by Status'!G26</f>
        <v>13</v>
      </c>
      <c r="I24" s="74" t="n">
        <f aca="false">+'Summary by Status'!H26</f>
        <v>13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3.5" hidden="false" customHeight="false" outlineLevel="0" collapsed="false">
      <c r="A25" s="143" t="n">
        <f aca="false">SUM(A8:A24)</f>
        <v>20</v>
      </c>
      <c r="B25" s="112" t="s">
        <v>114</v>
      </c>
      <c r="C25" s="143"/>
      <c r="D25" s="143"/>
      <c r="E25" s="143"/>
      <c r="F25" s="138" t="s">
        <v>115</v>
      </c>
      <c r="G25" s="114" t="n">
        <f aca="false">+G21+G9+G24</f>
        <v>626.0439</v>
      </c>
      <c r="H25" s="114" t="n">
        <f aca="false">+H21+H9+H24</f>
        <v>397.209565</v>
      </c>
      <c r="I25" s="114" t="n">
        <f aca="false">+I21+I9+I24</f>
        <v>438.53687</v>
      </c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2"/>
      <c r="IP25" s="112"/>
      <c r="IQ25" s="112"/>
      <c r="IR25" s="112"/>
      <c r="IS25" s="112"/>
      <c r="IT25" s="112"/>
      <c r="IU25" s="112"/>
      <c r="IV25" s="112"/>
      <c r="IW25" s="112"/>
    </row>
    <row r="26" customFormat="false" ht="13.5" hidden="false" customHeight="false" outlineLevel="0" collapsed="false"/>
    <row r="27" customFormat="false" ht="12.75" hidden="false" customHeight="false" outlineLevel="0" collapsed="false">
      <c r="F27" s="120" t="s">
        <v>121</v>
      </c>
      <c r="G27" s="121" t="n">
        <f aca="false">+'Summary by Status'!F35</f>
        <v>626.0439</v>
      </c>
      <c r="H27" s="121" t="n">
        <f aca="false">+'Summary by Status'!G35</f>
        <v>397.209565</v>
      </c>
      <c r="I27" s="121" t="n">
        <f aca="false">+'Summary by Status'!H35</f>
        <v>438.53687</v>
      </c>
    </row>
    <row r="28" customFormat="false" ht="12.75" hidden="false" customHeight="false" outlineLevel="0" collapsed="false">
      <c r="F28" s="120" t="s">
        <v>122</v>
      </c>
      <c r="G28" s="121" t="n">
        <f aca="false">+G25-G27</f>
        <v>0</v>
      </c>
      <c r="H28" s="121" t="n">
        <f aca="false">+H25-H27</f>
        <v>0</v>
      </c>
      <c r="I28" s="121" t="n">
        <f aca="false">+I25-I27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7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12" activePane="bottomRight" state="frozen"/>
      <selection pane="topLeft" activeCell="A1" activeCellId="0" sqref="A1"/>
      <selection pane="topRight" activeCell="D1" activeCellId="0" sqref="D1"/>
      <selection pane="bottomLeft" activeCell="A12" activeCellId="0" sqref="A12"/>
      <selection pane="bottomRight" activeCell="A12" activeCellId="0" sqref="A12:A19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4" width="5.49"/>
    <col collapsed="false" customWidth="true" hidden="false" outlineLevel="0" max="2" min="2" style="145" width="42.65"/>
    <col collapsed="false" customWidth="true" hidden="false" outlineLevel="0" max="3" min="3" style="146" width="20.15"/>
    <col collapsed="false" customWidth="true" hidden="false" outlineLevel="0" max="34" min="4" style="144" width="11.82"/>
    <col collapsed="false" customWidth="true" hidden="false" outlineLevel="0" max="35" min="35" style="147" width="11.82"/>
    <col collapsed="false" customWidth="true" hidden="false" outlineLevel="0" max="54" min="36" style="144" width="11.82"/>
    <col collapsed="false" customWidth="true" hidden="false" outlineLevel="0" max="55" min="55" style="144" width="12.65"/>
    <col collapsed="false" customWidth="false" hidden="false" outlineLevel="0" max="257" min="56" style="144" width="10.65"/>
  </cols>
  <sheetData>
    <row r="1" customFormat="false" ht="18" hidden="false" customHeight="false" outlineLevel="0" collapsed="false">
      <c r="B1" s="148" t="s">
        <v>0</v>
      </c>
    </row>
    <row r="2" customFormat="false" ht="18" hidden="false" customHeight="false" outlineLevel="0" collapsed="false">
      <c r="B2" s="148" t="s">
        <v>126</v>
      </c>
    </row>
    <row r="3" customFormat="false" ht="13.5" hidden="false" customHeight="false" outlineLevel="0" collapsed="false">
      <c r="A3" s="149"/>
      <c r="B3" s="150"/>
      <c r="C3" s="151"/>
      <c r="D3" s="152" t="n">
        <v>36069</v>
      </c>
      <c r="E3" s="152" t="n">
        <f aca="false">+D3+31</f>
        <v>36100</v>
      </c>
      <c r="F3" s="152" t="n">
        <f aca="false">+E3+31</f>
        <v>36131</v>
      </c>
      <c r="G3" s="152" t="n">
        <f aca="false">+F3+31</f>
        <v>36162</v>
      </c>
      <c r="H3" s="152" t="n">
        <f aca="false">+G3+31</f>
        <v>36193</v>
      </c>
      <c r="I3" s="152" t="n">
        <f aca="false">+H3+31</f>
        <v>36224</v>
      </c>
      <c r="J3" s="152" t="n">
        <f aca="false">+I3+31</f>
        <v>36255</v>
      </c>
      <c r="K3" s="152" t="n">
        <f aca="false">+J3+31</f>
        <v>36286</v>
      </c>
      <c r="L3" s="152" t="n">
        <f aca="false">+K3+31</f>
        <v>36317</v>
      </c>
      <c r="M3" s="152" t="n">
        <f aca="false">+L3+31</f>
        <v>36348</v>
      </c>
      <c r="N3" s="152" t="n">
        <f aca="false">+M3+31</f>
        <v>36379</v>
      </c>
      <c r="O3" s="152" t="n">
        <f aca="false">+N3+31</f>
        <v>36410</v>
      </c>
      <c r="P3" s="152" t="n">
        <f aca="false">+O3+31</f>
        <v>36441</v>
      </c>
      <c r="Q3" s="152" t="n">
        <f aca="false">+P3+31</f>
        <v>36472</v>
      </c>
      <c r="R3" s="152" t="n">
        <f aca="false">+Q3+31</f>
        <v>36503</v>
      </c>
      <c r="S3" s="152" t="n">
        <f aca="false">+R3+31</f>
        <v>36534</v>
      </c>
      <c r="T3" s="152" t="n">
        <f aca="false">+S3+31</f>
        <v>36565</v>
      </c>
      <c r="U3" s="152" t="n">
        <f aca="false">+T3+31</f>
        <v>36596</v>
      </c>
      <c r="V3" s="152" t="n">
        <f aca="false">+U3+31</f>
        <v>36627</v>
      </c>
      <c r="W3" s="152" t="n">
        <f aca="false">+V3+31</f>
        <v>36658</v>
      </c>
      <c r="X3" s="152" t="n">
        <f aca="false">+W3+31</f>
        <v>36689</v>
      </c>
      <c r="Y3" s="152" t="n">
        <f aca="false">+X3+31</f>
        <v>36720</v>
      </c>
      <c r="Z3" s="152" t="n">
        <f aca="false">+Y3+31</f>
        <v>36751</v>
      </c>
      <c r="AA3" s="152" t="n">
        <f aca="false">+Z3+31</f>
        <v>36782</v>
      </c>
      <c r="AB3" s="152" t="n">
        <f aca="false">+AA3+31</f>
        <v>36813</v>
      </c>
      <c r="AC3" s="152" t="n">
        <f aca="false">+AB3+31</f>
        <v>36844</v>
      </c>
      <c r="AD3" s="152" t="n">
        <f aca="false">+AC3+31</f>
        <v>36875</v>
      </c>
      <c r="AE3" s="152" t="n">
        <f aca="false">+AD3+31</f>
        <v>36906</v>
      </c>
      <c r="AF3" s="152" t="n">
        <f aca="false">+AE3+31</f>
        <v>36937</v>
      </c>
      <c r="AG3" s="152" t="n">
        <f aca="false">+AF3+31</f>
        <v>36968</v>
      </c>
      <c r="AH3" s="152" t="n">
        <f aca="false">+AG3+31</f>
        <v>36999</v>
      </c>
      <c r="AI3" s="153" t="n">
        <f aca="false">+AH3+31</f>
        <v>37030</v>
      </c>
      <c r="AJ3" s="152" t="n">
        <f aca="false">+AI3+31</f>
        <v>37061</v>
      </c>
      <c r="AK3" s="152" t="n">
        <f aca="false">+AJ3+31</f>
        <v>37092</v>
      </c>
      <c r="AL3" s="152" t="n">
        <f aca="false">+AK3+31</f>
        <v>37123</v>
      </c>
      <c r="AM3" s="152" t="n">
        <f aca="false">+AL3+31</f>
        <v>37154</v>
      </c>
      <c r="AN3" s="152" t="n">
        <f aca="false">+AM3+31</f>
        <v>37185</v>
      </c>
      <c r="AO3" s="152" t="n">
        <f aca="false">+AN3+31</f>
        <v>37216</v>
      </c>
      <c r="AP3" s="152" t="n">
        <f aca="false">+AO3+31</f>
        <v>37247</v>
      </c>
      <c r="AQ3" s="152" t="n">
        <f aca="false">+AP3+31</f>
        <v>37278</v>
      </c>
      <c r="AR3" s="152" t="n">
        <f aca="false">+AQ3+31</f>
        <v>37309</v>
      </c>
      <c r="AS3" s="152" t="n">
        <f aca="false">+AR3+31</f>
        <v>37340</v>
      </c>
      <c r="AT3" s="152" t="n">
        <f aca="false">+AS3+31</f>
        <v>37371</v>
      </c>
      <c r="AU3" s="152" t="n">
        <f aca="false">+AT3+31</f>
        <v>37402</v>
      </c>
      <c r="AV3" s="152" t="n">
        <f aca="false">+AU3+31</f>
        <v>37433</v>
      </c>
      <c r="AW3" s="152" t="n">
        <f aca="false">+AV3+31</f>
        <v>37464</v>
      </c>
      <c r="AX3" s="152" t="n">
        <f aca="false">+AW3+31</f>
        <v>37495</v>
      </c>
      <c r="AY3" s="152" t="n">
        <f aca="false">+AX3+31</f>
        <v>37526</v>
      </c>
      <c r="AZ3" s="152" t="n">
        <f aca="false">+AY3+31</f>
        <v>37557</v>
      </c>
      <c r="BA3" s="152" t="n">
        <f aca="false">+AZ3+31</f>
        <v>37588</v>
      </c>
      <c r="BB3" s="152" t="n">
        <f aca="false">+BA3+31</f>
        <v>37619</v>
      </c>
      <c r="BC3" s="154" t="s">
        <v>127</v>
      </c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  <c r="IW3" s="149"/>
    </row>
    <row r="4" customFormat="false" ht="15" hidden="false" customHeight="true" outlineLevel="0" collapsed="false">
      <c r="A4" s="155" t="n">
        <v>1</v>
      </c>
      <c r="B4" s="156" t="str">
        <f aca="false">+'Detail by Turbine'!G10</f>
        <v>7EA</v>
      </c>
      <c r="C4" s="157" t="str">
        <f aca="false">+'Detail by Turbine'!S10</f>
        <v>Northwest Corp.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9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60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1"/>
      <c r="HZ4" s="161"/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  <c r="IU4" s="161"/>
      <c r="IV4" s="161"/>
      <c r="IW4" s="161"/>
    </row>
    <row r="5" customFormat="false" ht="12.75" hidden="false" customHeight="false" outlineLevel="0" collapsed="false">
      <c r="A5" s="155"/>
      <c r="B5" s="162" t="s">
        <v>128</v>
      </c>
      <c r="C5" s="157"/>
      <c r="D5" s="163" t="n">
        <v>0</v>
      </c>
      <c r="E5" s="163" t="n">
        <v>0</v>
      </c>
      <c r="F5" s="163" t="n">
        <v>0</v>
      </c>
      <c r="G5" s="163" t="n">
        <v>0</v>
      </c>
      <c r="H5" s="163" t="n">
        <v>0</v>
      </c>
      <c r="I5" s="163" t="n">
        <v>0</v>
      </c>
      <c r="J5" s="163" t="n">
        <v>0</v>
      </c>
      <c r="K5" s="163" t="n">
        <v>0</v>
      </c>
      <c r="L5" s="163" t="n">
        <v>0</v>
      </c>
      <c r="M5" s="163" t="n">
        <v>0</v>
      </c>
      <c r="N5" s="163" t="n">
        <v>0</v>
      </c>
      <c r="O5" s="163" t="n">
        <v>0</v>
      </c>
      <c r="P5" s="163" t="n">
        <v>0</v>
      </c>
      <c r="Q5" s="163" t="n">
        <v>0</v>
      </c>
      <c r="R5" s="163" t="n">
        <v>0</v>
      </c>
      <c r="S5" s="163" t="n">
        <v>0</v>
      </c>
      <c r="T5" s="163" t="n">
        <v>0</v>
      </c>
      <c r="U5" s="163" t="n">
        <v>0</v>
      </c>
      <c r="V5" s="163" t="n">
        <v>0</v>
      </c>
      <c r="W5" s="163" t="n">
        <v>0.00453</v>
      </c>
      <c r="X5" s="163" t="n">
        <v>0.09547</v>
      </c>
      <c r="Y5" s="163" t="n">
        <v>0</v>
      </c>
      <c r="Z5" s="163" t="n">
        <v>0</v>
      </c>
      <c r="AA5" s="163" t="n">
        <v>0</v>
      </c>
      <c r="AB5" s="163" t="n">
        <v>0</v>
      </c>
      <c r="AC5" s="163" t="n">
        <v>0</v>
      </c>
      <c r="AD5" s="163" t="n">
        <v>0.06</v>
      </c>
      <c r="AE5" s="163" t="n">
        <v>0.09</v>
      </c>
      <c r="AF5" s="163" t="n">
        <v>0.07</v>
      </c>
      <c r="AG5" s="163" t="n">
        <v>0.06</v>
      </c>
      <c r="AH5" s="163" t="n">
        <v>0.09</v>
      </c>
      <c r="AI5" s="164" t="n">
        <v>0.07</v>
      </c>
      <c r="AJ5" s="163" t="n">
        <v>0.06</v>
      </c>
      <c r="AK5" s="163" t="n">
        <v>0.04</v>
      </c>
      <c r="AL5" s="163" t="n">
        <v>0.04</v>
      </c>
      <c r="AM5" s="163" t="n">
        <v>0.03</v>
      </c>
      <c r="AN5" s="163" t="n">
        <v>0.02</v>
      </c>
      <c r="AO5" s="163" t="n">
        <v>0</v>
      </c>
      <c r="AP5" s="163" t="n">
        <v>0</v>
      </c>
      <c r="AQ5" s="163" t="n">
        <v>0</v>
      </c>
      <c r="AR5" s="163" t="n">
        <v>0.22</v>
      </c>
      <c r="AS5" s="163" t="n">
        <v>0.05</v>
      </c>
      <c r="AT5" s="163" t="n">
        <v>0</v>
      </c>
      <c r="AU5" s="163" t="n">
        <v>0</v>
      </c>
      <c r="AV5" s="163" t="n">
        <v>0</v>
      </c>
      <c r="AW5" s="163" t="n">
        <v>0</v>
      </c>
      <c r="AX5" s="163" t="n">
        <v>0</v>
      </c>
      <c r="AY5" s="163" t="n">
        <v>0</v>
      </c>
      <c r="AZ5" s="163" t="n">
        <v>0</v>
      </c>
      <c r="BA5" s="163" t="n">
        <v>0</v>
      </c>
      <c r="BB5" s="163" t="n">
        <v>0</v>
      </c>
      <c r="BC5" s="165" t="n">
        <f aca="false">SUM(D5:BB5)</f>
        <v>1</v>
      </c>
      <c r="BD5" s="162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</row>
    <row r="6" customFormat="false" ht="12.75" hidden="false" customHeight="false" outlineLevel="0" collapsed="false">
      <c r="A6" s="155"/>
      <c r="B6" s="162" t="s">
        <v>129</v>
      </c>
      <c r="C6" s="157"/>
      <c r="D6" s="163" t="n">
        <f aca="false">D5</f>
        <v>0</v>
      </c>
      <c r="E6" s="163" t="n">
        <f aca="false">+D6+E5</f>
        <v>0</v>
      </c>
      <c r="F6" s="163" t="n">
        <f aca="false">+E6+F5</f>
        <v>0</v>
      </c>
      <c r="G6" s="163" t="n">
        <f aca="false">+F6+G5</f>
        <v>0</v>
      </c>
      <c r="H6" s="163" t="n">
        <f aca="false">+G6+H5</f>
        <v>0</v>
      </c>
      <c r="I6" s="163" t="n">
        <f aca="false">+H6+I5</f>
        <v>0</v>
      </c>
      <c r="J6" s="163" t="n">
        <f aca="false">+I6+J5</f>
        <v>0</v>
      </c>
      <c r="K6" s="163" t="n">
        <f aca="false">+J6+K5</f>
        <v>0</v>
      </c>
      <c r="L6" s="163" t="n">
        <f aca="false">+K6+L5</f>
        <v>0</v>
      </c>
      <c r="M6" s="163" t="n">
        <f aca="false">+L6+M5</f>
        <v>0</v>
      </c>
      <c r="N6" s="163" t="n">
        <f aca="false">+M6+N5</f>
        <v>0</v>
      </c>
      <c r="O6" s="163" t="n">
        <f aca="false">+N6+O5</f>
        <v>0</v>
      </c>
      <c r="P6" s="163" t="n">
        <f aca="false">+O6+P5</f>
        <v>0</v>
      </c>
      <c r="Q6" s="163" t="n">
        <f aca="false">+P6+Q5</f>
        <v>0</v>
      </c>
      <c r="R6" s="163" t="n">
        <f aca="false">+Q6+R5</f>
        <v>0</v>
      </c>
      <c r="S6" s="163" t="n">
        <f aca="false">+R6+S5</f>
        <v>0</v>
      </c>
      <c r="T6" s="163" t="n">
        <f aca="false">+S6+T5</f>
        <v>0</v>
      </c>
      <c r="U6" s="163" t="n">
        <f aca="false">+T6+U5</f>
        <v>0</v>
      </c>
      <c r="V6" s="163" t="n">
        <f aca="false">+U6+V5</f>
        <v>0</v>
      </c>
      <c r="W6" s="163" t="n">
        <f aca="false">+V6+W5</f>
        <v>0.00453</v>
      </c>
      <c r="X6" s="163" t="n">
        <f aca="false">+W6+X5</f>
        <v>0.1</v>
      </c>
      <c r="Y6" s="163" t="n">
        <f aca="false">+X6+Y5</f>
        <v>0.1</v>
      </c>
      <c r="Z6" s="163" t="n">
        <f aca="false">+Y6+Z5</f>
        <v>0.1</v>
      </c>
      <c r="AA6" s="163" t="n">
        <f aca="false">+Z6+AA5</f>
        <v>0.1</v>
      </c>
      <c r="AB6" s="163" t="n">
        <f aca="false">+AA6+AB5</f>
        <v>0.1</v>
      </c>
      <c r="AC6" s="163" t="n">
        <f aca="false">+AB6+AC5</f>
        <v>0.1</v>
      </c>
      <c r="AD6" s="163" t="n">
        <f aca="false">+AC6+AD5</f>
        <v>0.16</v>
      </c>
      <c r="AE6" s="163" t="n">
        <f aca="false">+AD6+AE5</f>
        <v>0.25</v>
      </c>
      <c r="AF6" s="163" t="n">
        <f aca="false">+AE6+AF5</f>
        <v>0.32</v>
      </c>
      <c r="AG6" s="163" t="n">
        <f aca="false">+AF6+AG5</f>
        <v>0.38</v>
      </c>
      <c r="AH6" s="163" t="n">
        <f aca="false">+AG6+AH5</f>
        <v>0.47</v>
      </c>
      <c r="AI6" s="164" t="n">
        <f aca="false">+AH6+AI5</f>
        <v>0.54</v>
      </c>
      <c r="AJ6" s="163" t="n">
        <f aca="false">+AI6+AJ5</f>
        <v>0.6</v>
      </c>
      <c r="AK6" s="163" t="n">
        <f aca="false">+AJ6+AK5</f>
        <v>0.64</v>
      </c>
      <c r="AL6" s="163" t="n">
        <f aca="false">+AK6+AL5</f>
        <v>0.68</v>
      </c>
      <c r="AM6" s="163" t="n">
        <f aca="false">+AL6+AM5</f>
        <v>0.71</v>
      </c>
      <c r="AN6" s="163" t="n">
        <f aca="false">+AM6+AN5</f>
        <v>0.73</v>
      </c>
      <c r="AO6" s="163" t="n">
        <f aca="false">+AN6+AO5</f>
        <v>0.73</v>
      </c>
      <c r="AP6" s="163" t="n">
        <f aca="false">+AO6+AP5</f>
        <v>0.73</v>
      </c>
      <c r="AQ6" s="163" t="n">
        <f aca="false">+AP6+AQ5</f>
        <v>0.73</v>
      </c>
      <c r="AR6" s="163" t="n">
        <f aca="false">+AQ6+AR5</f>
        <v>0.95</v>
      </c>
      <c r="AS6" s="163" t="n">
        <f aca="false">+AR6+AS5</f>
        <v>1</v>
      </c>
      <c r="AT6" s="163" t="n">
        <f aca="false">+AS6+AT5</f>
        <v>1</v>
      </c>
      <c r="AU6" s="163" t="n">
        <f aca="false">+AT6+AU5</f>
        <v>1</v>
      </c>
      <c r="AV6" s="163" t="n">
        <f aca="false">+AU6+AV5</f>
        <v>1</v>
      </c>
      <c r="AW6" s="163" t="n">
        <f aca="false">+AV6+AW5</f>
        <v>1</v>
      </c>
      <c r="AX6" s="163" t="n">
        <f aca="false">+AW6+AX5</f>
        <v>1</v>
      </c>
      <c r="AY6" s="163" t="n">
        <f aca="false">+AX6+AY5</f>
        <v>1</v>
      </c>
      <c r="AZ6" s="163" t="n">
        <f aca="false">+AY6+AZ5</f>
        <v>1</v>
      </c>
      <c r="BA6" s="163" t="n">
        <f aca="false">+AZ6+BA5</f>
        <v>1</v>
      </c>
      <c r="BB6" s="163" t="n">
        <f aca="false">+BA6+BB5</f>
        <v>1</v>
      </c>
      <c r="BC6" s="165"/>
      <c r="BD6" s="162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</row>
    <row r="7" customFormat="false" ht="12.75" hidden="false" customHeight="false" outlineLevel="0" collapsed="false">
      <c r="A7" s="155"/>
      <c r="B7" s="162" t="s">
        <v>130</v>
      </c>
      <c r="C7" s="157"/>
      <c r="D7" s="163" t="n">
        <v>0</v>
      </c>
      <c r="E7" s="163" t="n">
        <v>0</v>
      </c>
      <c r="F7" s="163" t="n">
        <v>0</v>
      </c>
      <c r="G7" s="163" t="n">
        <v>0</v>
      </c>
      <c r="H7" s="163" t="n">
        <v>0</v>
      </c>
      <c r="I7" s="163" t="n">
        <v>0</v>
      </c>
      <c r="J7" s="163" t="n">
        <v>0</v>
      </c>
      <c r="K7" s="163" t="n">
        <v>0</v>
      </c>
      <c r="L7" s="163" t="n">
        <v>0</v>
      </c>
      <c r="M7" s="163" t="n">
        <v>0</v>
      </c>
      <c r="N7" s="163" t="n">
        <v>0</v>
      </c>
      <c r="O7" s="163" t="n">
        <v>0</v>
      </c>
      <c r="P7" s="163" t="n">
        <v>0</v>
      </c>
      <c r="Q7" s="163" t="n">
        <v>0</v>
      </c>
      <c r="R7" s="163" t="n">
        <v>0</v>
      </c>
      <c r="S7" s="163" t="n">
        <v>0</v>
      </c>
      <c r="T7" s="163" t="n">
        <v>0</v>
      </c>
      <c r="U7" s="163" t="n">
        <v>0</v>
      </c>
      <c r="V7" s="163" t="n">
        <v>0</v>
      </c>
      <c r="W7" s="163" t="n">
        <f aca="false">W8-V8</f>
        <v>0.12</v>
      </c>
      <c r="X7" s="163" t="n">
        <f aca="false">X8-W8</f>
        <v>0.02</v>
      </c>
      <c r="Y7" s="163" t="n">
        <f aca="false">Y8-X8</f>
        <v>0.02</v>
      </c>
      <c r="Z7" s="163" t="n">
        <f aca="false">Z8-Y8</f>
        <v>0.02</v>
      </c>
      <c r="AA7" s="163" t="n">
        <f aca="false">AA8-Z8</f>
        <v>0.02</v>
      </c>
      <c r="AB7" s="163" t="n">
        <f aca="false">AB8-AA8</f>
        <v>0.02</v>
      </c>
      <c r="AC7" s="163" t="n">
        <f aca="false">AC8-AB8</f>
        <v>0.02</v>
      </c>
      <c r="AD7" s="163" t="n">
        <f aca="false">AD8-AC8</f>
        <v>0.02</v>
      </c>
      <c r="AE7" s="163" t="n">
        <f aca="false">AE8-AD8</f>
        <v>0.02</v>
      </c>
      <c r="AF7" s="163" t="n">
        <f aca="false">AF8-AE8</f>
        <v>0.02</v>
      </c>
      <c r="AG7" s="163" t="n">
        <f aca="false">AG8-AF8</f>
        <v>0.02</v>
      </c>
      <c r="AH7" s="163" t="n">
        <f aca="false">AH8-AG8</f>
        <v>0.02</v>
      </c>
      <c r="AI7" s="164" t="n">
        <f aca="false">AI8-AH8</f>
        <v>0.02</v>
      </c>
      <c r="AJ7" s="163" t="n">
        <f aca="false">AJ8-AI8</f>
        <v>0.02</v>
      </c>
      <c r="AK7" s="163" t="n">
        <f aca="false">AK8-AJ8</f>
        <v>0.02</v>
      </c>
      <c r="AL7" s="163" t="n">
        <f aca="false">AL8-AK8</f>
        <v>0</v>
      </c>
      <c r="AM7" s="163" t="n">
        <f aca="false">AM8-AL8</f>
        <v>0</v>
      </c>
      <c r="AN7" s="163" t="n">
        <f aca="false">AN8-AM8</f>
        <v>0</v>
      </c>
      <c r="AO7" s="163" t="n">
        <f aca="false">AO8-AN8</f>
        <v>0</v>
      </c>
      <c r="AP7" s="163" t="n">
        <f aca="false">AP8-AO8</f>
        <v>0</v>
      </c>
      <c r="AQ7" s="163" t="n">
        <f aca="false">AQ8-AP8</f>
        <v>0</v>
      </c>
      <c r="AR7" s="163" t="n">
        <f aca="false">AR8-AQ8</f>
        <v>0</v>
      </c>
      <c r="AS7" s="163" t="n">
        <f aca="false">AS8-AR8</f>
        <v>0.6</v>
      </c>
      <c r="AT7" s="163" t="n">
        <f aca="false">AT8-AS8</f>
        <v>0</v>
      </c>
      <c r="AU7" s="163" t="n">
        <f aca="false">AU8-AT8</f>
        <v>0</v>
      </c>
      <c r="AV7" s="163" t="n">
        <f aca="false">AV8-AU8</f>
        <v>0</v>
      </c>
      <c r="AW7" s="163" t="n">
        <f aca="false">AW8-AV8</f>
        <v>0</v>
      </c>
      <c r="AX7" s="163" t="n">
        <f aca="false">AX8-AW8</f>
        <v>0</v>
      </c>
      <c r="AY7" s="163" t="n">
        <f aca="false">AY8-AX8</f>
        <v>0</v>
      </c>
      <c r="AZ7" s="163" t="n">
        <f aca="false">AZ8-AY8</f>
        <v>0</v>
      </c>
      <c r="BA7" s="163" t="n">
        <f aca="false">BA8-AZ8</f>
        <v>0</v>
      </c>
      <c r="BB7" s="163" t="n">
        <f aca="false">BB8-BA8</f>
        <v>0</v>
      </c>
      <c r="BC7" s="165" t="n">
        <f aca="false">SUM(D7:BB7)</f>
        <v>1</v>
      </c>
      <c r="BD7" s="162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</row>
    <row r="8" customFormat="false" ht="12.75" hidden="false" customHeight="false" outlineLevel="0" collapsed="false">
      <c r="A8" s="155"/>
      <c r="B8" s="162" t="s">
        <v>131</v>
      </c>
      <c r="C8" s="157"/>
      <c r="D8" s="163" t="n">
        <f aca="false">D7</f>
        <v>0</v>
      </c>
      <c r="E8" s="163" t="n">
        <f aca="false">+D8+E7</f>
        <v>0</v>
      </c>
      <c r="F8" s="163" t="n">
        <f aca="false">+E8+F7</f>
        <v>0</v>
      </c>
      <c r="G8" s="163" t="n">
        <f aca="false">+F8+G7</f>
        <v>0</v>
      </c>
      <c r="H8" s="163" t="n">
        <f aca="false">+G8+H7</f>
        <v>0</v>
      </c>
      <c r="I8" s="163" t="n">
        <f aca="false">+H8+I7</f>
        <v>0</v>
      </c>
      <c r="J8" s="163" t="n">
        <f aca="false">+I8+J7</f>
        <v>0</v>
      </c>
      <c r="K8" s="163" t="n">
        <f aca="false">+J8+K7</f>
        <v>0</v>
      </c>
      <c r="L8" s="163" t="n">
        <f aca="false">+K8+L7</f>
        <v>0</v>
      </c>
      <c r="M8" s="163" t="n">
        <f aca="false">+L8+M7</f>
        <v>0</v>
      </c>
      <c r="N8" s="163" t="n">
        <f aca="false">+M8+N7</f>
        <v>0</v>
      </c>
      <c r="O8" s="163" t="n">
        <f aca="false">+N8+O7</f>
        <v>0</v>
      </c>
      <c r="P8" s="163" t="n">
        <f aca="false">+O8+P7</f>
        <v>0</v>
      </c>
      <c r="Q8" s="163" t="n">
        <f aca="false">+P8+Q7</f>
        <v>0</v>
      </c>
      <c r="R8" s="163" t="n">
        <f aca="false">+Q8+R7</f>
        <v>0</v>
      </c>
      <c r="S8" s="163" t="n">
        <f aca="false">+R8+S7</f>
        <v>0</v>
      </c>
      <c r="T8" s="163" t="n">
        <f aca="false">+S8+T7</f>
        <v>0</v>
      </c>
      <c r="U8" s="163" t="n">
        <f aca="false">+T8+U7</f>
        <v>0</v>
      </c>
      <c r="V8" s="163" t="n">
        <f aca="false">+U8+V7</f>
        <v>0</v>
      </c>
      <c r="W8" s="163" t="n">
        <v>0.12</v>
      </c>
      <c r="X8" s="163" t="n">
        <v>0.14</v>
      </c>
      <c r="Y8" s="163" t="n">
        <v>0.16</v>
      </c>
      <c r="Z8" s="163" t="n">
        <v>0.18</v>
      </c>
      <c r="AA8" s="163" t="n">
        <v>0.2</v>
      </c>
      <c r="AB8" s="163" t="n">
        <v>0.22</v>
      </c>
      <c r="AC8" s="163" t="n">
        <v>0.24</v>
      </c>
      <c r="AD8" s="163" t="n">
        <v>0.26</v>
      </c>
      <c r="AE8" s="163" t="n">
        <v>0.28</v>
      </c>
      <c r="AF8" s="163" t="n">
        <v>0.3</v>
      </c>
      <c r="AG8" s="163" t="n">
        <v>0.32</v>
      </c>
      <c r="AH8" s="163" t="n">
        <v>0.34</v>
      </c>
      <c r="AI8" s="164" t="n">
        <v>0.36</v>
      </c>
      <c r="AJ8" s="163" t="n">
        <v>0.38</v>
      </c>
      <c r="AK8" s="163" t="n">
        <v>0.4</v>
      </c>
      <c r="AL8" s="163" t="n">
        <v>0.4</v>
      </c>
      <c r="AM8" s="163" t="n">
        <v>0.4</v>
      </c>
      <c r="AN8" s="163" t="n">
        <v>0.4</v>
      </c>
      <c r="AO8" s="163" t="n">
        <v>0.4</v>
      </c>
      <c r="AP8" s="163" t="n">
        <v>0.4</v>
      </c>
      <c r="AQ8" s="163" t="n">
        <v>0.4</v>
      </c>
      <c r="AR8" s="163" t="n">
        <v>0.4</v>
      </c>
      <c r="AS8" s="163" t="n">
        <v>1</v>
      </c>
      <c r="AT8" s="163" t="n">
        <v>1</v>
      </c>
      <c r="AU8" s="163" t="n">
        <v>1</v>
      </c>
      <c r="AV8" s="163" t="n">
        <v>1</v>
      </c>
      <c r="AW8" s="163" t="n">
        <v>1</v>
      </c>
      <c r="AX8" s="163" t="n">
        <v>1</v>
      </c>
      <c r="AY8" s="163" t="n">
        <v>1</v>
      </c>
      <c r="AZ8" s="163" t="n">
        <v>1</v>
      </c>
      <c r="BA8" s="163" t="n">
        <v>1</v>
      </c>
      <c r="BB8" s="163" t="n">
        <v>1</v>
      </c>
      <c r="BC8" s="165"/>
      <c r="BD8" s="162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  <c r="IW8" s="166"/>
    </row>
    <row r="9" customFormat="false" ht="12.75" hidden="false" customHeight="false" outlineLevel="0" collapsed="false">
      <c r="A9" s="155"/>
      <c r="B9" s="167"/>
      <c r="C9" s="157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9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70"/>
      <c r="BD9" s="167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  <c r="IW9" s="171"/>
    </row>
    <row r="10" customFormat="false" ht="12.75" hidden="false" customHeight="false" outlineLevel="0" collapsed="false">
      <c r="A10" s="155"/>
      <c r="B10" s="172" t="s">
        <v>132</v>
      </c>
      <c r="C10" s="173" t="n">
        <v>19.1325</v>
      </c>
      <c r="D10" s="174" t="n">
        <f aca="false">+D6*$C10</f>
        <v>0</v>
      </c>
      <c r="E10" s="174" t="n">
        <f aca="false">+E6*$C10</f>
        <v>0</v>
      </c>
      <c r="F10" s="174" t="n">
        <f aca="false">+F6*$C10</f>
        <v>0</v>
      </c>
      <c r="G10" s="174" t="n">
        <f aca="false">+G6*$C10</f>
        <v>0</v>
      </c>
      <c r="H10" s="174" t="n">
        <f aca="false">+H6*$C10</f>
        <v>0</v>
      </c>
      <c r="I10" s="174" t="n">
        <f aca="false">+I6*$C10</f>
        <v>0</v>
      </c>
      <c r="J10" s="174" t="n">
        <f aca="false">+J6*$C10</f>
        <v>0</v>
      </c>
      <c r="K10" s="174" t="n">
        <f aca="false">+K6*$C10</f>
        <v>0</v>
      </c>
      <c r="L10" s="174" t="n">
        <f aca="false">+L6*$C10</f>
        <v>0</v>
      </c>
      <c r="M10" s="174" t="n">
        <f aca="false">+M6*$C10</f>
        <v>0</v>
      </c>
      <c r="N10" s="174" t="n">
        <f aca="false">+N6*$C10</f>
        <v>0</v>
      </c>
      <c r="O10" s="174" t="n">
        <f aca="false">+O6*$C10</f>
        <v>0</v>
      </c>
      <c r="P10" s="174" t="n">
        <f aca="false">+P6*$C10</f>
        <v>0</v>
      </c>
      <c r="Q10" s="174" t="n">
        <f aca="false">+Q6*$C10</f>
        <v>0</v>
      </c>
      <c r="R10" s="174" t="n">
        <f aca="false">+R6*$C10</f>
        <v>0</v>
      </c>
      <c r="S10" s="174" t="n">
        <f aca="false">+S6*$C10</f>
        <v>0</v>
      </c>
      <c r="T10" s="174" t="n">
        <f aca="false">+T6*$C10</f>
        <v>0</v>
      </c>
      <c r="U10" s="174" t="n">
        <f aca="false">+U6*$C10</f>
        <v>0</v>
      </c>
      <c r="V10" s="174" t="n">
        <f aca="false">+V6*$C10</f>
        <v>0</v>
      </c>
      <c r="W10" s="174" t="n">
        <f aca="false">+W6*$C10</f>
        <v>0.086670225</v>
      </c>
      <c r="X10" s="174" t="n">
        <f aca="false">+X6*$C10</f>
        <v>1.91325</v>
      </c>
      <c r="Y10" s="174" t="n">
        <f aca="false">+Y6*$C10</f>
        <v>1.91325</v>
      </c>
      <c r="Z10" s="174" t="n">
        <f aca="false">+Z6*$C10</f>
        <v>1.91325</v>
      </c>
      <c r="AA10" s="174" t="n">
        <f aca="false">+AA6*$C10</f>
        <v>1.91325</v>
      </c>
      <c r="AB10" s="174" t="n">
        <f aca="false">+AB6*$C10</f>
        <v>1.91325</v>
      </c>
      <c r="AC10" s="174" t="n">
        <f aca="false">+AC6*$C10</f>
        <v>1.91325</v>
      </c>
      <c r="AD10" s="174" t="n">
        <f aca="false">+AD6*$C10</f>
        <v>3.0612</v>
      </c>
      <c r="AE10" s="174" t="n">
        <f aca="false">+AE6*$C10</f>
        <v>4.783125</v>
      </c>
      <c r="AF10" s="174" t="n">
        <f aca="false">+AF6*$C10</f>
        <v>6.1224</v>
      </c>
      <c r="AG10" s="174" t="n">
        <f aca="false">+AG6*$C10</f>
        <v>7.27035</v>
      </c>
      <c r="AH10" s="174" t="n">
        <f aca="false">+AH6*$C10</f>
        <v>8.992275</v>
      </c>
      <c r="AI10" s="175" t="n">
        <f aca="false">+AI6*$C10</f>
        <v>10.33155</v>
      </c>
      <c r="AJ10" s="174" t="n">
        <f aca="false">+AJ6*$C10</f>
        <v>11.4795</v>
      </c>
      <c r="AK10" s="174" t="n">
        <f aca="false">+AK6*$C10</f>
        <v>12.2448</v>
      </c>
      <c r="AL10" s="174" t="n">
        <f aca="false">+AL6*$C10</f>
        <v>13.0101</v>
      </c>
      <c r="AM10" s="174" t="n">
        <f aca="false">+AM6*$C10</f>
        <v>13.584075</v>
      </c>
      <c r="AN10" s="174" t="n">
        <f aca="false">+AN6*$C10</f>
        <v>13.966725</v>
      </c>
      <c r="AO10" s="174" t="n">
        <f aca="false">+AO6*$C10</f>
        <v>13.966725</v>
      </c>
      <c r="AP10" s="174" t="n">
        <f aca="false">+AP6*$C10</f>
        <v>13.966725</v>
      </c>
      <c r="AQ10" s="174" t="n">
        <f aca="false">+AQ6*$C10</f>
        <v>13.966725</v>
      </c>
      <c r="AR10" s="174" t="n">
        <f aca="false">+AR6*$C10</f>
        <v>18.175875</v>
      </c>
      <c r="AS10" s="174" t="n">
        <f aca="false">+AS6*$C10</f>
        <v>19.1325</v>
      </c>
      <c r="AT10" s="174" t="n">
        <f aca="false">+AT6*$C10</f>
        <v>19.1325</v>
      </c>
      <c r="AU10" s="174" t="n">
        <f aca="false">+AU6*$C10</f>
        <v>19.1325</v>
      </c>
      <c r="AV10" s="174" t="n">
        <f aca="false">+AV6*$C10</f>
        <v>19.1325</v>
      </c>
      <c r="AW10" s="174" t="n">
        <f aca="false">+AW6*$C10</f>
        <v>19.1325</v>
      </c>
      <c r="AX10" s="174" t="n">
        <f aca="false">+AX6*$C10</f>
        <v>19.1325</v>
      </c>
      <c r="AY10" s="174" t="n">
        <f aca="false">+AY6*$C10</f>
        <v>19.1325</v>
      </c>
      <c r="AZ10" s="174" t="n">
        <f aca="false">+AZ6*$C10</f>
        <v>19.1325</v>
      </c>
      <c r="BA10" s="174" t="n">
        <f aca="false">+BA6*$C10</f>
        <v>19.1325</v>
      </c>
      <c r="BB10" s="174" t="n">
        <f aca="false">+BB6*$C10</f>
        <v>19.1325</v>
      </c>
      <c r="BC10" s="176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  <c r="IA10" s="172"/>
      <c r="IB10" s="172"/>
      <c r="IC10" s="172"/>
      <c r="ID10" s="172"/>
      <c r="IE10" s="172"/>
      <c r="IF10" s="172"/>
      <c r="IG10" s="172"/>
      <c r="IH10" s="172"/>
      <c r="II10" s="172"/>
      <c r="IJ10" s="172"/>
      <c r="IK10" s="172"/>
      <c r="IL10" s="172"/>
      <c r="IM10" s="172"/>
      <c r="IN10" s="172"/>
      <c r="IO10" s="172"/>
      <c r="IP10" s="172"/>
      <c r="IQ10" s="172"/>
      <c r="IR10" s="172"/>
      <c r="IS10" s="172"/>
      <c r="IT10" s="172"/>
      <c r="IU10" s="172"/>
      <c r="IV10" s="172"/>
      <c r="IW10" s="172"/>
    </row>
    <row r="11" customFormat="false" ht="13.5" hidden="false" customHeight="false" outlineLevel="0" collapsed="false">
      <c r="A11" s="155"/>
      <c r="B11" s="178" t="s">
        <v>133</v>
      </c>
      <c r="C11" s="179" t="str">
        <f aca="false">+'Detail by Turbine'!B10</f>
        <v>Committed</v>
      </c>
      <c r="D11" s="180" t="n">
        <f aca="false">+D8*$C10</f>
        <v>0</v>
      </c>
      <c r="E11" s="180" t="n">
        <f aca="false">+E8*$C10</f>
        <v>0</v>
      </c>
      <c r="F11" s="180" t="n">
        <f aca="false">+F8*$C10</f>
        <v>0</v>
      </c>
      <c r="G11" s="180" t="n">
        <f aca="false">+G8*$C10</f>
        <v>0</v>
      </c>
      <c r="H11" s="180" t="n">
        <f aca="false">+H8*$C10</f>
        <v>0</v>
      </c>
      <c r="I11" s="180" t="n">
        <f aca="false">+I8*$C10</f>
        <v>0</v>
      </c>
      <c r="J11" s="180" t="n">
        <f aca="false">+J8*$C10</f>
        <v>0</v>
      </c>
      <c r="K11" s="180" t="n">
        <f aca="false">+K8*$C10</f>
        <v>0</v>
      </c>
      <c r="L11" s="180" t="n">
        <f aca="false">+L8*$C10</f>
        <v>0</v>
      </c>
      <c r="M11" s="180" t="n">
        <f aca="false">+M8*$C10</f>
        <v>0</v>
      </c>
      <c r="N11" s="180" t="n">
        <f aca="false">+N8*$C10</f>
        <v>0</v>
      </c>
      <c r="O11" s="180" t="n">
        <f aca="false">+O8*$C10</f>
        <v>0</v>
      </c>
      <c r="P11" s="180" t="n">
        <f aca="false">+P8*$C10</f>
        <v>0</v>
      </c>
      <c r="Q11" s="180" t="n">
        <f aca="false">+Q8*$C10</f>
        <v>0</v>
      </c>
      <c r="R11" s="180" t="n">
        <f aca="false">+R8*$C10</f>
        <v>0</v>
      </c>
      <c r="S11" s="180" t="n">
        <f aca="false">+S8*$C10</f>
        <v>0</v>
      </c>
      <c r="T11" s="180" t="n">
        <f aca="false">+T8*$C10</f>
        <v>0</v>
      </c>
      <c r="U11" s="180" t="n">
        <f aca="false">+U8*$C10</f>
        <v>0</v>
      </c>
      <c r="V11" s="180" t="n">
        <f aca="false">+V8*$C10</f>
        <v>0</v>
      </c>
      <c r="W11" s="180" t="n">
        <f aca="false">+W8*$C10</f>
        <v>2.2959</v>
      </c>
      <c r="X11" s="180" t="n">
        <f aca="false">+X8*$C10</f>
        <v>2.67855</v>
      </c>
      <c r="Y11" s="180" t="n">
        <f aca="false">+Y8*$C10</f>
        <v>3.0612</v>
      </c>
      <c r="Z11" s="180" t="n">
        <f aca="false">+Z8*$C10</f>
        <v>3.44385</v>
      </c>
      <c r="AA11" s="180" t="n">
        <f aca="false">+AA8*$C10</f>
        <v>3.8265</v>
      </c>
      <c r="AB11" s="180" t="n">
        <f aca="false">+AB8*$C10</f>
        <v>4.20915</v>
      </c>
      <c r="AC11" s="180" t="n">
        <f aca="false">+AC8*$C10</f>
        <v>4.5918</v>
      </c>
      <c r="AD11" s="180" t="n">
        <f aca="false">+AD8*$C10</f>
        <v>4.97445</v>
      </c>
      <c r="AE11" s="180" t="n">
        <f aca="false">+AE8*$C10</f>
        <v>5.3571</v>
      </c>
      <c r="AF11" s="180" t="n">
        <f aca="false">+AF8*$C10</f>
        <v>5.73975</v>
      </c>
      <c r="AG11" s="180" t="n">
        <f aca="false">+AG8*$C10</f>
        <v>6.1224</v>
      </c>
      <c r="AH11" s="180" t="n">
        <f aca="false">+AH8*$C10</f>
        <v>6.50505</v>
      </c>
      <c r="AI11" s="181" t="n">
        <f aca="false">+AI8*$C10</f>
        <v>6.8877</v>
      </c>
      <c r="AJ11" s="180" t="n">
        <f aca="false">+AJ8*$C10</f>
        <v>7.27035</v>
      </c>
      <c r="AK11" s="180" t="n">
        <f aca="false">+AK8*$C10</f>
        <v>7.653</v>
      </c>
      <c r="AL11" s="180" t="n">
        <f aca="false">+AL8*$C10</f>
        <v>7.653</v>
      </c>
      <c r="AM11" s="180" t="n">
        <f aca="false">+AM8*$C10</f>
        <v>7.653</v>
      </c>
      <c r="AN11" s="180" t="n">
        <f aca="false">+AN8*$C10</f>
        <v>7.653</v>
      </c>
      <c r="AO11" s="180" t="n">
        <f aca="false">+AO8*$C10</f>
        <v>7.653</v>
      </c>
      <c r="AP11" s="180" t="n">
        <f aca="false">+AP8*$C10</f>
        <v>7.653</v>
      </c>
      <c r="AQ11" s="180" t="n">
        <f aca="false">+AQ8*$C10</f>
        <v>7.653</v>
      </c>
      <c r="AR11" s="180" t="n">
        <f aca="false">+AR8*$C10</f>
        <v>7.653</v>
      </c>
      <c r="AS11" s="180" t="n">
        <f aca="false">+AS8*$C10</f>
        <v>19.1325</v>
      </c>
      <c r="AT11" s="180" t="n">
        <f aca="false">+AT8*$C10</f>
        <v>19.1325</v>
      </c>
      <c r="AU11" s="180" t="n">
        <f aca="false">+AU8*$C10</f>
        <v>19.1325</v>
      </c>
      <c r="AV11" s="180" t="n">
        <f aca="false">+AV8*$C10</f>
        <v>19.1325</v>
      </c>
      <c r="AW11" s="180" t="n">
        <f aca="false">+AW8*$C10</f>
        <v>19.1325</v>
      </c>
      <c r="AX11" s="180" t="n">
        <f aca="false">+AX8*$C10</f>
        <v>19.1325</v>
      </c>
      <c r="AY11" s="180" t="n">
        <f aca="false">+AY8*$C10</f>
        <v>19.1325</v>
      </c>
      <c r="AZ11" s="180" t="n">
        <f aca="false">+AZ8*$C10</f>
        <v>19.1325</v>
      </c>
      <c r="BA11" s="180" t="n">
        <f aca="false">+BA8*$C10</f>
        <v>19.1325</v>
      </c>
      <c r="BB11" s="180" t="n">
        <f aca="false">+BB8*$C10</f>
        <v>19.1325</v>
      </c>
      <c r="BC11" s="182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8"/>
      <c r="GZ11" s="178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8"/>
      <c r="IF11" s="178"/>
      <c r="IG11" s="178"/>
      <c r="IH11" s="178"/>
      <c r="II11" s="178"/>
      <c r="IJ11" s="178"/>
      <c r="IK11" s="178"/>
      <c r="IL11" s="178"/>
      <c r="IM11" s="178"/>
      <c r="IN11" s="178"/>
      <c r="IO11" s="178"/>
      <c r="IP11" s="178"/>
      <c r="IQ11" s="178"/>
      <c r="IR11" s="178"/>
      <c r="IS11" s="178"/>
      <c r="IT11" s="178"/>
      <c r="IU11" s="178"/>
      <c r="IV11" s="178"/>
      <c r="IW11" s="178"/>
    </row>
    <row r="12" customFormat="false" ht="15" hidden="false" customHeight="true" outlineLevel="0" collapsed="false">
      <c r="A12" s="155" t="n">
        <f aca="false">+A4+1</f>
        <v>2</v>
      </c>
      <c r="B12" s="156" t="str">
        <f aca="false">+'Detail by Turbine'!G11</f>
        <v>7EA</v>
      </c>
      <c r="C12" s="157" t="str">
        <f aca="false">+'Detail by Turbine'!S11</f>
        <v>Northwest Corp.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9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60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1"/>
      <c r="CA12" s="161"/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1"/>
      <c r="GQ12" s="161"/>
      <c r="GR12" s="161"/>
      <c r="GS12" s="161"/>
      <c r="GT12" s="161"/>
      <c r="GU12" s="161"/>
      <c r="GV12" s="161"/>
      <c r="GW12" s="161"/>
      <c r="GX12" s="161"/>
      <c r="GY12" s="161"/>
      <c r="GZ12" s="161"/>
      <c r="HA12" s="161"/>
      <c r="HB12" s="161"/>
      <c r="HC12" s="161"/>
      <c r="HD12" s="161"/>
      <c r="HE12" s="161"/>
      <c r="HF12" s="161"/>
      <c r="HG12" s="161"/>
      <c r="HH12" s="161"/>
      <c r="HI12" s="161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1"/>
      <c r="IF12" s="161"/>
      <c r="IG12" s="161"/>
      <c r="IH12" s="161"/>
      <c r="II12" s="161"/>
      <c r="IJ12" s="161"/>
      <c r="IK12" s="161"/>
      <c r="IL12" s="161"/>
      <c r="IM12" s="161"/>
      <c r="IN12" s="161"/>
      <c r="IO12" s="161"/>
      <c r="IP12" s="161"/>
      <c r="IQ12" s="161"/>
      <c r="IR12" s="161"/>
      <c r="IS12" s="161"/>
      <c r="IT12" s="161"/>
      <c r="IU12" s="161"/>
      <c r="IV12" s="161"/>
      <c r="IW12" s="161"/>
    </row>
    <row r="13" customFormat="false" ht="12.75" hidden="false" customHeight="false" outlineLevel="0" collapsed="false">
      <c r="A13" s="155"/>
      <c r="B13" s="162" t="s">
        <v>128</v>
      </c>
      <c r="C13" s="157"/>
      <c r="D13" s="163" t="n">
        <v>0</v>
      </c>
      <c r="E13" s="163" t="n">
        <v>0</v>
      </c>
      <c r="F13" s="163" t="n">
        <v>0</v>
      </c>
      <c r="G13" s="163" t="n">
        <v>0</v>
      </c>
      <c r="H13" s="163" t="n">
        <v>0</v>
      </c>
      <c r="I13" s="163" t="n">
        <v>0</v>
      </c>
      <c r="J13" s="163" t="n">
        <v>0</v>
      </c>
      <c r="K13" s="163" t="n">
        <v>0</v>
      </c>
      <c r="L13" s="163" t="n">
        <v>0</v>
      </c>
      <c r="M13" s="163" t="n">
        <v>0</v>
      </c>
      <c r="N13" s="163" t="n">
        <v>0</v>
      </c>
      <c r="O13" s="163" t="n">
        <v>0</v>
      </c>
      <c r="P13" s="163" t="n">
        <v>0</v>
      </c>
      <c r="Q13" s="163" t="n">
        <v>0</v>
      </c>
      <c r="R13" s="163" t="n">
        <v>0</v>
      </c>
      <c r="S13" s="163" t="n">
        <v>0</v>
      </c>
      <c r="T13" s="163" t="n">
        <v>0</v>
      </c>
      <c r="U13" s="163" t="n">
        <v>0</v>
      </c>
      <c r="V13" s="163" t="n">
        <v>0</v>
      </c>
      <c r="W13" s="163" t="n">
        <v>0.1</v>
      </c>
      <c r="X13" s="163" t="n">
        <v>0</v>
      </c>
      <c r="Y13" s="163" t="n">
        <v>0.075</v>
      </c>
      <c r="Z13" s="163" t="n">
        <v>0.075</v>
      </c>
      <c r="AA13" s="163" t="n">
        <v>0.08</v>
      </c>
      <c r="AB13" s="163" t="n">
        <v>0.08</v>
      </c>
      <c r="AC13" s="163" t="n">
        <v>0.08</v>
      </c>
      <c r="AD13" s="163" t="n">
        <v>0.08</v>
      </c>
      <c r="AE13" s="163" t="n">
        <v>0.08</v>
      </c>
      <c r="AF13" s="163" t="n">
        <v>0.08</v>
      </c>
      <c r="AG13" s="163" t="n">
        <v>0.22</v>
      </c>
      <c r="AH13" s="163" t="n">
        <v>0.05</v>
      </c>
      <c r="AI13" s="164" t="n">
        <v>0</v>
      </c>
      <c r="AJ13" s="163" t="n">
        <v>0</v>
      </c>
      <c r="AK13" s="163" t="n">
        <v>0</v>
      </c>
      <c r="AL13" s="163" t="n">
        <v>0</v>
      </c>
      <c r="AM13" s="163" t="n">
        <v>0</v>
      </c>
      <c r="AN13" s="163" t="n">
        <v>0</v>
      </c>
      <c r="AO13" s="163" t="n">
        <v>0</v>
      </c>
      <c r="AP13" s="163" t="n">
        <v>0</v>
      </c>
      <c r="AQ13" s="163" t="n">
        <v>0</v>
      </c>
      <c r="AR13" s="163" t="n">
        <v>0</v>
      </c>
      <c r="AS13" s="163" t="n">
        <v>0</v>
      </c>
      <c r="AT13" s="163" t="n">
        <v>0</v>
      </c>
      <c r="AU13" s="163" t="n">
        <v>0</v>
      </c>
      <c r="AV13" s="163" t="n">
        <v>0</v>
      </c>
      <c r="AW13" s="163" t="n">
        <v>0</v>
      </c>
      <c r="AX13" s="163" t="n">
        <v>0</v>
      </c>
      <c r="AY13" s="163" t="n">
        <v>0</v>
      </c>
      <c r="AZ13" s="163" t="n">
        <v>0</v>
      </c>
      <c r="BA13" s="163" t="n">
        <v>0</v>
      </c>
      <c r="BB13" s="163" t="n">
        <v>0</v>
      </c>
      <c r="BC13" s="165" t="n">
        <f aca="false">SUM(D13:BB13)</f>
        <v>1</v>
      </c>
      <c r="BD13" s="162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66"/>
      <c r="HX13" s="166"/>
      <c r="HY13" s="166"/>
      <c r="HZ13" s="166"/>
      <c r="IA13" s="166"/>
      <c r="IB13" s="166"/>
      <c r="IC13" s="166"/>
      <c r="ID13" s="166"/>
      <c r="IE13" s="166"/>
      <c r="IF13" s="166"/>
      <c r="IG13" s="166"/>
      <c r="IH13" s="166"/>
      <c r="II13" s="166"/>
      <c r="IJ13" s="166"/>
      <c r="IK13" s="166"/>
      <c r="IL13" s="166"/>
      <c r="IM13" s="166"/>
      <c r="IN13" s="166"/>
      <c r="IO13" s="166"/>
      <c r="IP13" s="166"/>
      <c r="IQ13" s="166"/>
      <c r="IR13" s="166"/>
      <c r="IS13" s="166"/>
      <c r="IT13" s="166"/>
      <c r="IU13" s="166"/>
      <c r="IV13" s="166"/>
      <c r="IW13" s="166"/>
    </row>
    <row r="14" customFormat="false" ht="12.75" hidden="false" customHeight="false" outlineLevel="0" collapsed="false">
      <c r="A14" s="155"/>
      <c r="B14" s="162" t="s">
        <v>129</v>
      </c>
      <c r="C14" s="157"/>
      <c r="D14" s="163" t="n">
        <f aca="false">D13</f>
        <v>0</v>
      </c>
      <c r="E14" s="163" t="n">
        <f aca="false">+D14+E13</f>
        <v>0</v>
      </c>
      <c r="F14" s="163" t="n">
        <f aca="false">+E14+F13</f>
        <v>0</v>
      </c>
      <c r="G14" s="163" t="n">
        <f aca="false">+F14+G13</f>
        <v>0</v>
      </c>
      <c r="H14" s="163" t="n">
        <f aca="false">+G14+H13</f>
        <v>0</v>
      </c>
      <c r="I14" s="163" t="n">
        <f aca="false">+H14+I13</f>
        <v>0</v>
      </c>
      <c r="J14" s="163" t="n">
        <f aca="false">+I14+J13</f>
        <v>0</v>
      </c>
      <c r="K14" s="163" t="n">
        <f aca="false">+J14+K13</f>
        <v>0</v>
      </c>
      <c r="L14" s="163" t="n">
        <f aca="false">+K14+L13</f>
        <v>0</v>
      </c>
      <c r="M14" s="163" t="n">
        <f aca="false">+L14+M13</f>
        <v>0</v>
      </c>
      <c r="N14" s="163" t="n">
        <f aca="false">+M14+N13</f>
        <v>0</v>
      </c>
      <c r="O14" s="163" t="n">
        <f aca="false">+N14+O13</f>
        <v>0</v>
      </c>
      <c r="P14" s="163" t="n">
        <f aca="false">+O14+P13</f>
        <v>0</v>
      </c>
      <c r="Q14" s="163" t="n">
        <f aca="false">+P14+Q13</f>
        <v>0</v>
      </c>
      <c r="R14" s="163" t="n">
        <f aca="false">+Q14+R13</f>
        <v>0</v>
      </c>
      <c r="S14" s="163" t="n">
        <f aca="false">+R14+S13</f>
        <v>0</v>
      </c>
      <c r="T14" s="163" t="n">
        <f aca="false">+S14+T13</f>
        <v>0</v>
      </c>
      <c r="U14" s="163" t="n">
        <f aca="false">+T14+U13</f>
        <v>0</v>
      </c>
      <c r="V14" s="163" t="n">
        <f aca="false">+U14+V13</f>
        <v>0</v>
      </c>
      <c r="W14" s="163" t="n">
        <f aca="false">+V14+W13</f>
        <v>0.1</v>
      </c>
      <c r="X14" s="163" t="n">
        <f aca="false">+W14+X13</f>
        <v>0.1</v>
      </c>
      <c r="Y14" s="163" t="n">
        <f aca="false">+X14+Y13</f>
        <v>0.175</v>
      </c>
      <c r="Z14" s="163" t="n">
        <f aca="false">+Y14+Z13</f>
        <v>0.25</v>
      </c>
      <c r="AA14" s="163" t="n">
        <f aca="false">+Z14+AA13</f>
        <v>0.33</v>
      </c>
      <c r="AB14" s="163" t="n">
        <f aca="false">+AA14+AB13</f>
        <v>0.41</v>
      </c>
      <c r="AC14" s="163" t="n">
        <f aca="false">+AB14+AC13</f>
        <v>0.49</v>
      </c>
      <c r="AD14" s="163" t="n">
        <f aca="false">+AC14+AD13</f>
        <v>0.57</v>
      </c>
      <c r="AE14" s="163" t="n">
        <f aca="false">+AD14+AE13</f>
        <v>0.65</v>
      </c>
      <c r="AF14" s="163" t="n">
        <f aca="false">+AE14+AF13</f>
        <v>0.73</v>
      </c>
      <c r="AG14" s="163" t="n">
        <f aca="false">+AF14+AG13</f>
        <v>0.95</v>
      </c>
      <c r="AH14" s="163" t="n">
        <f aca="false">+AG14+AH13</f>
        <v>1</v>
      </c>
      <c r="AI14" s="164" t="n">
        <f aca="false">+AH14+AI13</f>
        <v>1</v>
      </c>
      <c r="AJ14" s="163" t="n">
        <f aca="false">+AI14+AJ13</f>
        <v>1</v>
      </c>
      <c r="AK14" s="163" t="n">
        <f aca="false">+AJ14+AK13</f>
        <v>1</v>
      </c>
      <c r="AL14" s="163" t="n">
        <f aca="false">+AK14+AL13</f>
        <v>1</v>
      </c>
      <c r="AM14" s="163" t="n">
        <f aca="false">+AL14+AM13</f>
        <v>1</v>
      </c>
      <c r="AN14" s="163" t="n">
        <f aca="false">+AM14+AN13</f>
        <v>1</v>
      </c>
      <c r="AO14" s="163" t="n">
        <f aca="false">+AN14+AO13</f>
        <v>1</v>
      </c>
      <c r="AP14" s="163" t="n">
        <f aca="false">+AO14+AP13</f>
        <v>1</v>
      </c>
      <c r="AQ14" s="163" t="n">
        <f aca="false">+AP14+AQ13</f>
        <v>1</v>
      </c>
      <c r="AR14" s="163" t="n">
        <f aca="false">+AQ14+AR13</f>
        <v>1</v>
      </c>
      <c r="AS14" s="163" t="n">
        <f aca="false">+AR14+AS13</f>
        <v>1</v>
      </c>
      <c r="AT14" s="163" t="n">
        <f aca="false">+AS14+AT13</f>
        <v>1</v>
      </c>
      <c r="AU14" s="163" t="n">
        <f aca="false">+AT14+AU13</f>
        <v>1</v>
      </c>
      <c r="AV14" s="163" t="n">
        <f aca="false">+AU14+AV13</f>
        <v>1</v>
      </c>
      <c r="AW14" s="163" t="n">
        <f aca="false">+AV14+AW13</f>
        <v>1</v>
      </c>
      <c r="AX14" s="163" t="n">
        <f aca="false">+AW14+AX13</f>
        <v>1</v>
      </c>
      <c r="AY14" s="163" t="n">
        <f aca="false">+AX14+AY13</f>
        <v>1</v>
      </c>
      <c r="AZ14" s="163" t="n">
        <f aca="false">+AY14+AZ13</f>
        <v>1</v>
      </c>
      <c r="BA14" s="163" t="n">
        <f aca="false">+AZ14+BA13</f>
        <v>1</v>
      </c>
      <c r="BB14" s="163" t="n">
        <f aca="false">+BA14+BB13</f>
        <v>1</v>
      </c>
      <c r="BC14" s="165"/>
      <c r="BD14" s="162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  <c r="HS14" s="166"/>
      <c r="HT14" s="166"/>
      <c r="HU14" s="166"/>
      <c r="HV14" s="166"/>
      <c r="HW14" s="166"/>
      <c r="HX14" s="166"/>
      <c r="HY14" s="166"/>
      <c r="HZ14" s="166"/>
      <c r="IA14" s="166"/>
      <c r="IB14" s="166"/>
      <c r="IC14" s="166"/>
      <c r="ID14" s="166"/>
      <c r="IE14" s="166"/>
      <c r="IF14" s="166"/>
      <c r="IG14" s="166"/>
      <c r="IH14" s="166"/>
      <c r="II14" s="166"/>
      <c r="IJ14" s="166"/>
      <c r="IK14" s="166"/>
      <c r="IL14" s="166"/>
      <c r="IM14" s="166"/>
      <c r="IN14" s="166"/>
      <c r="IO14" s="166"/>
      <c r="IP14" s="166"/>
      <c r="IQ14" s="166"/>
      <c r="IR14" s="166"/>
      <c r="IS14" s="166"/>
      <c r="IT14" s="166"/>
      <c r="IU14" s="166"/>
      <c r="IV14" s="166"/>
      <c r="IW14" s="166"/>
    </row>
    <row r="15" customFormat="false" ht="12.75" hidden="false" customHeight="false" outlineLevel="0" collapsed="false">
      <c r="A15" s="155"/>
      <c r="B15" s="162" t="s">
        <v>130</v>
      </c>
      <c r="C15" s="157"/>
      <c r="D15" s="163" t="n">
        <v>0</v>
      </c>
      <c r="E15" s="163" t="n">
        <v>0</v>
      </c>
      <c r="F15" s="163" t="n">
        <v>0</v>
      </c>
      <c r="G15" s="163" t="n">
        <v>0</v>
      </c>
      <c r="H15" s="163" t="n">
        <v>0</v>
      </c>
      <c r="I15" s="163" t="n">
        <v>0</v>
      </c>
      <c r="J15" s="163" t="n">
        <v>0</v>
      </c>
      <c r="K15" s="163" t="n">
        <v>0</v>
      </c>
      <c r="L15" s="163" t="n">
        <v>0</v>
      </c>
      <c r="M15" s="163" t="n">
        <v>0</v>
      </c>
      <c r="N15" s="163" t="n">
        <v>0</v>
      </c>
      <c r="O15" s="163" t="n">
        <v>0</v>
      </c>
      <c r="P15" s="163" t="n">
        <v>0</v>
      </c>
      <c r="Q15" s="163" t="n">
        <v>0</v>
      </c>
      <c r="R15" s="163" t="n">
        <v>0</v>
      </c>
      <c r="S15" s="163" t="n">
        <v>0</v>
      </c>
      <c r="T15" s="163" t="n">
        <v>0</v>
      </c>
      <c r="U15" s="163" t="n">
        <v>0</v>
      </c>
      <c r="V15" s="163" t="n">
        <v>0</v>
      </c>
      <c r="W15" s="163" t="n">
        <f aca="false">W16-V16</f>
        <v>0.13</v>
      </c>
      <c r="X15" s="163" t="n">
        <f aca="false">X16-W16</f>
        <v>0.02</v>
      </c>
      <c r="Y15" s="163" t="n">
        <f aca="false">Y16-X16</f>
        <v>0.02</v>
      </c>
      <c r="Z15" s="163" t="n">
        <f aca="false">Z16-Y16</f>
        <v>0.03</v>
      </c>
      <c r="AA15" s="163" t="n">
        <f aca="false">AA16-Z16</f>
        <v>0.03</v>
      </c>
      <c r="AB15" s="163" t="n">
        <f aca="false">AB16-AA16</f>
        <v>0.03</v>
      </c>
      <c r="AC15" s="163" t="n">
        <f aca="false">AC16-AB16</f>
        <v>0.03</v>
      </c>
      <c r="AD15" s="163" t="n">
        <f aca="false">AD16-AC16</f>
        <v>0.03</v>
      </c>
      <c r="AE15" s="163" t="n">
        <f aca="false">AE16-AD16</f>
        <v>0.03</v>
      </c>
      <c r="AF15" s="163" t="n">
        <f aca="false">AF16-AE16</f>
        <v>0.02</v>
      </c>
      <c r="AG15" s="163" t="n">
        <f aca="false">AG16-AF16</f>
        <v>0.03</v>
      </c>
      <c r="AH15" s="163" t="n">
        <f aca="false">AH16-AG16</f>
        <v>0.6</v>
      </c>
      <c r="AI15" s="164" t="n">
        <f aca="false">AI16-AH16</f>
        <v>0</v>
      </c>
      <c r="AJ15" s="163" t="n">
        <f aca="false">AJ16-AI16</f>
        <v>0</v>
      </c>
      <c r="AK15" s="163" t="n">
        <f aca="false">AK16-AJ16</f>
        <v>0</v>
      </c>
      <c r="AL15" s="163" t="n">
        <f aca="false">AL16-AK16</f>
        <v>0</v>
      </c>
      <c r="AM15" s="163" t="n">
        <f aca="false">AM16-AL16</f>
        <v>0</v>
      </c>
      <c r="AN15" s="163" t="n">
        <f aca="false">AN16-AM16</f>
        <v>0</v>
      </c>
      <c r="AO15" s="163" t="n">
        <f aca="false">AO16-AN16</f>
        <v>0</v>
      </c>
      <c r="AP15" s="163" t="n">
        <f aca="false">AP16-AO16</f>
        <v>0</v>
      </c>
      <c r="AQ15" s="163" t="n">
        <f aca="false">AQ16-AP16</f>
        <v>0</v>
      </c>
      <c r="AR15" s="163" t="n">
        <f aca="false">AR16-AQ16</f>
        <v>0</v>
      </c>
      <c r="AS15" s="163" t="n">
        <f aca="false">AS16-AR16</f>
        <v>0</v>
      </c>
      <c r="AT15" s="163" t="n">
        <f aca="false">AT16-AS16</f>
        <v>0</v>
      </c>
      <c r="AU15" s="163" t="n">
        <f aca="false">AU16-AT16</f>
        <v>0</v>
      </c>
      <c r="AV15" s="163" t="n">
        <f aca="false">AV16-AU16</f>
        <v>0</v>
      </c>
      <c r="AW15" s="163" t="n">
        <f aca="false">AW16-AV16</f>
        <v>0</v>
      </c>
      <c r="AX15" s="163" t="n">
        <f aca="false">AX16-AW16</f>
        <v>0</v>
      </c>
      <c r="AY15" s="163" t="n">
        <f aca="false">AY16-AX16</f>
        <v>0</v>
      </c>
      <c r="AZ15" s="163" t="n">
        <f aca="false">AZ16-AY16</f>
        <v>0</v>
      </c>
      <c r="BA15" s="163" t="n">
        <f aca="false">BA16-AZ16</f>
        <v>0</v>
      </c>
      <c r="BB15" s="163" t="n">
        <f aca="false">BB16-BA16</f>
        <v>0</v>
      </c>
      <c r="BC15" s="165" t="n">
        <f aca="false">SUM(D15:BB15)</f>
        <v>1</v>
      </c>
      <c r="BD15" s="162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6"/>
      <c r="CL15" s="166"/>
      <c r="CM15" s="166"/>
      <c r="CN15" s="166"/>
      <c r="CO15" s="166"/>
      <c r="CP15" s="166"/>
      <c r="CQ15" s="166"/>
      <c r="CR15" s="166"/>
      <c r="CS15" s="166"/>
      <c r="CT15" s="166"/>
      <c r="CU15" s="166"/>
      <c r="CV15" s="166"/>
      <c r="CW15" s="166"/>
      <c r="CX15" s="166"/>
      <c r="CY15" s="166"/>
      <c r="CZ15" s="166"/>
      <c r="DA15" s="166"/>
      <c r="DB15" s="166"/>
      <c r="DC15" s="166"/>
      <c r="DD15" s="166"/>
      <c r="DE15" s="166"/>
      <c r="DF15" s="166"/>
      <c r="DG15" s="166"/>
      <c r="DH15" s="166"/>
      <c r="DI15" s="166"/>
      <c r="DJ15" s="166"/>
      <c r="DK15" s="166"/>
      <c r="DL15" s="166"/>
      <c r="DM15" s="166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6"/>
      <c r="DZ15" s="166"/>
      <c r="EA15" s="166"/>
      <c r="EB15" s="166"/>
      <c r="EC15" s="166"/>
      <c r="ED15" s="166"/>
      <c r="EE15" s="166"/>
      <c r="EF15" s="166"/>
      <c r="EG15" s="166"/>
      <c r="EH15" s="166"/>
      <c r="EI15" s="166"/>
      <c r="EJ15" s="166"/>
      <c r="EK15" s="166"/>
      <c r="EL15" s="166"/>
      <c r="EM15" s="166"/>
      <c r="EN15" s="166"/>
      <c r="EO15" s="166"/>
      <c r="EP15" s="166"/>
      <c r="EQ15" s="166"/>
      <c r="ER15" s="166"/>
      <c r="ES15" s="166"/>
      <c r="ET15" s="166"/>
      <c r="EU15" s="166"/>
      <c r="EV15" s="166"/>
      <c r="EW15" s="166"/>
      <c r="EX15" s="166"/>
      <c r="EY15" s="166"/>
      <c r="EZ15" s="166"/>
      <c r="FA15" s="166"/>
      <c r="FB15" s="166"/>
      <c r="FC15" s="166"/>
      <c r="FD15" s="166"/>
      <c r="FE15" s="166"/>
      <c r="FF15" s="166"/>
      <c r="FG15" s="166"/>
      <c r="FH15" s="166"/>
      <c r="FI15" s="166"/>
      <c r="FJ15" s="166"/>
      <c r="FK15" s="166"/>
      <c r="FL15" s="166"/>
      <c r="FM15" s="166"/>
      <c r="FN15" s="166"/>
      <c r="FO15" s="166"/>
      <c r="FP15" s="166"/>
      <c r="FQ15" s="166"/>
      <c r="FR15" s="166"/>
      <c r="FS15" s="166"/>
      <c r="FT15" s="166"/>
      <c r="FU15" s="166"/>
      <c r="FV15" s="166"/>
      <c r="FW15" s="166"/>
      <c r="FX15" s="166"/>
      <c r="FY15" s="166"/>
      <c r="FZ15" s="166"/>
      <c r="GA15" s="166"/>
      <c r="GB15" s="166"/>
      <c r="GC15" s="166"/>
      <c r="GD15" s="166"/>
      <c r="GE15" s="166"/>
      <c r="GF15" s="166"/>
      <c r="GG15" s="166"/>
      <c r="GH15" s="166"/>
      <c r="GI15" s="166"/>
      <c r="GJ15" s="166"/>
      <c r="GK15" s="166"/>
      <c r="GL15" s="166"/>
      <c r="GM15" s="166"/>
      <c r="GN15" s="166"/>
      <c r="GO15" s="166"/>
      <c r="GP15" s="166"/>
      <c r="GQ15" s="166"/>
      <c r="GR15" s="166"/>
      <c r="GS15" s="166"/>
      <c r="GT15" s="166"/>
      <c r="GU15" s="166"/>
      <c r="GV15" s="166"/>
      <c r="GW15" s="166"/>
      <c r="GX15" s="166"/>
      <c r="GY15" s="166"/>
      <c r="GZ15" s="166"/>
      <c r="HA15" s="166"/>
      <c r="HB15" s="166"/>
      <c r="HC15" s="166"/>
      <c r="HD15" s="166"/>
      <c r="HE15" s="166"/>
      <c r="HF15" s="166"/>
      <c r="HG15" s="166"/>
      <c r="HH15" s="166"/>
      <c r="HI15" s="166"/>
      <c r="HJ15" s="166"/>
      <c r="HK15" s="166"/>
      <c r="HL15" s="166"/>
      <c r="HM15" s="166"/>
      <c r="HN15" s="166"/>
      <c r="HO15" s="166"/>
      <c r="HP15" s="166"/>
      <c r="HQ15" s="166"/>
      <c r="HR15" s="166"/>
      <c r="HS15" s="166"/>
      <c r="HT15" s="166"/>
      <c r="HU15" s="166"/>
      <c r="HV15" s="166"/>
      <c r="HW15" s="166"/>
      <c r="HX15" s="166"/>
      <c r="HY15" s="166"/>
      <c r="HZ15" s="166"/>
      <c r="IA15" s="166"/>
      <c r="IB15" s="166"/>
      <c r="IC15" s="166"/>
      <c r="ID15" s="166"/>
      <c r="IE15" s="166"/>
      <c r="IF15" s="166"/>
      <c r="IG15" s="166"/>
      <c r="IH15" s="166"/>
      <c r="II15" s="166"/>
      <c r="IJ15" s="166"/>
      <c r="IK15" s="166"/>
      <c r="IL15" s="166"/>
      <c r="IM15" s="166"/>
      <c r="IN15" s="166"/>
      <c r="IO15" s="166"/>
      <c r="IP15" s="166"/>
      <c r="IQ15" s="166"/>
      <c r="IR15" s="166"/>
      <c r="IS15" s="166"/>
      <c r="IT15" s="166"/>
      <c r="IU15" s="166"/>
      <c r="IV15" s="166"/>
      <c r="IW15" s="166"/>
    </row>
    <row r="16" customFormat="false" ht="12.75" hidden="false" customHeight="false" outlineLevel="0" collapsed="false">
      <c r="A16" s="155"/>
      <c r="B16" s="162" t="s">
        <v>131</v>
      </c>
      <c r="C16" s="157"/>
      <c r="D16" s="163" t="n">
        <f aca="false">D15</f>
        <v>0</v>
      </c>
      <c r="E16" s="163" t="n">
        <f aca="false">+D16+E15</f>
        <v>0</v>
      </c>
      <c r="F16" s="163" t="n">
        <f aca="false">+E16+F15</f>
        <v>0</v>
      </c>
      <c r="G16" s="163" t="n">
        <f aca="false">+F16+G15</f>
        <v>0</v>
      </c>
      <c r="H16" s="163" t="n">
        <f aca="false">+G16+H15</f>
        <v>0</v>
      </c>
      <c r="I16" s="163" t="n">
        <f aca="false">+H16+I15</f>
        <v>0</v>
      </c>
      <c r="J16" s="163" t="n">
        <f aca="false">+I16+J15</f>
        <v>0</v>
      </c>
      <c r="K16" s="163" t="n">
        <f aca="false">+J16+K15</f>
        <v>0</v>
      </c>
      <c r="L16" s="163" t="n">
        <f aca="false">+K16+L15</f>
        <v>0</v>
      </c>
      <c r="M16" s="163" t="n">
        <f aca="false">+L16+M15</f>
        <v>0</v>
      </c>
      <c r="N16" s="163" t="n">
        <f aca="false">+M16+N15</f>
        <v>0</v>
      </c>
      <c r="O16" s="163" t="n">
        <f aca="false">+N16+O15</f>
        <v>0</v>
      </c>
      <c r="P16" s="163" t="n">
        <f aca="false">+O16+P15</f>
        <v>0</v>
      </c>
      <c r="Q16" s="163" t="n">
        <f aca="false">+P16+Q15</f>
        <v>0</v>
      </c>
      <c r="R16" s="163" t="n">
        <f aca="false">+Q16+R15</f>
        <v>0</v>
      </c>
      <c r="S16" s="163" t="n">
        <f aca="false">+R16+S15</f>
        <v>0</v>
      </c>
      <c r="T16" s="163" t="n">
        <f aca="false">+S16+T15</f>
        <v>0</v>
      </c>
      <c r="U16" s="163" t="n">
        <f aca="false">+T16+U15</f>
        <v>0</v>
      </c>
      <c r="V16" s="163" t="n">
        <f aca="false">+U16+V15</f>
        <v>0</v>
      </c>
      <c r="W16" s="163" t="n">
        <v>0.13</v>
      </c>
      <c r="X16" s="163" t="n">
        <v>0.15</v>
      </c>
      <c r="Y16" s="163" t="n">
        <v>0.17</v>
      </c>
      <c r="Z16" s="163" t="n">
        <v>0.2</v>
      </c>
      <c r="AA16" s="163" t="n">
        <v>0.23</v>
      </c>
      <c r="AB16" s="163" t="n">
        <v>0.26</v>
      </c>
      <c r="AC16" s="163" t="n">
        <v>0.29</v>
      </c>
      <c r="AD16" s="163" t="n">
        <v>0.32</v>
      </c>
      <c r="AE16" s="163" t="n">
        <v>0.35</v>
      </c>
      <c r="AF16" s="163" t="n">
        <v>0.37</v>
      </c>
      <c r="AG16" s="163" t="n">
        <v>0.4</v>
      </c>
      <c r="AH16" s="163" t="n">
        <v>1</v>
      </c>
      <c r="AI16" s="164" t="n">
        <v>1</v>
      </c>
      <c r="AJ16" s="163" t="n">
        <v>1</v>
      </c>
      <c r="AK16" s="163" t="n">
        <v>1</v>
      </c>
      <c r="AL16" s="163" t="n">
        <v>1</v>
      </c>
      <c r="AM16" s="163" t="n">
        <v>1</v>
      </c>
      <c r="AN16" s="163" t="n">
        <v>1</v>
      </c>
      <c r="AO16" s="163" t="n">
        <v>1</v>
      </c>
      <c r="AP16" s="163" t="n">
        <v>1</v>
      </c>
      <c r="AQ16" s="163" t="n">
        <v>1</v>
      </c>
      <c r="AR16" s="163" t="n">
        <v>1</v>
      </c>
      <c r="AS16" s="163" t="n">
        <v>1</v>
      </c>
      <c r="AT16" s="163" t="n">
        <v>1</v>
      </c>
      <c r="AU16" s="163" t="n">
        <v>1</v>
      </c>
      <c r="AV16" s="163" t="n">
        <v>1</v>
      </c>
      <c r="AW16" s="163" t="n">
        <v>1</v>
      </c>
      <c r="AX16" s="163" t="n">
        <v>1</v>
      </c>
      <c r="AY16" s="163" t="n">
        <v>1</v>
      </c>
      <c r="AZ16" s="163" t="n">
        <v>1</v>
      </c>
      <c r="BA16" s="163" t="n">
        <v>1</v>
      </c>
      <c r="BB16" s="163" t="n">
        <v>1</v>
      </c>
      <c r="BC16" s="165"/>
      <c r="BD16" s="162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6"/>
      <c r="CL16" s="166"/>
      <c r="CM16" s="166"/>
      <c r="CN16" s="166"/>
      <c r="CO16" s="166"/>
      <c r="CP16" s="166"/>
      <c r="CQ16" s="166"/>
      <c r="CR16" s="166"/>
      <c r="CS16" s="166"/>
      <c r="CT16" s="166"/>
      <c r="CU16" s="166"/>
      <c r="CV16" s="166"/>
      <c r="CW16" s="166"/>
      <c r="CX16" s="166"/>
      <c r="CY16" s="166"/>
      <c r="CZ16" s="166"/>
      <c r="DA16" s="166"/>
      <c r="DB16" s="166"/>
      <c r="DC16" s="166"/>
      <c r="DD16" s="166"/>
      <c r="DE16" s="166"/>
      <c r="DF16" s="166"/>
      <c r="DG16" s="166"/>
      <c r="DH16" s="166"/>
      <c r="DI16" s="166"/>
      <c r="DJ16" s="166"/>
      <c r="DK16" s="166"/>
      <c r="DL16" s="166"/>
      <c r="DM16" s="166"/>
      <c r="DN16" s="166"/>
      <c r="DO16" s="166"/>
      <c r="DP16" s="166"/>
      <c r="DQ16" s="166"/>
      <c r="DR16" s="166"/>
      <c r="DS16" s="166"/>
      <c r="DT16" s="166"/>
      <c r="DU16" s="166"/>
      <c r="DV16" s="166"/>
      <c r="DW16" s="166"/>
      <c r="DX16" s="166"/>
      <c r="DY16" s="166"/>
      <c r="DZ16" s="166"/>
      <c r="EA16" s="166"/>
      <c r="EB16" s="166"/>
      <c r="EC16" s="166"/>
      <c r="ED16" s="166"/>
      <c r="EE16" s="166"/>
      <c r="EF16" s="166"/>
      <c r="EG16" s="166"/>
      <c r="EH16" s="166"/>
      <c r="EI16" s="166"/>
      <c r="EJ16" s="166"/>
      <c r="EK16" s="166"/>
      <c r="EL16" s="166"/>
      <c r="EM16" s="166"/>
      <c r="EN16" s="166"/>
      <c r="EO16" s="166"/>
      <c r="EP16" s="166"/>
      <c r="EQ16" s="166"/>
      <c r="ER16" s="166"/>
      <c r="ES16" s="166"/>
      <c r="ET16" s="166"/>
      <c r="EU16" s="166"/>
      <c r="EV16" s="166"/>
      <c r="EW16" s="166"/>
      <c r="EX16" s="166"/>
      <c r="EY16" s="166"/>
      <c r="EZ16" s="166"/>
      <c r="FA16" s="166"/>
      <c r="FB16" s="166"/>
      <c r="FC16" s="166"/>
      <c r="FD16" s="166"/>
      <c r="FE16" s="166"/>
      <c r="FF16" s="166"/>
      <c r="FG16" s="166"/>
      <c r="FH16" s="166"/>
      <c r="FI16" s="166"/>
      <c r="FJ16" s="166"/>
      <c r="FK16" s="166"/>
      <c r="FL16" s="166"/>
      <c r="FM16" s="166"/>
      <c r="FN16" s="166"/>
      <c r="FO16" s="166"/>
      <c r="FP16" s="166"/>
      <c r="FQ16" s="166"/>
      <c r="FR16" s="166"/>
      <c r="FS16" s="166"/>
      <c r="FT16" s="166"/>
      <c r="FU16" s="166"/>
      <c r="FV16" s="166"/>
      <c r="FW16" s="166"/>
      <c r="FX16" s="166"/>
      <c r="FY16" s="166"/>
      <c r="FZ16" s="166"/>
      <c r="GA16" s="166"/>
      <c r="GB16" s="166"/>
      <c r="GC16" s="166"/>
      <c r="GD16" s="166"/>
      <c r="GE16" s="166"/>
      <c r="GF16" s="166"/>
      <c r="GG16" s="166"/>
      <c r="GH16" s="166"/>
      <c r="GI16" s="166"/>
      <c r="GJ16" s="166"/>
      <c r="GK16" s="166"/>
      <c r="GL16" s="166"/>
      <c r="GM16" s="166"/>
      <c r="GN16" s="166"/>
      <c r="GO16" s="166"/>
      <c r="GP16" s="166"/>
      <c r="GQ16" s="166"/>
      <c r="GR16" s="166"/>
      <c r="GS16" s="166"/>
      <c r="GT16" s="166"/>
      <c r="GU16" s="166"/>
      <c r="GV16" s="166"/>
      <c r="GW16" s="166"/>
      <c r="GX16" s="166"/>
      <c r="GY16" s="166"/>
      <c r="GZ16" s="166"/>
      <c r="HA16" s="166"/>
      <c r="HB16" s="166"/>
      <c r="HC16" s="166"/>
      <c r="HD16" s="166"/>
      <c r="HE16" s="166"/>
      <c r="HF16" s="166"/>
      <c r="HG16" s="166"/>
      <c r="HH16" s="166"/>
      <c r="HI16" s="166"/>
      <c r="HJ16" s="166"/>
      <c r="HK16" s="166"/>
      <c r="HL16" s="166"/>
      <c r="HM16" s="166"/>
      <c r="HN16" s="166"/>
      <c r="HO16" s="166"/>
      <c r="HP16" s="166"/>
      <c r="HQ16" s="166"/>
      <c r="HR16" s="166"/>
      <c r="HS16" s="166"/>
      <c r="HT16" s="166"/>
      <c r="HU16" s="166"/>
      <c r="HV16" s="166"/>
      <c r="HW16" s="166"/>
      <c r="HX16" s="166"/>
      <c r="HY16" s="166"/>
      <c r="HZ16" s="166"/>
      <c r="IA16" s="166"/>
      <c r="IB16" s="166"/>
      <c r="IC16" s="166"/>
      <c r="ID16" s="166"/>
      <c r="IE16" s="166"/>
      <c r="IF16" s="166"/>
      <c r="IG16" s="166"/>
      <c r="IH16" s="166"/>
      <c r="II16" s="166"/>
      <c r="IJ16" s="166"/>
      <c r="IK16" s="166"/>
      <c r="IL16" s="166"/>
      <c r="IM16" s="166"/>
      <c r="IN16" s="166"/>
      <c r="IO16" s="166"/>
      <c r="IP16" s="166"/>
      <c r="IQ16" s="166"/>
      <c r="IR16" s="166"/>
      <c r="IS16" s="166"/>
      <c r="IT16" s="166"/>
      <c r="IU16" s="166"/>
      <c r="IV16" s="166"/>
      <c r="IW16" s="166"/>
    </row>
    <row r="17" customFormat="false" ht="12.75" hidden="false" customHeight="false" outlineLevel="0" collapsed="false">
      <c r="A17" s="155"/>
      <c r="B17" s="167"/>
      <c r="C17" s="157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9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70"/>
      <c r="BD17" s="167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  <c r="IW17" s="171"/>
    </row>
    <row r="18" customFormat="false" ht="12.75" hidden="false" customHeight="false" outlineLevel="0" collapsed="false">
      <c r="A18" s="155"/>
      <c r="B18" s="172" t="s">
        <v>132</v>
      </c>
      <c r="C18" s="173" t="n">
        <v>19.1325</v>
      </c>
      <c r="D18" s="174" t="n">
        <f aca="false">+D14*$C18</f>
        <v>0</v>
      </c>
      <c r="E18" s="174" t="n">
        <f aca="false">+E14*$C18</f>
        <v>0</v>
      </c>
      <c r="F18" s="174" t="n">
        <f aca="false">+F14*$C18</f>
        <v>0</v>
      </c>
      <c r="G18" s="174" t="n">
        <f aca="false">+G14*$C18</f>
        <v>0</v>
      </c>
      <c r="H18" s="174" t="n">
        <f aca="false">+H14*$C18</f>
        <v>0</v>
      </c>
      <c r="I18" s="174" t="n">
        <f aca="false">+I14*$C18</f>
        <v>0</v>
      </c>
      <c r="J18" s="174" t="n">
        <f aca="false">+J14*$C18</f>
        <v>0</v>
      </c>
      <c r="K18" s="174" t="n">
        <f aca="false">+K14*$C18</f>
        <v>0</v>
      </c>
      <c r="L18" s="174" t="n">
        <f aca="false">+L14*$C18</f>
        <v>0</v>
      </c>
      <c r="M18" s="174" t="n">
        <f aca="false">+M14*$C18</f>
        <v>0</v>
      </c>
      <c r="N18" s="174" t="n">
        <f aca="false">+N14*$C18</f>
        <v>0</v>
      </c>
      <c r="O18" s="174" t="n">
        <f aca="false">+O14*$C18</f>
        <v>0</v>
      </c>
      <c r="P18" s="174" t="n">
        <f aca="false">+P14*$C18</f>
        <v>0</v>
      </c>
      <c r="Q18" s="174" t="n">
        <f aca="false">+Q14*$C18</f>
        <v>0</v>
      </c>
      <c r="R18" s="174" t="n">
        <f aca="false">+R14*$C18</f>
        <v>0</v>
      </c>
      <c r="S18" s="174" t="n">
        <f aca="false">+S14*$C18</f>
        <v>0</v>
      </c>
      <c r="T18" s="174" t="n">
        <f aca="false">+T14*$C18</f>
        <v>0</v>
      </c>
      <c r="U18" s="174" t="n">
        <f aca="false">+U14*$C18</f>
        <v>0</v>
      </c>
      <c r="V18" s="174" t="n">
        <f aca="false">+V14*$C18</f>
        <v>0</v>
      </c>
      <c r="W18" s="174" t="n">
        <f aca="false">+W14*$C18</f>
        <v>1.91325</v>
      </c>
      <c r="X18" s="174" t="n">
        <f aca="false">+X14*$C18</f>
        <v>1.91325</v>
      </c>
      <c r="Y18" s="174" t="n">
        <f aca="false">+Y14*$C18</f>
        <v>3.3481875</v>
      </c>
      <c r="Z18" s="174" t="n">
        <f aca="false">+Z14*$C18</f>
        <v>4.783125</v>
      </c>
      <c r="AA18" s="174" t="n">
        <f aca="false">+AA14*$C18</f>
        <v>6.313725</v>
      </c>
      <c r="AB18" s="174" t="n">
        <f aca="false">+AB14*$C18</f>
        <v>7.844325</v>
      </c>
      <c r="AC18" s="174" t="n">
        <f aca="false">+AC14*$C18</f>
        <v>9.374925</v>
      </c>
      <c r="AD18" s="174" t="n">
        <f aca="false">+AD14*$C18</f>
        <v>10.905525</v>
      </c>
      <c r="AE18" s="174" t="n">
        <f aca="false">+AE14*$C18</f>
        <v>12.436125</v>
      </c>
      <c r="AF18" s="174" t="n">
        <f aca="false">+AF14*$C18</f>
        <v>13.966725</v>
      </c>
      <c r="AG18" s="174" t="n">
        <f aca="false">+AG14*$C18</f>
        <v>18.175875</v>
      </c>
      <c r="AH18" s="174" t="n">
        <f aca="false">+AH14*$C18</f>
        <v>19.1325</v>
      </c>
      <c r="AI18" s="175" t="n">
        <f aca="false">+AI14*$C18</f>
        <v>19.1325</v>
      </c>
      <c r="AJ18" s="174" t="n">
        <f aca="false">+AJ14*$C18</f>
        <v>19.1325</v>
      </c>
      <c r="AK18" s="174" t="n">
        <f aca="false">+AK14*$C18</f>
        <v>19.1325</v>
      </c>
      <c r="AL18" s="174" t="n">
        <f aca="false">+AL14*$C18</f>
        <v>19.1325</v>
      </c>
      <c r="AM18" s="174" t="n">
        <f aca="false">+AM14*$C18</f>
        <v>19.1325</v>
      </c>
      <c r="AN18" s="174" t="n">
        <f aca="false">+AN14*$C18</f>
        <v>19.1325</v>
      </c>
      <c r="AO18" s="174" t="n">
        <f aca="false">+AO14*$C18</f>
        <v>19.1325</v>
      </c>
      <c r="AP18" s="174" t="n">
        <f aca="false">+AP14*$C18</f>
        <v>19.1325</v>
      </c>
      <c r="AQ18" s="174" t="n">
        <f aca="false">+AQ14*$C18</f>
        <v>19.1325</v>
      </c>
      <c r="AR18" s="174" t="n">
        <f aca="false">+AR14*$C18</f>
        <v>19.1325</v>
      </c>
      <c r="AS18" s="174" t="n">
        <f aca="false">+AS14*$C18</f>
        <v>19.1325</v>
      </c>
      <c r="AT18" s="174" t="n">
        <f aca="false">+AT14*$C18</f>
        <v>19.1325</v>
      </c>
      <c r="AU18" s="174" t="n">
        <f aca="false">+AU14*$C18</f>
        <v>19.1325</v>
      </c>
      <c r="AV18" s="174" t="n">
        <f aca="false">+AV14*$C18</f>
        <v>19.1325</v>
      </c>
      <c r="AW18" s="174" t="n">
        <f aca="false">+AW14*$C18</f>
        <v>19.1325</v>
      </c>
      <c r="AX18" s="174" t="n">
        <f aca="false">+AX14*$C18</f>
        <v>19.1325</v>
      </c>
      <c r="AY18" s="174" t="n">
        <f aca="false">+AY14*$C18</f>
        <v>19.1325</v>
      </c>
      <c r="AZ18" s="174" t="n">
        <f aca="false">+AZ14*$C18</f>
        <v>19.1325</v>
      </c>
      <c r="BA18" s="174" t="n">
        <f aca="false">+BA14*$C18</f>
        <v>19.1325</v>
      </c>
      <c r="BB18" s="174" t="n">
        <f aca="false">+BB14*$C18</f>
        <v>19.1325</v>
      </c>
      <c r="BC18" s="176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2"/>
      <c r="CM18" s="172"/>
      <c r="CN18" s="172"/>
      <c r="CO18" s="172"/>
      <c r="CP18" s="172"/>
      <c r="CQ18" s="172"/>
      <c r="CR18" s="172"/>
      <c r="CS18" s="172"/>
      <c r="CT18" s="172"/>
      <c r="CU18" s="172"/>
      <c r="CV18" s="172"/>
      <c r="CW18" s="172"/>
      <c r="CX18" s="172"/>
      <c r="CY18" s="172"/>
      <c r="CZ18" s="172"/>
      <c r="DA18" s="172"/>
      <c r="DB18" s="172"/>
      <c r="DC18" s="172"/>
      <c r="DD18" s="172"/>
      <c r="DE18" s="172"/>
      <c r="DF18" s="172"/>
      <c r="DG18" s="172"/>
      <c r="DH18" s="172"/>
      <c r="DI18" s="172"/>
      <c r="DJ18" s="172"/>
      <c r="DK18" s="172"/>
      <c r="DL18" s="172"/>
      <c r="DM18" s="172"/>
      <c r="DN18" s="172"/>
      <c r="DO18" s="172"/>
      <c r="DP18" s="172"/>
      <c r="DQ18" s="172"/>
      <c r="DR18" s="172"/>
      <c r="DS18" s="172"/>
      <c r="DT18" s="172"/>
      <c r="DU18" s="172"/>
      <c r="DV18" s="172"/>
      <c r="DW18" s="172"/>
      <c r="DX18" s="172"/>
      <c r="DY18" s="172"/>
      <c r="DZ18" s="172"/>
      <c r="EA18" s="172"/>
      <c r="EB18" s="172"/>
      <c r="EC18" s="172"/>
      <c r="ED18" s="172"/>
      <c r="EE18" s="172"/>
      <c r="EF18" s="172"/>
      <c r="EG18" s="172"/>
      <c r="EH18" s="172"/>
      <c r="EI18" s="172"/>
      <c r="EJ18" s="172"/>
      <c r="EK18" s="172"/>
      <c r="EL18" s="172"/>
      <c r="EM18" s="172"/>
      <c r="EN18" s="172"/>
      <c r="EO18" s="172"/>
      <c r="EP18" s="172"/>
      <c r="EQ18" s="172"/>
      <c r="ER18" s="172"/>
      <c r="ES18" s="172"/>
      <c r="ET18" s="172"/>
      <c r="EU18" s="172"/>
      <c r="EV18" s="172"/>
      <c r="EW18" s="172"/>
      <c r="EX18" s="172"/>
      <c r="EY18" s="172"/>
      <c r="EZ18" s="172"/>
      <c r="FA18" s="172"/>
      <c r="FB18" s="172"/>
      <c r="FC18" s="172"/>
      <c r="FD18" s="172"/>
      <c r="FE18" s="172"/>
      <c r="FF18" s="172"/>
      <c r="FG18" s="172"/>
      <c r="FH18" s="172"/>
      <c r="FI18" s="172"/>
      <c r="FJ18" s="172"/>
      <c r="FK18" s="172"/>
      <c r="FL18" s="172"/>
      <c r="FM18" s="172"/>
      <c r="FN18" s="172"/>
      <c r="FO18" s="172"/>
      <c r="FP18" s="172"/>
      <c r="FQ18" s="172"/>
      <c r="FR18" s="172"/>
      <c r="FS18" s="172"/>
      <c r="FT18" s="172"/>
      <c r="FU18" s="172"/>
      <c r="FV18" s="172"/>
      <c r="FW18" s="172"/>
      <c r="FX18" s="172"/>
      <c r="FY18" s="172"/>
      <c r="FZ18" s="172"/>
      <c r="GA18" s="172"/>
      <c r="GB18" s="172"/>
      <c r="GC18" s="172"/>
      <c r="GD18" s="172"/>
      <c r="GE18" s="172"/>
      <c r="GF18" s="172"/>
      <c r="GG18" s="172"/>
      <c r="GH18" s="172"/>
      <c r="GI18" s="172"/>
      <c r="GJ18" s="172"/>
      <c r="GK18" s="172"/>
      <c r="GL18" s="172"/>
      <c r="GM18" s="172"/>
      <c r="GN18" s="172"/>
      <c r="GO18" s="172"/>
      <c r="GP18" s="172"/>
      <c r="GQ18" s="172"/>
      <c r="GR18" s="172"/>
      <c r="GS18" s="172"/>
      <c r="GT18" s="172"/>
      <c r="GU18" s="172"/>
      <c r="GV18" s="172"/>
      <c r="GW18" s="172"/>
      <c r="GX18" s="172"/>
      <c r="GY18" s="172"/>
      <c r="GZ18" s="172"/>
      <c r="HA18" s="172"/>
      <c r="HB18" s="172"/>
      <c r="HC18" s="172"/>
      <c r="HD18" s="172"/>
      <c r="HE18" s="172"/>
      <c r="HF18" s="172"/>
      <c r="HG18" s="172"/>
      <c r="HH18" s="172"/>
      <c r="HI18" s="172"/>
      <c r="HJ18" s="172"/>
      <c r="HK18" s="172"/>
      <c r="HL18" s="172"/>
      <c r="HM18" s="172"/>
      <c r="HN18" s="172"/>
      <c r="HO18" s="172"/>
      <c r="HP18" s="172"/>
      <c r="HQ18" s="172"/>
      <c r="HR18" s="172"/>
      <c r="HS18" s="172"/>
      <c r="HT18" s="172"/>
      <c r="HU18" s="172"/>
      <c r="HV18" s="172"/>
      <c r="HW18" s="172"/>
      <c r="HX18" s="172"/>
      <c r="HY18" s="172"/>
      <c r="HZ18" s="172"/>
      <c r="IA18" s="172"/>
      <c r="IB18" s="172"/>
      <c r="IC18" s="172"/>
      <c r="ID18" s="172"/>
      <c r="IE18" s="172"/>
      <c r="IF18" s="172"/>
      <c r="IG18" s="172"/>
      <c r="IH18" s="172"/>
      <c r="II18" s="172"/>
      <c r="IJ18" s="172"/>
      <c r="IK18" s="172"/>
      <c r="IL18" s="172"/>
      <c r="IM18" s="172"/>
      <c r="IN18" s="172"/>
      <c r="IO18" s="172"/>
      <c r="IP18" s="172"/>
      <c r="IQ18" s="172"/>
      <c r="IR18" s="172"/>
      <c r="IS18" s="172"/>
      <c r="IT18" s="172"/>
      <c r="IU18" s="172"/>
      <c r="IV18" s="172"/>
      <c r="IW18" s="172"/>
    </row>
    <row r="19" customFormat="false" ht="13.5" hidden="false" customHeight="false" outlineLevel="0" collapsed="false">
      <c r="A19" s="155"/>
      <c r="B19" s="178" t="s">
        <v>133</v>
      </c>
      <c r="C19" s="179" t="str">
        <f aca="false">+'Detail by Turbine'!B11</f>
        <v>Committed</v>
      </c>
      <c r="D19" s="180" t="n">
        <f aca="false">+D16*$C18</f>
        <v>0</v>
      </c>
      <c r="E19" s="180" t="n">
        <f aca="false">+E16*$C18</f>
        <v>0</v>
      </c>
      <c r="F19" s="180" t="n">
        <f aca="false">+F16*$C18</f>
        <v>0</v>
      </c>
      <c r="G19" s="180" t="n">
        <f aca="false">+G16*$C18</f>
        <v>0</v>
      </c>
      <c r="H19" s="180" t="n">
        <f aca="false">+H16*$C18</f>
        <v>0</v>
      </c>
      <c r="I19" s="180" t="n">
        <f aca="false">+I16*$C18</f>
        <v>0</v>
      </c>
      <c r="J19" s="180" t="n">
        <f aca="false">+J16*$C18</f>
        <v>0</v>
      </c>
      <c r="K19" s="180" t="n">
        <f aca="false">+K16*$C18</f>
        <v>0</v>
      </c>
      <c r="L19" s="180" t="n">
        <f aca="false">+L16*$C18</f>
        <v>0</v>
      </c>
      <c r="M19" s="180" t="n">
        <f aca="false">+M16*$C18</f>
        <v>0</v>
      </c>
      <c r="N19" s="180" t="n">
        <f aca="false">+N16*$C18</f>
        <v>0</v>
      </c>
      <c r="O19" s="180" t="n">
        <f aca="false">+O16*$C18</f>
        <v>0</v>
      </c>
      <c r="P19" s="180" t="n">
        <f aca="false">+P16*$C18</f>
        <v>0</v>
      </c>
      <c r="Q19" s="180" t="n">
        <f aca="false">+Q16*$C18</f>
        <v>0</v>
      </c>
      <c r="R19" s="180" t="n">
        <f aca="false">+R16*$C18</f>
        <v>0</v>
      </c>
      <c r="S19" s="180" t="n">
        <f aca="false">+S16*$C18</f>
        <v>0</v>
      </c>
      <c r="T19" s="180" t="n">
        <f aca="false">+T16*$C18</f>
        <v>0</v>
      </c>
      <c r="U19" s="180" t="n">
        <f aca="false">+U16*$C18</f>
        <v>0</v>
      </c>
      <c r="V19" s="180" t="n">
        <f aca="false">+V16*$C18</f>
        <v>0</v>
      </c>
      <c r="W19" s="180" t="n">
        <f aca="false">+W16*$C18</f>
        <v>2.487225</v>
      </c>
      <c r="X19" s="180" t="n">
        <f aca="false">+X16*$C18</f>
        <v>2.869875</v>
      </c>
      <c r="Y19" s="180" t="n">
        <f aca="false">+Y16*$C18</f>
        <v>3.252525</v>
      </c>
      <c r="Z19" s="180" t="n">
        <f aca="false">+Z16*$C18</f>
        <v>3.8265</v>
      </c>
      <c r="AA19" s="180" t="n">
        <f aca="false">+AA16*$C18</f>
        <v>4.400475</v>
      </c>
      <c r="AB19" s="180" t="n">
        <f aca="false">+AB16*$C18</f>
        <v>4.97445</v>
      </c>
      <c r="AC19" s="180" t="n">
        <f aca="false">+AC16*$C18</f>
        <v>5.548425</v>
      </c>
      <c r="AD19" s="180" t="n">
        <f aca="false">+AD16*$C18</f>
        <v>6.1224</v>
      </c>
      <c r="AE19" s="180" t="n">
        <f aca="false">+AE16*$C18</f>
        <v>6.696375</v>
      </c>
      <c r="AF19" s="180" t="n">
        <f aca="false">+AF16*$C18</f>
        <v>7.079025</v>
      </c>
      <c r="AG19" s="180" t="n">
        <f aca="false">+AG16*$C18</f>
        <v>7.653</v>
      </c>
      <c r="AH19" s="180" t="n">
        <f aca="false">+AH16*$C18</f>
        <v>19.1325</v>
      </c>
      <c r="AI19" s="181" t="n">
        <f aca="false">+AI16*$C18</f>
        <v>19.1325</v>
      </c>
      <c r="AJ19" s="180" t="n">
        <f aca="false">+AJ16*$C18</f>
        <v>19.1325</v>
      </c>
      <c r="AK19" s="180" t="n">
        <f aca="false">+AK16*$C18</f>
        <v>19.1325</v>
      </c>
      <c r="AL19" s="180" t="n">
        <f aca="false">+AL16*$C18</f>
        <v>19.1325</v>
      </c>
      <c r="AM19" s="180" t="n">
        <f aca="false">+AM16*$C18</f>
        <v>19.1325</v>
      </c>
      <c r="AN19" s="180" t="n">
        <f aca="false">+AN16*$C18</f>
        <v>19.1325</v>
      </c>
      <c r="AO19" s="180" t="n">
        <f aca="false">+AO16*$C18</f>
        <v>19.1325</v>
      </c>
      <c r="AP19" s="180" t="n">
        <f aca="false">+AP16*$C18</f>
        <v>19.1325</v>
      </c>
      <c r="AQ19" s="180" t="n">
        <f aca="false">+AQ16*$C18</f>
        <v>19.1325</v>
      </c>
      <c r="AR19" s="180" t="n">
        <f aca="false">+AR16*$C18</f>
        <v>19.1325</v>
      </c>
      <c r="AS19" s="180" t="n">
        <f aca="false">+AS16*$C18</f>
        <v>19.1325</v>
      </c>
      <c r="AT19" s="180" t="n">
        <f aca="false">+AT16*$C18</f>
        <v>19.1325</v>
      </c>
      <c r="AU19" s="180" t="n">
        <f aca="false">+AU16*$C18</f>
        <v>19.1325</v>
      </c>
      <c r="AV19" s="180" t="n">
        <f aca="false">+AV16*$C18</f>
        <v>19.1325</v>
      </c>
      <c r="AW19" s="180" t="n">
        <f aca="false">+AW16*$C18</f>
        <v>19.1325</v>
      </c>
      <c r="AX19" s="180" t="n">
        <f aca="false">+AX16*$C18</f>
        <v>19.1325</v>
      </c>
      <c r="AY19" s="180" t="n">
        <f aca="false">+AY16*$C18</f>
        <v>19.1325</v>
      </c>
      <c r="AZ19" s="180" t="n">
        <f aca="false">+AZ16*$C18</f>
        <v>19.1325</v>
      </c>
      <c r="BA19" s="180" t="n">
        <f aca="false">+BA16*$C18</f>
        <v>19.1325</v>
      </c>
      <c r="BB19" s="180" t="n">
        <f aca="false">+BB16*$C18</f>
        <v>19.1325</v>
      </c>
      <c r="BC19" s="182"/>
      <c r="BD19" s="183"/>
      <c r="BE19" s="183"/>
      <c r="BF19" s="183"/>
      <c r="BG19" s="183"/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183"/>
      <c r="BT19" s="183"/>
      <c r="BU19" s="183"/>
      <c r="BV19" s="183"/>
      <c r="BW19" s="183"/>
      <c r="BX19" s="183"/>
      <c r="BY19" s="183"/>
      <c r="BZ19" s="183"/>
      <c r="CA19" s="183"/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8"/>
      <c r="GZ19" s="178"/>
      <c r="HA19" s="178"/>
      <c r="HB19" s="178"/>
      <c r="HC19" s="178"/>
      <c r="HD19" s="178"/>
      <c r="HE19" s="178"/>
      <c r="HF19" s="178"/>
      <c r="HG19" s="178"/>
      <c r="HH19" s="178"/>
      <c r="HI19" s="178"/>
      <c r="HJ19" s="178"/>
      <c r="HK19" s="178"/>
      <c r="HL19" s="178"/>
      <c r="HM19" s="178"/>
      <c r="HN19" s="178"/>
      <c r="HO19" s="178"/>
      <c r="HP19" s="178"/>
      <c r="HQ19" s="178"/>
      <c r="HR19" s="178"/>
      <c r="HS19" s="178"/>
      <c r="HT19" s="178"/>
      <c r="HU19" s="178"/>
      <c r="HV19" s="178"/>
      <c r="HW19" s="178"/>
      <c r="HX19" s="178"/>
      <c r="HY19" s="178"/>
      <c r="HZ19" s="178"/>
      <c r="IA19" s="178"/>
      <c r="IB19" s="178"/>
      <c r="IC19" s="178"/>
      <c r="ID19" s="178"/>
      <c r="IE19" s="178"/>
      <c r="IF19" s="178"/>
      <c r="IG19" s="178"/>
      <c r="IH19" s="178"/>
      <c r="II19" s="178"/>
      <c r="IJ19" s="178"/>
      <c r="IK19" s="178"/>
      <c r="IL19" s="178"/>
      <c r="IM19" s="178"/>
      <c r="IN19" s="178"/>
      <c r="IO19" s="178"/>
      <c r="IP19" s="178"/>
      <c r="IQ19" s="178"/>
      <c r="IR19" s="178"/>
      <c r="IS19" s="178"/>
      <c r="IT19" s="178"/>
      <c r="IU19" s="178"/>
      <c r="IV19" s="178"/>
      <c r="IW19" s="178"/>
    </row>
    <row r="20" customFormat="false" ht="15" hidden="false" customHeight="true" outlineLevel="0" collapsed="false">
      <c r="A20" s="155" t="n">
        <f aca="false">+A12+1</f>
        <v>3</v>
      </c>
      <c r="B20" s="156" t="str">
        <f aca="false">'Detail by Turbine'!G6</f>
        <v>LM6000</v>
      </c>
      <c r="C20" s="157" t="str">
        <f aca="false">'Detail by Turbine'!S6</f>
        <v>Las Vegas CoGen II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9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60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1"/>
      <c r="FG20" s="161"/>
      <c r="FH20" s="161"/>
      <c r="FI20" s="161"/>
      <c r="FJ20" s="161"/>
      <c r="FK20" s="161"/>
      <c r="FL20" s="161"/>
      <c r="FM20" s="161"/>
      <c r="FN20" s="161"/>
      <c r="FO20" s="161"/>
      <c r="FP20" s="161"/>
      <c r="FQ20" s="161"/>
      <c r="FR20" s="161"/>
      <c r="FS20" s="161"/>
      <c r="FT20" s="161"/>
      <c r="FU20" s="161"/>
      <c r="FV20" s="161"/>
      <c r="FW20" s="161"/>
      <c r="FX20" s="161"/>
      <c r="FY20" s="161"/>
      <c r="FZ20" s="161"/>
      <c r="GA20" s="161"/>
      <c r="GB20" s="161"/>
      <c r="GC20" s="161"/>
      <c r="GD20" s="161"/>
      <c r="GE20" s="161"/>
      <c r="GF20" s="161"/>
      <c r="GG20" s="161"/>
      <c r="GH20" s="161"/>
      <c r="GI20" s="161"/>
      <c r="GJ20" s="161"/>
      <c r="GK20" s="161"/>
      <c r="GL20" s="161"/>
      <c r="GM20" s="161"/>
      <c r="GN20" s="161"/>
      <c r="GO20" s="161"/>
      <c r="GP20" s="161"/>
      <c r="GQ20" s="161"/>
      <c r="GR20" s="161"/>
      <c r="GS20" s="161"/>
      <c r="GT20" s="161"/>
      <c r="GU20" s="161"/>
      <c r="GV20" s="161"/>
      <c r="GW20" s="161"/>
      <c r="GX20" s="161"/>
      <c r="GY20" s="161"/>
      <c r="GZ20" s="161"/>
      <c r="HA20" s="161"/>
      <c r="HB20" s="161"/>
      <c r="HC20" s="161"/>
      <c r="HD20" s="161"/>
      <c r="HE20" s="161"/>
      <c r="HF20" s="161"/>
      <c r="HG20" s="161"/>
      <c r="HH20" s="161"/>
      <c r="HI20" s="161"/>
      <c r="HJ20" s="161"/>
      <c r="HK20" s="161"/>
      <c r="HL20" s="161"/>
      <c r="HM20" s="161"/>
      <c r="HN20" s="161"/>
      <c r="HO20" s="161"/>
      <c r="HP20" s="161"/>
      <c r="HQ20" s="161"/>
      <c r="HR20" s="161"/>
      <c r="HS20" s="161"/>
      <c r="HT20" s="161"/>
      <c r="HU20" s="161"/>
      <c r="HV20" s="161"/>
      <c r="HW20" s="161"/>
      <c r="HX20" s="161"/>
      <c r="HY20" s="161"/>
      <c r="HZ20" s="161"/>
      <c r="IA20" s="161"/>
      <c r="IB20" s="161"/>
      <c r="IC20" s="161"/>
      <c r="ID20" s="161"/>
      <c r="IE20" s="161"/>
      <c r="IF20" s="161"/>
      <c r="IG20" s="161"/>
      <c r="IH20" s="161"/>
      <c r="II20" s="161"/>
      <c r="IJ20" s="161"/>
      <c r="IK20" s="161"/>
      <c r="IL20" s="161"/>
      <c r="IM20" s="161"/>
      <c r="IN20" s="161"/>
      <c r="IO20" s="161"/>
      <c r="IP20" s="161"/>
      <c r="IQ20" s="161"/>
      <c r="IR20" s="161"/>
      <c r="IS20" s="161"/>
      <c r="IT20" s="161"/>
      <c r="IU20" s="161"/>
      <c r="IV20" s="161"/>
      <c r="IW20" s="161"/>
    </row>
    <row r="21" customFormat="false" ht="12.75" hidden="false" customHeight="false" outlineLevel="0" collapsed="false">
      <c r="A21" s="155"/>
      <c r="B21" s="162" t="s">
        <v>128</v>
      </c>
      <c r="C21" s="157"/>
      <c r="D21" s="163" t="n">
        <v>0</v>
      </c>
      <c r="E21" s="163" t="n">
        <v>0</v>
      </c>
      <c r="F21" s="163" t="n">
        <v>0</v>
      </c>
      <c r="G21" s="163" t="n">
        <v>0</v>
      </c>
      <c r="H21" s="163" t="n">
        <v>0</v>
      </c>
      <c r="I21" s="163" t="n">
        <v>0</v>
      </c>
      <c r="J21" s="163" t="n">
        <v>0</v>
      </c>
      <c r="K21" s="163" t="n">
        <v>0</v>
      </c>
      <c r="L21" s="163" t="n">
        <v>0</v>
      </c>
      <c r="M21" s="163" t="n">
        <v>0</v>
      </c>
      <c r="N21" s="163" t="n">
        <v>0</v>
      </c>
      <c r="O21" s="163" t="n">
        <v>0</v>
      </c>
      <c r="P21" s="163" t="n">
        <v>0</v>
      </c>
      <c r="Q21" s="163" t="n">
        <v>0</v>
      </c>
      <c r="R21" s="163" t="n">
        <v>0</v>
      </c>
      <c r="S21" s="163" t="n">
        <v>0</v>
      </c>
      <c r="T21" s="163" t="n">
        <v>0</v>
      </c>
      <c r="U21" s="163" t="n">
        <v>0</v>
      </c>
      <c r="V21" s="163" t="n">
        <v>0</v>
      </c>
      <c r="W21" s="163" t="n">
        <v>0</v>
      </c>
      <c r="X21" s="163" t="n">
        <v>0</v>
      </c>
      <c r="Y21" s="163" t="n">
        <v>0</v>
      </c>
      <c r="Z21" s="163" t="n">
        <v>0</v>
      </c>
      <c r="AA21" s="163" t="n">
        <v>0</v>
      </c>
      <c r="AB21" s="163" t="n">
        <v>0</v>
      </c>
      <c r="AC21" s="163" t="n">
        <v>0</v>
      </c>
      <c r="AD21" s="163" t="n">
        <v>0</v>
      </c>
      <c r="AE21" s="163" t="n">
        <v>0</v>
      </c>
      <c r="AF21" s="163" t="n">
        <v>0</v>
      </c>
      <c r="AG21" s="163" t="n">
        <f aca="false">0.05+0.1</f>
        <v>0.15</v>
      </c>
      <c r="AH21" s="163" t="n">
        <v>0.1</v>
      </c>
      <c r="AI21" s="164" t="n">
        <v>0.1</v>
      </c>
      <c r="AJ21" s="163" t="n">
        <v>0.1</v>
      </c>
      <c r="AK21" s="163" t="n">
        <v>0.1</v>
      </c>
      <c r="AL21" s="163" t="n">
        <v>0.1</v>
      </c>
      <c r="AM21" s="163" t="n">
        <v>0.1</v>
      </c>
      <c r="AN21" s="163" t="n">
        <v>0.1</v>
      </c>
      <c r="AO21" s="163" t="n">
        <v>0</v>
      </c>
      <c r="AP21" s="163" t="n">
        <v>0.1</v>
      </c>
      <c r="AQ21" s="163" t="n">
        <v>0</v>
      </c>
      <c r="AR21" s="163" t="n">
        <v>0.05</v>
      </c>
      <c r="AS21" s="163" t="n">
        <v>0</v>
      </c>
      <c r="AT21" s="163" t="n">
        <v>0</v>
      </c>
      <c r="AU21" s="163" t="n">
        <v>0</v>
      </c>
      <c r="AV21" s="163" t="n">
        <v>0</v>
      </c>
      <c r="AW21" s="163" t="n">
        <v>0</v>
      </c>
      <c r="AX21" s="163" t="n">
        <v>0</v>
      </c>
      <c r="AY21" s="163" t="n">
        <v>0</v>
      </c>
      <c r="AZ21" s="163" t="n">
        <v>0</v>
      </c>
      <c r="BA21" s="163" t="n">
        <v>0</v>
      </c>
      <c r="BB21" s="163" t="n">
        <v>0</v>
      </c>
      <c r="BC21" s="165" t="n">
        <f aca="false">SUM(D21:BB21)</f>
        <v>1</v>
      </c>
      <c r="BD21" s="162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66"/>
      <c r="FG21" s="166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  <c r="FS21" s="166"/>
      <c r="FT21" s="166"/>
      <c r="FU21" s="166"/>
      <c r="FV21" s="166"/>
      <c r="FW21" s="166"/>
      <c r="FX21" s="166"/>
      <c r="FY21" s="166"/>
      <c r="FZ21" s="166"/>
      <c r="GA21" s="166"/>
      <c r="GB21" s="166"/>
      <c r="GC21" s="166"/>
      <c r="GD21" s="166"/>
      <c r="GE21" s="166"/>
      <c r="GF21" s="166"/>
      <c r="GG21" s="166"/>
      <c r="GH21" s="166"/>
      <c r="GI21" s="166"/>
      <c r="GJ21" s="166"/>
      <c r="GK21" s="166"/>
      <c r="GL21" s="166"/>
      <c r="GM21" s="166"/>
      <c r="GN21" s="166"/>
      <c r="GO21" s="166"/>
      <c r="GP21" s="166"/>
      <c r="GQ21" s="166"/>
      <c r="GR21" s="166"/>
      <c r="GS21" s="166"/>
      <c r="GT21" s="166"/>
      <c r="GU21" s="166"/>
      <c r="GV21" s="166"/>
      <c r="GW21" s="166"/>
      <c r="GX21" s="166"/>
      <c r="GY21" s="166"/>
      <c r="GZ21" s="166"/>
      <c r="HA21" s="166"/>
      <c r="HB21" s="166"/>
      <c r="HC21" s="166"/>
      <c r="HD21" s="166"/>
      <c r="HE21" s="166"/>
      <c r="HF21" s="166"/>
      <c r="HG21" s="166"/>
      <c r="HH21" s="166"/>
      <c r="HI21" s="166"/>
      <c r="HJ21" s="166"/>
      <c r="HK21" s="166"/>
      <c r="HL21" s="166"/>
      <c r="HM21" s="166"/>
      <c r="HN21" s="166"/>
      <c r="HO21" s="166"/>
      <c r="HP21" s="166"/>
      <c r="HQ21" s="166"/>
      <c r="HR21" s="166"/>
      <c r="HS21" s="166"/>
      <c r="HT21" s="166"/>
      <c r="HU21" s="166"/>
      <c r="HV21" s="166"/>
      <c r="HW21" s="166"/>
      <c r="HX21" s="166"/>
      <c r="HY21" s="166"/>
      <c r="HZ21" s="166"/>
      <c r="IA21" s="166"/>
      <c r="IB21" s="166"/>
      <c r="IC21" s="166"/>
      <c r="ID21" s="166"/>
      <c r="IE21" s="166"/>
      <c r="IF21" s="166"/>
      <c r="IG21" s="166"/>
      <c r="IH21" s="166"/>
      <c r="II21" s="166"/>
      <c r="IJ21" s="166"/>
      <c r="IK21" s="166"/>
      <c r="IL21" s="166"/>
      <c r="IM21" s="166"/>
      <c r="IN21" s="166"/>
      <c r="IO21" s="166"/>
      <c r="IP21" s="166"/>
      <c r="IQ21" s="166"/>
      <c r="IR21" s="166"/>
      <c r="IS21" s="166"/>
      <c r="IT21" s="166"/>
      <c r="IU21" s="166"/>
      <c r="IV21" s="166"/>
      <c r="IW21" s="166"/>
    </row>
    <row r="22" customFormat="false" ht="12.75" hidden="false" customHeight="false" outlineLevel="0" collapsed="false">
      <c r="A22" s="155"/>
      <c r="B22" s="162" t="s">
        <v>129</v>
      </c>
      <c r="C22" s="157"/>
      <c r="D22" s="163" t="n">
        <f aca="false">D21</f>
        <v>0</v>
      </c>
      <c r="E22" s="163" t="n">
        <f aca="false">+D22+E21</f>
        <v>0</v>
      </c>
      <c r="F22" s="163" t="n">
        <f aca="false">+E22+F21</f>
        <v>0</v>
      </c>
      <c r="G22" s="163" t="n">
        <f aca="false">+F22+G21</f>
        <v>0</v>
      </c>
      <c r="H22" s="163" t="n">
        <f aca="false">+G22+H21</f>
        <v>0</v>
      </c>
      <c r="I22" s="163" t="n">
        <f aca="false">+H22+I21</f>
        <v>0</v>
      </c>
      <c r="J22" s="163" t="n">
        <f aca="false">+I22+J21</f>
        <v>0</v>
      </c>
      <c r="K22" s="163" t="n">
        <f aca="false">+J22+K21</f>
        <v>0</v>
      </c>
      <c r="L22" s="163" t="n">
        <f aca="false">+K22+L21</f>
        <v>0</v>
      </c>
      <c r="M22" s="163" t="n">
        <f aca="false">+L22+M21</f>
        <v>0</v>
      </c>
      <c r="N22" s="163" t="n">
        <f aca="false">+M22+N21</f>
        <v>0</v>
      </c>
      <c r="O22" s="163" t="n">
        <f aca="false">+N22+O21</f>
        <v>0</v>
      </c>
      <c r="P22" s="163" t="n">
        <f aca="false">+O22+P21</f>
        <v>0</v>
      </c>
      <c r="Q22" s="163" t="n">
        <f aca="false">+P22+Q21</f>
        <v>0</v>
      </c>
      <c r="R22" s="163" t="n">
        <f aca="false">+Q22+R21</f>
        <v>0</v>
      </c>
      <c r="S22" s="163" t="n">
        <f aca="false">+R22+S21</f>
        <v>0</v>
      </c>
      <c r="T22" s="163" t="n">
        <f aca="false">+S22+T21</f>
        <v>0</v>
      </c>
      <c r="U22" s="163" t="n">
        <f aca="false">+T22+U21</f>
        <v>0</v>
      </c>
      <c r="V22" s="163" t="n">
        <f aca="false">+U22+V21</f>
        <v>0</v>
      </c>
      <c r="W22" s="163" t="n">
        <f aca="false">+V22+W21</f>
        <v>0</v>
      </c>
      <c r="X22" s="163" t="n">
        <f aca="false">+W22+X21</f>
        <v>0</v>
      </c>
      <c r="Y22" s="163" t="n">
        <f aca="false">+X22+Y21</f>
        <v>0</v>
      </c>
      <c r="Z22" s="163" t="n">
        <f aca="false">+Y22+Z21</f>
        <v>0</v>
      </c>
      <c r="AA22" s="163" t="n">
        <f aca="false">+Z22+AA21</f>
        <v>0</v>
      </c>
      <c r="AB22" s="163" t="n">
        <f aca="false">+AA22+AB21</f>
        <v>0</v>
      </c>
      <c r="AC22" s="163" t="n">
        <f aca="false">+AB22+AC21</f>
        <v>0</v>
      </c>
      <c r="AD22" s="163" t="n">
        <f aca="false">+AC22+AD21</f>
        <v>0</v>
      </c>
      <c r="AE22" s="163" t="n">
        <f aca="false">+AD22+AE21</f>
        <v>0</v>
      </c>
      <c r="AF22" s="163" t="n">
        <f aca="false">+AE22+AF21</f>
        <v>0</v>
      </c>
      <c r="AG22" s="163" t="n">
        <f aca="false">+AF22+AG21</f>
        <v>0.15</v>
      </c>
      <c r="AH22" s="163" t="n">
        <f aca="false">+AG22+AH21</f>
        <v>0.25</v>
      </c>
      <c r="AI22" s="164" t="n">
        <f aca="false">+AH22+AI21</f>
        <v>0.35</v>
      </c>
      <c r="AJ22" s="163" t="n">
        <f aca="false">+AI22+AJ21</f>
        <v>0.45</v>
      </c>
      <c r="AK22" s="163" t="n">
        <f aca="false">+AJ22+AK21</f>
        <v>0.55</v>
      </c>
      <c r="AL22" s="163" t="n">
        <f aca="false">+AK22+AL21</f>
        <v>0.65</v>
      </c>
      <c r="AM22" s="163" t="n">
        <f aca="false">+AL22+AM21</f>
        <v>0.75</v>
      </c>
      <c r="AN22" s="163" t="n">
        <f aca="false">+AM22+AN21</f>
        <v>0.85</v>
      </c>
      <c r="AO22" s="163" t="n">
        <f aca="false">+AN22+AO21</f>
        <v>0.85</v>
      </c>
      <c r="AP22" s="163" t="n">
        <f aca="false">+AO22+AP21</f>
        <v>0.95</v>
      </c>
      <c r="AQ22" s="163" t="n">
        <f aca="false">+AP22+AQ21</f>
        <v>0.95</v>
      </c>
      <c r="AR22" s="163" t="n">
        <f aca="false">+AQ22+AR21</f>
        <v>1</v>
      </c>
      <c r="AS22" s="163" t="n">
        <f aca="false">+AR22+AS21</f>
        <v>1</v>
      </c>
      <c r="AT22" s="163" t="n">
        <f aca="false">+AS22+AT21</f>
        <v>1</v>
      </c>
      <c r="AU22" s="163" t="n">
        <f aca="false">+AT22+AU21</f>
        <v>1</v>
      </c>
      <c r="AV22" s="163" t="n">
        <f aca="false">+AU22+AV21</f>
        <v>1</v>
      </c>
      <c r="AW22" s="163" t="n">
        <f aca="false">+AV22+AW21</f>
        <v>1</v>
      </c>
      <c r="AX22" s="163" t="n">
        <f aca="false">+AW22+AX21</f>
        <v>1</v>
      </c>
      <c r="AY22" s="163" t="n">
        <f aca="false">+AX22+AY21</f>
        <v>1</v>
      </c>
      <c r="AZ22" s="163" t="n">
        <f aca="false">+AY22+AZ21</f>
        <v>1</v>
      </c>
      <c r="BA22" s="163" t="n">
        <f aca="false">+AZ22+BA21</f>
        <v>1</v>
      </c>
      <c r="BB22" s="163" t="n">
        <f aca="false">+BA22+BB21</f>
        <v>1</v>
      </c>
      <c r="BC22" s="165"/>
      <c r="BD22" s="162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  <c r="IB22" s="166"/>
      <c r="IC22" s="166"/>
      <c r="ID22" s="166"/>
      <c r="IE22" s="166"/>
      <c r="IF22" s="166"/>
      <c r="IG22" s="166"/>
      <c r="IH22" s="166"/>
      <c r="II22" s="166"/>
      <c r="IJ22" s="166"/>
      <c r="IK22" s="166"/>
      <c r="IL22" s="166"/>
      <c r="IM22" s="166"/>
      <c r="IN22" s="166"/>
      <c r="IO22" s="166"/>
      <c r="IP22" s="166"/>
      <c r="IQ22" s="166"/>
      <c r="IR22" s="166"/>
      <c r="IS22" s="166"/>
      <c r="IT22" s="166"/>
      <c r="IU22" s="166"/>
      <c r="IV22" s="166"/>
      <c r="IW22" s="166"/>
    </row>
    <row r="23" customFormat="false" ht="12.75" hidden="false" customHeight="false" outlineLevel="0" collapsed="false">
      <c r="A23" s="155"/>
      <c r="B23" s="162" t="s">
        <v>130</v>
      </c>
      <c r="C23" s="157"/>
      <c r="D23" s="163" t="n">
        <v>0</v>
      </c>
      <c r="E23" s="163" t="n">
        <v>0</v>
      </c>
      <c r="F23" s="163" t="n">
        <v>0</v>
      </c>
      <c r="G23" s="163" t="n">
        <v>0</v>
      </c>
      <c r="H23" s="163" t="n">
        <v>0</v>
      </c>
      <c r="I23" s="163" t="n">
        <v>0</v>
      </c>
      <c r="J23" s="163" t="n">
        <v>0</v>
      </c>
      <c r="K23" s="163" t="n">
        <v>0</v>
      </c>
      <c r="L23" s="163" t="n">
        <v>0</v>
      </c>
      <c r="M23" s="163" t="n">
        <v>0</v>
      </c>
      <c r="N23" s="163" t="n">
        <v>0</v>
      </c>
      <c r="O23" s="163" t="n">
        <v>0</v>
      </c>
      <c r="P23" s="163" t="n">
        <v>0</v>
      </c>
      <c r="Q23" s="163" t="n">
        <v>0</v>
      </c>
      <c r="R23" s="163" t="n">
        <v>0</v>
      </c>
      <c r="S23" s="163" t="n">
        <v>0</v>
      </c>
      <c r="T23" s="163" t="n">
        <v>0</v>
      </c>
      <c r="U23" s="163" t="n">
        <v>0</v>
      </c>
      <c r="V23" s="163" t="n">
        <v>0</v>
      </c>
      <c r="W23" s="163" t="n">
        <v>0</v>
      </c>
      <c r="X23" s="163" t="n">
        <v>0</v>
      </c>
      <c r="Y23" s="163" t="n">
        <v>0</v>
      </c>
      <c r="Z23" s="163" t="n">
        <v>0</v>
      </c>
      <c r="AA23" s="163" t="n">
        <v>0</v>
      </c>
      <c r="AB23" s="163" t="n">
        <v>0</v>
      </c>
      <c r="AC23" s="163" t="n">
        <v>0</v>
      </c>
      <c r="AD23" s="163" t="n">
        <v>0</v>
      </c>
      <c r="AE23" s="163" t="n">
        <v>0</v>
      </c>
      <c r="AF23" s="163" t="n">
        <v>0</v>
      </c>
      <c r="AG23" s="163" t="n">
        <v>0.1</v>
      </c>
      <c r="AH23" s="163" t="n">
        <v>0.1</v>
      </c>
      <c r="AI23" s="164" t="n">
        <v>0.1</v>
      </c>
      <c r="AJ23" s="163" t="n">
        <v>0.1</v>
      </c>
      <c r="AK23" s="163" t="n">
        <v>0.1</v>
      </c>
      <c r="AL23" s="163" t="n">
        <v>0.1</v>
      </c>
      <c r="AM23" s="163" t="n">
        <v>0.1</v>
      </c>
      <c r="AN23" s="163" t="n">
        <v>0.1</v>
      </c>
      <c r="AO23" s="163" t="n">
        <v>0</v>
      </c>
      <c r="AP23" s="163" t="n">
        <v>0.1</v>
      </c>
      <c r="AQ23" s="163" t="n">
        <v>0.1</v>
      </c>
      <c r="AR23" s="163" t="n">
        <v>0</v>
      </c>
      <c r="AS23" s="163" t="n">
        <v>0</v>
      </c>
      <c r="AT23" s="163" t="n">
        <v>0</v>
      </c>
      <c r="AU23" s="163" t="n">
        <v>0</v>
      </c>
      <c r="AV23" s="163" t="n">
        <v>0</v>
      </c>
      <c r="AW23" s="163" t="n">
        <v>0</v>
      </c>
      <c r="AX23" s="163" t="n">
        <v>0</v>
      </c>
      <c r="AY23" s="163" t="n">
        <v>0</v>
      </c>
      <c r="AZ23" s="163" t="n">
        <v>0</v>
      </c>
      <c r="BA23" s="163" t="n">
        <v>0</v>
      </c>
      <c r="BB23" s="163" t="n">
        <v>0</v>
      </c>
      <c r="BC23" s="165" t="n">
        <f aca="false">SUM(D23:BB23)</f>
        <v>1</v>
      </c>
      <c r="BD23" s="162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  <c r="IB23" s="166"/>
      <c r="IC23" s="166"/>
      <c r="ID23" s="166"/>
      <c r="IE23" s="166"/>
      <c r="IF23" s="166"/>
      <c r="IG23" s="166"/>
      <c r="IH23" s="166"/>
      <c r="II23" s="166"/>
      <c r="IJ23" s="166"/>
      <c r="IK23" s="166"/>
      <c r="IL23" s="166"/>
      <c r="IM23" s="166"/>
      <c r="IN23" s="166"/>
      <c r="IO23" s="166"/>
      <c r="IP23" s="166"/>
      <c r="IQ23" s="166"/>
      <c r="IR23" s="166"/>
      <c r="IS23" s="166"/>
      <c r="IT23" s="166"/>
      <c r="IU23" s="166"/>
      <c r="IV23" s="166"/>
      <c r="IW23" s="166"/>
    </row>
    <row r="24" customFormat="false" ht="12.75" hidden="false" customHeight="false" outlineLevel="0" collapsed="false">
      <c r="A24" s="155"/>
      <c r="B24" s="162" t="s">
        <v>131</v>
      </c>
      <c r="C24" s="157"/>
      <c r="D24" s="163" t="n">
        <f aca="false">D23</f>
        <v>0</v>
      </c>
      <c r="E24" s="163" t="n">
        <f aca="false">+D24+E23</f>
        <v>0</v>
      </c>
      <c r="F24" s="163" t="n">
        <f aca="false">+E24+F23</f>
        <v>0</v>
      </c>
      <c r="G24" s="163" t="n">
        <f aca="false">+F24+G23</f>
        <v>0</v>
      </c>
      <c r="H24" s="163" t="n">
        <f aca="false">+G24+H23</f>
        <v>0</v>
      </c>
      <c r="I24" s="163" t="n">
        <f aca="false">+H24+I23</f>
        <v>0</v>
      </c>
      <c r="J24" s="163" t="n">
        <f aca="false">+I24+J23</f>
        <v>0</v>
      </c>
      <c r="K24" s="163" t="n">
        <f aca="false">+J24+K23</f>
        <v>0</v>
      </c>
      <c r="L24" s="163" t="n">
        <f aca="false">+K24+L23</f>
        <v>0</v>
      </c>
      <c r="M24" s="163" t="n">
        <f aca="false">+L24+M23</f>
        <v>0</v>
      </c>
      <c r="N24" s="163" t="n">
        <f aca="false">+M24+N23</f>
        <v>0</v>
      </c>
      <c r="O24" s="163" t="n">
        <f aca="false">+N24+O23</f>
        <v>0</v>
      </c>
      <c r="P24" s="163" t="n">
        <f aca="false">+O24+P23</f>
        <v>0</v>
      </c>
      <c r="Q24" s="163" t="n">
        <f aca="false">+P24+Q23</f>
        <v>0</v>
      </c>
      <c r="R24" s="163" t="n">
        <f aca="false">+Q24+R23</f>
        <v>0</v>
      </c>
      <c r="S24" s="163" t="n">
        <f aca="false">+R24+S23</f>
        <v>0</v>
      </c>
      <c r="T24" s="163" t="n">
        <f aca="false">+S24+T23</f>
        <v>0</v>
      </c>
      <c r="U24" s="163" t="n">
        <f aca="false">+T24+U23</f>
        <v>0</v>
      </c>
      <c r="V24" s="163" t="n">
        <f aca="false">+U24+V23</f>
        <v>0</v>
      </c>
      <c r="W24" s="163" t="n">
        <f aca="false">+V24+W23</f>
        <v>0</v>
      </c>
      <c r="X24" s="163" t="n">
        <f aca="false">+W24+X23</f>
        <v>0</v>
      </c>
      <c r="Y24" s="163" t="n">
        <f aca="false">+X24+Y23</f>
        <v>0</v>
      </c>
      <c r="Z24" s="163" t="n">
        <f aca="false">+Y24+Z23</f>
        <v>0</v>
      </c>
      <c r="AA24" s="163" t="n">
        <f aca="false">+Z24+AA23</f>
        <v>0</v>
      </c>
      <c r="AB24" s="163" t="n">
        <f aca="false">+AA24+AB23</f>
        <v>0</v>
      </c>
      <c r="AC24" s="163" t="n">
        <f aca="false">+AB24+AC23</f>
        <v>0</v>
      </c>
      <c r="AD24" s="163" t="n">
        <f aca="false">+AC24+AD23</f>
        <v>0</v>
      </c>
      <c r="AE24" s="163" t="n">
        <f aca="false">+AD24+AE23</f>
        <v>0</v>
      </c>
      <c r="AF24" s="163" t="n">
        <f aca="false">+AE24+AF23</f>
        <v>0</v>
      </c>
      <c r="AG24" s="163" t="n">
        <f aca="false">+AF24+AG23</f>
        <v>0.1</v>
      </c>
      <c r="AH24" s="163" t="n">
        <f aca="false">+AG24+AH23</f>
        <v>0.2</v>
      </c>
      <c r="AI24" s="164" t="n">
        <f aca="false">+AH24+AI23</f>
        <v>0.3</v>
      </c>
      <c r="AJ24" s="163" t="n">
        <f aca="false">+AI24+AJ23</f>
        <v>0.4</v>
      </c>
      <c r="AK24" s="163" t="n">
        <f aca="false">+AJ24+AK23</f>
        <v>0.5</v>
      </c>
      <c r="AL24" s="163" t="n">
        <f aca="false">+AK24+AL23</f>
        <v>0.6</v>
      </c>
      <c r="AM24" s="163" t="n">
        <f aca="false">+AL24+AM23</f>
        <v>0.7</v>
      </c>
      <c r="AN24" s="163" t="n">
        <f aca="false">+AM24+AN23</f>
        <v>0.8</v>
      </c>
      <c r="AO24" s="163" t="n">
        <f aca="false">+AN24+AO23</f>
        <v>0.8</v>
      </c>
      <c r="AP24" s="163" t="n">
        <f aca="false">+AO24+AP23</f>
        <v>0.9</v>
      </c>
      <c r="AQ24" s="163" t="n">
        <f aca="false">+AP24+AQ23</f>
        <v>1</v>
      </c>
      <c r="AR24" s="163" t="n">
        <f aca="false">+AQ24+AR23</f>
        <v>1</v>
      </c>
      <c r="AS24" s="163" t="n">
        <f aca="false">+AR24+AS23</f>
        <v>1</v>
      </c>
      <c r="AT24" s="163" t="n">
        <f aca="false">+AS24+AT23</f>
        <v>1</v>
      </c>
      <c r="AU24" s="163" t="n">
        <f aca="false">+AT24+AU23</f>
        <v>1</v>
      </c>
      <c r="AV24" s="163" t="n">
        <f aca="false">+AU24+AV23</f>
        <v>1</v>
      </c>
      <c r="AW24" s="163" t="n">
        <f aca="false">+AV24+AW23</f>
        <v>1</v>
      </c>
      <c r="AX24" s="163" t="n">
        <f aca="false">+AW24+AX23</f>
        <v>1</v>
      </c>
      <c r="AY24" s="163" t="n">
        <f aca="false">+AX24+AY23</f>
        <v>1</v>
      </c>
      <c r="AZ24" s="163" t="n">
        <f aca="false">+AY24+AZ23</f>
        <v>1</v>
      </c>
      <c r="BA24" s="163" t="n">
        <f aca="false">+AZ24+BA23</f>
        <v>1</v>
      </c>
      <c r="BB24" s="163" t="n">
        <f aca="false">+BA24+BB23</f>
        <v>1</v>
      </c>
      <c r="BC24" s="165"/>
      <c r="BD24" s="162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66"/>
      <c r="DV24" s="166"/>
      <c r="DW24" s="166"/>
      <c r="DX24" s="166"/>
      <c r="DY24" s="166"/>
      <c r="DZ24" s="166"/>
      <c r="EA24" s="166"/>
      <c r="EB24" s="166"/>
      <c r="EC24" s="166"/>
      <c r="ED24" s="166"/>
      <c r="EE24" s="166"/>
      <c r="EF24" s="166"/>
      <c r="EG24" s="166"/>
      <c r="EH24" s="166"/>
      <c r="EI24" s="166"/>
      <c r="EJ24" s="166"/>
      <c r="EK24" s="166"/>
      <c r="EL24" s="166"/>
      <c r="EM24" s="166"/>
      <c r="EN24" s="166"/>
      <c r="EO24" s="166"/>
      <c r="EP24" s="166"/>
      <c r="EQ24" s="166"/>
      <c r="ER24" s="166"/>
      <c r="ES24" s="166"/>
      <c r="ET24" s="166"/>
      <c r="EU24" s="166"/>
      <c r="EV24" s="166"/>
      <c r="EW24" s="166"/>
      <c r="EX24" s="166"/>
      <c r="EY24" s="166"/>
      <c r="EZ24" s="166"/>
      <c r="FA24" s="166"/>
      <c r="FB24" s="166"/>
      <c r="FC24" s="166"/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6"/>
      <c r="FP24" s="166"/>
      <c r="FQ24" s="166"/>
      <c r="FR24" s="166"/>
      <c r="FS24" s="166"/>
      <c r="FT24" s="166"/>
      <c r="FU24" s="166"/>
      <c r="FV24" s="166"/>
      <c r="FW24" s="166"/>
      <c r="FX24" s="166"/>
      <c r="FY24" s="166"/>
      <c r="FZ24" s="166"/>
      <c r="GA24" s="166"/>
      <c r="GB24" s="166"/>
      <c r="GC24" s="166"/>
      <c r="GD24" s="166"/>
      <c r="GE24" s="166"/>
      <c r="GF24" s="166"/>
      <c r="GG24" s="166"/>
      <c r="GH24" s="166"/>
      <c r="GI24" s="166"/>
      <c r="GJ24" s="166"/>
      <c r="GK24" s="166"/>
      <c r="GL24" s="166"/>
      <c r="GM24" s="166"/>
      <c r="GN24" s="166"/>
      <c r="GO24" s="166"/>
      <c r="GP24" s="166"/>
      <c r="GQ24" s="166"/>
      <c r="GR24" s="166"/>
      <c r="GS24" s="166"/>
      <c r="GT24" s="166"/>
      <c r="GU24" s="166"/>
      <c r="GV24" s="166"/>
      <c r="GW24" s="166"/>
      <c r="GX24" s="166"/>
      <c r="GY24" s="166"/>
      <c r="GZ24" s="166"/>
      <c r="HA24" s="166"/>
      <c r="HB24" s="166"/>
      <c r="HC24" s="166"/>
      <c r="HD24" s="166"/>
      <c r="HE24" s="166"/>
      <c r="HF24" s="166"/>
      <c r="HG24" s="166"/>
      <c r="HH24" s="166"/>
      <c r="HI24" s="166"/>
      <c r="HJ24" s="166"/>
      <c r="HK24" s="166"/>
      <c r="HL24" s="166"/>
      <c r="HM24" s="166"/>
      <c r="HN24" s="166"/>
      <c r="HO24" s="166"/>
      <c r="HP24" s="166"/>
      <c r="HQ24" s="166"/>
      <c r="HR24" s="166"/>
      <c r="HS24" s="166"/>
      <c r="HT24" s="166"/>
      <c r="HU24" s="166"/>
      <c r="HV24" s="166"/>
      <c r="HW24" s="166"/>
      <c r="HX24" s="166"/>
      <c r="HY24" s="166"/>
      <c r="HZ24" s="166"/>
      <c r="IA24" s="166"/>
      <c r="IB24" s="166"/>
      <c r="IC24" s="166"/>
      <c r="ID24" s="166"/>
      <c r="IE24" s="166"/>
      <c r="IF24" s="166"/>
      <c r="IG24" s="166"/>
      <c r="IH24" s="166"/>
      <c r="II24" s="166"/>
      <c r="IJ24" s="166"/>
      <c r="IK24" s="166"/>
      <c r="IL24" s="166"/>
      <c r="IM24" s="166"/>
      <c r="IN24" s="166"/>
      <c r="IO24" s="166"/>
      <c r="IP24" s="166"/>
      <c r="IQ24" s="166"/>
      <c r="IR24" s="166"/>
      <c r="IS24" s="166"/>
      <c r="IT24" s="166"/>
      <c r="IU24" s="166"/>
      <c r="IV24" s="166"/>
      <c r="IW24" s="166"/>
    </row>
    <row r="25" customFormat="false" ht="12.75" hidden="false" customHeight="false" outlineLevel="0" collapsed="false">
      <c r="A25" s="155"/>
      <c r="B25" s="167"/>
      <c r="C25" s="157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9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70"/>
      <c r="BD25" s="167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  <c r="IW25" s="171"/>
    </row>
    <row r="26" customFormat="false" ht="12.75" hidden="false" customHeight="false" outlineLevel="0" collapsed="false">
      <c r="A26" s="155"/>
      <c r="B26" s="172" t="s">
        <v>132</v>
      </c>
      <c r="C26" s="173" t="n">
        <v>15.769725</v>
      </c>
      <c r="D26" s="174" t="n">
        <f aca="false">+D22*$C26</f>
        <v>0</v>
      </c>
      <c r="E26" s="174" t="n">
        <f aca="false">+E22*$C26</f>
        <v>0</v>
      </c>
      <c r="F26" s="174" t="n">
        <f aca="false">+F22*$C26</f>
        <v>0</v>
      </c>
      <c r="G26" s="174" t="n">
        <f aca="false">+G22*$C26</f>
        <v>0</v>
      </c>
      <c r="H26" s="174" t="n">
        <f aca="false">+H22*$C26</f>
        <v>0</v>
      </c>
      <c r="I26" s="174" t="n">
        <f aca="false">+I22*$C26</f>
        <v>0</v>
      </c>
      <c r="J26" s="174" t="n">
        <f aca="false">+J22*$C26</f>
        <v>0</v>
      </c>
      <c r="K26" s="174" t="n">
        <f aca="false">+K22*$C26</f>
        <v>0</v>
      </c>
      <c r="L26" s="174" t="n">
        <f aca="false">+L22*$C26</f>
        <v>0</v>
      </c>
      <c r="M26" s="174" t="n">
        <f aca="false">+M22*$C26</f>
        <v>0</v>
      </c>
      <c r="N26" s="174" t="n">
        <f aca="false">+N22*$C26</f>
        <v>0</v>
      </c>
      <c r="O26" s="174" t="n">
        <f aca="false">+O22*$C26</f>
        <v>0</v>
      </c>
      <c r="P26" s="174" t="n">
        <f aca="false">+P22*$C26</f>
        <v>0</v>
      </c>
      <c r="Q26" s="174" t="n">
        <f aca="false">+Q22*$C26</f>
        <v>0</v>
      </c>
      <c r="R26" s="174" t="n">
        <f aca="false">+R22*$C26</f>
        <v>0</v>
      </c>
      <c r="S26" s="174" t="n">
        <f aca="false">+S22*$C26</f>
        <v>0</v>
      </c>
      <c r="T26" s="174" t="n">
        <f aca="false">+T22*$C26</f>
        <v>0</v>
      </c>
      <c r="U26" s="174" t="n">
        <f aca="false">+U22*$C26</f>
        <v>0</v>
      </c>
      <c r="V26" s="174" t="n">
        <f aca="false">+V22*$C26</f>
        <v>0</v>
      </c>
      <c r="W26" s="174" t="n">
        <f aca="false">+W22*$C26</f>
        <v>0</v>
      </c>
      <c r="X26" s="174" t="n">
        <f aca="false">+X22*$C26</f>
        <v>0</v>
      </c>
      <c r="Y26" s="174" t="n">
        <f aca="false">+Y22*$C26</f>
        <v>0</v>
      </c>
      <c r="Z26" s="174" t="n">
        <f aca="false">+Z22*$C26</f>
        <v>0</v>
      </c>
      <c r="AA26" s="174" t="n">
        <f aca="false">+AA22*$C26</f>
        <v>0</v>
      </c>
      <c r="AB26" s="174" t="n">
        <f aca="false">+AB22*$C26</f>
        <v>0</v>
      </c>
      <c r="AC26" s="174" t="n">
        <f aca="false">+AC22*$C26</f>
        <v>0</v>
      </c>
      <c r="AD26" s="174" t="n">
        <f aca="false">+AD22*$C26</f>
        <v>0</v>
      </c>
      <c r="AE26" s="174" t="n">
        <f aca="false">+AE22*$C26</f>
        <v>0</v>
      </c>
      <c r="AF26" s="174" t="n">
        <f aca="false">+AF22*$C26</f>
        <v>0</v>
      </c>
      <c r="AG26" s="174" t="n">
        <f aca="false">+AG22*$C26</f>
        <v>2.36545875</v>
      </c>
      <c r="AH26" s="174" t="n">
        <f aca="false">+AH22*$C26</f>
        <v>3.94243125</v>
      </c>
      <c r="AI26" s="175" t="n">
        <f aca="false">+AI22*$C26</f>
        <v>5.51940375</v>
      </c>
      <c r="AJ26" s="174" t="n">
        <f aca="false">+AJ22*$C26</f>
        <v>7.09637625</v>
      </c>
      <c r="AK26" s="174" t="n">
        <f aca="false">+AK22*$C26</f>
        <v>8.67334875</v>
      </c>
      <c r="AL26" s="174" t="n">
        <f aca="false">+AL22*$C26</f>
        <v>10.25032125</v>
      </c>
      <c r="AM26" s="174" t="n">
        <f aca="false">+AM22*$C26</f>
        <v>11.82729375</v>
      </c>
      <c r="AN26" s="174" t="n">
        <f aca="false">+AN22*$C26</f>
        <v>13.40426625</v>
      </c>
      <c r="AO26" s="174" t="n">
        <f aca="false">+AO22*$C26</f>
        <v>13.40426625</v>
      </c>
      <c r="AP26" s="174" t="n">
        <f aca="false">+AP22*$C26</f>
        <v>14.98123875</v>
      </c>
      <c r="AQ26" s="174" t="n">
        <f aca="false">+AQ22*$C26</f>
        <v>14.98123875</v>
      </c>
      <c r="AR26" s="174" t="n">
        <f aca="false">+AR22*$C26</f>
        <v>15.769725</v>
      </c>
      <c r="AS26" s="174" t="n">
        <f aca="false">+AS22*$C26</f>
        <v>15.769725</v>
      </c>
      <c r="AT26" s="174" t="n">
        <f aca="false">+AT22*$C26</f>
        <v>15.769725</v>
      </c>
      <c r="AU26" s="174" t="n">
        <f aca="false">+AU22*$C26</f>
        <v>15.769725</v>
      </c>
      <c r="AV26" s="174" t="n">
        <f aca="false">+AV22*$C26</f>
        <v>15.769725</v>
      </c>
      <c r="AW26" s="174" t="n">
        <f aca="false">+AW22*$C26</f>
        <v>15.769725</v>
      </c>
      <c r="AX26" s="174" t="n">
        <f aca="false">+AX22*$C26</f>
        <v>15.769725</v>
      </c>
      <c r="AY26" s="174" t="n">
        <f aca="false">+AY22*$C26</f>
        <v>15.769725</v>
      </c>
      <c r="AZ26" s="174" t="n">
        <f aca="false">+AZ22*$C26</f>
        <v>15.769725</v>
      </c>
      <c r="BA26" s="174" t="n">
        <f aca="false">+BA22*$C26</f>
        <v>15.769725</v>
      </c>
      <c r="BB26" s="174" t="n">
        <f aca="false">+BB22*$C26</f>
        <v>15.769725</v>
      </c>
      <c r="BC26" s="176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2"/>
      <c r="CM26" s="172"/>
      <c r="CN26" s="172"/>
      <c r="CO26" s="172"/>
      <c r="CP26" s="172"/>
      <c r="CQ26" s="172"/>
      <c r="CR26" s="172"/>
      <c r="CS26" s="172"/>
      <c r="CT26" s="172"/>
      <c r="CU26" s="172"/>
      <c r="CV26" s="172"/>
      <c r="CW26" s="172"/>
      <c r="CX26" s="172"/>
      <c r="CY26" s="172"/>
      <c r="CZ26" s="172"/>
      <c r="DA26" s="172"/>
      <c r="DB26" s="172"/>
      <c r="DC26" s="172"/>
      <c r="DD26" s="172"/>
      <c r="DE26" s="172"/>
      <c r="DF26" s="172"/>
      <c r="DG26" s="172"/>
      <c r="DH26" s="172"/>
      <c r="DI26" s="172"/>
      <c r="DJ26" s="172"/>
      <c r="DK26" s="172"/>
      <c r="DL26" s="172"/>
      <c r="DM26" s="172"/>
      <c r="DN26" s="172"/>
      <c r="DO26" s="172"/>
      <c r="DP26" s="172"/>
      <c r="DQ26" s="172"/>
      <c r="DR26" s="172"/>
      <c r="DS26" s="172"/>
      <c r="DT26" s="172"/>
      <c r="DU26" s="172"/>
      <c r="DV26" s="172"/>
      <c r="DW26" s="172"/>
      <c r="DX26" s="172"/>
      <c r="DY26" s="172"/>
      <c r="DZ26" s="172"/>
      <c r="EA26" s="172"/>
      <c r="EB26" s="172"/>
      <c r="EC26" s="172"/>
      <c r="ED26" s="172"/>
      <c r="EE26" s="172"/>
      <c r="EF26" s="172"/>
      <c r="EG26" s="172"/>
      <c r="EH26" s="172"/>
      <c r="EI26" s="172"/>
      <c r="EJ26" s="172"/>
      <c r="EK26" s="172"/>
      <c r="EL26" s="172"/>
      <c r="EM26" s="172"/>
      <c r="EN26" s="172"/>
      <c r="EO26" s="172"/>
      <c r="EP26" s="172"/>
      <c r="EQ26" s="172"/>
      <c r="ER26" s="172"/>
      <c r="ES26" s="172"/>
      <c r="ET26" s="172"/>
      <c r="EU26" s="172"/>
      <c r="EV26" s="172"/>
      <c r="EW26" s="172"/>
      <c r="EX26" s="172"/>
      <c r="EY26" s="172"/>
      <c r="EZ26" s="172"/>
      <c r="FA26" s="172"/>
      <c r="FB26" s="172"/>
      <c r="FC26" s="172"/>
      <c r="FD26" s="172"/>
      <c r="FE26" s="172"/>
      <c r="FF26" s="172"/>
      <c r="FG26" s="172"/>
      <c r="FH26" s="172"/>
      <c r="FI26" s="172"/>
      <c r="FJ26" s="172"/>
      <c r="FK26" s="172"/>
      <c r="FL26" s="172"/>
      <c r="FM26" s="172"/>
      <c r="FN26" s="172"/>
      <c r="FO26" s="172"/>
      <c r="FP26" s="172"/>
      <c r="FQ26" s="172"/>
      <c r="FR26" s="172"/>
      <c r="FS26" s="172"/>
      <c r="FT26" s="172"/>
      <c r="FU26" s="172"/>
      <c r="FV26" s="172"/>
      <c r="FW26" s="172"/>
      <c r="FX26" s="172"/>
      <c r="FY26" s="172"/>
      <c r="FZ26" s="172"/>
      <c r="GA26" s="172"/>
      <c r="GB26" s="172"/>
      <c r="GC26" s="172"/>
      <c r="GD26" s="172"/>
      <c r="GE26" s="172"/>
      <c r="GF26" s="172"/>
      <c r="GG26" s="172"/>
      <c r="GH26" s="172"/>
      <c r="GI26" s="172"/>
      <c r="GJ26" s="172"/>
      <c r="GK26" s="172"/>
      <c r="GL26" s="172"/>
      <c r="GM26" s="172"/>
      <c r="GN26" s="172"/>
      <c r="GO26" s="172"/>
      <c r="GP26" s="172"/>
      <c r="GQ26" s="172"/>
      <c r="GR26" s="172"/>
      <c r="GS26" s="172"/>
      <c r="GT26" s="172"/>
      <c r="GU26" s="172"/>
      <c r="GV26" s="172"/>
      <c r="GW26" s="172"/>
      <c r="GX26" s="172"/>
      <c r="GY26" s="172"/>
      <c r="GZ26" s="172"/>
      <c r="HA26" s="172"/>
      <c r="HB26" s="172"/>
      <c r="HC26" s="172"/>
      <c r="HD26" s="172"/>
      <c r="HE26" s="172"/>
      <c r="HF26" s="172"/>
      <c r="HG26" s="172"/>
      <c r="HH26" s="172"/>
      <c r="HI26" s="172"/>
      <c r="HJ26" s="172"/>
      <c r="HK26" s="172"/>
      <c r="HL26" s="172"/>
      <c r="HM26" s="172"/>
      <c r="HN26" s="172"/>
      <c r="HO26" s="172"/>
      <c r="HP26" s="172"/>
      <c r="HQ26" s="172"/>
      <c r="HR26" s="172"/>
      <c r="HS26" s="172"/>
      <c r="HT26" s="172"/>
      <c r="HU26" s="172"/>
      <c r="HV26" s="172"/>
      <c r="HW26" s="172"/>
      <c r="HX26" s="172"/>
      <c r="HY26" s="172"/>
      <c r="HZ26" s="172"/>
      <c r="IA26" s="172"/>
      <c r="IB26" s="172"/>
      <c r="IC26" s="172"/>
      <c r="ID26" s="172"/>
      <c r="IE26" s="172"/>
      <c r="IF26" s="172"/>
      <c r="IG26" s="172"/>
      <c r="IH26" s="172"/>
      <c r="II26" s="172"/>
      <c r="IJ26" s="172"/>
      <c r="IK26" s="172"/>
      <c r="IL26" s="172"/>
      <c r="IM26" s="172"/>
      <c r="IN26" s="172"/>
      <c r="IO26" s="172"/>
      <c r="IP26" s="172"/>
      <c r="IQ26" s="172"/>
      <c r="IR26" s="172"/>
      <c r="IS26" s="172"/>
      <c r="IT26" s="172"/>
      <c r="IU26" s="172"/>
      <c r="IV26" s="172"/>
      <c r="IW26" s="172"/>
    </row>
    <row r="27" customFormat="false" ht="13.5" hidden="false" customHeight="false" outlineLevel="0" collapsed="false">
      <c r="A27" s="155"/>
      <c r="B27" s="178" t="s">
        <v>133</v>
      </c>
      <c r="C27" s="179" t="str">
        <f aca="false">+'Detail by Turbine'!B6</f>
        <v>Committed</v>
      </c>
      <c r="D27" s="180" t="n">
        <f aca="false">+D24*$C26</f>
        <v>0</v>
      </c>
      <c r="E27" s="180" t="n">
        <f aca="false">+E24*$C26</f>
        <v>0</v>
      </c>
      <c r="F27" s="180" t="n">
        <f aca="false">+F24*$C26</f>
        <v>0</v>
      </c>
      <c r="G27" s="180" t="n">
        <f aca="false">+G24*$C26</f>
        <v>0</v>
      </c>
      <c r="H27" s="180" t="n">
        <f aca="false">+H24*$C26</f>
        <v>0</v>
      </c>
      <c r="I27" s="180" t="n">
        <f aca="false">+I24*$C26</f>
        <v>0</v>
      </c>
      <c r="J27" s="180" t="n">
        <f aca="false">+J24*$C26</f>
        <v>0</v>
      </c>
      <c r="K27" s="180" t="n">
        <f aca="false">+K24*$C26</f>
        <v>0</v>
      </c>
      <c r="L27" s="180" t="n">
        <f aca="false">+L24*$C26</f>
        <v>0</v>
      </c>
      <c r="M27" s="180" t="n">
        <f aca="false">+M24*$C26</f>
        <v>0</v>
      </c>
      <c r="N27" s="180" t="n">
        <f aca="false">+N24*$C26</f>
        <v>0</v>
      </c>
      <c r="O27" s="180" t="n">
        <f aca="false">+O24*$C26</f>
        <v>0</v>
      </c>
      <c r="P27" s="180" t="n">
        <f aca="false">+P24*$C26</f>
        <v>0</v>
      </c>
      <c r="Q27" s="180" t="n">
        <f aca="false">+Q24*$C26</f>
        <v>0</v>
      </c>
      <c r="R27" s="180" t="n">
        <f aca="false">+R24*$C26</f>
        <v>0</v>
      </c>
      <c r="S27" s="180" t="n">
        <f aca="false">+S24*$C26</f>
        <v>0</v>
      </c>
      <c r="T27" s="180" t="n">
        <f aca="false">+T24*$C26</f>
        <v>0</v>
      </c>
      <c r="U27" s="180" t="n">
        <f aca="false">+U24*$C26</f>
        <v>0</v>
      </c>
      <c r="V27" s="180" t="n">
        <f aca="false">+V24*$C26</f>
        <v>0</v>
      </c>
      <c r="W27" s="180" t="n">
        <f aca="false">+W24*$C26</f>
        <v>0</v>
      </c>
      <c r="X27" s="180" t="n">
        <f aca="false">+X24*$C26</f>
        <v>0</v>
      </c>
      <c r="Y27" s="180" t="n">
        <f aca="false">+Y24*$C26</f>
        <v>0</v>
      </c>
      <c r="Z27" s="180" t="n">
        <f aca="false">+Z24*$C26</f>
        <v>0</v>
      </c>
      <c r="AA27" s="180" t="n">
        <f aca="false">+AA24*$C26</f>
        <v>0</v>
      </c>
      <c r="AB27" s="180" t="n">
        <f aca="false">+AB24*$C26</f>
        <v>0</v>
      </c>
      <c r="AC27" s="180" t="n">
        <f aca="false">+AC24*$C26</f>
        <v>0</v>
      </c>
      <c r="AD27" s="180" t="n">
        <f aca="false">+AD24*$C26</f>
        <v>0</v>
      </c>
      <c r="AE27" s="180" t="n">
        <f aca="false">+AE24*$C26</f>
        <v>0</v>
      </c>
      <c r="AF27" s="180" t="n">
        <f aca="false">+AF24*$C26</f>
        <v>0</v>
      </c>
      <c r="AG27" s="180" t="n">
        <f aca="false">+AG24*$C26</f>
        <v>1.5769725</v>
      </c>
      <c r="AH27" s="180" t="n">
        <f aca="false">+AH24*$C26</f>
        <v>3.153945</v>
      </c>
      <c r="AI27" s="181" t="n">
        <f aca="false">+AI24*$C26</f>
        <v>4.7309175</v>
      </c>
      <c r="AJ27" s="180" t="n">
        <f aca="false">+AJ24*$C26</f>
        <v>6.30789</v>
      </c>
      <c r="AK27" s="180" t="n">
        <f aca="false">+AK24*$C26</f>
        <v>7.8848625</v>
      </c>
      <c r="AL27" s="180" t="n">
        <f aca="false">+AL24*$C26</f>
        <v>9.461835</v>
      </c>
      <c r="AM27" s="180" t="n">
        <f aca="false">+AM24*$C26</f>
        <v>11.0388075</v>
      </c>
      <c r="AN27" s="180" t="n">
        <f aca="false">+AN24*$C26</f>
        <v>12.61578</v>
      </c>
      <c r="AO27" s="180" t="n">
        <f aca="false">+AO24*$C26</f>
        <v>12.61578</v>
      </c>
      <c r="AP27" s="180" t="n">
        <f aca="false">+AP24*$C26</f>
        <v>14.1927525</v>
      </c>
      <c r="AQ27" s="180" t="n">
        <f aca="false">+AQ24*$C26</f>
        <v>15.769725</v>
      </c>
      <c r="AR27" s="180" t="n">
        <f aca="false">+AR24*$C26</f>
        <v>15.769725</v>
      </c>
      <c r="AS27" s="180" t="n">
        <f aca="false">+AS24*$C26</f>
        <v>15.769725</v>
      </c>
      <c r="AT27" s="180" t="n">
        <f aca="false">+AT24*$C26</f>
        <v>15.769725</v>
      </c>
      <c r="AU27" s="180" t="n">
        <f aca="false">+AU24*$C26</f>
        <v>15.769725</v>
      </c>
      <c r="AV27" s="180" t="n">
        <f aca="false">+AV24*$C26</f>
        <v>15.769725</v>
      </c>
      <c r="AW27" s="180" t="n">
        <f aca="false">+AW24*$C26</f>
        <v>15.769725</v>
      </c>
      <c r="AX27" s="180" t="n">
        <f aca="false">+AX24*$C26</f>
        <v>15.769725</v>
      </c>
      <c r="AY27" s="180" t="n">
        <f aca="false">+AY24*$C26</f>
        <v>15.769725</v>
      </c>
      <c r="AZ27" s="180" t="n">
        <f aca="false">+AZ24*$C26</f>
        <v>15.769725</v>
      </c>
      <c r="BA27" s="180" t="n">
        <f aca="false">+BA24*$C26</f>
        <v>15.769725</v>
      </c>
      <c r="BB27" s="180" t="n">
        <f aca="false">+BB24*$C26</f>
        <v>15.769725</v>
      </c>
      <c r="BC27" s="182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78"/>
      <c r="CM27" s="178"/>
      <c r="CN27" s="178"/>
      <c r="CO27" s="178"/>
      <c r="CP27" s="178"/>
      <c r="CQ27" s="178"/>
      <c r="CR27" s="178"/>
      <c r="CS27" s="178"/>
      <c r="CT27" s="178"/>
      <c r="CU27" s="178"/>
      <c r="CV27" s="178"/>
      <c r="CW27" s="178"/>
      <c r="CX27" s="178"/>
      <c r="CY27" s="178"/>
      <c r="CZ27" s="178"/>
      <c r="DA27" s="178"/>
      <c r="DB27" s="178"/>
      <c r="DC27" s="178"/>
      <c r="DD27" s="178"/>
      <c r="DE27" s="178"/>
      <c r="DF27" s="178"/>
      <c r="DG27" s="178"/>
      <c r="DH27" s="178"/>
      <c r="DI27" s="178"/>
      <c r="DJ27" s="178"/>
      <c r="DK27" s="178"/>
      <c r="DL27" s="178"/>
      <c r="DM27" s="178"/>
      <c r="DN27" s="178"/>
      <c r="DO27" s="178"/>
      <c r="DP27" s="178"/>
      <c r="DQ27" s="178"/>
      <c r="DR27" s="178"/>
      <c r="DS27" s="178"/>
      <c r="DT27" s="178"/>
      <c r="DU27" s="178"/>
      <c r="DV27" s="178"/>
      <c r="DW27" s="178"/>
      <c r="DX27" s="178"/>
      <c r="DY27" s="178"/>
      <c r="DZ27" s="178"/>
      <c r="EA27" s="178"/>
      <c r="EB27" s="178"/>
      <c r="EC27" s="178"/>
      <c r="ED27" s="178"/>
      <c r="EE27" s="178"/>
      <c r="EF27" s="178"/>
      <c r="EG27" s="178"/>
      <c r="EH27" s="178"/>
      <c r="EI27" s="178"/>
      <c r="EJ27" s="178"/>
      <c r="EK27" s="178"/>
      <c r="EL27" s="178"/>
      <c r="EM27" s="178"/>
      <c r="EN27" s="178"/>
      <c r="EO27" s="178"/>
      <c r="EP27" s="178"/>
      <c r="EQ27" s="178"/>
      <c r="ER27" s="178"/>
      <c r="ES27" s="178"/>
      <c r="ET27" s="178"/>
      <c r="EU27" s="178"/>
      <c r="EV27" s="178"/>
      <c r="EW27" s="178"/>
      <c r="EX27" s="178"/>
      <c r="EY27" s="178"/>
      <c r="EZ27" s="178"/>
      <c r="FA27" s="178"/>
      <c r="FB27" s="178"/>
      <c r="FC27" s="178"/>
      <c r="FD27" s="178"/>
      <c r="FE27" s="178"/>
      <c r="FF27" s="178"/>
      <c r="FG27" s="178"/>
      <c r="FH27" s="178"/>
      <c r="FI27" s="178"/>
      <c r="FJ27" s="178"/>
      <c r="FK27" s="178"/>
      <c r="FL27" s="178"/>
      <c r="FM27" s="178"/>
      <c r="FN27" s="178"/>
      <c r="FO27" s="178"/>
      <c r="FP27" s="178"/>
      <c r="FQ27" s="178"/>
      <c r="FR27" s="178"/>
      <c r="FS27" s="178"/>
      <c r="FT27" s="178"/>
      <c r="FU27" s="178"/>
      <c r="FV27" s="178"/>
      <c r="FW27" s="178"/>
      <c r="FX27" s="178"/>
      <c r="FY27" s="178"/>
      <c r="FZ27" s="178"/>
      <c r="GA27" s="178"/>
      <c r="GB27" s="178"/>
      <c r="GC27" s="178"/>
      <c r="GD27" s="178"/>
      <c r="GE27" s="178"/>
      <c r="GF27" s="178"/>
      <c r="GG27" s="178"/>
      <c r="GH27" s="178"/>
      <c r="GI27" s="178"/>
      <c r="GJ27" s="178"/>
      <c r="GK27" s="178"/>
      <c r="GL27" s="178"/>
      <c r="GM27" s="178"/>
      <c r="GN27" s="178"/>
      <c r="GO27" s="178"/>
      <c r="GP27" s="178"/>
      <c r="GQ27" s="178"/>
      <c r="GR27" s="178"/>
      <c r="GS27" s="178"/>
      <c r="GT27" s="178"/>
      <c r="GU27" s="178"/>
      <c r="GV27" s="178"/>
      <c r="GW27" s="178"/>
      <c r="GX27" s="178"/>
      <c r="GY27" s="178"/>
      <c r="GZ27" s="178"/>
      <c r="HA27" s="178"/>
      <c r="HB27" s="178"/>
      <c r="HC27" s="178"/>
      <c r="HD27" s="178"/>
      <c r="HE27" s="178"/>
      <c r="HF27" s="178"/>
      <c r="HG27" s="178"/>
      <c r="HH27" s="178"/>
      <c r="HI27" s="178"/>
      <c r="HJ27" s="178"/>
      <c r="HK27" s="178"/>
      <c r="HL27" s="178"/>
      <c r="HM27" s="178"/>
      <c r="HN27" s="178"/>
      <c r="HO27" s="178"/>
      <c r="HP27" s="178"/>
      <c r="HQ27" s="178"/>
      <c r="HR27" s="178"/>
      <c r="HS27" s="178"/>
      <c r="HT27" s="178"/>
      <c r="HU27" s="178"/>
      <c r="HV27" s="178"/>
      <c r="HW27" s="178"/>
      <c r="HX27" s="178"/>
      <c r="HY27" s="178"/>
      <c r="HZ27" s="178"/>
      <c r="IA27" s="178"/>
      <c r="IB27" s="178"/>
      <c r="IC27" s="178"/>
      <c r="ID27" s="178"/>
      <c r="IE27" s="178"/>
      <c r="IF27" s="178"/>
      <c r="IG27" s="178"/>
      <c r="IH27" s="178"/>
      <c r="II27" s="178"/>
      <c r="IJ27" s="178"/>
      <c r="IK27" s="178"/>
      <c r="IL27" s="178"/>
      <c r="IM27" s="178"/>
      <c r="IN27" s="178"/>
      <c r="IO27" s="178"/>
      <c r="IP27" s="178"/>
      <c r="IQ27" s="178"/>
      <c r="IR27" s="178"/>
      <c r="IS27" s="178"/>
      <c r="IT27" s="178"/>
      <c r="IU27" s="178"/>
      <c r="IV27" s="178"/>
      <c r="IW27" s="178"/>
    </row>
    <row r="28" customFormat="false" ht="15" hidden="false" customHeight="true" outlineLevel="0" collapsed="false">
      <c r="A28" s="155" t="n">
        <f aca="false">+A20+1</f>
        <v>4</v>
      </c>
      <c r="B28" s="156" t="str">
        <f aca="false">'Detail by Turbine'!G7</f>
        <v>LM6000</v>
      </c>
      <c r="C28" s="157" t="str">
        <f aca="false">'Detail by Turbine'!S7</f>
        <v>Las Vegas CoGen II</v>
      </c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9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8"/>
      <c r="AV28" s="158"/>
      <c r="AW28" s="158"/>
      <c r="AX28" s="158"/>
      <c r="AY28" s="158"/>
      <c r="AZ28" s="158"/>
      <c r="BA28" s="158"/>
      <c r="BB28" s="158"/>
      <c r="BC28" s="160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1"/>
      <c r="CQ28" s="161"/>
      <c r="CR28" s="161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  <c r="EL28" s="161"/>
      <c r="EM28" s="161"/>
      <c r="EN28" s="161"/>
      <c r="EO28" s="161"/>
      <c r="EP28" s="161"/>
      <c r="EQ28" s="161"/>
      <c r="ER28" s="161"/>
      <c r="ES28" s="161"/>
      <c r="ET28" s="161"/>
      <c r="EU28" s="161"/>
      <c r="EV28" s="161"/>
      <c r="EW28" s="161"/>
      <c r="EX28" s="161"/>
      <c r="EY28" s="161"/>
      <c r="EZ28" s="161"/>
      <c r="FA28" s="161"/>
      <c r="FB28" s="161"/>
      <c r="FC28" s="161"/>
      <c r="FD28" s="161"/>
      <c r="FE28" s="161"/>
      <c r="FF28" s="161"/>
      <c r="FG28" s="161"/>
      <c r="FH28" s="161"/>
      <c r="FI28" s="161"/>
      <c r="FJ28" s="161"/>
      <c r="FK28" s="161"/>
      <c r="FL28" s="161"/>
      <c r="FM28" s="161"/>
      <c r="FN28" s="161"/>
      <c r="FO28" s="161"/>
      <c r="FP28" s="161"/>
      <c r="FQ28" s="161"/>
      <c r="FR28" s="161"/>
      <c r="FS28" s="161"/>
      <c r="FT28" s="161"/>
      <c r="FU28" s="161"/>
      <c r="FV28" s="161"/>
      <c r="FW28" s="161"/>
      <c r="FX28" s="161"/>
      <c r="FY28" s="161"/>
      <c r="FZ28" s="161"/>
      <c r="GA28" s="161"/>
      <c r="GB28" s="161"/>
      <c r="GC28" s="161"/>
      <c r="GD28" s="161"/>
      <c r="GE28" s="161"/>
      <c r="GF28" s="161"/>
      <c r="GG28" s="161"/>
      <c r="GH28" s="161"/>
      <c r="GI28" s="161"/>
      <c r="GJ28" s="161"/>
      <c r="GK28" s="161"/>
      <c r="GL28" s="161"/>
      <c r="GM28" s="161"/>
      <c r="GN28" s="161"/>
      <c r="GO28" s="161"/>
      <c r="GP28" s="161"/>
      <c r="GQ28" s="161"/>
      <c r="GR28" s="161"/>
      <c r="GS28" s="161"/>
      <c r="GT28" s="161"/>
      <c r="GU28" s="161"/>
      <c r="GV28" s="161"/>
      <c r="GW28" s="161"/>
      <c r="GX28" s="161"/>
      <c r="GY28" s="161"/>
      <c r="GZ28" s="161"/>
      <c r="HA28" s="161"/>
      <c r="HB28" s="161"/>
      <c r="HC28" s="161"/>
      <c r="HD28" s="161"/>
      <c r="HE28" s="161"/>
      <c r="HF28" s="161"/>
      <c r="HG28" s="161"/>
      <c r="HH28" s="161"/>
      <c r="HI28" s="161"/>
      <c r="HJ28" s="161"/>
      <c r="HK28" s="161"/>
      <c r="HL28" s="161"/>
      <c r="HM28" s="161"/>
      <c r="HN28" s="161"/>
      <c r="HO28" s="161"/>
      <c r="HP28" s="161"/>
      <c r="HQ28" s="161"/>
      <c r="HR28" s="161"/>
      <c r="HS28" s="161"/>
      <c r="HT28" s="161"/>
      <c r="HU28" s="161"/>
      <c r="HV28" s="161"/>
      <c r="HW28" s="161"/>
      <c r="HX28" s="161"/>
      <c r="HY28" s="161"/>
      <c r="HZ28" s="161"/>
      <c r="IA28" s="161"/>
      <c r="IB28" s="161"/>
      <c r="IC28" s="161"/>
      <c r="ID28" s="161"/>
      <c r="IE28" s="161"/>
      <c r="IF28" s="161"/>
      <c r="IG28" s="161"/>
      <c r="IH28" s="161"/>
      <c r="II28" s="161"/>
      <c r="IJ28" s="161"/>
      <c r="IK28" s="161"/>
      <c r="IL28" s="161"/>
      <c r="IM28" s="161"/>
      <c r="IN28" s="161"/>
      <c r="IO28" s="161"/>
      <c r="IP28" s="161"/>
      <c r="IQ28" s="161"/>
      <c r="IR28" s="161"/>
      <c r="IS28" s="161"/>
      <c r="IT28" s="161"/>
      <c r="IU28" s="161"/>
      <c r="IV28" s="161"/>
      <c r="IW28" s="161"/>
    </row>
    <row r="29" customFormat="false" ht="12.75" hidden="false" customHeight="false" outlineLevel="0" collapsed="false">
      <c r="A29" s="155"/>
      <c r="B29" s="162" t="s">
        <v>128</v>
      </c>
      <c r="C29" s="157"/>
      <c r="D29" s="163" t="n">
        <v>0</v>
      </c>
      <c r="E29" s="163" t="n">
        <v>0</v>
      </c>
      <c r="F29" s="163" t="n">
        <v>0</v>
      </c>
      <c r="G29" s="163" t="n">
        <v>0</v>
      </c>
      <c r="H29" s="163" t="n">
        <v>0</v>
      </c>
      <c r="I29" s="163" t="n">
        <v>0</v>
      </c>
      <c r="J29" s="163" t="n">
        <v>0</v>
      </c>
      <c r="K29" s="163" t="n">
        <v>0</v>
      </c>
      <c r="L29" s="163" t="n">
        <v>0</v>
      </c>
      <c r="M29" s="163" t="n">
        <v>0</v>
      </c>
      <c r="N29" s="163" t="n">
        <v>0</v>
      </c>
      <c r="O29" s="163" t="n">
        <v>0</v>
      </c>
      <c r="P29" s="163" t="n">
        <v>0</v>
      </c>
      <c r="Q29" s="163" t="n">
        <v>0</v>
      </c>
      <c r="R29" s="163" t="n">
        <v>0</v>
      </c>
      <c r="S29" s="163" t="n">
        <v>0</v>
      </c>
      <c r="T29" s="163" t="n">
        <v>0</v>
      </c>
      <c r="U29" s="163" t="n">
        <v>0</v>
      </c>
      <c r="V29" s="163" t="n">
        <v>0</v>
      </c>
      <c r="W29" s="163" t="n">
        <v>0</v>
      </c>
      <c r="X29" s="163" t="n">
        <v>0</v>
      </c>
      <c r="Y29" s="163" t="n">
        <v>0</v>
      </c>
      <c r="Z29" s="163" t="n">
        <v>0</v>
      </c>
      <c r="AA29" s="163" t="n">
        <v>0</v>
      </c>
      <c r="AB29" s="163" t="n">
        <v>0</v>
      </c>
      <c r="AC29" s="163" t="n">
        <v>0</v>
      </c>
      <c r="AD29" s="163" t="n">
        <v>0</v>
      </c>
      <c r="AE29" s="163" t="n">
        <v>0</v>
      </c>
      <c r="AF29" s="163" t="n">
        <v>0</v>
      </c>
      <c r="AG29" s="163" t="n">
        <f aca="false">0.05+0.1</f>
        <v>0.15</v>
      </c>
      <c r="AH29" s="163" t="n">
        <v>0.1</v>
      </c>
      <c r="AI29" s="164" t="n">
        <v>0.1</v>
      </c>
      <c r="AJ29" s="163" t="n">
        <v>0.1</v>
      </c>
      <c r="AK29" s="163" t="n">
        <v>0.1</v>
      </c>
      <c r="AL29" s="163" t="n">
        <v>0.1</v>
      </c>
      <c r="AM29" s="163" t="n">
        <v>0.1</v>
      </c>
      <c r="AN29" s="163" t="n">
        <v>0.1</v>
      </c>
      <c r="AO29" s="163" t="n">
        <v>0</v>
      </c>
      <c r="AP29" s="163" t="n">
        <v>0.1</v>
      </c>
      <c r="AQ29" s="163" t="n">
        <v>0</v>
      </c>
      <c r="AR29" s="163" t="n">
        <v>0.05</v>
      </c>
      <c r="AS29" s="163" t="n">
        <v>0</v>
      </c>
      <c r="AT29" s="163" t="n">
        <v>0</v>
      </c>
      <c r="AU29" s="163" t="n">
        <v>0</v>
      </c>
      <c r="AV29" s="163" t="n">
        <v>0</v>
      </c>
      <c r="AW29" s="163" t="n">
        <v>0</v>
      </c>
      <c r="AX29" s="163" t="n">
        <v>0</v>
      </c>
      <c r="AY29" s="163" t="n">
        <v>0</v>
      </c>
      <c r="AZ29" s="163" t="n">
        <v>0</v>
      </c>
      <c r="BA29" s="163" t="n">
        <v>0</v>
      </c>
      <c r="BB29" s="163" t="n">
        <v>0</v>
      </c>
      <c r="BC29" s="165" t="n">
        <f aca="false">SUM(D29:BB29)</f>
        <v>1</v>
      </c>
      <c r="BD29" s="162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6"/>
      <c r="CL29" s="166"/>
      <c r="CM29" s="166"/>
      <c r="CN29" s="166"/>
      <c r="CO29" s="166"/>
      <c r="CP29" s="166"/>
      <c r="CQ29" s="166"/>
      <c r="CR29" s="166"/>
      <c r="CS29" s="166"/>
      <c r="CT29" s="166"/>
      <c r="CU29" s="166"/>
      <c r="CV29" s="166"/>
      <c r="CW29" s="166"/>
      <c r="CX29" s="166"/>
      <c r="CY29" s="166"/>
      <c r="CZ29" s="166"/>
      <c r="DA29" s="166"/>
      <c r="DB29" s="166"/>
      <c r="DC29" s="166"/>
      <c r="DD29" s="166"/>
      <c r="DE29" s="166"/>
      <c r="DF29" s="166"/>
      <c r="DG29" s="166"/>
      <c r="DH29" s="166"/>
      <c r="DI29" s="166"/>
      <c r="DJ29" s="166"/>
      <c r="DK29" s="166"/>
      <c r="DL29" s="166"/>
      <c r="DM29" s="166"/>
      <c r="DN29" s="166"/>
      <c r="DO29" s="166"/>
      <c r="DP29" s="166"/>
      <c r="DQ29" s="166"/>
      <c r="DR29" s="166"/>
      <c r="DS29" s="166"/>
      <c r="DT29" s="166"/>
      <c r="DU29" s="166"/>
      <c r="DV29" s="166"/>
      <c r="DW29" s="166"/>
      <c r="DX29" s="166"/>
      <c r="DY29" s="166"/>
      <c r="DZ29" s="166"/>
      <c r="EA29" s="166"/>
      <c r="EB29" s="166"/>
      <c r="EC29" s="166"/>
      <c r="ED29" s="166"/>
      <c r="EE29" s="166"/>
      <c r="EF29" s="166"/>
      <c r="EG29" s="166"/>
      <c r="EH29" s="166"/>
      <c r="EI29" s="166"/>
      <c r="EJ29" s="166"/>
      <c r="EK29" s="166"/>
      <c r="EL29" s="166"/>
      <c r="EM29" s="166"/>
      <c r="EN29" s="166"/>
      <c r="EO29" s="166"/>
      <c r="EP29" s="166"/>
      <c r="EQ29" s="166"/>
      <c r="ER29" s="166"/>
      <c r="ES29" s="166"/>
      <c r="ET29" s="166"/>
      <c r="EU29" s="166"/>
      <c r="EV29" s="166"/>
      <c r="EW29" s="166"/>
      <c r="EX29" s="166"/>
      <c r="EY29" s="166"/>
      <c r="EZ29" s="166"/>
      <c r="FA29" s="166"/>
      <c r="FB29" s="166"/>
      <c r="FC29" s="166"/>
      <c r="FD29" s="166"/>
      <c r="FE29" s="166"/>
      <c r="FF29" s="166"/>
      <c r="FG29" s="166"/>
      <c r="FH29" s="166"/>
      <c r="FI29" s="166"/>
      <c r="FJ29" s="166"/>
      <c r="FK29" s="166"/>
      <c r="FL29" s="166"/>
      <c r="FM29" s="166"/>
      <c r="FN29" s="166"/>
      <c r="FO29" s="166"/>
      <c r="FP29" s="166"/>
      <c r="FQ29" s="166"/>
      <c r="FR29" s="166"/>
      <c r="FS29" s="166"/>
      <c r="FT29" s="166"/>
      <c r="FU29" s="166"/>
      <c r="FV29" s="166"/>
      <c r="FW29" s="166"/>
      <c r="FX29" s="166"/>
      <c r="FY29" s="166"/>
      <c r="FZ29" s="166"/>
      <c r="GA29" s="166"/>
      <c r="GB29" s="166"/>
      <c r="GC29" s="166"/>
      <c r="GD29" s="166"/>
      <c r="GE29" s="166"/>
      <c r="GF29" s="166"/>
      <c r="GG29" s="166"/>
      <c r="GH29" s="166"/>
      <c r="GI29" s="166"/>
      <c r="GJ29" s="166"/>
      <c r="GK29" s="166"/>
      <c r="GL29" s="166"/>
      <c r="GM29" s="166"/>
      <c r="GN29" s="166"/>
      <c r="GO29" s="166"/>
      <c r="GP29" s="166"/>
      <c r="GQ29" s="166"/>
      <c r="GR29" s="166"/>
      <c r="GS29" s="166"/>
      <c r="GT29" s="166"/>
      <c r="GU29" s="166"/>
      <c r="GV29" s="166"/>
      <c r="GW29" s="166"/>
      <c r="GX29" s="166"/>
      <c r="GY29" s="166"/>
      <c r="GZ29" s="166"/>
      <c r="HA29" s="166"/>
      <c r="HB29" s="166"/>
      <c r="HC29" s="166"/>
      <c r="HD29" s="166"/>
      <c r="HE29" s="166"/>
      <c r="HF29" s="166"/>
      <c r="HG29" s="166"/>
      <c r="HH29" s="166"/>
      <c r="HI29" s="166"/>
      <c r="HJ29" s="166"/>
      <c r="HK29" s="166"/>
      <c r="HL29" s="166"/>
      <c r="HM29" s="166"/>
      <c r="HN29" s="166"/>
      <c r="HO29" s="166"/>
      <c r="HP29" s="166"/>
      <c r="HQ29" s="166"/>
      <c r="HR29" s="166"/>
      <c r="HS29" s="166"/>
      <c r="HT29" s="166"/>
      <c r="HU29" s="166"/>
      <c r="HV29" s="166"/>
      <c r="HW29" s="166"/>
      <c r="HX29" s="166"/>
      <c r="HY29" s="166"/>
      <c r="HZ29" s="166"/>
      <c r="IA29" s="166"/>
      <c r="IB29" s="166"/>
      <c r="IC29" s="166"/>
      <c r="ID29" s="166"/>
      <c r="IE29" s="166"/>
      <c r="IF29" s="166"/>
      <c r="IG29" s="166"/>
      <c r="IH29" s="166"/>
      <c r="II29" s="166"/>
      <c r="IJ29" s="166"/>
      <c r="IK29" s="166"/>
      <c r="IL29" s="166"/>
      <c r="IM29" s="166"/>
      <c r="IN29" s="166"/>
      <c r="IO29" s="166"/>
      <c r="IP29" s="166"/>
      <c r="IQ29" s="166"/>
      <c r="IR29" s="166"/>
      <c r="IS29" s="166"/>
      <c r="IT29" s="166"/>
      <c r="IU29" s="166"/>
      <c r="IV29" s="166"/>
      <c r="IW29" s="166"/>
    </row>
    <row r="30" customFormat="false" ht="12.75" hidden="false" customHeight="false" outlineLevel="0" collapsed="false">
      <c r="A30" s="155"/>
      <c r="B30" s="162" t="s">
        <v>129</v>
      </c>
      <c r="C30" s="157"/>
      <c r="D30" s="163" t="n">
        <f aca="false">D29</f>
        <v>0</v>
      </c>
      <c r="E30" s="163" t="n">
        <f aca="false">+D30+E29</f>
        <v>0</v>
      </c>
      <c r="F30" s="163" t="n">
        <f aca="false">+E30+F29</f>
        <v>0</v>
      </c>
      <c r="G30" s="163" t="n">
        <f aca="false">+F30+G29</f>
        <v>0</v>
      </c>
      <c r="H30" s="163" t="n">
        <f aca="false">+G30+H29</f>
        <v>0</v>
      </c>
      <c r="I30" s="163" t="n">
        <f aca="false">+H30+I29</f>
        <v>0</v>
      </c>
      <c r="J30" s="163" t="n">
        <f aca="false">+I30+J29</f>
        <v>0</v>
      </c>
      <c r="K30" s="163" t="n">
        <f aca="false">+J30+K29</f>
        <v>0</v>
      </c>
      <c r="L30" s="163" t="n">
        <f aca="false">+K30+L29</f>
        <v>0</v>
      </c>
      <c r="M30" s="163" t="n">
        <f aca="false">+L30+M29</f>
        <v>0</v>
      </c>
      <c r="N30" s="163" t="n">
        <f aca="false">+M30+N29</f>
        <v>0</v>
      </c>
      <c r="O30" s="163" t="n">
        <f aca="false">+N30+O29</f>
        <v>0</v>
      </c>
      <c r="P30" s="163" t="n">
        <f aca="false">+O30+P29</f>
        <v>0</v>
      </c>
      <c r="Q30" s="163" t="n">
        <f aca="false">+P30+Q29</f>
        <v>0</v>
      </c>
      <c r="R30" s="163" t="n">
        <f aca="false">+Q30+R29</f>
        <v>0</v>
      </c>
      <c r="S30" s="163" t="n">
        <f aca="false">+R30+S29</f>
        <v>0</v>
      </c>
      <c r="T30" s="163" t="n">
        <f aca="false">+S30+T29</f>
        <v>0</v>
      </c>
      <c r="U30" s="163" t="n">
        <f aca="false">+T30+U29</f>
        <v>0</v>
      </c>
      <c r="V30" s="163" t="n">
        <f aca="false">+U30+V29</f>
        <v>0</v>
      </c>
      <c r="W30" s="163" t="n">
        <f aca="false">+V30+W29</f>
        <v>0</v>
      </c>
      <c r="X30" s="163" t="n">
        <f aca="false">+W30+X29</f>
        <v>0</v>
      </c>
      <c r="Y30" s="163" t="n">
        <f aca="false">+X30+Y29</f>
        <v>0</v>
      </c>
      <c r="Z30" s="163" t="n">
        <f aca="false">+Y30+Z29</f>
        <v>0</v>
      </c>
      <c r="AA30" s="163" t="n">
        <f aca="false">+Z30+AA29</f>
        <v>0</v>
      </c>
      <c r="AB30" s="163" t="n">
        <f aca="false">+AA30+AB29</f>
        <v>0</v>
      </c>
      <c r="AC30" s="163" t="n">
        <f aca="false">+AB30+AC29</f>
        <v>0</v>
      </c>
      <c r="AD30" s="163" t="n">
        <f aca="false">+AC30+AD29</f>
        <v>0</v>
      </c>
      <c r="AE30" s="163" t="n">
        <f aca="false">+AD30+AE29</f>
        <v>0</v>
      </c>
      <c r="AF30" s="163" t="n">
        <f aca="false">+AE30+AF29</f>
        <v>0</v>
      </c>
      <c r="AG30" s="163" t="n">
        <f aca="false">+AF30+AG29</f>
        <v>0.15</v>
      </c>
      <c r="AH30" s="163" t="n">
        <f aca="false">+AG30+AH29</f>
        <v>0.25</v>
      </c>
      <c r="AI30" s="164" t="n">
        <f aca="false">+AH30+AI29</f>
        <v>0.35</v>
      </c>
      <c r="AJ30" s="163" t="n">
        <f aca="false">+AI30+AJ29</f>
        <v>0.45</v>
      </c>
      <c r="AK30" s="163" t="n">
        <f aca="false">+AJ30+AK29</f>
        <v>0.55</v>
      </c>
      <c r="AL30" s="163" t="n">
        <f aca="false">+AK30+AL29</f>
        <v>0.65</v>
      </c>
      <c r="AM30" s="163" t="n">
        <f aca="false">+AL30+AM29</f>
        <v>0.75</v>
      </c>
      <c r="AN30" s="163" t="n">
        <f aca="false">+AM30+AN29</f>
        <v>0.85</v>
      </c>
      <c r="AO30" s="163" t="n">
        <f aca="false">+AN30+AO29</f>
        <v>0.85</v>
      </c>
      <c r="AP30" s="163" t="n">
        <f aca="false">+AO30+AP29</f>
        <v>0.95</v>
      </c>
      <c r="AQ30" s="163" t="n">
        <f aca="false">+AP30+AQ29</f>
        <v>0.95</v>
      </c>
      <c r="AR30" s="163" t="n">
        <f aca="false">+AQ30+AR29</f>
        <v>1</v>
      </c>
      <c r="AS30" s="163" t="n">
        <f aca="false">+AR30+AS29</f>
        <v>1</v>
      </c>
      <c r="AT30" s="163" t="n">
        <f aca="false">+AS30+AT29</f>
        <v>1</v>
      </c>
      <c r="AU30" s="163" t="n">
        <f aca="false">+AT30+AU29</f>
        <v>1</v>
      </c>
      <c r="AV30" s="163" t="n">
        <f aca="false">+AU30+AV29</f>
        <v>1</v>
      </c>
      <c r="AW30" s="163" t="n">
        <f aca="false">+AV30+AW29</f>
        <v>1</v>
      </c>
      <c r="AX30" s="163" t="n">
        <f aca="false">+AW30+AX29</f>
        <v>1</v>
      </c>
      <c r="AY30" s="163" t="n">
        <f aca="false">+AX30+AY29</f>
        <v>1</v>
      </c>
      <c r="AZ30" s="163" t="n">
        <f aca="false">+AY30+AZ29</f>
        <v>1</v>
      </c>
      <c r="BA30" s="163" t="n">
        <f aca="false">+AZ30+BA29</f>
        <v>1</v>
      </c>
      <c r="BB30" s="163" t="n">
        <f aca="false">+BA30+BB29</f>
        <v>1</v>
      </c>
      <c r="BC30" s="165"/>
      <c r="BD30" s="162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66"/>
      <c r="EP30" s="166"/>
      <c r="EQ30" s="166"/>
      <c r="ER30" s="166"/>
      <c r="ES30" s="166"/>
      <c r="ET30" s="166"/>
      <c r="EU30" s="166"/>
      <c r="EV30" s="166"/>
      <c r="EW30" s="166"/>
      <c r="EX30" s="166"/>
      <c r="EY30" s="166"/>
      <c r="EZ30" s="166"/>
      <c r="FA30" s="166"/>
      <c r="FB30" s="166"/>
      <c r="FC30" s="166"/>
      <c r="FD30" s="166"/>
      <c r="FE30" s="166"/>
      <c r="FF30" s="166"/>
      <c r="FG30" s="166"/>
      <c r="FH30" s="166"/>
      <c r="FI30" s="166"/>
      <c r="FJ30" s="166"/>
      <c r="FK30" s="166"/>
      <c r="FL30" s="166"/>
      <c r="FM30" s="166"/>
      <c r="FN30" s="166"/>
      <c r="FO30" s="166"/>
      <c r="FP30" s="166"/>
      <c r="FQ30" s="166"/>
      <c r="FR30" s="166"/>
      <c r="FS30" s="166"/>
      <c r="FT30" s="166"/>
      <c r="FU30" s="166"/>
      <c r="FV30" s="166"/>
      <c r="FW30" s="166"/>
      <c r="FX30" s="166"/>
      <c r="FY30" s="166"/>
      <c r="FZ30" s="166"/>
      <c r="GA30" s="166"/>
      <c r="GB30" s="166"/>
      <c r="GC30" s="166"/>
      <c r="GD30" s="166"/>
      <c r="GE30" s="166"/>
      <c r="GF30" s="166"/>
      <c r="GG30" s="166"/>
      <c r="GH30" s="166"/>
      <c r="GI30" s="166"/>
      <c r="GJ30" s="166"/>
      <c r="GK30" s="166"/>
      <c r="GL30" s="166"/>
      <c r="GM30" s="166"/>
      <c r="GN30" s="166"/>
      <c r="GO30" s="166"/>
      <c r="GP30" s="166"/>
      <c r="GQ30" s="166"/>
      <c r="GR30" s="166"/>
      <c r="GS30" s="166"/>
      <c r="GT30" s="166"/>
      <c r="GU30" s="166"/>
      <c r="GV30" s="166"/>
      <c r="GW30" s="166"/>
      <c r="GX30" s="166"/>
      <c r="GY30" s="166"/>
      <c r="GZ30" s="166"/>
      <c r="HA30" s="166"/>
      <c r="HB30" s="166"/>
      <c r="HC30" s="166"/>
      <c r="HD30" s="166"/>
      <c r="HE30" s="166"/>
      <c r="HF30" s="166"/>
      <c r="HG30" s="166"/>
      <c r="HH30" s="166"/>
      <c r="HI30" s="166"/>
      <c r="HJ30" s="166"/>
      <c r="HK30" s="166"/>
      <c r="HL30" s="166"/>
      <c r="HM30" s="166"/>
      <c r="HN30" s="166"/>
      <c r="HO30" s="166"/>
      <c r="HP30" s="166"/>
      <c r="HQ30" s="166"/>
      <c r="HR30" s="166"/>
      <c r="HS30" s="166"/>
      <c r="HT30" s="166"/>
      <c r="HU30" s="166"/>
      <c r="HV30" s="166"/>
      <c r="HW30" s="166"/>
      <c r="HX30" s="166"/>
      <c r="HY30" s="166"/>
      <c r="HZ30" s="166"/>
      <c r="IA30" s="166"/>
      <c r="IB30" s="166"/>
      <c r="IC30" s="166"/>
      <c r="ID30" s="166"/>
      <c r="IE30" s="166"/>
      <c r="IF30" s="166"/>
      <c r="IG30" s="166"/>
      <c r="IH30" s="166"/>
      <c r="II30" s="166"/>
      <c r="IJ30" s="166"/>
      <c r="IK30" s="166"/>
      <c r="IL30" s="166"/>
      <c r="IM30" s="166"/>
      <c r="IN30" s="166"/>
      <c r="IO30" s="166"/>
      <c r="IP30" s="166"/>
      <c r="IQ30" s="166"/>
      <c r="IR30" s="166"/>
      <c r="IS30" s="166"/>
      <c r="IT30" s="166"/>
      <c r="IU30" s="166"/>
      <c r="IV30" s="166"/>
      <c r="IW30" s="166"/>
    </row>
    <row r="31" customFormat="false" ht="12.75" hidden="false" customHeight="false" outlineLevel="0" collapsed="false">
      <c r="A31" s="155"/>
      <c r="B31" s="162" t="s">
        <v>130</v>
      </c>
      <c r="C31" s="157"/>
      <c r="D31" s="163" t="n">
        <v>0</v>
      </c>
      <c r="E31" s="163" t="n">
        <v>0</v>
      </c>
      <c r="F31" s="163" t="n">
        <v>0</v>
      </c>
      <c r="G31" s="163" t="n">
        <v>0</v>
      </c>
      <c r="H31" s="163" t="n">
        <v>0</v>
      </c>
      <c r="I31" s="163" t="n">
        <v>0</v>
      </c>
      <c r="J31" s="163" t="n">
        <v>0</v>
      </c>
      <c r="K31" s="163" t="n">
        <v>0</v>
      </c>
      <c r="L31" s="163" t="n">
        <v>0</v>
      </c>
      <c r="M31" s="163" t="n">
        <v>0</v>
      </c>
      <c r="N31" s="163" t="n">
        <v>0</v>
      </c>
      <c r="O31" s="163" t="n">
        <v>0</v>
      </c>
      <c r="P31" s="163" t="n">
        <v>0</v>
      </c>
      <c r="Q31" s="163" t="n">
        <v>0</v>
      </c>
      <c r="R31" s="163" t="n">
        <v>0</v>
      </c>
      <c r="S31" s="163" t="n">
        <v>0</v>
      </c>
      <c r="T31" s="163" t="n">
        <v>0</v>
      </c>
      <c r="U31" s="163" t="n">
        <v>0</v>
      </c>
      <c r="V31" s="163" t="n">
        <v>0</v>
      </c>
      <c r="W31" s="163" t="n">
        <v>0</v>
      </c>
      <c r="X31" s="163" t="n">
        <v>0</v>
      </c>
      <c r="Y31" s="163" t="n">
        <v>0</v>
      </c>
      <c r="Z31" s="163" t="n">
        <v>0</v>
      </c>
      <c r="AA31" s="163" t="n">
        <v>0</v>
      </c>
      <c r="AB31" s="163" t="n">
        <v>0</v>
      </c>
      <c r="AC31" s="163" t="n">
        <v>0</v>
      </c>
      <c r="AD31" s="163" t="n">
        <v>0</v>
      </c>
      <c r="AE31" s="163" t="n">
        <v>0</v>
      </c>
      <c r="AF31" s="163" t="n">
        <v>0</v>
      </c>
      <c r="AG31" s="163" t="n">
        <v>0.1</v>
      </c>
      <c r="AH31" s="163" t="n">
        <v>0.1</v>
      </c>
      <c r="AI31" s="164" t="n">
        <v>0.1</v>
      </c>
      <c r="AJ31" s="163" t="n">
        <v>0.1</v>
      </c>
      <c r="AK31" s="163" t="n">
        <v>0.1</v>
      </c>
      <c r="AL31" s="163" t="n">
        <v>0.1</v>
      </c>
      <c r="AM31" s="163" t="n">
        <v>0.1</v>
      </c>
      <c r="AN31" s="163" t="n">
        <v>0.1</v>
      </c>
      <c r="AO31" s="163" t="n">
        <v>0</v>
      </c>
      <c r="AP31" s="163" t="n">
        <v>0.1</v>
      </c>
      <c r="AQ31" s="163" t="n">
        <v>0.1</v>
      </c>
      <c r="AR31" s="163" t="n">
        <v>0</v>
      </c>
      <c r="AS31" s="163" t="n">
        <v>0</v>
      </c>
      <c r="AT31" s="163" t="n">
        <v>0</v>
      </c>
      <c r="AU31" s="163" t="n">
        <v>0</v>
      </c>
      <c r="AV31" s="163" t="n">
        <v>0</v>
      </c>
      <c r="AW31" s="163" t="n">
        <v>0</v>
      </c>
      <c r="AX31" s="163" t="n">
        <v>0</v>
      </c>
      <c r="AY31" s="163" t="n">
        <v>0</v>
      </c>
      <c r="AZ31" s="163" t="n">
        <v>0</v>
      </c>
      <c r="BA31" s="163" t="n">
        <v>0</v>
      </c>
      <c r="BB31" s="163" t="n">
        <v>0</v>
      </c>
      <c r="BC31" s="165" t="n">
        <f aca="false">SUM(D31:BB31)</f>
        <v>1</v>
      </c>
      <c r="BD31" s="162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  <c r="IB31" s="166"/>
      <c r="IC31" s="166"/>
      <c r="ID31" s="166"/>
      <c r="IE31" s="166"/>
      <c r="IF31" s="166"/>
      <c r="IG31" s="166"/>
      <c r="IH31" s="166"/>
      <c r="II31" s="166"/>
      <c r="IJ31" s="166"/>
      <c r="IK31" s="166"/>
      <c r="IL31" s="166"/>
      <c r="IM31" s="166"/>
      <c r="IN31" s="166"/>
      <c r="IO31" s="166"/>
      <c r="IP31" s="166"/>
      <c r="IQ31" s="166"/>
      <c r="IR31" s="166"/>
      <c r="IS31" s="166"/>
      <c r="IT31" s="166"/>
      <c r="IU31" s="166"/>
      <c r="IV31" s="166"/>
      <c r="IW31" s="166"/>
    </row>
    <row r="32" customFormat="false" ht="12.75" hidden="false" customHeight="false" outlineLevel="0" collapsed="false">
      <c r="A32" s="155"/>
      <c r="B32" s="162" t="s">
        <v>131</v>
      </c>
      <c r="C32" s="157"/>
      <c r="D32" s="163" t="n">
        <f aca="false">D31</f>
        <v>0</v>
      </c>
      <c r="E32" s="163" t="n">
        <f aca="false">+D32+E31</f>
        <v>0</v>
      </c>
      <c r="F32" s="163" t="n">
        <f aca="false">+E32+F31</f>
        <v>0</v>
      </c>
      <c r="G32" s="163" t="n">
        <f aca="false">+F32+G31</f>
        <v>0</v>
      </c>
      <c r="H32" s="163" t="n">
        <f aca="false">+G32+H31</f>
        <v>0</v>
      </c>
      <c r="I32" s="163" t="n">
        <f aca="false">+H32+I31</f>
        <v>0</v>
      </c>
      <c r="J32" s="163" t="n">
        <f aca="false">+I32+J31</f>
        <v>0</v>
      </c>
      <c r="K32" s="163" t="n">
        <f aca="false">+J32+K31</f>
        <v>0</v>
      </c>
      <c r="L32" s="163" t="n">
        <f aca="false">+K32+L31</f>
        <v>0</v>
      </c>
      <c r="M32" s="163" t="n">
        <f aca="false">+L32+M31</f>
        <v>0</v>
      </c>
      <c r="N32" s="163" t="n">
        <f aca="false">+M32+N31</f>
        <v>0</v>
      </c>
      <c r="O32" s="163" t="n">
        <f aca="false">+N32+O31</f>
        <v>0</v>
      </c>
      <c r="P32" s="163" t="n">
        <f aca="false">+O32+P31</f>
        <v>0</v>
      </c>
      <c r="Q32" s="163" t="n">
        <f aca="false">+P32+Q31</f>
        <v>0</v>
      </c>
      <c r="R32" s="163" t="n">
        <f aca="false">+Q32+R31</f>
        <v>0</v>
      </c>
      <c r="S32" s="163" t="n">
        <f aca="false">+R32+S31</f>
        <v>0</v>
      </c>
      <c r="T32" s="163" t="n">
        <f aca="false">+S32+T31</f>
        <v>0</v>
      </c>
      <c r="U32" s="163" t="n">
        <f aca="false">+T32+U31</f>
        <v>0</v>
      </c>
      <c r="V32" s="163" t="n">
        <f aca="false">+U32+V31</f>
        <v>0</v>
      </c>
      <c r="W32" s="163" t="n">
        <f aca="false">+V32+W31</f>
        <v>0</v>
      </c>
      <c r="X32" s="163" t="n">
        <f aca="false">+W32+X31</f>
        <v>0</v>
      </c>
      <c r="Y32" s="163" t="n">
        <f aca="false">+X32+Y31</f>
        <v>0</v>
      </c>
      <c r="Z32" s="163" t="n">
        <f aca="false">+Y32+Z31</f>
        <v>0</v>
      </c>
      <c r="AA32" s="163" t="n">
        <f aca="false">+Z32+AA31</f>
        <v>0</v>
      </c>
      <c r="AB32" s="163" t="n">
        <f aca="false">+AA32+AB31</f>
        <v>0</v>
      </c>
      <c r="AC32" s="163" t="n">
        <f aca="false">+AB32+AC31</f>
        <v>0</v>
      </c>
      <c r="AD32" s="163" t="n">
        <f aca="false">+AC32+AD31</f>
        <v>0</v>
      </c>
      <c r="AE32" s="163" t="n">
        <f aca="false">+AD32+AE31</f>
        <v>0</v>
      </c>
      <c r="AF32" s="163" t="n">
        <f aca="false">+AE32+AF31</f>
        <v>0</v>
      </c>
      <c r="AG32" s="163" t="n">
        <f aca="false">+AF32+AG31</f>
        <v>0.1</v>
      </c>
      <c r="AH32" s="163" t="n">
        <f aca="false">+AG32+AH31</f>
        <v>0.2</v>
      </c>
      <c r="AI32" s="164" t="n">
        <f aca="false">+AH32+AI31</f>
        <v>0.3</v>
      </c>
      <c r="AJ32" s="163" t="n">
        <f aca="false">+AI32+AJ31</f>
        <v>0.4</v>
      </c>
      <c r="AK32" s="163" t="n">
        <f aca="false">+AJ32+AK31</f>
        <v>0.5</v>
      </c>
      <c r="AL32" s="163" t="n">
        <f aca="false">+AK32+AL31</f>
        <v>0.6</v>
      </c>
      <c r="AM32" s="163" t="n">
        <f aca="false">+AL32+AM31</f>
        <v>0.7</v>
      </c>
      <c r="AN32" s="163" t="n">
        <f aca="false">+AM32+AN31</f>
        <v>0.8</v>
      </c>
      <c r="AO32" s="163" t="n">
        <f aca="false">+AN32+AO31</f>
        <v>0.8</v>
      </c>
      <c r="AP32" s="163" t="n">
        <f aca="false">+AO32+AP31</f>
        <v>0.9</v>
      </c>
      <c r="AQ32" s="163" t="n">
        <f aca="false">+AP32+AQ31</f>
        <v>1</v>
      </c>
      <c r="AR32" s="163" t="n">
        <f aca="false">+AQ32+AR31</f>
        <v>1</v>
      </c>
      <c r="AS32" s="163" t="n">
        <f aca="false">+AR32+AS31</f>
        <v>1</v>
      </c>
      <c r="AT32" s="163" t="n">
        <f aca="false">+AS32+AT31</f>
        <v>1</v>
      </c>
      <c r="AU32" s="163" t="n">
        <f aca="false">+AT32+AU31</f>
        <v>1</v>
      </c>
      <c r="AV32" s="163" t="n">
        <f aca="false">+AU32+AV31</f>
        <v>1</v>
      </c>
      <c r="AW32" s="163" t="n">
        <f aca="false">+AV32+AW31</f>
        <v>1</v>
      </c>
      <c r="AX32" s="163" t="n">
        <f aca="false">+AW32+AX31</f>
        <v>1</v>
      </c>
      <c r="AY32" s="163" t="n">
        <f aca="false">+AX32+AY31</f>
        <v>1</v>
      </c>
      <c r="AZ32" s="163" t="n">
        <f aca="false">+AY32+AZ31</f>
        <v>1</v>
      </c>
      <c r="BA32" s="163" t="n">
        <f aca="false">+AZ32+BA31</f>
        <v>1</v>
      </c>
      <c r="BB32" s="163" t="n">
        <f aca="false">+BA32+BB31</f>
        <v>1</v>
      </c>
      <c r="BC32" s="165"/>
      <c r="BD32" s="162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  <c r="IB32" s="166"/>
      <c r="IC32" s="166"/>
      <c r="ID32" s="166"/>
      <c r="IE32" s="166"/>
      <c r="IF32" s="166"/>
      <c r="IG32" s="166"/>
      <c r="IH32" s="166"/>
      <c r="II32" s="166"/>
      <c r="IJ32" s="166"/>
      <c r="IK32" s="166"/>
      <c r="IL32" s="166"/>
      <c r="IM32" s="166"/>
      <c r="IN32" s="166"/>
      <c r="IO32" s="166"/>
      <c r="IP32" s="166"/>
      <c r="IQ32" s="166"/>
      <c r="IR32" s="166"/>
      <c r="IS32" s="166"/>
      <c r="IT32" s="166"/>
      <c r="IU32" s="166"/>
      <c r="IV32" s="166"/>
      <c r="IW32" s="166"/>
    </row>
    <row r="33" customFormat="false" ht="12.75" hidden="false" customHeight="false" outlineLevel="0" collapsed="false">
      <c r="A33" s="155"/>
      <c r="B33" s="167"/>
      <c r="C33" s="157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9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70"/>
      <c r="BD33" s="167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  <c r="EH33" s="171"/>
      <c r="EI33" s="171"/>
      <c r="EJ33" s="171"/>
      <c r="EK33" s="171"/>
      <c r="EL33" s="171"/>
      <c r="EM33" s="171"/>
      <c r="EN33" s="171"/>
      <c r="EO33" s="171"/>
      <c r="EP33" s="171"/>
      <c r="EQ33" s="171"/>
      <c r="ER33" s="171"/>
      <c r="ES33" s="171"/>
      <c r="ET33" s="171"/>
      <c r="EU33" s="171"/>
      <c r="EV33" s="171"/>
      <c r="EW33" s="171"/>
      <c r="EX33" s="171"/>
      <c r="EY33" s="171"/>
      <c r="EZ33" s="171"/>
      <c r="FA33" s="171"/>
      <c r="FB33" s="171"/>
      <c r="FC33" s="171"/>
      <c r="FD33" s="171"/>
      <c r="FE33" s="171"/>
      <c r="FF33" s="171"/>
      <c r="FG33" s="171"/>
      <c r="FH33" s="171"/>
      <c r="FI33" s="171"/>
      <c r="FJ33" s="171"/>
      <c r="FK33" s="171"/>
      <c r="FL33" s="171"/>
      <c r="FM33" s="171"/>
      <c r="FN33" s="171"/>
      <c r="FO33" s="171"/>
      <c r="FP33" s="171"/>
      <c r="FQ33" s="171"/>
      <c r="FR33" s="171"/>
      <c r="FS33" s="171"/>
      <c r="FT33" s="171"/>
      <c r="FU33" s="171"/>
      <c r="FV33" s="171"/>
      <c r="FW33" s="171"/>
      <c r="FX33" s="171"/>
      <c r="FY33" s="171"/>
      <c r="FZ33" s="171"/>
      <c r="GA33" s="171"/>
      <c r="GB33" s="171"/>
      <c r="GC33" s="171"/>
      <c r="GD33" s="171"/>
      <c r="GE33" s="171"/>
      <c r="GF33" s="171"/>
      <c r="GG33" s="171"/>
      <c r="GH33" s="171"/>
      <c r="GI33" s="171"/>
      <c r="GJ33" s="171"/>
      <c r="GK33" s="171"/>
      <c r="GL33" s="171"/>
      <c r="GM33" s="171"/>
      <c r="GN33" s="171"/>
      <c r="GO33" s="171"/>
      <c r="GP33" s="171"/>
      <c r="GQ33" s="171"/>
      <c r="GR33" s="171"/>
      <c r="GS33" s="171"/>
      <c r="GT33" s="171"/>
      <c r="GU33" s="171"/>
      <c r="GV33" s="171"/>
      <c r="GW33" s="171"/>
      <c r="GX33" s="171"/>
      <c r="GY33" s="171"/>
      <c r="GZ33" s="171"/>
      <c r="HA33" s="171"/>
      <c r="HB33" s="171"/>
      <c r="HC33" s="171"/>
      <c r="HD33" s="171"/>
      <c r="HE33" s="171"/>
      <c r="HF33" s="171"/>
      <c r="HG33" s="171"/>
      <c r="HH33" s="171"/>
      <c r="HI33" s="171"/>
      <c r="HJ33" s="171"/>
      <c r="HK33" s="171"/>
      <c r="HL33" s="171"/>
      <c r="HM33" s="171"/>
      <c r="HN33" s="171"/>
      <c r="HO33" s="171"/>
      <c r="HP33" s="171"/>
      <c r="HQ33" s="171"/>
      <c r="HR33" s="171"/>
      <c r="HS33" s="171"/>
      <c r="HT33" s="171"/>
      <c r="HU33" s="171"/>
      <c r="HV33" s="171"/>
      <c r="HW33" s="171"/>
      <c r="HX33" s="171"/>
      <c r="HY33" s="171"/>
      <c r="HZ33" s="171"/>
      <c r="IA33" s="171"/>
      <c r="IB33" s="171"/>
      <c r="IC33" s="171"/>
      <c r="ID33" s="171"/>
      <c r="IE33" s="171"/>
      <c r="IF33" s="171"/>
      <c r="IG33" s="171"/>
      <c r="IH33" s="171"/>
      <c r="II33" s="171"/>
      <c r="IJ33" s="171"/>
      <c r="IK33" s="171"/>
      <c r="IL33" s="171"/>
      <c r="IM33" s="171"/>
      <c r="IN33" s="171"/>
      <c r="IO33" s="171"/>
      <c r="IP33" s="171"/>
      <c r="IQ33" s="171"/>
      <c r="IR33" s="171"/>
      <c r="IS33" s="171"/>
      <c r="IT33" s="171"/>
      <c r="IU33" s="171"/>
      <c r="IV33" s="171"/>
      <c r="IW33" s="171"/>
    </row>
    <row r="34" customFormat="false" ht="12.75" hidden="false" customHeight="false" outlineLevel="0" collapsed="false">
      <c r="A34" s="155"/>
      <c r="B34" s="172" t="s">
        <v>132</v>
      </c>
      <c r="C34" s="173" t="n">
        <v>15.769725</v>
      </c>
      <c r="D34" s="174" t="n">
        <f aca="false">+D30*$C34</f>
        <v>0</v>
      </c>
      <c r="E34" s="174" t="n">
        <f aca="false">+E30*$C34</f>
        <v>0</v>
      </c>
      <c r="F34" s="174" t="n">
        <f aca="false">+F30*$C34</f>
        <v>0</v>
      </c>
      <c r="G34" s="174" t="n">
        <f aca="false">+G30*$C34</f>
        <v>0</v>
      </c>
      <c r="H34" s="174" t="n">
        <f aca="false">+H30*$C34</f>
        <v>0</v>
      </c>
      <c r="I34" s="174" t="n">
        <f aca="false">+I30*$C34</f>
        <v>0</v>
      </c>
      <c r="J34" s="174" t="n">
        <f aca="false">+J30*$C34</f>
        <v>0</v>
      </c>
      <c r="K34" s="174" t="n">
        <f aca="false">+K30*$C34</f>
        <v>0</v>
      </c>
      <c r="L34" s="174" t="n">
        <f aca="false">+L30*$C34</f>
        <v>0</v>
      </c>
      <c r="M34" s="174" t="n">
        <f aca="false">+M30*$C34</f>
        <v>0</v>
      </c>
      <c r="N34" s="174" t="n">
        <f aca="false">+N30*$C34</f>
        <v>0</v>
      </c>
      <c r="O34" s="174" t="n">
        <f aca="false">+O30*$C34</f>
        <v>0</v>
      </c>
      <c r="P34" s="174" t="n">
        <f aca="false">+P30*$C34</f>
        <v>0</v>
      </c>
      <c r="Q34" s="174" t="n">
        <f aca="false">+Q30*$C34</f>
        <v>0</v>
      </c>
      <c r="R34" s="174" t="n">
        <f aca="false">+R30*$C34</f>
        <v>0</v>
      </c>
      <c r="S34" s="174" t="n">
        <f aca="false">+S30*$C34</f>
        <v>0</v>
      </c>
      <c r="T34" s="174" t="n">
        <f aca="false">+T30*$C34</f>
        <v>0</v>
      </c>
      <c r="U34" s="174" t="n">
        <f aca="false">+U30*$C34</f>
        <v>0</v>
      </c>
      <c r="V34" s="174" t="n">
        <f aca="false">+V30*$C34</f>
        <v>0</v>
      </c>
      <c r="W34" s="174" t="n">
        <f aca="false">+W30*$C34</f>
        <v>0</v>
      </c>
      <c r="X34" s="174" t="n">
        <f aca="false">+X30*$C34</f>
        <v>0</v>
      </c>
      <c r="Y34" s="174" t="n">
        <f aca="false">+Y30*$C34</f>
        <v>0</v>
      </c>
      <c r="Z34" s="174" t="n">
        <f aca="false">+Z30*$C34</f>
        <v>0</v>
      </c>
      <c r="AA34" s="174" t="n">
        <f aca="false">+AA30*$C34</f>
        <v>0</v>
      </c>
      <c r="AB34" s="174" t="n">
        <f aca="false">+AB30*$C34</f>
        <v>0</v>
      </c>
      <c r="AC34" s="174" t="n">
        <f aca="false">+AC30*$C34</f>
        <v>0</v>
      </c>
      <c r="AD34" s="174" t="n">
        <f aca="false">+AD30*$C34</f>
        <v>0</v>
      </c>
      <c r="AE34" s="174" t="n">
        <f aca="false">+AE30*$C34</f>
        <v>0</v>
      </c>
      <c r="AF34" s="174" t="n">
        <f aca="false">+AF30*$C34</f>
        <v>0</v>
      </c>
      <c r="AG34" s="174" t="n">
        <f aca="false">+AG30*$C34</f>
        <v>2.36545875</v>
      </c>
      <c r="AH34" s="174" t="n">
        <f aca="false">+AH30*$C34</f>
        <v>3.94243125</v>
      </c>
      <c r="AI34" s="175" t="n">
        <f aca="false">+AI30*$C34</f>
        <v>5.51940375</v>
      </c>
      <c r="AJ34" s="174" t="n">
        <f aca="false">+AJ30*$C34</f>
        <v>7.09637625</v>
      </c>
      <c r="AK34" s="174" t="n">
        <f aca="false">+AK30*$C34</f>
        <v>8.67334875</v>
      </c>
      <c r="AL34" s="174" t="n">
        <f aca="false">+AL30*$C34</f>
        <v>10.25032125</v>
      </c>
      <c r="AM34" s="174" t="n">
        <f aca="false">+AM30*$C34</f>
        <v>11.82729375</v>
      </c>
      <c r="AN34" s="174" t="n">
        <f aca="false">+AN30*$C34</f>
        <v>13.40426625</v>
      </c>
      <c r="AO34" s="174" t="n">
        <f aca="false">+AO30*$C34</f>
        <v>13.40426625</v>
      </c>
      <c r="AP34" s="174" t="n">
        <f aca="false">+AP30*$C34</f>
        <v>14.98123875</v>
      </c>
      <c r="AQ34" s="174" t="n">
        <f aca="false">+AQ30*$C34</f>
        <v>14.98123875</v>
      </c>
      <c r="AR34" s="174" t="n">
        <f aca="false">+AR30*$C34</f>
        <v>15.769725</v>
      </c>
      <c r="AS34" s="174" t="n">
        <f aca="false">+AS30*$C34</f>
        <v>15.769725</v>
      </c>
      <c r="AT34" s="174" t="n">
        <f aca="false">+AT30*$C34</f>
        <v>15.769725</v>
      </c>
      <c r="AU34" s="174" t="n">
        <f aca="false">+AU30*$C34</f>
        <v>15.769725</v>
      </c>
      <c r="AV34" s="174" t="n">
        <f aca="false">+AV30*$C34</f>
        <v>15.769725</v>
      </c>
      <c r="AW34" s="174" t="n">
        <f aca="false">+AW30*$C34</f>
        <v>15.769725</v>
      </c>
      <c r="AX34" s="174" t="n">
        <f aca="false">+AX30*$C34</f>
        <v>15.769725</v>
      </c>
      <c r="AY34" s="174" t="n">
        <f aca="false">+AY30*$C34</f>
        <v>15.769725</v>
      </c>
      <c r="AZ34" s="174" t="n">
        <f aca="false">+AZ30*$C34</f>
        <v>15.769725</v>
      </c>
      <c r="BA34" s="174" t="n">
        <f aca="false">+BA30*$C34</f>
        <v>15.769725</v>
      </c>
      <c r="BB34" s="174" t="n">
        <f aca="false">+BB30*$C34</f>
        <v>15.769725</v>
      </c>
      <c r="BC34" s="176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2"/>
      <c r="CM34" s="172"/>
      <c r="CN34" s="172"/>
      <c r="CO34" s="172"/>
      <c r="CP34" s="172"/>
      <c r="CQ34" s="172"/>
      <c r="CR34" s="172"/>
      <c r="CS34" s="172"/>
      <c r="CT34" s="172"/>
      <c r="CU34" s="172"/>
      <c r="CV34" s="172"/>
      <c r="CW34" s="172"/>
      <c r="CX34" s="172"/>
      <c r="CY34" s="172"/>
      <c r="CZ34" s="172"/>
      <c r="DA34" s="172"/>
      <c r="DB34" s="172"/>
      <c r="DC34" s="172"/>
      <c r="DD34" s="172"/>
      <c r="DE34" s="172"/>
      <c r="DF34" s="172"/>
      <c r="DG34" s="172"/>
      <c r="DH34" s="172"/>
      <c r="DI34" s="172"/>
      <c r="DJ34" s="172"/>
      <c r="DK34" s="172"/>
      <c r="DL34" s="172"/>
      <c r="DM34" s="172"/>
      <c r="DN34" s="172"/>
      <c r="DO34" s="172"/>
      <c r="DP34" s="172"/>
      <c r="DQ34" s="172"/>
      <c r="DR34" s="172"/>
      <c r="DS34" s="172"/>
      <c r="DT34" s="172"/>
      <c r="DU34" s="172"/>
      <c r="DV34" s="172"/>
      <c r="DW34" s="172"/>
      <c r="DX34" s="172"/>
      <c r="DY34" s="172"/>
      <c r="DZ34" s="172"/>
      <c r="EA34" s="172"/>
      <c r="EB34" s="172"/>
      <c r="EC34" s="172"/>
      <c r="ED34" s="172"/>
      <c r="EE34" s="172"/>
      <c r="EF34" s="172"/>
      <c r="EG34" s="172"/>
      <c r="EH34" s="172"/>
      <c r="EI34" s="172"/>
      <c r="EJ34" s="172"/>
      <c r="EK34" s="172"/>
      <c r="EL34" s="172"/>
      <c r="EM34" s="172"/>
      <c r="EN34" s="172"/>
      <c r="EO34" s="172"/>
      <c r="EP34" s="172"/>
      <c r="EQ34" s="172"/>
      <c r="ER34" s="172"/>
      <c r="ES34" s="172"/>
      <c r="ET34" s="172"/>
      <c r="EU34" s="172"/>
      <c r="EV34" s="172"/>
      <c r="EW34" s="172"/>
      <c r="EX34" s="172"/>
      <c r="EY34" s="172"/>
      <c r="EZ34" s="172"/>
      <c r="FA34" s="172"/>
      <c r="FB34" s="172"/>
      <c r="FC34" s="172"/>
      <c r="FD34" s="172"/>
      <c r="FE34" s="172"/>
      <c r="FF34" s="172"/>
      <c r="FG34" s="172"/>
      <c r="FH34" s="172"/>
      <c r="FI34" s="172"/>
      <c r="FJ34" s="172"/>
      <c r="FK34" s="172"/>
      <c r="FL34" s="172"/>
      <c r="FM34" s="172"/>
      <c r="FN34" s="172"/>
      <c r="FO34" s="172"/>
      <c r="FP34" s="172"/>
      <c r="FQ34" s="172"/>
      <c r="FR34" s="172"/>
      <c r="FS34" s="172"/>
      <c r="FT34" s="172"/>
      <c r="FU34" s="172"/>
      <c r="FV34" s="172"/>
      <c r="FW34" s="172"/>
      <c r="FX34" s="172"/>
      <c r="FY34" s="172"/>
      <c r="FZ34" s="172"/>
      <c r="GA34" s="172"/>
      <c r="GB34" s="172"/>
      <c r="GC34" s="172"/>
      <c r="GD34" s="172"/>
      <c r="GE34" s="172"/>
      <c r="GF34" s="172"/>
      <c r="GG34" s="172"/>
      <c r="GH34" s="172"/>
      <c r="GI34" s="172"/>
      <c r="GJ34" s="172"/>
      <c r="GK34" s="172"/>
      <c r="GL34" s="172"/>
      <c r="GM34" s="172"/>
      <c r="GN34" s="172"/>
      <c r="GO34" s="172"/>
      <c r="GP34" s="172"/>
      <c r="GQ34" s="172"/>
      <c r="GR34" s="172"/>
      <c r="GS34" s="172"/>
      <c r="GT34" s="172"/>
      <c r="GU34" s="172"/>
      <c r="GV34" s="172"/>
      <c r="GW34" s="172"/>
      <c r="GX34" s="172"/>
      <c r="GY34" s="172"/>
      <c r="GZ34" s="172"/>
      <c r="HA34" s="172"/>
      <c r="HB34" s="172"/>
      <c r="HC34" s="172"/>
      <c r="HD34" s="172"/>
      <c r="HE34" s="172"/>
      <c r="HF34" s="172"/>
      <c r="HG34" s="172"/>
      <c r="HH34" s="172"/>
      <c r="HI34" s="172"/>
      <c r="HJ34" s="172"/>
      <c r="HK34" s="172"/>
      <c r="HL34" s="172"/>
      <c r="HM34" s="172"/>
      <c r="HN34" s="172"/>
      <c r="HO34" s="172"/>
      <c r="HP34" s="172"/>
      <c r="HQ34" s="172"/>
      <c r="HR34" s="172"/>
      <c r="HS34" s="172"/>
      <c r="HT34" s="172"/>
      <c r="HU34" s="172"/>
      <c r="HV34" s="172"/>
      <c r="HW34" s="172"/>
      <c r="HX34" s="172"/>
      <c r="HY34" s="172"/>
      <c r="HZ34" s="172"/>
      <c r="IA34" s="172"/>
      <c r="IB34" s="172"/>
      <c r="IC34" s="172"/>
      <c r="ID34" s="172"/>
      <c r="IE34" s="172"/>
      <c r="IF34" s="172"/>
      <c r="IG34" s="172"/>
      <c r="IH34" s="172"/>
      <c r="II34" s="172"/>
      <c r="IJ34" s="172"/>
      <c r="IK34" s="172"/>
      <c r="IL34" s="172"/>
      <c r="IM34" s="172"/>
      <c r="IN34" s="172"/>
      <c r="IO34" s="172"/>
      <c r="IP34" s="172"/>
      <c r="IQ34" s="172"/>
      <c r="IR34" s="172"/>
      <c r="IS34" s="172"/>
      <c r="IT34" s="172"/>
      <c r="IU34" s="172"/>
      <c r="IV34" s="172"/>
      <c r="IW34" s="172"/>
    </row>
    <row r="35" customFormat="false" ht="13.5" hidden="false" customHeight="false" outlineLevel="0" collapsed="false">
      <c r="A35" s="155"/>
      <c r="B35" s="178" t="s">
        <v>133</v>
      </c>
      <c r="C35" s="179" t="str">
        <f aca="false">+'Detail by Turbine'!B7</f>
        <v>Committed</v>
      </c>
      <c r="D35" s="180" t="n">
        <f aca="false">+D32*$C34</f>
        <v>0</v>
      </c>
      <c r="E35" s="180" t="n">
        <f aca="false">+E32*$C34</f>
        <v>0</v>
      </c>
      <c r="F35" s="180" t="n">
        <f aca="false">+F32*$C34</f>
        <v>0</v>
      </c>
      <c r="G35" s="180" t="n">
        <f aca="false">+G32*$C34</f>
        <v>0</v>
      </c>
      <c r="H35" s="180" t="n">
        <f aca="false">+H32*$C34</f>
        <v>0</v>
      </c>
      <c r="I35" s="180" t="n">
        <f aca="false">+I32*$C34</f>
        <v>0</v>
      </c>
      <c r="J35" s="180" t="n">
        <f aca="false">+J32*$C34</f>
        <v>0</v>
      </c>
      <c r="K35" s="180" t="n">
        <f aca="false">+K32*$C34</f>
        <v>0</v>
      </c>
      <c r="L35" s="180" t="n">
        <f aca="false">+L32*$C34</f>
        <v>0</v>
      </c>
      <c r="M35" s="180" t="n">
        <f aca="false">+M32*$C34</f>
        <v>0</v>
      </c>
      <c r="N35" s="180" t="n">
        <f aca="false">+N32*$C34</f>
        <v>0</v>
      </c>
      <c r="O35" s="180" t="n">
        <f aca="false">+O32*$C34</f>
        <v>0</v>
      </c>
      <c r="P35" s="180" t="n">
        <f aca="false">+P32*$C34</f>
        <v>0</v>
      </c>
      <c r="Q35" s="180" t="n">
        <f aca="false">+Q32*$C34</f>
        <v>0</v>
      </c>
      <c r="R35" s="180" t="n">
        <f aca="false">+R32*$C34</f>
        <v>0</v>
      </c>
      <c r="S35" s="180" t="n">
        <f aca="false">+S32*$C34</f>
        <v>0</v>
      </c>
      <c r="T35" s="180" t="n">
        <f aca="false">+T32*$C34</f>
        <v>0</v>
      </c>
      <c r="U35" s="180" t="n">
        <f aca="false">+U32*$C34</f>
        <v>0</v>
      </c>
      <c r="V35" s="180" t="n">
        <f aca="false">+V32*$C34</f>
        <v>0</v>
      </c>
      <c r="W35" s="180" t="n">
        <f aca="false">+W32*$C34</f>
        <v>0</v>
      </c>
      <c r="X35" s="180" t="n">
        <f aca="false">+X32*$C34</f>
        <v>0</v>
      </c>
      <c r="Y35" s="180" t="n">
        <f aca="false">+Y32*$C34</f>
        <v>0</v>
      </c>
      <c r="Z35" s="180" t="n">
        <f aca="false">+Z32*$C34</f>
        <v>0</v>
      </c>
      <c r="AA35" s="180" t="n">
        <f aca="false">+AA32*$C34</f>
        <v>0</v>
      </c>
      <c r="AB35" s="180" t="n">
        <f aca="false">+AB32*$C34</f>
        <v>0</v>
      </c>
      <c r="AC35" s="180" t="n">
        <f aca="false">+AC32*$C34</f>
        <v>0</v>
      </c>
      <c r="AD35" s="180" t="n">
        <f aca="false">+AD32*$C34</f>
        <v>0</v>
      </c>
      <c r="AE35" s="180" t="n">
        <f aca="false">+AE32*$C34</f>
        <v>0</v>
      </c>
      <c r="AF35" s="180" t="n">
        <f aca="false">+AF32*$C34</f>
        <v>0</v>
      </c>
      <c r="AG35" s="180" t="n">
        <f aca="false">+AG32*$C34</f>
        <v>1.5769725</v>
      </c>
      <c r="AH35" s="180" t="n">
        <f aca="false">+AH32*$C34</f>
        <v>3.153945</v>
      </c>
      <c r="AI35" s="181" t="n">
        <f aca="false">+AI32*$C34</f>
        <v>4.7309175</v>
      </c>
      <c r="AJ35" s="180" t="n">
        <f aca="false">+AJ32*$C34</f>
        <v>6.30789</v>
      </c>
      <c r="AK35" s="180" t="n">
        <f aca="false">+AK32*$C34</f>
        <v>7.8848625</v>
      </c>
      <c r="AL35" s="180" t="n">
        <f aca="false">+AL32*$C34</f>
        <v>9.461835</v>
      </c>
      <c r="AM35" s="180" t="n">
        <f aca="false">+AM32*$C34</f>
        <v>11.0388075</v>
      </c>
      <c r="AN35" s="180" t="n">
        <f aca="false">+AN32*$C34</f>
        <v>12.61578</v>
      </c>
      <c r="AO35" s="180" t="n">
        <f aca="false">+AO32*$C34</f>
        <v>12.61578</v>
      </c>
      <c r="AP35" s="180" t="n">
        <f aca="false">+AP32*$C34</f>
        <v>14.1927525</v>
      </c>
      <c r="AQ35" s="180" t="n">
        <f aca="false">+AQ32*$C34</f>
        <v>15.769725</v>
      </c>
      <c r="AR35" s="180" t="n">
        <f aca="false">+AR32*$C34</f>
        <v>15.769725</v>
      </c>
      <c r="AS35" s="180" t="n">
        <f aca="false">+AS32*$C34</f>
        <v>15.769725</v>
      </c>
      <c r="AT35" s="180" t="n">
        <f aca="false">+AT32*$C34</f>
        <v>15.769725</v>
      </c>
      <c r="AU35" s="180" t="n">
        <f aca="false">+AU32*$C34</f>
        <v>15.769725</v>
      </c>
      <c r="AV35" s="180" t="n">
        <f aca="false">+AV32*$C34</f>
        <v>15.769725</v>
      </c>
      <c r="AW35" s="180" t="n">
        <f aca="false">+AW32*$C34</f>
        <v>15.769725</v>
      </c>
      <c r="AX35" s="180" t="n">
        <f aca="false">+AX32*$C34</f>
        <v>15.769725</v>
      </c>
      <c r="AY35" s="180" t="n">
        <f aca="false">+AY32*$C34</f>
        <v>15.769725</v>
      </c>
      <c r="AZ35" s="180" t="n">
        <f aca="false">+AZ32*$C34</f>
        <v>15.769725</v>
      </c>
      <c r="BA35" s="180" t="n">
        <f aca="false">+BA32*$C34</f>
        <v>15.769725</v>
      </c>
      <c r="BB35" s="180" t="n">
        <f aca="false">+BB32*$C34</f>
        <v>15.769725</v>
      </c>
      <c r="BC35" s="182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  <c r="EK35" s="178"/>
      <c r="EL35" s="178"/>
      <c r="EM35" s="178"/>
      <c r="EN35" s="178"/>
      <c r="EO35" s="178"/>
      <c r="EP35" s="178"/>
      <c r="EQ35" s="178"/>
      <c r="ER35" s="178"/>
      <c r="ES35" s="178"/>
      <c r="ET35" s="178"/>
      <c r="EU35" s="178"/>
      <c r="EV35" s="178"/>
      <c r="EW35" s="178"/>
      <c r="EX35" s="178"/>
      <c r="EY35" s="178"/>
      <c r="EZ35" s="178"/>
      <c r="FA35" s="178"/>
      <c r="FB35" s="178"/>
      <c r="FC35" s="178"/>
      <c r="FD35" s="178"/>
      <c r="FE35" s="178"/>
      <c r="FF35" s="178"/>
      <c r="FG35" s="178"/>
      <c r="FH35" s="178"/>
      <c r="FI35" s="178"/>
      <c r="FJ35" s="178"/>
      <c r="FK35" s="178"/>
      <c r="FL35" s="178"/>
      <c r="FM35" s="178"/>
      <c r="FN35" s="178"/>
      <c r="FO35" s="178"/>
      <c r="FP35" s="178"/>
      <c r="FQ35" s="178"/>
      <c r="FR35" s="178"/>
      <c r="FS35" s="178"/>
      <c r="FT35" s="178"/>
      <c r="FU35" s="178"/>
      <c r="FV35" s="178"/>
      <c r="FW35" s="178"/>
      <c r="FX35" s="178"/>
      <c r="FY35" s="178"/>
      <c r="FZ35" s="178"/>
      <c r="GA35" s="178"/>
      <c r="GB35" s="178"/>
      <c r="GC35" s="178"/>
      <c r="GD35" s="178"/>
      <c r="GE35" s="178"/>
      <c r="GF35" s="178"/>
      <c r="GG35" s="178"/>
      <c r="GH35" s="178"/>
      <c r="GI35" s="178"/>
      <c r="GJ35" s="178"/>
      <c r="GK35" s="178"/>
      <c r="GL35" s="178"/>
      <c r="GM35" s="178"/>
      <c r="GN35" s="178"/>
      <c r="GO35" s="178"/>
      <c r="GP35" s="178"/>
      <c r="GQ35" s="178"/>
      <c r="GR35" s="178"/>
      <c r="GS35" s="178"/>
      <c r="GT35" s="178"/>
      <c r="GU35" s="178"/>
      <c r="GV35" s="178"/>
      <c r="GW35" s="178"/>
      <c r="GX35" s="178"/>
      <c r="GY35" s="178"/>
      <c r="GZ35" s="178"/>
      <c r="HA35" s="178"/>
      <c r="HB35" s="178"/>
      <c r="HC35" s="178"/>
      <c r="HD35" s="178"/>
      <c r="HE35" s="178"/>
      <c r="HF35" s="178"/>
      <c r="HG35" s="178"/>
      <c r="HH35" s="178"/>
      <c r="HI35" s="178"/>
      <c r="HJ35" s="178"/>
      <c r="HK35" s="178"/>
      <c r="HL35" s="178"/>
      <c r="HM35" s="178"/>
      <c r="HN35" s="178"/>
      <c r="HO35" s="178"/>
      <c r="HP35" s="178"/>
      <c r="HQ35" s="178"/>
      <c r="HR35" s="178"/>
      <c r="HS35" s="178"/>
      <c r="HT35" s="178"/>
      <c r="HU35" s="178"/>
      <c r="HV35" s="178"/>
      <c r="HW35" s="178"/>
      <c r="HX35" s="178"/>
      <c r="HY35" s="178"/>
      <c r="HZ35" s="178"/>
      <c r="IA35" s="178"/>
      <c r="IB35" s="178"/>
      <c r="IC35" s="178"/>
      <c r="ID35" s="178"/>
      <c r="IE35" s="178"/>
      <c r="IF35" s="178"/>
      <c r="IG35" s="178"/>
      <c r="IH35" s="178"/>
      <c r="II35" s="178"/>
      <c r="IJ35" s="178"/>
      <c r="IK35" s="178"/>
      <c r="IL35" s="178"/>
      <c r="IM35" s="178"/>
      <c r="IN35" s="178"/>
      <c r="IO35" s="178"/>
      <c r="IP35" s="178"/>
      <c r="IQ35" s="178"/>
      <c r="IR35" s="178"/>
      <c r="IS35" s="178"/>
      <c r="IT35" s="178"/>
      <c r="IU35" s="178"/>
      <c r="IV35" s="178"/>
      <c r="IW35" s="178"/>
    </row>
    <row r="36" customFormat="false" ht="15" hidden="false" customHeight="true" outlineLevel="0" collapsed="false">
      <c r="A36" s="155" t="n">
        <f aca="false">+A28+1</f>
        <v>5</v>
      </c>
      <c r="B36" s="156" t="str">
        <f aca="false">'Detail by Turbine'!G8</f>
        <v>LM6000</v>
      </c>
      <c r="C36" s="157" t="str">
        <f aca="false">'Detail by Turbine'!S8</f>
        <v>Las Vegas CoGen II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9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60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  <c r="IP36" s="161"/>
      <c r="IQ36" s="161"/>
      <c r="IR36" s="161"/>
      <c r="IS36" s="161"/>
      <c r="IT36" s="161"/>
      <c r="IU36" s="161"/>
      <c r="IV36" s="161"/>
      <c r="IW36" s="161"/>
    </row>
    <row r="37" customFormat="false" ht="12.75" hidden="false" customHeight="false" outlineLevel="0" collapsed="false">
      <c r="A37" s="155"/>
      <c r="B37" s="162" t="s">
        <v>128</v>
      </c>
      <c r="C37" s="157"/>
      <c r="D37" s="163" t="n">
        <v>0</v>
      </c>
      <c r="E37" s="163" t="n">
        <v>0</v>
      </c>
      <c r="F37" s="163" t="n">
        <v>0</v>
      </c>
      <c r="G37" s="163" t="n">
        <v>0</v>
      </c>
      <c r="H37" s="163" t="n">
        <v>0</v>
      </c>
      <c r="I37" s="163" t="n">
        <v>0</v>
      </c>
      <c r="J37" s="163" t="n">
        <v>0</v>
      </c>
      <c r="K37" s="163" t="n">
        <v>0</v>
      </c>
      <c r="L37" s="163" t="n">
        <v>0</v>
      </c>
      <c r="M37" s="163" t="n">
        <v>0</v>
      </c>
      <c r="N37" s="163" t="n">
        <v>0</v>
      </c>
      <c r="O37" s="163" t="n">
        <v>0</v>
      </c>
      <c r="P37" s="163" t="n">
        <v>0</v>
      </c>
      <c r="Q37" s="163" t="n">
        <v>0</v>
      </c>
      <c r="R37" s="163" t="n">
        <v>0</v>
      </c>
      <c r="S37" s="163" t="n">
        <v>0</v>
      </c>
      <c r="T37" s="163" t="n">
        <v>0</v>
      </c>
      <c r="U37" s="163" t="n">
        <v>0</v>
      </c>
      <c r="V37" s="163" t="n">
        <v>0</v>
      </c>
      <c r="W37" s="163" t="n">
        <v>0</v>
      </c>
      <c r="X37" s="163" t="n">
        <v>0</v>
      </c>
      <c r="Y37" s="163" t="n">
        <v>0</v>
      </c>
      <c r="Z37" s="163" t="n">
        <v>0</v>
      </c>
      <c r="AA37" s="163" t="n">
        <v>0</v>
      </c>
      <c r="AB37" s="163" t="n">
        <v>0</v>
      </c>
      <c r="AC37" s="163" t="n">
        <v>0</v>
      </c>
      <c r="AD37" s="163" t="n">
        <v>0</v>
      </c>
      <c r="AE37" s="163" t="n">
        <v>0</v>
      </c>
      <c r="AF37" s="163" t="n">
        <v>0</v>
      </c>
      <c r="AG37" s="163" t="n">
        <f aca="false">0.05+0.1</f>
        <v>0.15</v>
      </c>
      <c r="AH37" s="163" t="n">
        <v>0.1</v>
      </c>
      <c r="AI37" s="164" t="n">
        <v>0.1</v>
      </c>
      <c r="AJ37" s="163" t="n">
        <v>0.1</v>
      </c>
      <c r="AK37" s="163" t="n">
        <v>0.1</v>
      </c>
      <c r="AL37" s="163" t="n">
        <v>0.1</v>
      </c>
      <c r="AM37" s="163" t="n">
        <v>0.1</v>
      </c>
      <c r="AN37" s="163" t="n">
        <v>0.1</v>
      </c>
      <c r="AO37" s="163" t="n">
        <v>0</v>
      </c>
      <c r="AP37" s="163" t="n">
        <v>0.1</v>
      </c>
      <c r="AQ37" s="163" t="n">
        <v>0</v>
      </c>
      <c r="AR37" s="163" t="n">
        <v>0.05</v>
      </c>
      <c r="AS37" s="163" t="n">
        <v>0</v>
      </c>
      <c r="AT37" s="163" t="n">
        <v>0</v>
      </c>
      <c r="AU37" s="163" t="n">
        <v>0</v>
      </c>
      <c r="AV37" s="163" t="n">
        <v>0</v>
      </c>
      <c r="AW37" s="163" t="n">
        <v>0</v>
      </c>
      <c r="AX37" s="163" t="n">
        <v>0</v>
      </c>
      <c r="AY37" s="163" t="n">
        <v>0</v>
      </c>
      <c r="AZ37" s="163" t="n">
        <v>0</v>
      </c>
      <c r="BA37" s="163" t="n">
        <v>0</v>
      </c>
      <c r="BB37" s="163" t="n">
        <v>0</v>
      </c>
      <c r="BC37" s="165" t="n">
        <f aca="false">SUM(D37:BB37)</f>
        <v>1</v>
      </c>
      <c r="BD37" s="162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6"/>
      <c r="CL37" s="166"/>
      <c r="CM37" s="166"/>
      <c r="CN37" s="166"/>
      <c r="CO37" s="166"/>
      <c r="CP37" s="166"/>
      <c r="CQ37" s="166"/>
      <c r="CR37" s="166"/>
      <c r="CS37" s="166"/>
      <c r="CT37" s="166"/>
      <c r="CU37" s="166"/>
      <c r="CV37" s="166"/>
      <c r="CW37" s="166"/>
      <c r="CX37" s="166"/>
      <c r="CY37" s="166"/>
      <c r="CZ37" s="166"/>
      <c r="DA37" s="166"/>
      <c r="DB37" s="166"/>
      <c r="DC37" s="166"/>
      <c r="DD37" s="166"/>
      <c r="DE37" s="166"/>
      <c r="DF37" s="166"/>
      <c r="DG37" s="166"/>
      <c r="DH37" s="166"/>
      <c r="DI37" s="166"/>
      <c r="DJ37" s="166"/>
      <c r="DK37" s="166"/>
      <c r="DL37" s="166"/>
      <c r="DM37" s="166"/>
      <c r="DN37" s="166"/>
      <c r="DO37" s="166"/>
      <c r="DP37" s="166"/>
      <c r="DQ37" s="166"/>
      <c r="DR37" s="166"/>
      <c r="DS37" s="166"/>
      <c r="DT37" s="166"/>
      <c r="DU37" s="166"/>
      <c r="DV37" s="166"/>
      <c r="DW37" s="166"/>
      <c r="DX37" s="166"/>
      <c r="DY37" s="166"/>
      <c r="DZ37" s="166"/>
      <c r="EA37" s="166"/>
      <c r="EB37" s="166"/>
      <c r="EC37" s="166"/>
      <c r="ED37" s="166"/>
      <c r="EE37" s="166"/>
      <c r="EF37" s="166"/>
      <c r="EG37" s="166"/>
      <c r="EH37" s="166"/>
      <c r="EI37" s="166"/>
      <c r="EJ37" s="166"/>
      <c r="EK37" s="166"/>
      <c r="EL37" s="166"/>
      <c r="EM37" s="166"/>
      <c r="EN37" s="166"/>
      <c r="EO37" s="166"/>
      <c r="EP37" s="166"/>
      <c r="EQ37" s="166"/>
      <c r="ER37" s="166"/>
      <c r="ES37" s="166"/>
      <c r="ET37" s="166"/>
      <c r="EU37" s="166"/>
      <c r="EV37" s="166"/>
      <c r="EW37" s="166"/>
      <c r="EX37" s="166"/>
      <c r="EY37" s="166"/>
      <c r="EZ37" s="166"/>
      <c r="FA37" s="166"/>
      <c r="FB37" s="166"/>
      <c r="FC37" s="166"/>
      <c r="FD37" s="166"/>
      <c r="FE37" s="166"/>
      <c r="FF37" s="166"/>
      <c r="FG37" s="166"/>
      <c r="FH37" s="166"/>
      <c r="FI37" s="166"/>
      <c r="FJ37" s="166"/>
      <c r="FK37" s="166"/>
      <c r="FL37" s="166"/>
      <c r="FM37" s="166"/>
      <c r="FN37" s="166"/>
      <c r="FO37" s="166"/>
      <c r="FP37" s="166"/>
      <c r="FQ37" s="166"/>
      <c r="FR37" s="166"/>
      <c r="FS37" s="166"/>
      <c r="FT37" s="166"/>
      <c r="FU37" s="166"/>
      <c r="FV37" s="166"/>
      <c r="FW37" s="166"/>
      <c r="FX37" s="166"/>
      <c r="FY37" s="166"/>
      <c r="FZ37" s="166"/>
      <c r="GA37" s="166"/>
      <c r="GB37" s="166"/>
      <c r="GC37" s="166"/>
      <c r="GD37" s="166"/>
      <c r="GE37" s="166"/>
      <c r="GF37" s="166"/>
      <c r="GG37" s="166"/>
      <c r="GH37" s="166"/>
      <c r="GI37" s="166"/>
      <c r="GJ37" s="166"/>
      <c r="GK37" s="166"/>
      <c r="GL37" s="166"/>
      <c r="GM37" s="166"/>
      <c r="GN37" s="166"/>
      <c r="GO37" s="166"/>
      <c r="GP37" s="166"/>
      <c r="GQ37" s="166"/>
      <c r="GR37" s="166"/>
      <c r="GS37" s="166"/>
      <c r="GT37" s="166"/>
      <c r="GU37" s="166"/>
      <c r="GV37" s="166"/>
      <c r="GW37" s="166"/>
      <c r="GX37" s="166"/>
      <c r="GY37" s="166"/>
      <c r="GZ37" s="166"/>
      <c r="HA37" s="166"/>
      <c r="HB37" s="166"/>
      <c r="HC37" s="166"/>
      <c r="HD37" s="166"/>
      <c r="HE37" s="166"/>
      <c r="HF37" s="166"/>
      <c r="HG37" s="166"/>
      <c r="HH37" s="166"/>
      <c r="HI37" s="166"/>
      <c r="HJ37" s="166"/>
      <c r="HK37" s="166"/>
      <c r="HL37" s="166"/>
      <c r="HM37" s="166"/>
      <c r="HN37" s="166"/>
      <c r="HO37" s="166"/>
      <c r="HP37" s="166"/>
      <c r="HQ37" s="166"/>
      <c r="HR37" s="166"/>
      <c r="HS37" s="166"/>
      <c r="HT37" s="166"/>
      <c r="HU37" s="166"/>
      <c r="HV37" s="166"/>
      <c r="HW37" s="166"/>
      <c r="HX37" s="166"/>
      <c r="HY37" s="166"/>
      <c r="HZ37" s="166"/>
      <c r="IA37" s="166"/>
      <c r="IB37" s="166"/>
      <c r="IC37" s="166"/>
      <c r="ID37" s="166"/>
      <c r="IE37" s="166"/>
      <c r="IF37" s="166"/>
      <c r="IG37" s="166"/>
      <c r="IH37" s="166"/>
      <c r="II37" s="166"/>
      <c r="IJ37" s="166"/>
      <c r="IK37" s="166"/>
      <c r="IL37" s="166"/>
      <c r="IM37" s="166"/>
      <c r="IN37" s="166"/>
      <c r="IO37" s="166"/>
      <c r="IP37" s="166"/>
      <c r="IQ37" s="166"/>
      <c r="IR37" s="166"/>
      <c r="IS37" s="166"/>
      <c r="IT37" s="166"/>
      <c r="IU37" s="166"/>
      <c r="IV37" s="166"/>
      <c r="IW37" s="166"/>
    </row>
    <row r="38" customFormat="false" ht="12.75" hidden="false" customHeight="false" outlineLevel="0" collapsed="false">
      <c r="A38" s="155"/>
      <c r="B38" s="162" t="s">
        <v>129</v>
      </c>
      <c r="C38" s="157"/>
      <c r="D38" s="163" t="n">
        <f aca="false">D37</f>
        <v>0</v>
      </c>
      <c r="E38" s="163" t="n">
        <f aca="false">+D38+E37</f>
        <v>0</v>
      </c>
      <c r="F38" s="163" t="n">
        <f aca="false">+E38+F37</f>
        <v>0</v>
      </c>
      <c r="G38" s="163" t="n">
        <f aca="false">+F38+G37</f>
        <v>0</v>
      </c>
      <c r="H38" s="163" t="n">
        <f aca="false">+G38+H37</f>
        <v>0</v>
      </c>
      <c r="I38" s="163" t="n">
        <f aca="false">+H38+I37</f>
        <v>0</v>
      </c>
      <c r="J38" s="163" t="n">
        <f aca="false">+I38+J37</f>
        <v>0</v>
      </c>
      <c r="K38" s="163" t="n">
        <f aca="false">+J38+K37</f>
        <v>0</v>
      </c>
      <c r="L38" s="163" t="n">
        <f aca="false">+K38+L37</f>
        <v>0</v>
      </c>
      <c r="M38" s="163" t="n">
        <f aca="false">+L38+M37</f>
        <v>0</v>
      </c>
      <c r="N38" s="163" t="n">
        <f aca="false">+M38+N37</f>
        <v>0</v>
      </c>
      <c r="O38" s="163" t="n">
        <f aca="false">+N38+O37</f>
        <v>0</v>
      </c>
      <c r="P38" s="163" t="n">
        <f aca="false">+O38+P37</f>
        <v>0</v>
      </c>
      <c r="Q38" s="163" t="n">
        <f aca="false">+P38+Q37</f>
        <v>0</v>
      </c>
      <c r="R38" s="163" t="n">
        <f aca="false">+Q38+R37</f>
        <v>0</v>
      </c>
      <c r="S38" s="163" t="n">
        <f aca="false">+R38+S37</f>
        <v>0</v>
      </c>
      <c r="T38" s="163" t="n">
        <f aca="false">+S38+T37</f>
        <v>0</v>
      </c>
      <c r="U38" s="163" t="n">
        <f aca="false">+T38+U37</f>
        <v>0</v>
      </c>
      <c r="V38" s="163" t="n">
        <f aca="false">+U38+V37</f>
        <v>0</v>
      </c>
      <c r="W38" s="163" t="n">
        <f aca="false">+V38+W37</f>
        <v>0</v>
      </c>
      <c r="X38" s="163" t="n">
        <f aca="false">+W38+X37</f>
        <v>0</v>
      </c>
      <c r="Y38" s="163" t="n">
        <f aca="false">+X38+Y37</f>
        <v>0</v>
      </c>
      <c r="Z38" s="163" t="n">
        <f aca="false">+Y38+Z37</f>
        <v>0</v>
      </c>
      <c r="AA38" s="163" t="n">
        <f aca="false">+Z38+AA37</f>
        <v>0</v>
      </c>
      <c r="AB38" s="163" t="n">
        <f aca="false">+AA38+AB37</f>
        <v>0</v>
      </c>
      <c r="AC38" s="163" t="n">
        <f aca="false">+AB38+AC37</f>
        <v>0</v>
      </c>
      <c r="AD38" s="163" t="n">
        <f aca="false">+AC38+AD37</f>
        <v>0</v>
      </c>
      <c r="AE38" s="163" t="n">
        <f aca="false">+AD38+AE37</f>
        <v>0</v>
      </c>
      <c r="AF38" s="163" t="n">
        <f aca="false">+AE38+AF37</f>
        <v>0</v>
      </c>
      <c r="AG38" s="163" t="n">
        <f aca="false">+AF38+AG37</f>
        <v>0.15</v>
      </c>
      <c r="AH38" s="163" t="n">
        <f aca="false">+AG38+AH37</f>
        <v>0.25</v>
      </c>
      <c r="AI38" s="164" t="n">
        <f aca="false">+AH38+AI37</f>
        <v>0.35</v>
      </c>
      <c r="AJ38" s="163" t="n">
        <f aca="false">+AI38+AJ37</f>
        <v>0.45</v>
      </c>
      <c r="AK38" s="163" t="n">
        <f aca="false">+AJ38+AK37</f>
        <v>0.55</v>
      </c>
      <c r="AL38" s="163" t="n">
        <f aca="false">+AK38+AL37</f>
        <v>0.65</v>
      </c>
      <c r="AM38" s="163" t="n">
        <f aca="false">+AL38+AM37</f>
        <v>0.75</v>
      </c>
      <c r="AN38" s="163" t="n">
        <f aca="false">+AM38+AN37</f>
        <v>0.85</v>
      </c>
      <c r="AO38" s="163" t="n">
        <f aca="false">+AN38+AO37</f>
        <v>0.85</v>
      </c>
      <c r="AP38" s="163" t="n">
        <f aca="false">+AO38+AP37</f>
        <v>0.95</v>
      </c>
      <c r="AQ38" s="163" t="n">
        <f aca="false">+AP38+AQ37</f>
        <v>0.95</v>
      </c>
      <c r="AR38" s="163" t="n">
        <f aca="false">+AQ38+AR37</f>
        <v>1</v>
      </c>
      <c r="AS38" s="163" t="n">
        <f aca="false">+AR38+AS37</f>
        <v>1</v>
      </c>
      <c r="AT38" s="163" t="n">
        <f aca="false">+AS38+AT37</f>
        <v>1</v>
      </c>
      <c r="AU38" s="163" t="n">
        <f aca="false">+AT38+AU37</f>
        <v>1</v>
      </c>
      <c r="AV38" s="163" t="n">
        <f aca="false">+AU38+AV37</f>
        <v>1</v>
      </c>
      <c r="AW38" s="163" t="n">
        <f aca="false">+AV38+AW37</f>
        <v>1</v>
      </c>
      <c r="AX38" s="163" t="n">
        <f aca="false">+AW38+AX37</f>
        <v>1</v>
      </c>
      <c r="AY38" s="163" t="n">
        <f aca="false">+AX38+AY37</f>
        <v>1</v>
      </c>
      <c r="AZ38" s="163" t="n">
        <f aca="false">+AY38+AZ37</f>
        <v>1</v>
      </c>
      <c r="BA38" s="163" t="n">
        <f aca="false">+AZ38+BA37</f>
        <v>1</v>
      </c>
      <c r="BB38" s="163" t="n">
        <f aca="false">+BA38+BB37</f>
        <v>1</v>
      </c>
      <c r="BC38" s="165"/>
      <c r="BD38" s="162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6"/>
      <c r="CL38" s="166"/>
      <c r="CM38" s="166"/>
      <c r="CN38" s="166"/>
      <c r="CO38" s="166"/>
      <c r="CP38" s="166"/>
      <c r="CQ38" s="166"/>
      <c r="CR38" s="166"/>
      <c r="CS38" s="166"/>
      <c r="CT38" s="166"/>
      <c r="CU38" s="166"/>
      <c r="CV38" s="166"/>
      <c r="CW38" s="166"/>
      <c r="CX38" s="166"/>
      <c r="CY38" s="166"/>
      <c r="CZ38" s="166"/>
      <c r="DA38" s="166"/>
      <c r="DB38" s="166"/>
      <c r="DC38" s="166"/>
      <c r="DD38" s="166"/>
      <c r="DE38" s="166"/>
      <c r="DF38" s="166"/>
      <c r="DG38" s="166"/>
      <c r="DH38" s="166"/>
      <c r="DI38" s="166"/>
      <c r="DJ38" s="166"/>
      <c r="DK38" s="166"/>
      <c r="DL38" s="166"/>
      <c r="DM38" s="166"/>
      <c r="DN38" s="166"/>
      <c r="DO38" s="166"/>
      <c r="DP38" s="166"/>
      <c r="DQ38" s="166"/>
      <c r="DR38" s="166"/>
      <c r="DS38" s="166"/>
      <c r="DT38" s="166"/>
      <c r="DU38" s="166"/>
      <c r="DV38" s="166"/>
      <c r="DW38" s="166"/>
      <c r="DX38" s="166"/>
      <c r="DY38" s="166"/>
      <c r="DZ38" s="166"/>
      <c r="EA38" s="166"/>
      <c r="EB38" s="166"/>
      <c r="EC38" s="166"/>
      <c r="ED38" s="166"/>
      <c r="EE38" s="166"/>
      <c r="EF38" s="166"/>
      <c r="EG38" s="166"/>
      <c r="EH38" s="166"/>
      <c r="EI38" s="166"/>
      <c r="EJ38" s="166"/>
      <c r="EK38" s="166"/>
      <c r="EL38" s="166"/>
      <c r="EM38" s="166"/>
      <c r="EN38" s="166"/>
      <c r="EO38" s="166"/>
      <c r="EP38" s="166"/>
      <c r="EQ38" s="166"/>
      <c r="ER38" s="166"/>
      <c r="ES38" s="166"/>
      <c r="ET38" s="166"/>
      <c r="EU38" s="166"/>
      <c r="EV38" s="166"/>
      <c r="EW38" s="166"/>
      <c r="EX38" s="166"/>
      <c r="EY38" s="166"/>
      <c r="EZ38" s="166"/>
      <c r="FA38" s="166"/>
      <c r="FB38" s="166"/>
      <c r="FC38" s="166"/>
      <c r="FD38" s="166"/>
      <c r="FE38" s="166"/>
      <c r="FF38" s="166"/>
      <c r="FG38" s="166"/>
      <c r="FH38" s="166"/>
      <c r="FI38" s="166"/>
      <c r="FJ38" s="166"/>
      <c r="FK38" s="166"/>
      <c r="FL38" s="166"/>
      <c r="FM38" s="166"/>
      <c r="FN38" s="166"/>
      <c r="FO38" s="166"/>
      <c r="FP38" s="166"/>
      <c r="FQ38" s="166"/>
      <c r="FR38" s="166"/>
      <c r="FS38" s="166"/>
      <c r="FT38" s="166"/>
      <c r="FU38" s="166"/>
      <c r="FV38" s="166"/>
      <c r="FW38" s="166"/>
      <c r="FX38" s="166"/>
      <c r="FY38" s="166"/>
      <c r="FZ38" s="166"/>
      <c r="GA38" s="166"/>
      <c r="GB38" s="166"/>
      <c r="GC38" s="166"/>
      <c r="GD38" s="166"/>
      <c r="GE38" s="166"/>
      <c r="GF38" s="166"/>
      <c r="GG38" s="166"/>
      <c r="GH38" s="166"/>
      <c r="GI38" s="166"/>
      <c r="GJ38" s="166"/>
      <c r="GK38" s="166"/>
      <c r="GL38" s="166"/>
      <c r="GM38" s="166"/>
      <c r="GN38" s="166"/>
      <c r="GO38" s="166"/>
      <c r="GP38" s="166"/>
      <c r="GQ38" s="166"/>
      <c r="GR38" s="166"/>
      <c r="GS38" s="166"/>
      <c r="GT38" s="166"/>
      <c r="GU38" s="166"/>
      <c r="GV38" s="166"/>
      <c r="GW38" s="166"/>
      <c r="GX38" s="166"/>
      <c r="GY38" s="166"/>
      <c r="GZ38" s="166"/>
      <c r="HA38" s="166"/>
      <c r="HB38" s="166"/>
      <c r="HC38" s="166"/>
      <c r="HD38" s="166"/>
      <c r="HE38" s="166"/>
      <c r="HF38" s="166"/>
      <c r="HG38" s="166"/>
      <c r="HH38" s="166"/>
      <c r="HI38" s="166"/>
      <c r="HJ38" s="166"/>
      <c r="HK38" s="166"/>
      <c r="HL38" s="166"/>
      <c r="HM38" s="166"/>
      <c r="HN38" s="166"/>
      <c r="HO38" s="166"/>
      <c r="HP38" s="166"/>
      <c r="HQ38" s="166"/>
      <c r="HR38" s="166"/>
      <c r="HS38" s="166"/>
      <c r="HT38" s="166"/>
      <c r="HU38" s="166"/>
      <c r="HV38" s="166"/>
      <c r="HW38" s="166"/>
      <c r="HX38" s="166"/>
      <c r="HY38" s="166"/>
      <c r="HZ38" s="166"/>
      <c r="IA38" s="166"/>
      <c r="IB38" s="166"/>
      <c r="IC38" s="166"/>
      <c r="ID38" s="166"/>
      <c r="IE38" s="166"/>
      <c r="IF38" s="166"/>
      <c r="IG38" s="166"/>
      <c r="IH38" s="166"/>
      <c r="II38" s="166"/>
      <c r="IJ38" s="166"/>
      <c r="IK38" s="166"/>
      <c r="IL38" s="166"/>
      <c r="IM38" s="166"/>
      <c r="IN38" s="166"/>
      <c r="IO38" s="166"/>
      <c r="IP38" s="166"/>
      <c r="IQ38" s="166"/>
      <c r="IR38" s="166"/>
      <c r="IS38" s="166"/>
      <c r="IT38" s="166"/>
      <c r="IU38" s="166"/>
      <c r="IV38" s="166"/>
      <c r="IW38" s="166"/>
    </row>
    <row r="39" customFormat="false" ht="12.75" hidden="false" customHeight="false" outlineLevel="0" collapsed="false">
      <c r="A39" s="155"/>
      <c r="B39" s="162" t="s">
        <v>130</v>
      </c>
      <c r="C39" s="157"/>
      <c r="D39" s="163" t="n">
        <v>0</v>
      </c>
      <c r="E39" s="163" t="n">
        <v>0</v>
      </c>
      <c r="F39" s="163" t="n">
        <v>0</v>
      </c>
      <c r="G39" s="163" t="n">
        <v>0</v>
      </c>
      <c r="H39" s="163" t="n">
        <v>0</v>
      </c>
      <c r="I39" s="163" t="n">
        <v>0</v>
      </c>
      <c r="J39" s="163" t="n">
        <v>0</v>
      </c>
      <c r="K39" s="163" t="n">
        <v>0</v>
      </c>
      <c r="L39" s="163" t="n">
        <v>0</v>
      </c>
      <c r="M39" s="163" t="n">
        <v>0</v>
      </c>
      <c r="N39" s="163" t="n">
        <v>0</v>
      </c>
      <c r="O39" s="163" t="n">
        <v>0</v>
      </c>
      <c r="P39" s="163" t="n">
        <v>0</v>
      </c>
      <c r="Q39" s="163" t="n">
        <v>0</v>
      </c>
      <c r="R39" s="163" t="n">
        <v>0</v>
      </c>
      <c r="S39" s="163" t="n">
        <v>0</v>
      </c>
      <c r="T39" s="163" t="n">
        <v>0</v>
      </c>
      <c r="U39" s="163" t="n">
        <v>0</v>
      </c>
      <c r="V39" s="163" t="n">
        <v>0</v>
      </c>
      <c r="W39" s="163" t="n">
        <v>0</v>
      </c>
      <c r="X39" s="163" t="n">
        <v>0</v>
      </c>
      <c r="Y39" s="163" t="n">
        <v>0</v>
      </c>
      <c r="Z39" s="163" t="n">
        <v>0</v>
      </c>
      <c r="AA39" s="163" t="n">
        <v>0</v>
      </c>
      <c r="AB39" s="163" t="n">
        <v>0</v>
      </c>
      <c r="AC39" s="163" t="n">
        <v>0</v>
      </c>
      <c r="AD39" s="163" t="n">
        <v>0</v>
      </c>
      <c r="AE39" s="163" t="n">
        <v>0</v>
      </c>
      <c r="AF39" s="163" t="n">
        <v>0</v>
      </c>
      <c r="AG39" s="163" t="n">
        <v>0.1</v>
      </c>
      <c r="AH39" s="163" t="n">
        <v>0.1</v>
      </c>
      <c r="AI39" s="164" t="n">
        <v>0.1</v>
      </c>
      <c r="AJ39" s="163" t="n">
        <v>0.1</v>
      </c>
      <c r="AK39" s="163" t="n">
        <v>0.1</v>
      </c>
      <c r="AL39" s="163" t="n">
        <v>0.1</v>
      </c>
      <c r="AM39" s="163" t="n">
        <v>0.1</v>
      </c>
      <c r="AN39" s="163" t="n">
        <v>0.1</v>
      </c>
      <c r="AO39" s="163" t="n">
        <v>0</v>
      </c>
      <c r="AP39" s="163" t="n">
        <v>0.1</v>
      </c>
      <c r="AQ39" s="163" t="n">
        <v>0.1</v>
      </c>
      <c r="AR39" s="163" t="n">
        <v>0</v>
      </c>
      <c r="AS39" s="163" t="n">
        <v>0</v>
      </c>
      <c r="AT39" s="163" t="n">
        <v>0</v>
      </c>
      <c r="AU39" s="163" t="n">
        <v>0</v>
      </c>
      <c r="AV39" s="163" t="n">
        <v>0</v>
      </c>
      <c r="AW39" s="163" t="n">
        <v>0</v>
      </c>
      <c r="AX39" s="163" t="n">
        <v>0</v>
      </c>
      <c r="AY39" s="163" t="n">
        <v>0</v>
      </c>
      <c r="AZ39" s="163" t="n">
        <v>0</v>
      </c>
      <c r="BA39" s="163" t="n">
        <v>0</v>
      </c>
      <c r="BB39" s="163" t="n">
        <v>0</v>
      </c>
      <c r="BC39" s="165" t="n">
        <f aca="false">SUM(D39:BB39)</f>
        <v>1</v>
      </c>
      <c r="BD39" s="162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6"/>
      <c r="CL39" s="166"/>
      <c r="CM39" s="166"/>
      <c r="CN39" s="166"/>
      <c r="CO39" s="166"/>
      <c r="CP39" s="166"/>
      <c r="CQ39" s="166"/>
      <c r="CR39" s="166"/>
      <c r="CS39" s="166"/>
      <c r="CT39" s="166"/>
      <c r="CU39" s="166"/>
      <c r="CV39" s="166"/>
      <c r="CW39" s="166"/>
      <c r="CX39" s="166"/>
      <c r="CY39" s="166"/>
      <c r="CZ39" s="166"/>
      <c r="DA39" s="166"/>
      <c r="DB39" s="166"/>
      <c r="DC39" s="166"/>
      <c r="DD39" s="166"/>
      <c r="DE39" s="166"/>
      <c r="DF39" s="166"/>
      <c r="DG39" s="166"/>
      <c r="DH39" s="166"/>
      <c r="DI39" s="166"/>
      <c r="DJ39" s="166"/>
      <c r="DK39" s="166"/>
      <c r="DL39" s="166"/>
      <c r="DM39" s="166"/>
      <c r="DN39" s="166"/>
      <c r="DO39" s="166"/>
      <c r="DP39" s="166"/>
      <c r="DQ39" s="166"/>
      <c r="DR39" s="166"/>
      <c r="DS39" s="166"/>
      <c r="DT39" s="166"/>
      <c r="DU39" s="166"/>
      <c r="DV39" s="166"/>
      <c r="DW39" s="166"/>
      <c r="DX39" s="166"/>
      <c r="DY39" s="166"/>
      <c r="DZ39" s="166"/>
      <c r="EA39" s="166"/>
      <c r="EB39" s="166"/>
      <c r="EC39" s="166"/>
      <c r="ED39" s="166"/>
      <c r="EE39" s="166"/>
      <c r="EF39" s="166"/>
      <c r="EG39" s="166"/>
      <c r="EH39" s="166"/>
      <c r="EI39" s="166"/>
      <c r="EJ39" s="166"/>
      <c r="EK39" s="166"/>
      <c r="EL39" s="166"/>
      <c r="EM39" s="166"/>
      <c r="EN39" s="166"/>
      <c r="EO39" s="166"/>
      <c r="EP39" s="166"/>
      <c r="EQ39" s="166"/>
      <c r="ER39" s="166"/>
      <c r="ES39" s="166"/>
      <c r="ET39" s="166"/>
      <c r="EU39" s="166"/>
      <c r="EV39" s="166"/>
      <c r="EW39" s="166"/>
      <c r="EX39" s="166"/>
      <c r="EY39" s="166"/>
      <c r="EZ39" s="166"/>
      <c r="FA39" s="166"/>
      <c r="FB39" s="166"/>
      <c r="FC39" s="166"/>
      <c r="FD39" s="166"/>
      <c r="FE39" s="166"/>
      <c r="FF39" s="166"/>
      <c r="FG39" s="166"/>
      <c r="FH39" s="166"/>
      <c r="FI39" s="166"/>
      <c r="FJ39" s="166"/>
      <c r="FK39" s="166"/>
      <c r="FL39" s="166"/>
      <c r="FM39" s="166"/>
      <c r="FN39" s="166"/>
      <c r="FO39" s="166"/>
      <c r="FP39" s="166"/>
      <c r="FQ39" s="166"/>
      <c r="FR39" s="166"/>
      <c r="FS39" s="166"/>
      <c r="FT39" s="166"/>
      <c r="FU39" s="166"/>
      <c r="FV39" s="166"/>
      <c r="FW39" s="166"/>
      <c r="FX39" s="166"/>
      <c r="FY39" s="166"/>
      <c r="FZ39" s="166"/>
      <c r="GA39" s="166"/>
      <c r="GB39" s="166"/>
      <c r="GC39" s="166"/>
      <c r="GD39" s="166"/>
      <c r="GE39" s="166"/>
      <c r="GF39" s="166"/>
      <c r="GG39" s="166"/>
      <c r="GH39" s="166"/>
      <c r="GI39" s="166"/>
      <c r="GJ39" s="166"/>
      <c r="GK39" s="166"/>
      <c r="GL39" s="166"/>
      <c r="GM39" s="166"/>
      <c r="GN39" s="166"/>
      <c r="GO39" s="166"/>
      <c r="GP39" s="166"/>
      <c r="GQ39" s="166"/>
      <c r="GR39" s="166"/>
      <c r="GS39" s="166"/>
      <c r="GT39" s="166"/>
      <c r="GU39" s="166"/>
      <c r="GV39" s="166"/>
      <c r="GW39" s="166"/>
      <c r="GX39" s="166"/>
      <c r="GY39" s="166"/>
      <c r="GZ39" s="166"/>
      <c r="HA39" s="166"/>
      <c r="HB39" s="166"/>
      <c r="HC39" s="166"/>
      <c r="HD39" s="166"/>
      <c r="HE39" s="166"/>
      <c r="HF39" s="166"/>
      <c r="HG39" s="166"/>
      <c r="HH39" s="166"/>
      <c r="HI39" s="166"/>
      <c r="HJ39" s="166"/>
      <c r="HK39" s="166"/>
      <c r="HL39" s="166"/>
      <c r="HM39" s="166"/>
      <c r="HN39" s="166"/>
      <c r="HO39" s="166"/>
      <c r="HP39" s="166"/>
      <c r="HQ39" s="166"/>
      <c r="HR39" s="166"/>
      <c r="HS39" s="166"/>
      <c r="HT39" s="166"/>
      <c r="HU39" s="166"/>
      <c r="HV39" s="166"/>
      <c r="HW39" s="166"/>
      <c r="HX39" s="166"/>
      <c r="HY39" s="166"/>
      <c r="HZ39" s="166"/>
      <c r="IA39" s="166"/>
      <c r="IB39" s="166"/>
      <c r="IC39" s="166"/>
      <c r="ID39" s="166"/>
      <c r="IE39" s="166"/>
      <c r="IF39" s="166"/>
      <c r="IG39" s="166"/>
      <c r="IH39" s="166"/>
      <c r="II39" s="166"/>
      <c r="IJ39" s="166"/>
      <c r="IK39" s="166"/>
      <c r="IL39" s="166"/>
      <c r="IM39" s="166"/>
      <c r="IN39" s="166"/>
      <c r="IO39" s="166"/>
      <c r="IP39" s="166"/>
      <c r="IQ39" s="166"/>
      <c r="IR39" s="166"/>
      <c r="IS39" s="166"/>
      <c r="IT39" s="166"/>
      <c r="IU39" s="166"/>
      <c r="IV39" s="166"/>
      <c r="IW39" s="166"/>
    </row>
    <row r="40" customFormat="false" ht="12.75" hidden="false" customHeight="false" outlineLevel="0" collapsed="false">
      <c r="A40" s="155"/>
      <c r="B40" s="162" t="s">
        <v>131</v>
      </c>
      <c r="C40" s="157"/>
      <c r="D40" s="163" t="n">
        <f aca="false">D39</f>
        <v>0</v>
      </c>
      <c r="E40" s="163" t="n">
        <f aca="false">+D40+E39</f>
        <v>0</v>
      </c>
      <c r="F40" s="163" t="n">
        <f aca="false">+E40+F39</f>
        <v>0</v>
      </c>
      <c r="G40" s="163" t="n">
        <f aca="false">+F40+G39</f>
        <v>0</v>
      </c>
      <c r="H40" s="163" t="n">
        <f aca="false">+G40+H39</f>
        <v>0</v>
      </c>
      <c r="I40" s="163" t="n">
        <f aca="false">+H40+I39</f>
        <v>0</v>
      </c>
      <c r="J40" s="163" t="n">
        <f aca="false">+I40+J39</f>
        <v>0</v>
      </c>
      <c r="K40" s="163" t="n">
        <f aca="false">+J40+K39</f>
        <v>0</v>
      </c>
      <c r="L40" s="163" t="n">
        <f aca="false">+K40+L39</f>
        <v>0</v>
      </c>
      <c r="M40" s="163" t="n">
        <f aca="false">+L40+M39</f>
        <v>0</v>
      </c>
      <c r="N40" s="163" t="n">
        <f aca="false">+M40+N39</f>
        <v>0</v>
      </c>
      <c r="O40" s="163" t="n">
        <f aca="false">+N40+O39</f>
        <v>0</v>
      </c>
      <c r="P40" s="163" t="n">
        <f aca="false">+O40+P39</f>
        <v>0</v>
      </c>
      <c r="Q40" s="163" t="n">
        <f aca="false">+P40+Q39</f>
        <v>0</v>
      </c>
      <c r="R40" s="163" t="n">
        <f aca="false">+Q40+R39</f>
        <v>0</v>
      </c>
      <c r="S40" s="163" t="n">
        <f aca="false">+R40+S39</f>
        <v>0</v>
      </c>
      <c r="T40" s="163" t="n">
        <f aca="false">+S40+T39</f>
        <v>0</v>
      </c>
      <c r="U40" s="163" t="n">
        <f aca="false">+T40+U39</f>
        <v>0</v>
      </c>
      <c r="V40" s="163" t="n">
        <f aca="false">+U40+V39</f>
        <v>0</v>
      </c>
      <c r="W40" s="163" t="n">
        <f aca="false">+V40+W39</f>
        <v>0</v>
      </c>
      <c r="X40" s="163" t="n">
        <f aca="false">+W40+X39</f>
        <v>0</v>
      </c>
      <c r="Y40" s="163" t="n">
        <f aca="false">+X40+Y39</f>
        <v>0</v>
      </c>
      <c r="Z40" s="163" t="n">
        <f aca="false">+Y40+Z39</f>
        <v>0</v>
      </c>
      <c r="AA40" s="163" t="n">
        <f aca="false">+Z40+AA39</f>
        <v>0</v>
      </c>
      <c r="AB40" s="163" t="n">
        <f aca="false">+AA40+AB39</f>
        <v>0</v>
      </c>
      <c r="AC40" s="163" t="n">
        <f aca="false">+AB40+AC39</f>
        <v>0</v>
      </c>
      <c r="AD40" s="163" t="n">
        <f aca="false">+AC40+AD39</f>
        <v>0</v>
      </c>
      <c r="AE40" s="163" t="n">
        <f aca="false">+AD40+AE39</f>
        <v>0</v>
      </c>
      <c r="AF40" s="163" t="n">
        <f aca="false">+AE40+AF39</f>
        <v>0</v>
      </c>
      <c r="AG40" s="163" t="n">
        <f aca="false">+AF40+AG39</f>
        <v>0.1</v>
      </c>
      <c r="AH40" s="163" t="n">
        <f aca="false">+AG40+AH39</f>
        <v>0.2</v>
      </c>
      <c r="AI40" s="164" t="n">
        <f aca="false">+AH40+AI39</f>
        <v>0.3</v>
      </c>
      <c r="AJ40" s="163" t="n">
        <f aca="false">+AI40+AJ39</f>
        <v>0.4</v>
      </c>
      <c r="AK40" s="163" t="n">
        <f aca="false">+AJ40+AK39</f>
        <v>0.5</v>
      </c>
      <c r="AL40" s="163" t="n">
        <f aca="false">+AK40+AL39</f>
        <v>0.6</v>
      </c>
      <c r="AM40" s="163" t="n">
        <f aca="false">+AL40+AM39</f>
        <v>0.7</v>
      </c>
      <c r="AN40" s="163" t="n">
        <f aca="false">+AM40+AN39</f>
        <v>0.8</v>
      </c>
      <c r="AO40" s="163" t="n">
        <f aca="false">+AN40+AO39</f>
        <v>0.8</v>
      </c>
      <c r="AP40" s="163" t="n">
        <f aca="false">+AO40+AP39</f>
        <v>0.9</v>
      </c>
      <c r="AQ40" s="163" t="n">
        <f aca="false">+AP40+AQ39</f>
        <v>1</v>
      </c>
      <c r="AR40" s="163" t="n">
        <f aca="false">+AQ40+AR39</f>
        <v>1</v>
      </c>
      <c r="AS40" s="163" t="n">
        <f aca="false">+AR40+AS39</f>
        <v>1</v>
      </c>
      <c r="AT40" s="163" t="n">
        <f aca="false">+AS40+AT39</f>
        <v>1</v>
      </c>
      <c r="AU40" s="163" t="n">
        <f aca="false">+AT40+AU39</f>
        <v>1</v>
      </c>
      <c r="AV40" s="163" t="n">
        <f aca="false">+AU40+AV39</f>
        <v>1</v>
      </c>
      <c r="AW40" s="163" t="n">
        <f aca="false">+AV40+AW39</f>
        <v>1</v>
      </c>
      <c r="AX40" s="163" t="n">
        <f aca="false">+AW40+AX39</f>
        <v>1</v>
      </c>
      <c r="AY40" s="163" t="n">
        <f aca="false">+AX40+AY39</f>
        <v>1</v>
      </c>
      <c r="AZ40" s="163" t="n">
        <f aca="false">+AY40+AZ39</f>
        <v>1</v>
      </c>
      <c r="BA40" s="163" t="n">
        <f aca="false">+AZ40+BA39</f>
        <v>1</v>
      </c>
      <c r="BB40" s="163" t="n">
        <f aca="false">+BA40+BB39</f>
        <v>1</v>
      </c>
      <c r="BC40" s="165"/>
      <c r="BD40" s="162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6"/>
      <c r="CL40" s="166"/>
      <c r="CM40" s="166"/>
      <c r="CN40" s="166"/>
      <c r="CO40" s="166"/>
      <c r="CP40" s="166"/>
      <c r="CQ40" s="166"/>
      <c r="CR40" s="166"/>
      <c r="CS40" s="166"/>
      <c r="CT40" s="166"/>
      <c r="CU40" s="166"/>
      <c r="CV40" s="166"/>
      <c r="CW40" s="166"/>
      <c r="CX40" s="166"/>
      <c r="CY40" s="166"/>
      <c r="CZ40" s="166"/>
      <c r="DA40" s="166"/>
      <c r="DB40" s="166"/>
      <c r="DC40" s="166"/>
      <c r="DD40" s="166"/>
      <c r="DE40" s="166"/>
      <c r="DF40" s="166"/>
      <c r="DG40" s="166"/>
      <c r="DH40" s="166"/>
      <c r="DI40" s="166"/>
      <c r="DJ40" s="166"/>
      <c r="DK40" s="166"/>
      <c r="DL40" s="166"/>
      <c r="DM40" s="166"/>
      <c r="DN40" s="166"/>
      <c r="DO40" s="166"/>
      <c r="DP40" s="166"/>
      <c r="DQ40" s="166"/>
      <c r="DR40" s="166"/>
      <c r="DS40" s="166"/>
      <c r="DT40" s="166"/>
      <c r="DU40" s="166"/>
      <c r="DV40" s="166"/>
      <c r="DW40" s="166"/>
      <c r="DX40" s="166"/>
      <c r="DY40" s="166"/>
      <c r="DZ40" s="166"/>
      <c r="EA40" s="166"/>
      <c r="EB40" s="166"/>
      <c r="EC40" s="166"/>
      <c r="ED40" s="166"/>
      <c r="EE40" s="166"/>
      <c r="EF40" s="166"/>
      <c r="EG40" s="166"/>
      <c r="EH40" s="166"/>
      <c r="EI40" s="166"/>
      <c r="EJ40" s="166"/>
      <c r="EK40" s="166"/>
      <c r="EL40" s="166"/>
      <c r="EM40" s="166"/>
      <c r="EN40" s="166"/>
      <c r="EO40" s="166"/>
      <c r="EP40" s="166"/>
      <c r="EQ40" s="166"/>
      <c r="ER40" s="166"/>
      <c r="ES40" s="166"/>
      <c r="ET40" s="166"/>
      <c r="EU40" s="166"/>
      <c r="EV40" s="166"/>
      <c r="EW40" s="166"/>
      <c r="EX40" s="166"/>
      <c r="EY40" s="166"/>
      <c r="EZ40" s="166"/>
      <c r="FA40" s="166"/>
      <c r="FB40" s="166"/>
      <c r="FC40" s="166"/>
      <c r="FD40" s="166"/>
      <c r="FE40" s="166"/>
      <c r="FF40" s="166"/>
      <c r="FG40" s="166"/>
      <c r="FH40" s="166"/>
      <c r="FI40" s="166"/>
      <c r="FJ40" s="166"/>
      <c r="FK40" s="166"/>
      <c r="FL40" s="166"/>
      <c r="FM40" s="166"/>
      <c r="FN40" s="166"/>
      <c r="FO40" s="166"/>
      <c r="FP40" s="166"/>
      <c r="FQ40" s="166"/>
      <c r="FR40" s="166"/>
      <c r="FS40" s="166"/>
      <c r="FT40" s="166"/>
      <c r="FU40" s="166"/>
      <c r="FV40" s="166"/>
      <c r="FW40" s="166"/>
      <c r="FX40" s="166"/>
      <c r="FY40" s="166"/>
      <c r="FZ40" s="166"/>
      <c r="GA40" s="166"/>
      <c r="GB40" s="166"/>
      <c r="GC40" s="166"/>
      <c r="GD40" s="166"/>
      <c r="GE40" s="166"/>
      <c r="GF40" s="166"/>
      <c r="GG40" s="166"/>
      <c r="GH40" s="166"/>
      <c r="GI40" s="166"/>
      <c r="GJ40" s="166"/>
      <c r="GK40" s="166"/>
      <c r="GL40" s="166"/>
      <c r="GM40" s="166"/>
      <c r="GN40" s="166"/>
      <c r="GO40" s="166"/>
      <c r="GP40" s="166"/>
      <c r="GQ40" s="166"/>
      <c r="GR40" s="166"/>
      <c r="GS40" s="166"/>
      <c r="GT40" s="166"/>
      <c r="GU40" s="166"/>
      <c r="GV40" s="166"/>
      <c r="GW40" s="166"/>
      <c r="GX40" s="166"/>
      <c r="GY40" s="166"/>
      <c r="GZ40" s="166"/>
      <c r="HA40" s="166"/>
      <c r="HB40" s="166"/>
      <c r="HC40" s="166"/>
      <c r="HD40" s="166"/>
      <c r="HE40" s="166"/>
      <c r="HF40" s="166"/>
      <c r="HG40" s="166"/>
      <c r="HH40" s="166"/>
      <c r="HI40" s="166"/>
      <c r="HJ40" s="166"/>
      <c r="HK40" s="166"/>
      <c r="HL40" s="166"/>
      <c r="HM40" s="166"/>
      <c r="HN40" s="166"/>
      <c r="HO40" s="166"/>
      <c r="HP40" s="166"/>
      <c r="HQ40" s="166"/>
      <c r="HR40" s="166"/>
      <c r="HS40" s="166"/>
      <c r="HT40" s="166"/>
      <c r="HU40" s="166"/>
      <c r="HV40" s="166"/>
      <c r="HW40" s="166"/>
      <c r="HX40" s="166"/>
      <c r="HY40" s="166"/>
      <c r="HZ40" s="166"/>
      <c r="IA40" s="166"/>
      <c r="IB40" s="166"/>
      <c r="IC40" s="166"/>
      <c r="ID40" s="166"/>
      <c r="IE40" s="166"/>
      <c r="IF40" s="166"/>
      <c r="IG40" s="166"/>
      <c r="IH40" s="166"/>
      <c r="II40" s="166"/>
      <c r="IJ40" s="166"/>
      <c r="IK40" s="166"/>
      <c r="IL40" s="166"/>
      <c r="IM40" s="166"/>
      <c r="IN40" s="166"/>
      <c r="IO40" s="166"/>
      <c r="IP40" s="166"/>
      <c r="IQ40" s="166"/>
      <c r="IR40" s="166"/>
      <c r="IS40" s="166"/>
      <c r="IT40" s="166"/>
      <c r="IU40" s="166"/>
      <c r="IV40" s="166"/>
      <c r="IW40" s="166"/>
    </row>
    <row r="41" customFormat="false" ht="12.75" hidden="false" customHeight="false" outlineLevel="0" collapsed="false">
      <c r="A41" s="155"/>
      <c r="B41" s="167"/>
      <c r="C41" s="157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9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70"/>
      <c r="BD41" s="167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1"/>
      <c r="CA41" s="171"/>
      <c r="CB41" s="171"/>
      <c r="CC41" s="171"/>
      <c r="CD41" s="171"/>
      <c r="CE41" s="171"/>
      <c r="CF41" s="171"/>
      <c r="CG41" s="171"/>
      <c r="CH41" s="171"/>
      <c r="CI41" s="171"/>
      <c r="CJ41" s="171"/>
      <c r="CK41" s="171"/>
      <c r="CL41" s="171"/>
      <c r="CM41" s="171"/>
      <c r="CN41" s="171"/>
      <c r="CO41" s="171"/>
      <c r="CP41" s="171"/>
      <c r="CQ41" s="171"/>
      <c r="CR41" s="171"/>
      <c r="CS41" s="171"/>
      <c r="CT41" s="171"/>
      <c r="CU41" s="171"/>
      <c r="CV41" s="171"/>
      <c r="CW41" s="171"/>
      <c r="CX41" s="171"/>
      <c r="CY41" s="171"/>
      <c r="CZ41" s="171"/>
      <c r="DA41" s="171"/>
      <c r="DB41" s="171"/>
      <c r="DC41" s="171"/>
      <c r="DD41" s="171"/>
      <c r="DE41" s="171"/>
      <c r="DF41" s="171"/>
      <c r="DG41" s="171"/>
      <c r="DH41" s="171"/>
      <c r="DI41" s="171"/>
      <c r="DJ41" s="171"/>
      <c r="DK41" s="171"/>
      <c r="DL41" s="171"/>
      <c r="DM41" s="171"/>
      <c r="DN41" s="171"/>
      <c r="DO41" s="171"/>
      <c r="DP41" s="171"/>
      <c r="DQ41" s="171"/>
      <c r="DR41" s="171"/>
      <c r="DS41" s="171"/>
      <c r="DT41" s="171"/>
      <c r="DU41" s="171"/>
      <c r="DV41" s="171"/>
      <c r="DW41" s="171"/>
      <c r="DX41" s="171"/>
      <c r="DY41" s="171"/>
      <c r="DZ41" s="171"/>
      <c r="EA41" s="171"/>
      <c r="EB41" s="171"/>
      <c r="EC41" s="171"/>
      <c r="ED41" s="171"/>
      <c r="EE41" s="171"/>
      <c r="EF41" s="171"/>
      <c r="EG41" s="171"/>
      <c r="EH41" s="171"/>
      <c r="EI41" s="171"/>
      <c r="EJ41" s="171"/>
      <c r="EK41" s="171"/>
      <c r="EL41" s="171"/>
      <c r="EM41" s="171"/>
      <c r="EN41" s="171"/>
      <c r="EO41" s="171"/>
      <c r="EP41" s="171"/>
      <c r="EQ41" s="171"/>
      <c r="ER41" s="171"/>
      <c r="ES41" s="171"/>
      <c r="ET41" s="171"/>
      <c r="EU41" s="171"/>
      <c r="EV41" s="171"/>
      <c r="EW41" s="171"/>
      <c r="EX41" s="171"/>
      <c r="EY41" s="171"/>
      <c r="EZ41" s="171"/>
      <c r="FA41" s="171"/>
      <c r="FB41" s="171"/>
      <c r="FC41" s="171"/>
      <c r="FD41" s="171"/>
      <c r="FE41" s="171"/>
      <c r="FF41" s="171"/>
      <c r="FG41" s="171"/>
      <c r="FH41" s="171"/>
      <c r="FI41" s="171"/>
      <c r="FJ41" s="171"/>
      <c r="FK41" s="171"/>
      <c r="FL41" s="171"/>
      <c r="FM41" s="171"/>
      <c r="FN41" s="171"/>
      <c r="FO41" s="171"/>
      <c r="FP41" s="171"/>
      <c r="FQ41" s="171"/>
      <c r="FR41" s="171"/>
      <c r="FS41" s="171"/>
      <c r="FT41" s="171"/>
      <c r="FU41" s="171"/>
      <c r="FV41" s="171"/>
      <c r="FW41" s="171"/>
      <c r="FX41" s="171"/>
      <c r="FY41" s="171"/>
      <c r="FZ41" s="171"/>
      <c r="GA41" s="171"/>
      <c r="GB41" s="171"/>
      <c r="GC41" s="171"/>
      <c r="GD41" s="171"/>
      <c r="GE41" s="171"/>
      <c r="GF41" s="171"/>
      <c r="GG41" s="171"/>
      <c r="GH41" s="171"/>
      <c r="GI41" s="171"/>
      <c r="GJ41" s="171"/>
      <c r="GK41" s="171"/>
      <c r="GL41" s="171"/>
      <c r="GM41" s="171"/>
      <c r="GN41" s="171"/>
      <c r="GO41" s="171"/>
      <c r="GP41" s="171"/>
      <c r="GQ41" s="171"/>
      <c r="GR41" s="171"/>
      <c r="GS41" s="171"/>
      <c r="GT41" s="171"/>
      <c r="GU41" s="171"/>
      <c r="GV41" s="171"/>
      <c r="GW41" s="171"/>
      <c r="GX41" s="171"/>
      <c r="GY41" s="171"/>
      <c r="GZ41" s="171"/>
      <c r="HA41" s="171"/>
      <c r="HB41" s="171"/>
      <c r="HC41" s="171"/>
      <c r="HD41" s="171"/>
      <c r="HE41" s="171"/>
      <c r="HF41" s="171"/>
      <c r="HG41" s="171"/>
      <c r="HH41" s="171"/>
      <c r="HI41" s="171"/>
      <c r="HJ41" s="171"/>
      <c r="HK41" s="171"/>
      <c r="HL41" s="171"/>
      <c r="HM41" s="171"/>
      <c r="HN41" s="171"/>
      <c r="HO41" s="171"/>
      <c r="HP41" s="171"/>
      <c r="HQ41" s="171"/>
      <c r="HR41" s="171"/>
      <c r="HS41" s="171"/>
      <c r="HT41" s="171"/>
      <c r="HU41" s="171"/>
      <c r="HV41" s="171"/>
      <c r="HW41" s="171"/>
      <c r="HX41" s="171"/>
      <c r="HY41" s="171"/>
      <c r="HZ41" s="171"/>
      <c r="IA41" s="171"/>
      <c r="IB41" s="171"/>
      <c r="IC41" s="171"/>
      <c r="ID41" s="171"/>
      <c r="IE41" s="171"/>
      <c r="IF41" s="171"/>
      <c r="IG41" s="171"/>
      <c r="IH41" s="171"/>
      <c r="II41" s="171"/>
      <c r="IJ41" s="171"/>
      <c r="IK41" s="171"/>
      <c r="IL41" s="171"/>
      <c r="IM41" s="171"/>
      <c r="IN41" s="171"/>
      <c r="IO41" s="171"/>
      <c r="IP41" s="171"/>
      <c r="IQ41" s="171"/>
      <c r="IR41" s="171"/>
      <c r="IS41" s="171"/>
      <c r="IT41" s="171"/>
      <c r="IU41" s="171"/>
      <c r="IV41" s="171"/>
      <c r="IW41" s="171"/>
    </row>
    <row r="42" customFormat="false" ht="12.75" hidden="false" customHeight="false" outlineLevel="0" collapsed="false">
      <c r="A42" s="155"/>
      <c r="B42" s="172" t="s">
        <v>132</v>
      </c>
      <c r="C42" s="173" t="n">
        <v>15.769725</v>
      </c>
      <c r="D42" s="174" t="n">
        <f aca="false">+D38*$C42</f>
        <v>0</v>
      </c>
      <c r="E42" s="174" t="n">
        <f aca="false">+E38*$C42</f>
        <v>0</v>
      </c>
      <c r="F42" s="174" t="n">
        <f aca="false">+F38*$C42</f>
        <v>0</v>
      </c>
      <c r="G42" s="174" t="n">
        <f aca="false">+G38*$C42</f>
        <v>0</v>
      </c>
      <c r="H42" s="174" t="n">
        <f aca="false">+H38*$C42</f>
        <v>0</v>
      </c>
      <c r="I42" s="174" t="n">
        <f aca="false">+I38*$C42</f>
        <v>0</v>
      </c>
      <c r="J42" s="174" t="n">
        <f aca="false">+J38*$C42</f>
        <v>0</v>
      </c>
      <c r="K42" s="174" t="n">
        <f aca="false">+K38*$C42</f>
        <v>0</v>
      </c>
      <c r="L42" s="174" t="n">
        <f aca="false">+L38*$C42</f>
        <v>0</v>
      </c>
      <c r="M42" s="174" t="n">
        <f aca="false">+M38*$C42</f>
        <v>0</v>
      </c>
      <c r="N42" s="174" t="n">
        <f aca="false">+N38*$C42</f>
        <v>0</v>
      </c>
      <c r="O42" s="174" t="n">
        <f aca="false">+O38*$C42</f>
        <v>0</v>
      </c>
      <c r="P42" s="174" t="n">
        <f aca="false">+P38*$C42</f>
        <v>0</v>
      </c>
      <c r="Q42" s="174" t="n">
        <f aca="false">+Q38*$C42</f>
        <v>0</v>
      </c>
      <c r="R42" s="174" t="n">
        <f aca="false">+R38*$C42</f>
        <v>0</v>
      </c>
      <c r="S42" s="174" t="n">
        <f aca="false">+S38*$C42</f>
        <v>0</v>
      </c>
      <c r="T42" s="174" t="n">
        <f aca="false">+T38*$C42</f>
        <v>0</v>
      </c>
      <c r="U42" s="174" t="n">
        <f aca="false">+U38*$C42</f>
        <v>0</v>
      </c>
      <c r="V42" s="174" t="n">
        <f aca="false">+V38*$C42</f>
        <v>0</v>
      </c>
      <c r="W42" s="174" t="n">
        <f aca="false">+W38*$C42</f>
        <v>0</v>
      </c>
      <c r="X42" s="174" t="n">
        <f aca="false">+X38*$C42</f>
        <v>0</v>
      </c>
      <c r="Y42" s="174" t="n">
        <f aca="false">+Y38*$C42</f>
        <v>0</v>
      </c>
      <c r="Z42" s="174" t="n">
        <f aca="false">+Z38*$C42</f>
        <v>0</v>
      </c>
      <c r="AA42" s="174" t="n">
        <f aca="false">+AA38*$C42</f>
        <v>0</v>
      </c>
      <c r="AB42" s="174" t="n">
        <f aca="false">+AB38*$C42</f>
        <v>0</v>
      </c>
      <c r="AC42" s="174" t="n">
        <f aca="false">+AC38*$C42</f>
        <v>0</v>
      </c>
      <c r="AD42" s="174" t="n">
        <f aca="false">+AD38*$C42</f>
        <v>0</v>
      </c>
      <c r="AE42" s="174" t="n">
        <f aca="false">+AE38*$C42</f>
        <v>0</v>
      </c>
      <c r="AF42" s="174" t="n">
        <f aca="false">+AF38*$C42</f>
        <v>0</v>
      </c>
      <c r="AG42" s="174" t="n">
        <f aca="false">+AG38*$C42</f>
        <v>2.36545875</v>
      </c>
      <c r="AH42" s="174" t="n">
        <f aca="false">+AH38*$C42</f>
        <v>3.94243125</v>
      </c>
      <c r="AI42" s="175" t="n">
        <f aca="false">+AI38*$C42</f>
        <v>5.51940375</v>
      </c>
      <c r="AJ42" s="174" t="n">
        <f aca="false">+AJ38*$C42</f>
        <v>7.09637625</v>
      </c>
      <c r="AK42" s="174" t="n">
        <f aca="false">+AK38*$C42</f>
        <v>8.67334875</v>
      </c>
      <c r="AL42" s="174" t="n">
        <f aca="false">+AL38*$C42</f>
        <v>10.25032125</v>
      </c>
      <c r="AM42" s="174" t="n">
        <f aca="false">+AM38*$C42</f>
        <v>11.82729375</v>
      </c>
      <c r="AN42" s="174" t="n">
        <f aca="false">+AN38*$C42</f>
        <v>13.40426625</v>
      </c>
      <c r="AO42" s="174" t="n">
        <f aca="false">+AO38*$C42</f>
        <v>13.40426625</v>
      </c>
      <c r="AP42" s="174" t="n">
        <f aca="false">+AP38*$C42</f>
        <v>14.98123875</v>
      </c>
      <c r="AQ42" s="174" t="n">
        <f aca="false">+AQ38*$C42</f>
        <v>14.98123875</v>
      </c>
      <c r="AR42" s="174" t="n">
        <f aca="false">+AR38*$C42</f>
        <v>15.769725</v>
      </c>
      <c r="AS42" s="174" t="n">
        <f aca="false">+AS38*$C42</f>
        <v>15.769725</v>
      </c>
      <c r="AT42" s="174" t="n">
        <f aca="false">+AT38*$C42</f>
        <v>15.769725</v>
      </c>
      <c r="AU42" s="174" t="n">
        <f aca="false">+AU38*$C42</f>
        <v>15.769725</v>
      </c>
      <c r="AV42" s="174" t="n">
        <f aca="false">+AV38*$C42</f>
        <v>15.769725</v>
      </c>
      <c r="AW42" s="174" t="n">
        <f aca="false">+AW38*$C42</f>
        <v>15.769725</v>
      </c>
      <c r="AX42" s="174" t="n">
        <f aca="false">+AX38*$C42</f>
        <v>15.769725</v>
      </c>
      <c r="AY42" s="174" t="n">
        <f aca="false">+AY38*$C42</f>
        <v>15.769725</v>
      </c>
      <c r="AZ42" s="174" t="n">
        <f aca="false">+AZ38*$C42</f>
        <v>15.769725</v>
      </c>
      <c r="BA42" s="174" t="n">
        <f aca="false">+BA38*$C42</f>
        <v>15.769725</v>
      </c>
      <c r="BB42" s="174" t="n">
        <f aca="false">+BB38*$C42</f>
        <v>15.769725</v>
      </c>
      <c r="BC42" s="176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2"/>
      <c r="CW42" s="172"/>
      <c r="CX42" s="172"/>
      <c r="CY42" s="172"/>
      <c r="CZ42" s="172"/>
      <c r="DA42" s="172"/>
      <c r="DB42" s="172"/>
      <c r="DC42" s="172"/>
      <c r="DD42" s="172"/>
      <c r="DE42" s="172"/>
      <c r="DF42" s="172"/>
      <c r="DG42" s="172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  <c r="DU42" s="172"/>
      <c r="DV42" s="172"/>
      <c r="DW42" s="172"/>
      <c r="DX42" s="172"/>
      <c r="DY42" s="172"/>
      <c r="DZ42" s="172"/>
      <c r="EA42" s="172"/>
      <c r="EB42" s="172"/>
      <c r="EC42" s="172"/>
      <c r="ED42" s="172"/>
      <c r="EE42" s="172"/>
      <c r="EF42" s="172"/>
      <c r="EG42" s="172"/>
      <c r="EH42" s="172"/>
      <c r="EI42" s="172"/>
      <c r="EJ42" s="172"/>
      <c r="EK42" s="172"/>
      <c r="EL42" s="172"/>
      <c r="EM42" s="172"/>
      <c r="EN42" s="172"/>
      <c r="EO42" s="172"/>
      <c r="EP42" s="172"/>
      <c r="EQ42" s="172"/>
      <c r="ER42" s="172"/>
      <c r="ES42" s="172"/>
      <c r="ET42" s="172"/>
      <c r="EU42" s="172"/>
      <c r="EV42" s="172"/>
      <c r="EW42" s="172"/>
      <c r="EX42" s="172"/>
      <c r="EY42" s="172"/>
      <c r="EZ42" s="172"/>
      <c r="FA42" s="172"/>
      <c r="FB42" s="172"/>
      <c r="FC42" s="172"/>
      <c r="FD42" s="172"/>
      <c r="FE42" s="172"/>
      <c r="FF42" s="172"/>
      <c r="FG42" s="172"/>
      <c r="FH42" s="172"/>
      <c r="FI42" s="172"/>
      <c r="FJ42" s="172"/>
      <c r="FK42" s="172"/>
      <c r="FL42" s="172"/>
      <c r="FM42" s="172"/>
      <c r="FN42" s="172"/>
      <c r="FO42" s="172"/>
      <c r="FP42" s="172"/>
      <c r="FQ42" s="172"/>
      <c r="FR42" s="172"/>
      <c r="FS42" s="172"/>
      <c r="FT42" s="172"/>
      <c r="FU42" s="172"/>
      <c r="FV42" s="172"/>
      <c r="FW42" s="172"/>
      <c r="FX42" s="172"/>
      <c r="FY42" s="172"/>
      <c r="FZ42" s="172"/>
      <c r="GA42" s="172"/>
      <c r="GB42" s="172"/>
      <c r="GC42" s="172"/>
      <c r="GD42" s="172"/>
      <c r="GE42" s="172"/>
      <c r="GF42" s="172"/>
      <c r="GG42" s="172"/>
      <c r="GH42" s="172"/>
      <c r="GI42" s="172"/>
      <c r="GJ42" s="172"/>
      <c r="GK42" s="172"/>
      <c r="GL42" s="172"/>
      <c r="GM42" s="172"/>
      <c r="GN42" s="172"/>
      <c r="GO42" s="172"/>
      <c r="GP42" s="172"/>
      <c r="GQ42" s="172"/>
      <c r="GR42" s="172"/>
      <c r="GS42" s="172"/>
      <c r="GT42" s="172"/>
      <c r="GU42" s="172"/>
      <c r="GV42" s="172"/>
      <c r="GW42" s="172"/>
      <c r="GX42" s="172"/>
      <c r="GY42" s="172"/>
      <c r="GZ42" s="172"/>
      <c r="HA42" s="172"/>
      <c r="HB42" s="172"/>
      <c r="HC42" s="172"/>
      <c r="HD42" s="172"/>
      <c r="HE42" s="172"/>
      <c r="HF42" s="172"/>
      <c r="HG42" s="172"/>
      <c r="HH42" s="172"/>
      <c r="HI42" s="172"/>
      <c r="HJ42" s="172"/>
      <c r="HK42" s="172"/>
      <c r="HL42" s="172"/>
      <c r="HM42" s="172"/>
      <c r="HN42" s="172"/>
      <c r="HO42" s="172"/>
      <c r="HP42" s="172"/>
      <c r="HQ42" s="172"/>
      <c r="HR42" s="172"/>
      <c r="HS42" s="172"/>
      <c r="HT42" s="172"/>
      <c r="HU42" s="172"/>
      <c r="HV42" s="172"/>
      <c r="HW42" s="172"/>
      <c r="HX42" s="172"/>
      <c r="HY42" s="172"/>
      <c r="HZ42" s="172"/>
      <c r="IA42" s="172"/>
      <c r="IB42" s="172"/>
      <c r="IC42" s="172"/>
      <c r="ID42" s="172"/>
      <c r="IE42" s="172"/>
      <c r="IF42" s="172"/>
      <c r="IG42" s="172"/>
      <c r="IH42" s="172"/>
      <c r="II42" s="172"/>
      <c r="IJ42" s="172"/>
      <c r="IK42" s="172"/>
      <c r="IL42" s="172"/>
      <c r="IM42" s="172"/>
      <c r="IN42" s="172"/>
      <c r="IO42" s="172"/>
      <c r="IP42" s="172"/>
      <c r="IQ42" s="172"/>
      <c r="IR42" s="172"/>
      <c r="IS42" s="172"/>
      <c r="IT42" s="172"/>
      <c r="IU42" s="172"/>
      <c r="IV42" s="172"/>
      <c r="IW42" s="172"/>
    </row>
    <row r="43" customFormat="false" ht="13.5" hidden="false" customHeight="false" outlineLevel="0" collapsed="false">
      <c r="A43" s="155"/>
      <c r="B43" s="178" t="s">
        <v>133</v>
      </c>
      <c r="C43" s="179" t="str">
        <f aca="false">+'Detail by Turbine'!B8</f>
        <v>Committed</v>
      </c>
      <c r="D43" s="180" t="n">
        <f aca="false">+D40*$C42</f>
        <v>0</v>
      </c>
      <c r="E43" s="180" t="n">
        <f aca="false">+E40*$C42</f>
        <v>0</v>
      </c>
      <c r="F43" s="180" t="n">
        <f aca="false">+F40*$C42</f>
        <v>0</v>
      </c>
      <c r="G43" s="180" t="n">
        <f aca="false">+G40*$C42</f>
        <v>0</v>
      </c>
      <c r="H43" s="180" t="n">
        <f aca="false">+H40*$C42</f>
        <v>0</v>
      </c>
      <c r="I43" s="180" t="n">
        <f aca="false">+I40*$C42</f>
        <v>0</v>
      </c>
      <c r="J43" s="180" t="n">
        <f aca="false">+J40*$C42</f>
        <v>0</v>
      </c>
      <c r="K43" s="180" t="n">
        <f aca="false">+K40*$C42</f>
        <v>0</v>
      </c>
      <c r="L43" s="180" t="n">
        <f aca="false">+L40*$C42</f>
        <v>0</v>
      </c>
      <c r="M43" s="180" t="n">
        <f aca="false">+M40*$C42</f>
        <v>0</v>
      </c>
      <c r="N43" s="180" t="n">
        <f aca="false">+N40*$C42</f>
        <v>0</v>
      </c>
      <c r="O43" s="180" t="n">
        <f aca="false">+O40*$C42</f>
        <v>0</v>
      </c>
      <c r="P43" s="180" t="n">
        <f aca="false">+P40*$C42</f>
        <v>0</v>
      </c>
      <c r="Q43" s="180" t="n">
        <f aca="false">+Q40*$C42</f>
        <v>0</v>
      </c>
      <c r="R43" s="180" t="n">
        <f aca="false">+R40*$C42</f>
        <v>0</v>
      </c>
      <c r="S43" s="180" t="n">
        <f aca="false">+S40*$C42</f>
        <v>0</v>
      </c>
      <c r="T43" s="180" t="n">
        <f aca="false">+T40*$C42</f>
        <v>0</v>
      </c>
      <c r="U43" s="180" t="n">
        <f aca="false">+U40*$C42</f>
        <v>0</v>
      </c>
      <c r="V43" s="180" t="n">
        <f aca="false">+V40*$C42</f>
        <v>0</v>
      </c>
      <c r="W43" s="180" t="n">
        <f aca="false">+W40*$C42</f>
        <v>0</v>
      </c>
      <c r="X43" s="180" t="n">
        <f aca="false">+X40*$C42</f>
        <v>0</v>
      </c>
      <c r="Y43" s="180" t="n">
        <f aca="false">+Y40*$C42</f>
        <v>0</v>
      </c>
      <c r="Z43" s="180" t="n">
        <f aca="false">+Z40*$C42</f>
        <v>0</v>
      </c>
      <c r="AA43" s="180" t="n">
        <f aca="false">+AA40*$C42</f>
        <v>0</v>
      </c>
      <c r="AB43" s="180" t="n">
        <f aca="false">+AB40*$C42</f>
        <v>0</v>
      </c>
      <c r="AC43" s="180" t="n">
        <f aca="false">+AC40*$C42</f>
        <v>0</v>
      </c>
      <c r="AD43" s="180" t="n">
        <f aca="false">+AD40*$C42</f>
        <v>0</v>
      </c>
      <c r="AE43" s="180" t="n">
        <f aca="false">+AE40*$C42</f>
        <v>0</v>
      </c>
      <c r="AF43" s="180" t="n">
        <f aca="false">+AF40*$C42</f>
        <v>0</v>
      </c>
      <c r="AG43" s="180" t="n">
        <f aca="false">+AG40*$C42</f>
        <v>1.5769725</v>
      </c>
      <c r="AH43" s="180" t="n">
        <f aca="false">+AH40*$C42</f>
        <v>3.153945</v>
      </c>
      <c r="AI43" s="181" t="n">
        <f aca="false">+AI40*$C42</f>
        <v>4.7309175</v>
      </c>
      <c r="AJ43" s="180" t="n">
        <f aca="false">+AJ40*$C42</f>
        <v>6.30789</v>
      </c>
      <c r="AK43" s="180" t="n">
        <f aca="false">+AK40*$C42</f>
        <v>7.8848625</v>
      </c>
      <c r="AL43" s="180" t="n">
        <f aca="false">+AL40*$C42</f>
        <v>9.461835</v>
      </c>
      <c r="AM43" s="180" t="n">
        <f aca="false">+AM40*$C42</f>
        <v>11.0388075</v>
      </c>
      <c r="AN43" s="180" t="n">
        <f aca="false">+AN40*$C42</f>
        <v>12.61578</v>
      </c>
      <c r="AO43" s="180" t="n">
        <f aca="false">+AO40*$C42</f>
        <v>12.61578</v>
      </c>
      <c r="AP43" s="180" t="n">
        <f aca="false">+AP40*$C42</f>
        <v>14.1927525</v>
      </c>
      <c r="AQ43" s="180" t="n">
        <f aca="false">+AQ40*$C42</f>
        <v>15.769725</v>
      </c>
      <c r="AR43" s="180" t="n">
        <f aca="false">+AR40*$C42</f>
        <v>15.769725</v>
      </c>
      <c r="AS43" s="180" t="n">
        <f aca="false">+AS40*$C42</f>
        <v>15.769725</v>
      </c>
      <c r="AT43" s="180" t="n">
        <f aca="false">+AT40*$C42</f>
        <v>15.769725</v>
      </c>
      <c r="AU43" s="180" t="n">
        <f aca="false">+AU40*$C42</f>
        <v>15.769725</v>
      </c>
      <c r="AV43" s="180" t="n">
        <f aca="false">+AV40*$C42</f>
        <v>15.769725</v>
      </c>
      <c r="AW43" s="180" t="n">
        <f aca="false">+AW40*$C42</f>
        <v>15.769725</v>
      </c>
      <c r="AX43" s="180" t="n">
        <f aca="false">+AX40*$C42</f>
        <v>15.769725</v>
      </c>
      <c r="AY43" s="180" t="n">
        <f aca="false">+AY40*$C42</f>
        <v>15.769725</v>
      </c>
      <c r="AZ43" s="180" t="n">
        <f aca="false">+AZ40*$C42</f>
        <v>15.769725</v>
      </c>
      <c r="BA43" s="180" t="n">
        <f aca="false">+BA40*$C42</f>
        <v>15.769725</v>
      </c>
      <c r="BB43" s="180" t="n">
        <f aca="false">+BB40*$C42</f>
        <v>15.769725</v>
      </c>
      <c r="BC43" s="182"/>
      <c r="BD43" s="183"/>
      <c r="BE43" s="183"/>
      <c r="BF43" s="183"/>
      <c r="BG43" s="183"/>
      <c r="BH43" s="183"/>
      <c r="BI43" s="183"/>
      <c r="BJ43" s="183"/>
      <c r="BK43" s="183"/>
      <c r="BL43" s="183"/>
      <c r="BM43" s="183"/>
      <c r="BN43" s="183"/>
      <c r="BO43" s="183"/>
      <c r="BP43" s="183"/>
      <c r="BQ43" s="183"/>
      <c r="BR43" s="183"/>
      <c r="BS43" s="183"/>
      <c r="BT43" s="183"/>
      <c r="BU43" s="183"/>
      <c r="BV43" s="183"/>
      <c r="BW43" s="183"/>
      <c r="BX43" s="183"/>
      <c r="BY43" s="183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</row>
    <row r="44" customFormat="false" ht="15" hidden="false" customHeight="true" outlineLevel="0" collapsed="false">
      <c r="A44" s="155" t="n">
        <f aca="false">+A36+1</f>
        <v>6</v>
      </c>
      <c r="B44" s="156" t="str">
        <f aca="false">'Detail by Turbine'!G9</f>
        <v>LM6000</v>
      </c>
      <c r="C44" s="157" t="str">
        <f aca="false">'Detail by Turbine'!S9</f>
        <v>Las Vegas CoGen II</v>
      </c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9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60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  <c r="IV44" s="161"/>
      <c r="IW44" s="161"/>
    </row>
    <row r="45" customFormat="false" ht="12.75" hidden="false" customHeight="false" outlineLevel="0" collapsed="false">
      <c r="A45" s="155"/>
      <c r="B45" s="162" t="s">
        <v>128</v>
      </c>
      <c r="C45" s="157"/>
      <c r="D45" s="163" t="n">
        <v>0</v>
      </c>
      <c r="E45" s="163" t="n">
        <v>0</v>
      </c>
      <c r="F45" s="163" t="n">
        <v>0</v>
      </c>
      <c r="G45" s="163" t="n">
        <v>0</v>
      </c>
      <c r="H45" s="163" t="n">
        <v>0</v>
      </c>
      <c r="I45" s="163" t="n">
        <v>0</v>
      </c>
      <c r="J45" s="163" t="n">
        <v>0</v>
      </c>
      <c r="K45" s="163" t="n">
        <v>0</v>
      </c>
      <c r="L45" s="163" t="n">
        <v>0</v>
      </c>
      <c r="M45" s="163" t="n">
        <v>0</v>
      </c>
      <c r="N45" s="163" t="n">
        <v>0</v>
      </c>
      <c r="O45" s="163" t="n">
        <v>0</v>
      </c>
      <c r="P45" s="163" t="n">
        <v>0</v>
      </c>
      <c r="Q45" s="163" t="n">
        <v>0</v>
      </c>
      <c r="R45" s="163" t="n">
        <v>0</v>
      </c>
      <c r="S45" s="163" t="n">
        <v>0</v>
      </c>
      <c r="T45" s="163" t="n">
        <v>0</v>
      </c>
      <c r="U45" s="163" t="n">
        <v>0</v>
      </c>
      <c r="V45" s="163" t="n">
        <v>0</v>
      </c>
      <c r="W45" s="163" t="n">
        <v>0</v>
      </c>
      <c r="X45" s="163" t="n">
        <v>0</v>
      </c>
      <c r="Y45" s="163" t="n">
        <v>0</v>
      </c>
      <c r="Z45" s="163" t="n">
        <v>0</v>
      </c>
      <c r="AA45" s="163" t="n">
        <v>0</v>
      </c>
      <c r="AB45" s="163" t="n">
        <v>0</v>
      </c>
      <c r="AC45" s="163" t="n">
        <v>0</v>
      </c>
      <c r="AD45" s="163" t="n">
        <v>0</v>
      </c>
      <c r="AE45" s="163" t="n">
        <v>0</v>
      </c>
      <c r="AF45" s="163" t="n">
        <v>0</v>
      </c>
      <c r="AG45" s="163" t="n">
        <f aca="false">0.05+0.1</f>
        <v>0.15</v>
      </c>
      <c r="AH45" s="163" t="n">
        <v>0.1</v>
      </c>
      <c r="AI45" s="164" t="n">
        <v>0.1</v>
      </c>
      <c r="AJ45" s="163" t="n">
        <v>0.1</v>
      </c>
      <c r="AK45" s="163" t="n">
        <v>0.1</v>
      </c>
      <c r="AL45" s="163" t="n">
        <v>0.1</v>
      </c>
      <c r="AM45" s="163" t="n">
        <v>0.1</v>
      </c>
      <c r="AN45" s="163" t="n">
        <v>0.1</v>
      </c>
      <c r="AO45" s="163" t="n">
        <v>0</v>
      </c>
      <c r="AP45" s="163" t="n">
        <v>0.1</v>
      </c>
      <c r="AQ45" s="163" t="n">
        <v>0</v>
      </c>
      <c r="AR45" s="163" t="n">
        <v>0.05</v>
      </c>
      <c r="AS45" s="163" t="n">
        <v>0</v>
      </c>
      <c r="AT45" s="163" t="n">
        <v>0</v>
      </c>
      <c r="AU45" s="163" t="n">
        <v>0</v>
      </c>
      <c r="AV45" s="163" t="n">
        <v>0</v>
      </c>
      <c r="AW45" s="163" t="n">
        <v>0</v>
      </c>
      <c r="AX45" s="163" t="n">
        <v>0</v>
      </c>
      <c r="AY45" s="163" t="n">
        <v>0</v>
      </c>
      <c r="AZ45" s="163" t="n">
        <v>0</v>
      </c>
      <c r="BA45" s="163" t="n">
        <v>0</v>
      </c>
      <c r="BB45" s="163" t="n">
        <v>0</v>
      </c>
      <c r="BC45" s="165" t="n">
        <f aca="false">SUM(D45:BB45)</f>
        <v>1</v>
      </c>
      <c r="BD45" s="162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6"/>
      <c r="CL45" s="166"/>
      <c r="CM45" s="166"/>
      <c r="CN45" s="166"/>
      <c r="CO45" s="166"/>
      <c r="CP45" s="166"/>
      <c r="CQ45" s="166"/>
      <c r="CR45" s="166"/>
      <c r="CS45" s="166"/>
      <c r="CT45" s="166"/>
      <c r="CU45" s="166"/>
      <c r="CV45" s="166"/>
      <c r="CW45" s="166"/>
      <c r="CX45" s="166"/>
      <c r="CY45" s="166"/>
      <c r="CZ45" s="166"/>
      <c r="DA45" s="166"/>
      <c r="DB45" s="166"/>
      <c r="DC45" s="166"/>
      <c r="DD45" s="166"/>
      <c r="DE45" s="166"/>
      <c r="DF45" s="166"/>
      <c r="DG45" s="166"/>
      <c r="DH45" s="166"/>
      <c r="DI45" s="166"/>
      <c r="DJ45" s="166"/>
      <c r="DK45" s="166"/>
      <c r="DL45" s="166"/>
      <c r="DM45" s="166"/>
      <c r="DN45" s="166"/>
      <c r="DO45" s="166"/>
      <c r="DP45" s="166"/>
      <c r="DQ45" s="166"/>
      <c r="DR45" s="166"/>
      <c r="DS45" s="166"/>
      <c r="DT45" s="166"/>
      <c r="DU45" s="166"/>
      <c r="DV45" s="166"/>
      <c r="DW45" s="166"/>
      <c r="DX45" s="166"/>
      <c r="DY45" s="166"/>
      <c r="DZ45" s="166"/>
      <c r="EA45" s="166"/>
      <c r="EB45" s="166"/>
      <c r="EC45" s="166"/>
      <c r="ED45" s="166"/>
      <c r="EE45" s="166"/>
      <c r="EF45" s="166"/>
      <c r="EG45" s="166"/>
      <c r="EH45" s="166"/>
      <c r="EI45" s="166"/>
      <c r="EJ45" s="166"/>
      <c r="EK45" s="166"/>
      <c r="EL45" s="166"/>
      <c r="EM45" s="166"/>
      <c r="EN45" s="166"/>
      <c r="EO45" s="166"/>
      <c r="EP45" s="166"/>
      <c r="EQ45" s="166"/>
      <c r="ER45" s="166"/>
      <c r="ES45" s="166"/>
      <c r="ET45" s="166"/>
      <c r="EU45" s="166"/>
      <c r="EV45" s="166"/>
      <c r="EW45" s="166"/>
      <c r="EX45" s="166"/>
      <c r="EY45" s="166"/>
      <c r="EZ45" s="166"/>
      <c r="FA45" s="166"/>
      <c r="FB45" s="166"/>
      <c r="FC45" s="166"/>
      <c r="FD45" s="166"/>
      <c r="FE45" s="166"/>
      <c r="FF45" s="166"/>
      <c r="FG45" s="166"/>
      <c r="FH45" s="166"/>
      <c r="FI45" s="166"/>
      <c r="FJ45" s="166"/>
      <c r="FK45" s="166"/>
      <c r="FL45" s="166"/>
      <c r="FM45" s="166"/>
      <c r="FN45" s="166"/>
      <c r="FO45" s="166"/>
      <c r="FP45" s="166"/>
      <c r="FQ45" s="166"/>
      <c r="FR45" s="166"/>
      <c r="FS45" s="166"/>
      <c r="FT45" s="166"/>
      <c r="FU45" s="166"/>
      <c r="FV45" s="166"/>
      <c r="FW45" s="166"/>
      <c r="FX45" s="166"/>
      <c r="FY45" s="166"/>
      <c r="FZ45" s="166"/>
      <c r="GA45" s="166"/>
      <c r="GB45" s="166"/>
      <c r="GC45" s="166"/>
      <c r="GD45" s="166"/>
      <c r="GE45" s="166"/>
      <c r="GF45" s="166"/>
      <c r="GG45" s="166"/>
      <c r="GH45" s="166"/>
      <c r="GI45" s="166"/>
      <c r="GJ45" s="166"/>
      <c r="GK45" s="166"/>
      <c r="GL45" s="166"/>
      <c r="GM45" s="166"/>
      <c r="GN45" s="166"/>
      <c r="GO45" s="166"/>
      <c r="GP45" s="166"/>
      <c r="GQ45" s="166"/>
      <c r="GR45" s="166"/>
      <c r="GS45" s="166"/>
      <c r="GT45" s="166"/>
      <c r="GU45" s="166"/>
      <c r="GV45" s="166"/>
      <c r="GW45" s="166"/>
      <c r="GX45" s="166"/>
      <c r="GY45" s="166"/>
      <c r="GZ45" s="166"/>
      <c r="HA45" s="166"/>
      <c r="HB45" s="166"/>
      <c r="HC45" s="166"/>
      <c r="HD45" s="166"/>
      <c r="HE45" s="166"/>
      <c r="HF45" s="166"/>
      <c r="HG45" s="166"/>
      <c r="HH45" s="166"/>
      <c r="HI45" s="166"/>
      <c r="HJ45" s="166"/>
      <c r="HK45" s="166"/>
      <c r="HL45" s="166"/>
      <c r="HM45" s="166"/>
      <c r="HN45" s="166"/>
      <c r="HO45" s="166"/>
      <c r="HP45" s="166"/>
      <c r="HQ45" s="166"/>
      <c r="HR45" s="166"/>
      <c r="HS45" s="166"/>
      <c r="HT45" s="166"/>
      <c r="HU45" s="166"/>
      <c r="HV45" s="166"/>
      <c r="HW45" s="166"/>
      <c r="HX45" s="166"/>
      <c r="HY45" s="166"/>
      <c r="HZ45" s="166"/>
      <c r="IA45" s="166"/>
      <c r="IB45" s="166"/>
      <c r="IC45" s="166"/>
      <c r="ID45" s="166"/>
      <c r="IE45" s="166"/>
      <c r="IF45" s="166"/>
      <c r="IG45" s="166"/>
      <c r="IH45" s="166"/>
      <c r="II45" s="166"/>
      <c r="IJ45" s="166"/>
      <c r="IK45" s="166"/>
      <c r="IL45" s="166"/>
      <c r="IM45" s="166"/>
      <c r="IN45" s="166"/>
      <c r="IO45" s="166"/>
      <c r="IP45" s="166"/>
      <c r="IQ45" s="166"/>
      <c r="IR45" s="166"/>
      <c r="IS45" s="166"/>
      <c r="IT45" s="166"/>
      <c r="IU45" s="166"/>
      <c r="IV45" s="166"/>
      <c r="IW45" s="166"/>
    </row>
    <row r="46" customFormat="false" ht="12.75" hidden="false" customHeight="false" outlineLevel="0" collapsed="false">
      <c r="A46" s="155"/>
      <c r="B46" s="162" t="s">
        <v>129</v>
      </c>
      <c r="C46" s="157"/>
      <c r="D46" s="163" t="n">
        <f aca="false">D45</f>
        <v>0</v>
      </c>
      <c r="E46" s="163" t="n">
        <f aca="false">+D46+E45</f>
        <v>0</v>
      </c>
      <c r="F46" s="163" t="n">
        <f aca="false">+E46+F45</f>
        <v>0</v>
      </c>
      <c r="G46" s="163" t="n">
        <f aca="false">+F46+G45</f>
        <v>0</v>
      </c>
      <c r="H46" s="163" t="n">
        <f aca="false">+G46+H45</f>
        <v>0</v>
      </c>
      <c r="I46" s="163" t="n">
        <f aca="false">+H46+I45</f>
        <v>0</v>
      </c>
      <c r="J46" s="163" t="n">
        <f aca="false">+I46+J45</f>
        <v>0</v>
      </c>
      <c r="K46" s="163" t="n">
        <f aca="false">+J46+K45</f>
        <v>0</v>
      </c>
      <c r="L46" s="163" t="n">
        <f aca="false">+K46+L45</f>
        <v>0</v>
      </c>
      <c r="M46" s="163" t="n">
        <f aca="false">+L46+M45</f>
        <v>0</v>
      </c>
      <c r="N46" s="163" t="n">
        <f aca="false">+M46+N45</f>
        <v>0</v>
      </c>
      <c r="O46" s="163" t="n">
        <f aca="false">+N46+O45</f>
        <v>0</v>
      </c>
      <c r="P46" s="163" t="n">
        <f aca="false">+O46+P45</f>
        <v>0</v>
      </c>
      <c r="Q46" s="163" t="n">
        <f aca="false">+P46+Q45</f>
        <v>0</v>
      </c>
      <c r="R46" s="163" t="n">
        <f aca="false">+Q46+R45</f>
        <v>0</v>
      </c>
      <c r="S46" s="163" t="n">
        <f aca="false">+R46+S45</f>
        <v>0</v>
      </c>
      <c r="T46" s="163" t="n">
        <f aca="false">+S46+T45</f>
        <v>0</v>
      </c>
      <c r="U46" s="163" t="n">
        <f aca="false">+T46+U45</f>
        <v>0</v>
      </c>
      <c r="V46" s="163" t="n">
        <f aca="false">+U46+V45</f>
        <v>0</v>
      </c>
      <c r="W46" s="163" t="n">
        <f aca="false">+V46+W45</f>
        <v>0</v>
      </c>
      <c r="X46" s="163" t="n">
        <f aca="false">+W46+X45</f>
        <v>0</v>
      </c>
      <c r="Y46" s="163" t="n">
        <f aca="false">+X46+Y45</f>
        <v>0</v>
      </c>
      <c r="Z46" s="163" t="n">
        <f aca="false">+Y46+Z45</f>
        <v>0</v>
      </c>
      <c r="AA46" s="163" t="n">
        <f aca="false">+Z46+AA45</f>
        <v>0</v>
      </c>
      <c r="AB46" s="163" t="n">
        <f aca="false">+AA46+AB45</f>
        <v>0</v>
      </c>
      <c r="AC46" s="163" t="n">
        <f aca="false">+AB46+AC45</f>
        <v>0</v>
      </c>
      <c r="AD46" s="163" t="n">
        <f aca="false">+AC46+AD45</f>
        <v>0</v>
      </c>
      <c r="AE46" s="163" t="n">
        <f aca="false">+AD46+AE45</f>
        <v>0</v>
      </c>
      <c r="AF46" s="163" t="n">
        <f aca="false">+AE46+AF45</f>
        <v>0</v>
      </c>
      <c r="AG46" s="163" t="n">
        <f aca="false">+AF46+AG45</f>
        <v>0.15</v>
      </c>
      <c r="AH46" s="163" t="n">
        <f aca="false">+AG46+AH45</f>
        <v>0.25</v>
      </c>
      <c r="AI46" s="164" t="n">
        <f aca="false">+AH46+AI45</f>
        <v>0.35</v>
      </c>
      <c r="AJ46" s="163" t="n">
        <f aca="false">+AI46+AJ45</f>
        <v>0.45</v>
      </c>
      <c r="AK46" s="163" t="n">
        <f aca="false">+AJ46+AK45</f>
        <v>0.55</v>
      </c>
      <c r="AL46" s="163" t="n">
        <f aca="false">+AK46+AL45</f>
        <v>0.65</v>
      </c>
      <c r="AM46" s="163" t="n">
        <f aca="false">+AL46+AM45</f>
        <v>0.75</v>
      </c>
      <c r="AN46" s="163" t="n">
        <f aca="false">+AM46+AN45</f>
        <v>0.85</v>
      </c>
      <c r="AO46" s="163" t="n">
        <f aca="false">+AN46+AO45</f>
        <v>0.85</v>
      </c>
      <c r="AP46" s="163" t="n">
        <f aca="false">+AO46+AP45</f>
        <v>0.95</v>
      </c>
      <c r="AQ46" s="163" t="n">
        <f aca="false">+AP46+AQ45</f>
        <v>0.95</v>
      </c>
      <c r="AR46" s="163" t="n">
        <f aca="false">+AQ46+AR45</f>
        <v>1</v>
      </c>
      <c r="AS46" s="163" t="n">
        <f aca="false">+AR46+AS45</f>
        <v>1</v>
      </c>
      <c r="AT46" s="163" t="n">
        <f aca="false">+AS46+AT45</f>
        <v>1</v>
      </c>
      <c r="AU46" s="163" t="n">
        <f aca="false">+AT46+AU45</f>
        <v>1</v>
      </c>
      <c r="AV46" s="163" t="n">
        <f aca="false">+AU46+AV45</f>
        <v>1</v>
      </c>
      <c r="AW46" s="163" t="n">
        <f aca="false">+AV46+AW45</f>
        <v>1</v>
      </c>
      <c r="AX46" s="163" t="n">
        <f aca="false">+AW46+AX45</f>
        <v>1</v>
      </c>
      <c r="AY46" s="163" t="n">
        <f aca="false">+AX46+AY45</f>
        <v>1</v>
      </c>
      <c r="AZ46" s="163" t="n">
        <f aca="false">+AY46+AZ45</f>
        <v>1</v>
      </c>
      <c r="BA46" s="163" t="n">
        <f aca="false">+AZ46+BA45</f>
        <v>1</v>
      </c>
      <c r="BB46" s="163" t="n">
        <f aca="false">+BA46+BB45</f>
        <v>1</v>
      </c>
      <c r="BC46" s="165"/>
      <c r="BD46" s="162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  <c r="CM46" s="166"/>
      <c r="CN46" s="166"/>
      <c r="CO46" s="166"/>
      <c r="CP46" s="166"/>
      <c r="CQ46" s="166"/>
      <c r="CR46" s="166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EM46" s="166"/>
      <c r="EN46" s="166"/>
      <c r="EO46" s="166"/>
      <c r="EP46" s="166"/>
      <c r="EQ46" s="166"/>
      <c r="ER46" s="166"/>
      <c r="ES46" s="166"/>
      <c r="ET46" s="166"/>
      <c r="EU46" s="166"/>
      <c r="EV46" s="166"/>
      <c r="EW46" s="166"/>
      <c r="EX46" s="166"/>
      <c r="EY46" s="166"/>
      <c r="EZ46" s="166"/>
      <c r="FA46" s="166"/>
      <c r="FB46" s="166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  <c r="FS46" s="166"/>
      <c r="FT46" s="166"/>
      <c r="FU46" s="166"/>
      <c r="FV46" s="166"/>
      <c r="FW46" s="166"/>
      <c r="FX46" s="166"/>
      <c r="FY46" s="166"/>
      <c r="FZ46" s="166"/>
      <c r="GA46" s="166"/>
      <c r="GB46" s="166"/>
      <c r="GC46" s="166"/>
      <c r="GD46" s="166"/>
      <c r="GE46" s="166"/>
      <c r="GF46" s="166"/>
      <c r="GG46" s="166"/>
      <c r="GH46" s="166"/>
      <c r="GI46" s="166"/>
      <c r="GJ46" s="166"/>
      <c r="GK46" s="166"/>
      <c r="GL46" s="166"/>
      <c r="GM46" s="166"/>
      <c r="GN46" s="166"/>
      <c r="GO46" s="166"/>
      <c r="GP46" s="166"/>
      <c r="GQ46" s="166"/>
      <c r="GR46" s="166"/>
      <c r="GS46" s="166"/>
      <c r="GT46" s="166"/>
      <c r="GU46" s="166"/>
      <c r="GV46" s="166"/>
      <c r="GW46" s="166"/>
      <c r="GX46" s="166"/>
      <c r="GY46" s="166"/>
      <c r="GZ46" s="166"/>
      <c r="HA46" s="166"/>
      <c r="HB46" s="166"/>
      <c r="HC46" s="166"/>
      <c r="HD46" s="166"/>
      <c r="HE46" s="166"/>
      <c r="HF46" s="166"/>
      <c r="HG46" s="166"/>
      <c r="HH46" s="166"/>
      <c r="HI46" s="166"/>
      <c r="HJ46" s="166"/>
      <c r="HK46" s="166"/>
      <c r="HL46" s="166"/>
      <c r="HM46" s="166"/>
      <c r="HN46" s="166"/>
      <c r="HO46" s="166"/>
      <c r="HP46" s="166"/>
      <c r="HQ46" s="166"/>
      <c r="HR46" s="166"/>
      <c r="HS46" s="166"/>
      <c r="HT46" s="166"/>
      <c r="HU46" s="166"/>
      <c r="HV46" s="166"/>
      <c r="HW46" s="166"/>
      <c r="HX46" s="166"/>
      <c r="HY46" s="166"/>
      <c r="HZ46" s="166"/>
      <c r="IA46" s="166"/>
      <c r="IB46" s="166"/>
      <c r="IC46" s="166"/>
      <c r="ID46" s="166"/>
      <c r="IE46" s="166"/>
      <c r="IF46" s="166"/>
      <c r="IG46" s="166"/>
      <c r="IH46" s="166"/>
      <c r="II46" s="166"/>
      <c r="IJ46" s="166"/>
      <c r="IK46" s="166"/>
      <c r="IL46" s="166"/>
      <c r="IM46" s="166"/>
      <c r="IN46" s="166"/>
      <c r="IO46" s="166"/>
      <c r="IP46" s="166"/>
      <c r="IQ46" s="166"/>
      <c r="IR46" s="166"/>
      <c r="IS46" s="166"/>
      <c r="IT46" s="166"/>
      <c r="IU46" s="166"/>
      <c r="IV46" s="166"/>
      <c r="IW46" s="166"/>
    </row>
    <row r="47" customFormat="false" ht="12.75" hidden="false" customHeight="false" outlineLevel="0" collapsed="false">
      <c r="A47" s="155"/>
      <c r="B47" s="162" t="s">
        <v>130</v>
      </c>
      <c r="C47" s="157"/>
      <c r="D47" s="163" t="n">
        <v>0</v>
      </c>
      <c r="E47" s="163" t="n">
        <v>0</v>
      </c>
      <c r="F47" s="163" t="n">
        <v>0</v>
      </c>
      <c r="G47" s="163" t="n">
        <v>0</v>
      </c>
      <c r="H47" s="163" t="n">
        <v>0</v>
      </c>
      <c r="I47" s="163" t="n">
        <v>0</v>
      </c>
      <c r="J47" s="163" t="n">
        <v>0</v>
      </c>
      <c r="K47" s="163" t="n">
        <v>0</v>
      </c>
      <c r="L47" s="163" t="n">
        <v>0</v>
      </c>
      <c r="M47" s="163" t="n">
        <v>0</v>
      </c>
      <c r="N47" s="163" t="n">
        <v>0</v>
      </c>
      <c r="O47" s="163" t="n">
        <v>0</v>
      </c>
      <c r="P47" s="163" t="n">
        <v>0</v>
      </c>
      <c r="Q47" s="163" t="n">
        <v>0</v>
      </c>
      <c r="R47" s="163" t="n">
        <v>0</v>
      </c>
      <c r="S47" s="163" t="n">
        <v>0</v>
      </c>
      <c r="T47" s="163" t="n">
        <v>0</v>
      </c>
      <c r="U47" s="163" t="n">
        <v>0</v>
      </c>
      <c r="V47" s="163" t="n">
        <v>0</v>
      </c>
      <c r="W47" s="163" t="n">
        <v>0</v>
      </c>
      <c r="X47" s="163" t="n">
        <v>0</v>
      </c>
      <c r="Y47" s="163" t="n">
        <v>0</v>
      </c>
      <c r="Z47" s="163" t="n">
        <v>0</v>
      </c>
      <c r="AA47" s="163" t="n">
        <v>0</v>
      </c>
      <c r="AB47" s="163" t="n">
        <v>0</v>
      </c>
      <c r="AC47" s="163" t="n">
        <v>0</v>
      </c>
      <c r="AD47" s="163" t="n">
        <v>0</v>
      </c>
      <c r="AE47" s="163" t="n">
        <v>0</v>
      </c>
      <c r="AF47" s="163" t="n">
        <v>0</v>
      </c>
      <c r="AG47" s="163" t="n">
        <v>0.1</v>
      </c>
      <c r="AH47" s="163" t="n">
        <v>0.1</v>
      </c>
      <c r="AI47" s="164" t="n">
        <v>0.1</v>
      </c>
      <c r="AJ47" s="163" t="n">
        <v>0.1</v>
      </c>
      <c r="AK47" s="163" t="n">
        <v>0.1</v>
      </c>
      <c r="AL47" s="163" t="n">
        <v>0.1</v>
      </c>
      <c r="AM47" s="163" t="n">
        <v>0.1</v>
      </c>
      <c r="AN47" s="163" t="n">
        <v>0.1</v>
      </c>
      <c r="AO47" s="163" t="n">
        <v>0</v>
      </c>
      <c r="AP47" s="163" t="n">
        <v>0.1</v>
      </c>
      <c r="AQ47" s="163" t="n">
        <v>0.1</v>
      </c>
      <c r="AR47" s="163" t="n">
        <v>0</v>
      </c>
      <c r="AS47" s="163" t="n">
        <v>0</v>
      </c>
      <c r="AT47" s="163" t="n">
        <v>0</v>
      </c>
      <c r="AU47" s="163" t="n">
        <v>0</v>
      </c>
      <c r="AV47" s="163" t="n">
        <v>0</v>
      </c>
      <c r="AW47" s="163" t="n">
        <v>0</v>
      </c>
      <c r="AX47" s="163" t="n">
        <v>0</v>
      </c>
      <c r="AY47" s="163" t="n">
        <v>0</v>
      </c>
      <c r="AZ47" s="163" t="n">
        <v>0</v>
      </c>
      <c r="BA47" s="163" t="n">
        <v>0</v>
      </c>
      <c r="BB47" s="163" t="n">
        <v>0</v>
      </c>
      <c r="BC47" s="165" t="n">
        <f aca="false">SUM(D47:BB47)</f>
        <v>1</v>
      </c>
      <c r="BD47" s="162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  <c r="CM47" s="166"/>
      <c r="CN47" s="166"/>
      <c r="CO47" s="166"/>
      <c r="CP47" s="166"/>
      <c r="CQ47" s="166"/>
      <c r="CR47" s="166"/>
      <c r="CS47" s="166"/>
      <c r="CT47" s="166"/>
      <c r="CU47" s="166"/>
      <c r="CV47" s="166"/>
      <c r="CW47" s="166"/>
      <c r="CX47" s="166"/>
      <c r="CY47" s="166"/>
      <c r="CZ47" s="166"/>
      <c r="DA47" s="166"/>
      <c r="DB47" s="166"/>
      <c r="DC47" s="166"/>
      <c r="DD47" s="166"/>
      <c r="DE47" s="166"/>
      <c r="DF47" s="166"/>
      <c r="DG47" s="166"/>
      <c r="DH47" s="166"/>
      <c r="DI47" s="166"/>
      <c r="DJ47" s="166"/>
      <c r="DK47" s="166"/>
      <c r="DL47" s="166"/>
      <c r="DM47" s="166"/>
      <c r="DN47" s="166"/>
      <c r="DO47" s="166"/>
      <c r="DP47" s="166"/>
      <c r="DQ47" s="166"/>
      <c r="DR47" s="166"/>
      <c r="DS47" s="166"/>
      <c r="DT47" s="166"/>
      <c r="DU47" s="166"/>
      <c r="DV47" s="166"/>
      <c r="DW47" s="166"/>
      <c r="DX47" s="166"/>
      <c r="DY47" s="166"/>
      <c r="DZ47" s="166"/>
      <c r="EA47" s="166"/>
      <c r="EB47" s="166"/>
      <c r="EC47" s="166"/>
      <c r="ED47" s="166"/>
      <c r="EE47" s="166"/>
      <c r="EF47" s="166"/>
      <c r="EG47" s="166"/>
      <c r="EH47" s="166"/>
      <c r="EI47" s="166"/>
      <c r="EJ47" s="166"/>
      <c r="EK47" s="166"/>
      <c r="EL47" s="166"/>
      <c r="EM47" s="166"/>
      <c r="EN47" s="166"/>
      <c r="EO47" s="166"/>
      <c r="EP47" s="166"/>
      <c r="EQ47" s="166"/>
      <c r="ER47" s="166"/>
      <c r="ES47" s="166"/>
      <c r="ET47" s="166"/>
      <c r="EU47" s="166"/>
      <c r="EV47" s="166"/>
      <c r="EW47" s="166"/>
      <c r="EX47" s="166"/>
      <c r="EY47" s="166"/>
      <c r="EZ47" s="166"/>
      <c r="FA47" s="166"/>
      <c r="FB47" s="166"/>
      <c r="FC47" s="166"/>
      <c r="FD47" s="166"/>
      <c r="FE47" s="166"/>
      <c r="FF47" s="166"/>
      <c r="FG47" s="166"/>
      <c r="FH47" s="166"/>
      <c r="FI47" s="166"/>
      <c r="FJ47" s="166"/>
      <c r="FK47" s="166"/>
      <c r="FL47" s="166"/>
      <c r="FM47" s="166"/>
      <c r="FN47" s="166"/>
      <c r="FO47" s="166"/>
      <c r="FP47" s="166"/>
      <c r="FQ47" s="166"/>
      <c r="FR47" s="166"/>
      <c r="FS47" s="166"/>
      <c r="FT47" s="166"/>
      <c r="FU47" s="166"/>
      <c r="FV47" s="166"/>
      <c r="FW47" s="166"/>
      <c r="FX47" s="166"/>
      <c r="FY47" s="166"/>
      <c r="FZ47" s="166"/>
      <c r="GA47" s="166"/>
      <c r="GB47" s="166"/>
      <c r="GC47" s="166"/>
      <c r="GD47" s="166"/>
      <c r="GE47" s="166"/>
      <c r="GF47" s="166"/>
      <c r="GG47" s="166"/>
      <c r="GH47" s="166"/>
      <c r="GI47" s="166"/>
      <c r="GJ47" s="166"/>
      <c r="GK47" s="166"/>
      <c r="GL47" s="166"/>
      <c r="GM47" s="166"/>
      <c r="GN47" s="166"/>
      <c r="GO47" s="166"/>
      <c r="GP47" s="166"/>
      <c r="GQ47" s="166"/>
      <c r="GR47" s="166"/>
      <c r="GS47" s="166"/>
      <c r="GT47" s="166"/>
      <c r="GU47" s="166"/>
      <c r="GV47" s="166"/>
      <c r="GW47" s="166"/>
      <c r="GX47" s="166"/>
      <c r="GY47" s="166"/>
      <c r="GZ47" s="166"/>
      <c r="HA47" s="166"/>
      <c r="HB47" s="166"/>
      <c r="HC47" s="166"/>
      <c r="HD47" s="166"/>
      <c r="HE47" s="166"/>
      <c r="HF47" s="166"/>
      <c r="HG47" s="166"/>
      <c r="HH47" s="166"/>
      <c r="HI47" s="166"/>
      <c r="HJ47" s="166"/>
      <c r="HK47" s="166"/>
      <c r="HL47" s="166"/>
      <c r="HM47" s="166"/>
      <c r="HN47" s="166"/>
      <c r="HO47" s="166"/>
      <c r="HP47" s="166"/>
      <c r="HQ47" s="166"/>
      <c r="HR47" s="166"/>
      <c r="HS47" s="166"/>
      <c r="HT47" s="166"/>
      <c r="HU47" s="166"/>
      <c r="HV47" s="166"/>
      <c r="HW47" s="166"/>
      <c r="HX47" s="166"/>
      <c r="HY47" s="166"/>
      <c r="HZ47" s="166"/>
      <c r="IA47" s="166"/>
      <c r="IB47" s="166"/>
      <c r="IC47" s="166"/>
      <c r="ID47" s="166"/>
      <c r="IE47" s="166"/>
      <c r="IF47" s="166"/>
      <c r="IG47" s="166"/>
      <c r="IH47" s="166"/>
      <c r="II47" s="166"/>
      <c r="IJ47" s="166"/>
      <c r="IK47" s="166"/>
      <c r="IL47" s="166"/>
      <c r="IM47" s="166"/>
      <c r="IN47" s="166"/>
      <c r="IO47" s="166"/>
      <c r="IP47" s="166"/>
      <c r="IQ47" s="166"/>
      <c r="IR47" s="166"/>
      <c r="IS47" s="166"/>
      <c r="IT47" s="166"/>
      <c r="IU47" s="166"/>
      <c r="IV47" s="166"/>
      <c r="IW47" s="166"/>
    </row>
    <row r="48" customFormat="false" ht="12.75" hidden="false" customHeight="false" outlineLevel="0" collapsed="false">
      <c r="A48" s="155"/>
      <c r="B48" s="162" t="s">
        <v>131</v>
      </c>
      <c r="C48" s="157"/>
      <c r="D48" s="163" t="n">
        <f aca="false">D47</f>
        <v>0</v>
      </c>
      <c r="E48" s="163" t="n">
        <f aca="false">+D48+E47</f>
        <v>0</v>
      </c>
      <c r="F48" s="163" t="n">
        <f aca="false">+E48+F47</f>
        <v>0</v>
      </c>
      <c r="G48" s="163" t="n">
        <f aca="false">+F48+G47</f>
        <v>0</v>
      </c>
      <c r="H48" s="163" t="n">
        <f aca="false">+G48+H47</f>
        <v>0</v>
      </c>
      <c r="I48" s="163" t="n">
        <f aca="false">+H48+I47</f>
        <v>0</v>
      </c>
      <c r="J48" s="163" t="n">
        <f aca="false">+I48+J47</f>
        <v>0</v>
      </c>
      <c r="K48" s="163" t="n">
        <f aca="false">+J48+K47</f>
        <v>0</v>
      </c>
      <c r="L48" s="163" t="n">
        <f aca="false">+K48+L47</f>
        <v>0</v>
      </c>
      <c r="M48" s="163" t="n">
        <f aca="false">+L48+M47</f>
        <v>0</v>
      </c>
      <c r="N48" s="163" t="n">
        <f aca="false">+M48+N47</f>
        <v>0</v>
      </c>
      <c r="O48" s="163" t="n">
        <f aca="false">+N48+O47</f>
        <v>0</v>
      </c>
      <c r="P48" s="163" t="n">
        <f aca="false">+O48+P47</f>
        <v>0</v>
      </c>
      <c r="Q48" s="163" t="n">
        <f aca="false">+P48+Q47</f>
        <v>0</v>
      </c>
      <c r="R48" s="163" t="n">
        <f aca="false">+Q48+R47</f>
        <v>0</v>
      </c>
      <c r="S48" s="163" t="n">
        <f aca="false">+R48+S47</f>
        <v>0</v>
      </c>
      <c r="T48" s="163" t="n">
        <f aca="false">+S48+T47</f>
        <v>0</v>
      </c>
      <c r="U48" s="163" t="n">
        <f aca="false">+T48+U47</f>
        <v>0</v>
      </c>
      <c r="V48" s="163" t="n">
        <f aca="false">+U48+V47</f>
        <v>0</v>
      </c>
      <c r="W48" s="163" t="n">
        <f aca="false">+V48+W47</f>
        <v>0</v>
      </c>
      <c r="X48" s="163" t="n">
        <f aca="false">+W48+X47</f>
        <v>0</v>
      </c>
      <c r="Y48" s="163" t="n">
        <f aca="false">+X48+Y47</f>
        <v>0</v>
      </c>
      <c r="Z48" s="163" t="n">
        <f aca="false">+Y48+Z47</f>
        <v>0</v>
      </c>
      <c r="AA48" s="163" t="n">
        <f aca="false">+Z48+AA47</f>
        <v>0</v>
      </c>
      <c r="AB48" s="163" t="n">
        <f aca="false">+AA48+AB47</f>
        <v>0</v>
      </c>
      <c r="AC48" s="163" t="n">
        <f aca="false">+AB48+AC47</f>
        <v>0</v>
      </c>
      <c r="AD48" s="163" t="n">
        <f aca="false">+AC48+AD47</f>
        <v>0</v>
      </c>
      <c r="AE48" s="163" t="n">
        <f aca="false">+AD48+AE47</f>
        <v>0</v>
      </c>
      <c r="AF48" s="163" t="n">
        <f aca="false">+AE48+AF47</f>
        <v>0</v>
      </c>
      <c r="AG48" s="163" t="n">
        <f aca="false">+AF48+AG47</f>
        <v>0.1</v>
      </c>
      <c r="AH48" s="163" t="n">
        <f aca="false">+AG48+AH47</f>
        <v>0.2</v>
      </c>
      <c r="AI48" s="164" t="n">
        <f aca="false">+AH48+AI47</f>
        <v>0.3</v>
      </c>
      <c r="AJ48" s="163" t="n">
        <f aca="false">+AI48+AJ47</f>
        <v>0.4</v>
      </c>
      <c r="AK48" s="163" t="n">
        <f aca="false">+AJ48+AK47</f>
        <v>0.5</v>
      </c>
      <c r="AL48" s="163" t="n">
        <f aca="false">+AK48+AL47</f>
        <v>0.6</v>
      </c>
      <c r="AM48" s="163" t="n">
        <f aca="false">+AL48+AM47</f>
        <v>0.7</v>
      </c>
      <c r="AN48" s="163" t="n">
        <f aca="false">+AM48+AN47</f>
        <v>0.8</v>
      </c>
      <c r="AO48" s="163" t="n">
        <f aca="false">+AN48+AO47</f>
        <v>0.8</v>
      </c>
      <c r="AP48" s="163" t="n">
        <f aca="false">+AO48+AP47</f>
        <v>0.9</v>
      </c>
      <c r="AQ48" s="163" t="n">
        <f aca="false">+AP48+AQ47</f>
        <v>1</v>
      </c>
      <c r="AR48" s="163" t="n">
        <f aca="false">+AQ48+AR47</f>
        <v>1</v>
      </c>
      <c r="AS48" s="163" t="n">
        <f aca="false">+AR48+AS47</f>
        <v>1</v>
      </c>
      <c r="AT48" s="163" t="n">
        <f aca="false">+AS48+AT47</f>
        <v>1</v>
      </c>
      <c r="AU48" s="163" t="n">
        <f aca="false">+AT48+AU47</f>
        <v>1</v>
      </c>
      <c r="AV48" s="163" t="n">
        <f aca="false">+AU48+AV47</f>
        <v>1</v>
      </c>
      <c r="AW48" s="163" t="n">
        <f aca="false">+AV48+AW47</f>
        <v>1</v>
      </c>
      <c r="AX48" s="163" t="n">
        <f aca="false">+AW48+AX47</f>
        <v>1</v>
      </c>
      <c r="AY48" s="163" t="n">
        <f aca="false">+AX48+AY47</f>
        <v>1</v>
      </c>
      <c r="AZ48" s="163" t="n">
        <f aca="false">+AY48+AZ47</f>
        <v>1</v>
      </c>
      <c r="BA48" s="163" t="n">
        <f aca="false">+AZ48+BA47</f>
        <v>1</v>
      </c>
      <c r="BB48" s="163" t="n">
        <f aca="false">+BA48+BB47</f>
        <v>1</v>
      </c>
      <c r="BC48" s="165"/>
      <c r="BD48" s="162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  <c r="CM48" s="166"/>
      <c r="CN48" s="166"/>
      <c r="CO48" s="166"/>
      <c r="CP48" s="166"/>
      <c r="CQ48" s="166"/>
      <c r="CR48" s="166"/>
      <c r="CS48" s="166"/>
      <c r="CT48" s="166"/>
      <c r="CU48" s="166"/>
      <c r="CV48" s="166"/>
      <c r="CW48" s="166"/>
      <c r="CX48" s="166"/>
      <c r="CY48" s="166"/>
      <c r="CZ48" s="166"/>
      <c r="DA48" s="166"/>
      <c r="DB48" s="166"/>
      <c r="DC48" s="166"/>
      <c r="DD48" s="166"/>
      <c r="DE48" s="166"/>
      <c r="DF48" s="166"/>
      <c r="DG48" s="166"/>
      <c r="DH48" s="166"/>
      <c r="DI48" s="166"/>
      <c r="DJ48" s="166"/>
      <c r="DK48" s="166"/>
      <c r="DL48" s="166"/>
      <c r="DM48" s="166"/>
      <c r="DN48" s="166"/>
      <c r="DO48" s="166"/>
      <c r="DP48" s="166"/>
      <c r="DQ48" s="166"/>
      <c r="DR48" s="166"/>
      <c r="DS48" s="166"/>
      <c r="DT48" s="166"/>
      <c r="DU48" s="166"/>
      <c r="DV48" s="166"/>
      <c r="DW48" s="166"/>
      <c r="DX48" s="166"/>
      <c r="DY48" s="166"/>
      <c r="DZ48" s="166"/>
      <c r="EA48" s="166"/>
      <c r="EB48" s="166"/>
      <c r="EC48" s="166"/>
      <c r="ED48" s="166"/>
      <c r="EE48" s="166"/>
      <c r="EF48" s="166"/>
      <c r="EG48" s="166"/>
      <c r="EH48" s="166"/>
      <c r="EI48" s="166"/>
      <c r="EJ48" s="166"/>
      <c r="EK48" s="166"/>
      <c r="EL48" s="166"/>
      <c r="EM48" s="166"/>
      <c r="EN48" s="166"/>
      <c r="EO48" s="166"/>
      <c r="EP48" s="166"/>
      <c r="EQ48" s="166"/>
      <c r="ER48" s="166"/>
      <c r="ES48" s="166"/>
      <c r="ET48" s="166"/>
      <c r="EU48" s="166"/>
      <c r="EV48" s="166"/>
      <c r="EW48" s="166"/>
      <c r="EX48" s="166"/>
      <c r="EY48" s="166"/>
      <c r="EZ48" s="166"/>
      <c r="FA48" s="166"/>
      <c r="FB48" s="166"/>
      <c r="FC48" s="166"/>
      <c r="FD48" s="166"/>
      <c r="FE48" s="166"/>
      <c r="FF48" s="166"/>
      <c r="FG48" s="166"/>
      <c r="FH48" s="166"/>
      <c r="FI48" s="166"/>
      <c r="FJ48" s="166"/>
      <c r="FK48" s="166"/>
      <c r="FL48" s="166"/>
      <c r="FM48" s="166"/>
      <c r="FN48" s="166"/>
      <c r="FO48" s="166"/>
      <c r="FP48" s="166"/>
      <c r="FQ48" s="166"/>
      <c r="FR48" s="166"/>
      <c r="FS48" s="166"/>
      <c r="FT48" s="166"/>
      <c r="FU48" s="166"/>
      <c r="FV48" s="166"/>
      <c r="FW48" s="166"/>
      <c r="FX48" s="166"/>
      <c r="FY48" s="166"/>
      <c r="FZ48" s="166"/>
      <c r="GA48" s="166"/>
      <c r="GB48" s="166"/>
      <c r="GC48" s="166"/>
      <c r="GD48" s="166"/>
      <c r="GE48" s="166"/>
      <c r="GF48" s="166"/>
      <c r="GG48" s="166"/>
      <c r="GH48" s="166"/>
      <c r="GI48" s="166"/>
      <c r="GJ48" s="166"/>
      <c r="GK48" s="166"/>
      <c r="GL48" s="166"/>
      <c r="GM48" s="166"/>
      <c r="GN48" s="166"/>
      <c r="GO48" s="166"/>
      <c r="GP48" s="166"/>
      <c r="GQ48" s="166"/>
      <c r="GR48" s="166"/>
      <c r="GS48" s="166"/>
      <c r="GT48" s="166"/>
      <c r="GU48" s="166"/>
      <c r="GV48" s="166"/>
      <c r="GW48" s="166"/>
      <c r="GX48" s="166"/>
      <c r="GY48" s="166"/>
      <c r="GZ48" s="166"/>
      <c r="HA48" s="166"/>
      <c r="HB48" s="166"/>
      <c r="HC48" s="166"/>
      <c r="HD48" s="166"/>
      <c r="HE48" s="166"/>
      <c r="HF48" s="166"/>
      <c r="HG48" s="166"/>
      <c r="HH48" s="166"/>
      <c r="HI48" s="166"/>
      <c r="HJ48" s="166"/>
      <c r="HK48" s="166"/>
      <c r="HL48" s="166"/>
      <c r="HM48" s="166"/>
      <c r="HN48" s="166"/>
      <c r="HO48" s="166"/>
      <c r="HP48" s="166"/>
      <c r="HQ48" s="166"/>
      <c r="HR48" s="166"/>
      <c r="HS48" s="166"/>
      <c r="HT48" s="166"/>
      <c r="HU48" s="166"/>
      <c r="HV48" s="166"/>
      <c r="HW48" s="166"/>
      <c r="HX48" s="166"/>
      <c r="HY48" s="166"/>
      <c r="HZ48" s="166"/>
      <c r="IA48" s="166"/>
      <c r="IB48" s="166"/>
      <c r="IC48" s="166"/>
      <c r="ID48" s="166"/>
      <c r="IE48" s="166"/>
      <c r="IF48" s="166"/>
      <c r="IG48" s="166"/>
      <c r="IH48" s="166"/>
      <c r="II48" s="166"/>
      <c r="IJ48" s="166"/>
      <c r="IK48" s="166"/>
      <c r="IL48" s="166"/>
      <c r="IM48" s="166"/>
      <c r="IN48" s="166"/>
      <c r="IO48" s="166"/>
      <c r="IP48" s="166"/>
      <c r="IQ48" s="166"/>
      <c r="IR48" s="166"/>
      <c r="IS48" s="166"/>
      <c r="IT48" s="166"/>
      <c r="IU48" s="166"/>
      <c r="IV48" s="166"/>
      <c r="IW48" s="166"/>
    </row>
    <row r="49" customFormat="false" ht="12.75" hidden="false" customHeight="false" outlineLevel="0" collapsed="false">
      <c r="A49" s="155"/>
      <c r="B49" s="167"/>
      <c r="C49" s="157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9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70"/>
      <c r="BD49" s="167"/>
      <c r="BE49" s="171"/>
      <c r="BF49" s="171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  <c r="BQ49" s="171"/>
      <c r="BR49" s="171"/>
      <c r="BS49" s="171"/>
      <c r="BT49" s="171"/>
      <c r="BU49" s="171"/>
      <c r="BV49" s="171"/>
      <c r="BW49" s="171"/>
      <c r="BX49" s="171"/>
      <c r="BY49" s="171"/>
      <c r="BZ49" s="171"/>
      <c r="CA49" s="171"/>
      <c r="CB49" s="171"/>
      <c r="CC49" s="171"/>
      <c r="CD49" s="171"/>
      <c r="CE49" s="171"/>
      <c r="CF49" s="171"/>
      <c r="CG49" s="171"/>
      <c r="CH49" s="171"/>
      <c r="CI49" s="171"/>
      <c r="CJ49" s="171"/>
      <c r="CK49" s="171"/>
      <c r="CL49" s="171"/>
      <c r="CM49" s="171"/>
      <c r="CN49" s="171"/>
      <c r="CO49" s="171"/>
      <c r="CP49" s="171"/>
      <c r="CQ49" s="171"/>
      <c r="CR49" s="171"/>
      <c r="CS49" s="171"/>
      <c r="CT49" s="171"/>
      <c r="CU49" s="171"/>
      <c r="CV49" s="171"/>
      <c r="CW49" s="171"/>
      <c r="CX49" s="171"/>
      <c r="CY49" s="171"/>
      <c r="CZ49" s="171"/>
      <c r="DA49" s="171"/>
      <c r="DB49" s="171"/>
      <c r="DC49" s="171"/>
      <c r="DD49" s="171"/>
      <c r="DE49" s="171"/>
      <c r="DF49" s="171"/>
      <c r="DG49" s="171"/>
      <c r="DH49" s="171"/>
      <c r="DI49" s="171"/>
      <c r="DJ49" s="171"/>
      <c r="DK49" s="171"/>
      <c r="DL49" s="171"/>
      <c r="DM49" s="171"/>
      <c r="DN49" s="171"/>
      <c r="DO49" s="171"/>
      <c r="DP49" s="171"/>
      <c r="DQ49" s="171"/>
      <c r="DR49" s="171"/>
      <c r="DS49" s="171"/>
      <c r="DT49" s="171"/>
      <c r="DU49" s="171"/>
      <c r="DV49" s="171"/>
      <c r="DW49" s="171"/>
      <c r="DX49" s="171"/>
      <c r="DY49" s="171"/>
      <c r="DZ49" s="171"/>
      <c r="EA49" s="171"/>
      <c r="EB49" s="171"/>
      <c r="EC49" s="171"/>
      <c r="ED49" s="171"/>
      <c r="EE49" s="171"/>
      <c r="EF49" s="171"/>
      <c r="EG49" s="171"/>
      <c r="EH49" s="171"/>
      <c r="EI49" s="171"/>
      <c r="EJ49" s="171"/>
      <c r="EK49" s="171"/>
      <c r="EL49" s="171"/>
      <c r="EM49" s="171"/>
      <c r="EN49" s="171"/>
      <c r="EO49" s="171"/>
      <c r="EP49" s="171"/>
      <c r="EQ49" s="171"/>
      <c r="ER49" s="171"/>
      <c r="ES49" s="171"/>
      <c r="ET49" s="171"/>
      <c r="EU49" s="171"/>
      <c r="EV49" s="171"/>
      <c r="EW49" s="171"/>
      <c r="EX49" s="171"/>
      <c r="EY49" s="171"/>
      <c r="EZ49" s="171"/>
      <c r="FA49" s="171"/>
      <c r="FB49" s="171"/>
      <c r="FC49" s="171"/>
      <c r="FD49" s="171"/>
      <c r="FE49" s="171"/>
      <c r="FF49" s="171"/>
      <c r="FG49" s="171"/>
      <c r="FH49" s="171"/>
      <c r="FI49" s="171"/>
      <c r="FJ49" s="171"/>
      <c r="FK49" s="171"/>
      <c r="FL49" s="171"/>
      <c r="FM49" s="171"/>
      <c r="FN49" s="171"/>
      <c r="FO49" s="171"/>
      <c r="FP49" s="171"/>
      <c r="FQ49" s="171"/>
      <c r="FR49" s="171"/>
      <c r="FS49" s="171"/>
      <c r="FT49" s="171"/>
      <c r="FU49" s="171"/>
      <c r="FV49" s="171"/>
      <c r="FW49" s="171"/>
      <c r="FX49" s="171"/>
      <c r="FY49" s="171"/>
      <c r="FZ49" s="171"/>
      <c r="GA49" s="171"/>
      <c r="GB49" s="171"/>
      <c r="GC49" s="171"/>
      <c r="GD49" s="171"/>
      <c r="GE49" s="171"/>
      <c r="GF49" s="171"/>
      <c r="GG49" s="171"/>
      <c r="GH49" s="171"/>
      <c r="GI49" s="171"/>
      <c r="GJ49" s="171"/>
      <c r="GK49" s="171"/>
      <c r="GL49" s="171"/>
      <c r="GM49" s="171"/>
      <c r="GN49" s="171"/>
      <c r="GO49" s="171"/>
      <c r="GP49" s="171"/>
      <c r="GQ49" s="171"/>
      <c r="GR49" s="171"/>
      <c r="GS49" s="171"/>
      <c r="GT49" s="171"/>
      <c r="GU49" s="171"/>
      <c r="GV49" s="171"/>
      <c r="GW49" s="171"/>
      <c r="GX49" s="171"/>
      <c r="GY49" s="171"/>
      <c r="GZ49" s="171"/>
      <c r="HA49" s="171"/>
      <c r="HB49" s="171"/>
      <c r="HC49" s="171"/>
      <c r="HD49" s="171"/>
      <c r="HE49" s="171"/>
      <c r="HF49" s="171"/>
      <c r="HG49" s="171"/>
      <c r="HH49" s="171"/>
      <c r="HI49" s="171"/>
      <c r="HJ49" s="171"/>
      <c r="HK49" s="171"/>
      <c r="HL49" s="171"/>
      <c r="HM49" s="171"/>
      <c r="HN49" s="171"/>
      <c r="HO49" s="171"/>
      <c r="HP49" s="171"/>
      <c r="HQ49" s="171"/>
      <c r="HR49" s="171"/>
      <c r="HS49" s="171"/>
      <c r="HT49" s="171"/>
      <c r="HU49" s="171"/>
      <c r="HV49" s="171"/>
      <c r="HW49" s="171"/>
      <c r="HX49" s="171"/>
      <c r="HY49" s="171"/>
      <c r="HZ49" s="171"/>
      <c r="IA49" s="171"/>
      <c r="IB49" s="171"/>
      <c r="IC49" s="171"/>
      <c r="ID49" s="171"/>
      <c r="IE49" s="171"/>
      <c r="IF49" s="171"/>
      <c r="IG49" s="171"/>
      <c r="IH49" s="171"/>
      <c r="II49" s="171"/>
      <c r="IJ49" s="171"/>
      <c r="IK49" s="171"/>
      <c r="IL49" s="171"/>
      <c r="IM49" s="171"/>
      <c r="IN49" s="171"/>
      <c r="IO49" s="171"/>
      <c r="IP49" s="171"/>
      <c r="IQ49" s="171"/>
      <c r="IR49" s="171"/>
      <c r="IS49" s="171"/>
      <c r="IT49" s="171"/>
      <c r="IU49" s="171"/>
      <c r="IV49" s="171"/>
      <c r="IW49" s="171"/>
    </row>
    <row r="50" customFormat="false" ht="12.75" hidden="false" customHeight="false" outlineLevel="0" collapsed="false">
      <c r="A50" s="155"/>
      <c r="B50" s="172" t="s">
        <v>132</v>
      </c>
      <c r="C50" s="173" t="n">
        <v>15.769725</v>
      </c>
      <c r="D50" s="174" t="n">
        <f aca="false">+D46*$C50</f>
        <v>0</v>
      </c>
      <c r="E50" s="174" t="n">
        <f aca="false">+E46*$C50</f>
        <v>0</v>
      </c>
      <c r="F50" s="174" t="n">
        <f aca="false">+F46*$C50</f>
        <v>0</v>
      </c>
      <c r="G50" s="174" t="n">
        <f aca="false">+G46*$C50</f>
        <v>0</v>
      </c>
      <c r="H50" s="174" t="n">
        <f aca="false">+H46*$C50</f>
        <v>0</v>
      </c>
      <c r="I50" s="174" t="n">
        <f aca="false">+I46*$C50</f>
        <v>0</v>
      </c>
      <c r="J50" s="174" t="n">
        <f aca="false">+J46*$C50</f>
        <v>0</v>
      </c>
      <c r="K50" s="174" t="n">
        <f aca="false">+K46*$C50</f>
        <v>0</v>
      </c>
      <c r="L50" s="174" t="n">
        <f aca="false">+L46*$C50</f>
        <v>0</v>
      </c>
      <c r="M50" s="174" t="n">
        <f aca="false">+M46*$C50</f>
        <v>0</v>
      </c>
      <c r="N50" s="174" t="n">
        <f aca="false">+N46*$C50</f>
        <v>0</v>
      </c>
      <c r="O50" s="174" t="n">
        <f aca="false">+O46*$C50</f>
        <v>0</v>
      </c>
      <c r="P50" s="174" t="n">
        <f aca="false">+P46*$C50</f>
        <v>0</v>
      </c>
      <c r="Q50" s="174" t="n">
        <f aca="false">+Q46*$C50</f>
        <v>0</v>
      </c>
      <c r="R50" s="174" t="n">
        <f aca="false">+R46*$C50</f>
        <v>0</v>
      </c>
      <c r="S50" s="174" t="n">
        <f aca="false">+S46*$C50</f>
        <v>0</v>
      </c>
      <c r="T50" s="174" t="n">
        <f aca="false">+T46*$C50</f>
        <v>0</v>
      </c>
      <c r="U50" s="174" t="n">
        <f aca="false">+U46*$C50</f>
        <v>0</v>
      </c>
      <c r="V50" s="174" t="n">
        <f aca="false">+V46*$C50</f>
        <v>0</v>
      </c>
      <c r="W50" s="174" t="n">
        <f aca="false">+W46*$C50</f>
        <v>0</v>
      </c>
      <c r="X50" s="174" t="n">
        <f aca="false">+X46*$C50</f>
        <v>0</v>
      </c>
      <c r="Y50" s="174" t="n">
        <f aca="false">+Y46*$C50</f>
        <v>0</v>
      </c>
      <c r="Z50" s="174" t="n">
        <f aca="false">+Z46*$C50</f>
        <v>0</v>
      </c>
      <c r="AA50" s="174" t="n">
        <f aca="false">+AA46*$C50</f>
        <v>0</v>
      </c>
      <c r="AB50" s="174" t="n">
        <f aca="false">+AB46*$C50</f>
        <v>0</v>
      </c>
      <c r="AC50" s="174" t="n">
        <f aca="false">+AC46*$C50</f>
        <v>0</v>
      </c>
      <c r="AD50" s="174" t="n">
        <f aca="false">+AD46*$C50</f>
        <v>0</v>
      </c>
      <c r="AE50" s="174" t="n">
        <f aca="false">+AE46*$C50</f>
        <v>0</v>
      </c>
      <c r="AF50" s="174" t="n">
        <f aca="false">+AF46*$C50</f>
        <v>0</v>
      </c>
      <c r="AG50" s="174" t="n">
        <f aca="false">+AG46*$C50</f>
        <v>2.36545875</v>
      </c>
      <c r="AH50" s="174" t="n">
        <f aca="false">+AH46*$C50</f>
        <v>3.94243125</v>
      </c>
      <c r="AI50" s="175" t="n">
        <f aca="false">+AI46*$C50</f>
        <v>5.51940375</v>
      </c>
      <c r="AJ50" s="174" t="n">
        <f aca="false">+AJ46*$C50</f>
        <v>7.09637625</v>
      </c>
      <c r="AK50" s="174" t="n">
        <f aca="false">+AK46*$C50</f>
        <v>8.67334875</v>
      </c>
      <c r="AL50" s="174" t="n">
        <f aca="false">+AL46*$C50</f>
        <v>10.25032125</v>
      </c>
      <c r="AM50" s="174" t="n">
        <f aca="false">+AM46*$C50</f>
        <v>11.82729375</v>
      </c>
      <c r="AN50" s="174" t="n">
        <f aca="false">+AN46*$C50</f>
        <v>13.40426625</v>
      </c>
      <c r="AO50" s="174" t="n">
        <f aca="false">+AO46*$C50</f>
        <v>13.40426625</v>
      </c>
      <c r="AP50" s="174" t="n">
        <f aca="false">+AP46*$C50</f>
        <v>14.98123875</v>
      </c>
      <c r="AQ50" s="174" t="n">
        <f aca="false">+AQ46*$C50</f>
        <v>14.98123875</v>
      </c>
      <c r="AR50" s="174" t="n">
        <f aca="false">+AR46*$C50</f>
        <v>15.769725</v>
      </c>
      <c r="AS50" s="174" t="n">
        <f aca="false">+AS46*$C50</f>
        <v>15.769725</v>
      </c>
      <c r="AT50" s="174" t="n">
        <f aca="false">+AT46*$C50</f>
        <v>15.769725</v>
      </c>
      <c r="AU50" s="174" t="n">
        <f aca="false">+AU46*$C50</f>
        <v>15.769725</v>
      </c>
      <c r="AV50" s="174" t="n">
        <f aca="false">+AV46*$C50</f>
        <v>15.769725</v>
      </c>
      <c r="AW50" s="174" t="n">
        <f aca="false">+AW46*$C50</f>
        <v>15.769725</v>
      </c>
      <c r="AX50" s="174" t="n">
        <f aca="false">+AX46*$C50</f>
        <v>15.769725</v>
      </c>
      <c r="AY50" s="174" t="n">
        <f aca="false">+AY46*$C50</f>
        <v>15.769725</v>
      </c>
      <c r="AZ50" s="174" t="n">
        <f aca="false">+AZ46*$C50</f>
        <v>15.769725</v>
      </c>
      <c r="BA50" s="174" t="n">
        <f aca="false">+BA46*$C50</f>
        <v>15.769725</v>
      </c>
      <c r="BB50" s="174" t="n">
        <f aca="false">+BB46*$C50</f>
        <v>15.769725</v>
      </c>
      <c r="BC50" s="176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2"/>
      <c r="CM50" s="172"/>
      <c r="CN50" s="172"/>
      <c r="CO50" s="172"/>
      <c r="CP50" s="172"/>
      <c r="CQ50" s="172"/>
      <c r="CR50" s="172"/>
      <c r="CS50" s="172"/>
      <c r="CT50" s="172"/>
      <c r="CU50" s="172"/>
      <c r="CV50" s="172"/>
      <c r="CW50" s="172"/>
      <c r="CX50" s="172"/>
      <c r="CY50" s="172"/>
      <c r="CZ50" s="172"/>
      <c r="DA50" s="172"/>
      <c r="DB50" s="172"/>
      <c r="DC50" s="172"/>
      <c r="DD50" s="172"/>
      <c r="DE50" s="172"/>
      <c r="DF50" s="172"/>
      <c r="DG50" s="172"/>
      <c r="DH50" s="172"/>
      <c r="DI50" s="172"/>
      <c r="DJ50" s="172"/>
      <c r="DK50" s="172"/>
      <c r="DL50" s="172"/>
      <c r="DM50" s="172"/>
      <c r="DN50" s="172"/>
      <c r="DO50" s="172"/>
      <c r="DP50" s="172"/>
      <c r="DQ50" s="172"/>
      <c r="DR50" s="172"/>
      <c r="DS50" s="172"/>
      <c r="DT50" s="172"/>
      <c r="DU50" s="172"/>
      <c r="DV50" s="172"/>
      <c r="DW50" s="172"/>
      <c r="DX50" s="172"/>
      <c r="DY50" s="172"/>
      <c r="DZ50" s="172"/>
      <c r="EA50" s="172"/>
      <c r="EB50" s="172"/>
      <c r="EC50" s="172"/>
      <c r="ED50" s="172"/>
      <c r="EE50" s="172"/>
      <c r="EF50" s="172"/>
      <c r="EG50" s="172"/>
      <c r="EH50" s="172"/>
      <c r="EI50" s="172"/>
      <c r="EJ50" s="172"/>
      <c r="EK50" s="172"/>
      <c r="EL50" s="172"/>
      <c r="EM50" s="172"/>
      <c r="EN50" s="172"/>
      <c r="EO50" s="172"/>
      <c r="EP50" s="172"/>
      <c r="EQ50" s="172"/>
      <c r="ER50" s="172"/>
      <c r="ES50" s="172"/>
      <c r="ET50" s="172"/>
      <c r="EU50" s="172"/>
      <c r="EV50" s="172"/>
      <c r="EW50" s="172"/>
      <c r="EX50" s="172"/>
      <c r="EY50" s="172"/>
      <c r="EZ50" s="172"/>
      <c r="FA50" s="172"/>
      <c r="FB50" s="172"/>
      <c r="FC50" s="172"/>
      <c r="FD50" s="172"/>
      <c r="FE50" s="172"/>
      <c r="FF50" s="172"/>
      <c r="FG50" s="172"/>
      <c r="FH50" s="172"/>
      <c r="FI50" s="172"/>
      <c r="FJ50" s="172"/>
      <c r="FK50" s="172"/>
      <c r="FL50" s="172"/>
      <c r="FM50" s="172"/>
      <c r="FN50" s="172"/>
      <c r="FO50" s="172"/>
      <c r="FP50" s="172"/>
      <c r="FQ50" s="172"/>
      <c r="FR50" s="172"/>
      <c r="FS50" s="172"/>
      <c r="FT50" s="172"/>
      <c r="FU50" s="172"/>
      <c r="FV50" s="172"/>
      <c r="FW50" s="172"/>
      <c r="FX50" s="172"/>
      <c r="FY50" s="172"/>
      <c r="FZ50" s="172"/>
      <c r="GA50" s="172"/>
      <c r="GB50" s="172"/>
      <c r="GC50" s="172"/>
      <c r="GD50" s="172"/>
      <c r="GE50" s="172"/>
      <c r="GF50" s="172"/>
      <c r="GG50" s="172"/>
      <c r="GH50" s="172"/>
      <c r="GI50" s="172"/>
      <c r="GJ50" s="172"/>
      <c r="GK50" s="172"/>
      <c r="GL50" s="172"/>
      <c r="GM50" s="172"/>
      <c r="GN50" s="172"/>
      <c r="GO50" s="172"/>
      <c r="GP50" s="172"/>
      <c r="GQ50" s="172"/>
      <c r="GR50" s="172"/>
      <c r="GS50" s="172"/>
      <c r="GT50" s="172"/>
      <c r="GU50" s="172"/>
      <c r="GV50" s="172"/>
      <c r="GW50" s="172"/>
      <c r="GX50" s="172"/>
      <c r="GY50" s="172"/>
      <c r="GZ50" s="172"/>
      <c r="HA50" s="172"/>
      <c r="HB50" s="172"/>
      <c r="HC50" s="172"/>
      <c r="HD50" s="172"/>
      <c r="HE50" s="172"/>
      <c r="HF50" s="172"/>
      <c r="HG50" s="172"/>
      <c r="HH50" s="172"/>
      <c r="HI50" s="172"/>
      <c r="HJ50" s="172"/>
      <c r="HK50" s="172"/>
      <c r="HL50" s="172"/>
      <c r="HM50" s="172"/>
      <c r="HN50" s="172"/>
      <c r="HO50" s="172"/>
      <c r="HP50" s="172"/>
      <c r="HQ50" s="172"/>
      <c r="HR50" s="172"/>
      <c r="HS50" s="172"/>
      <c r="HT50" s="172"/>
      <c r="HU50" s="172"/>
      <c r="HV50" s="172"/>
      <c r="HW50" s="172"/>
      <c r="HX50" s="172"/>
      <c r="HY50" s="172"/>
      <c r="HZ50" s="172"/>
      <c r="IA50" s="172"/>
      <c r="IB50" s="172"/>
      <c r="IC50" s="172"/>
      <c r="ID50" s="172"/>
      <c r="IE50" s="172"/>
      <c r="IF50" s="172"/>
      <c r="IG50" s="172"/>
      <c r="IH50" s="172"/>
      <c r="II50" s="172"/>
      <c r="IJ50" s="172"/>
      <c r="IK50" s="172"/>
      <c r="IL50" s="172"/>
      <c r="IM50" s="172"/>
      <c r="IN50" s="172"/>
      <c r="IO50" s="172"/>
      <c r="IP50" s="172"/>
      <c r="IQ50" s="172"/>
      <c r="IR50" s="172"/>
      <c r="IS50" s="172"/>
      <c r="IT50" s="172"/>
      <c r="IU50" s="172"/>
      <c r="IV50" s="172"/>
      <c r="IW50" s="172"/>
    </row>
    <row r="51" customFormat="false" ht="13.5" hidden="false" customHeight="false" outlineLevel="0" collapsed="false">
      <c r="A51" s="155"/>
      <c r="B51" s="178" t="s">
        <v>133</v>
      </c>
      <c r="C51" s="179" t="str">
        <f aca="false">+'Detail by Turbine'!B9</f>
        <v>Committed</v>
      </c>
      <c r="D51" s="180" t="n">
        <f aca="false">+D48*$C50</f>
        <v>0</v>
      </c>
      <c r="E51" s="180" t="n">
        <f aca="false">+E48*$C50</f>
        <v>0</v>
      </c>
      <c r="F51" s="180" t="n">
        <f aca="false">+F48*$C50</f>
        <v>0</v>
      </c>
      <c r="G51" s="180" t="n">
        <f aca="false">+G48*$C50</f>
        <v>0</v>
      </c>
      <c r="H51" s="180" t="n">
        <f aca="false">+H48*$C50</f>
        <v>0</v>
      </c>
      <c r="I51" s="180" t="n">
        <f aca="false">+I48*$C50</f>
        <v>0</v>
      </c>
      <c r="J51" s="180" t="n">
        <f aca="false">+J48*$C50</f>
        <v>0</v>
      </c>
      <c r="K51" s="180" t="n">
        <f aca="false">+K48*$C50</f>
        <v>0</v>
      </c>
      <c r="L51" s="180" t="n">
        <f aca="false">+L48*$C50</f>
        <v>0</v>
      </c>
      <c r="M51" s="180" t="n">
        <f aca="false">+M48*$C50</f>
        <v>0</v>
      </c>
      <c r="N51" s="180" t="n">
        <f aca="false">+N48*$C50</f>
        <v>0</v>
      </c>
      <c r="O51" s="180" t="n">
        <f aca="false">+O48*$C50</f>
        <v>0</v>
      </c>
      <c r="P51" s="180" t="n">
        <f aca="false">+P48*$C50</f>
        <v>0</v>
      </c>
      <c r="Q51" s="180" t="n">
        <f aca="false">+Q48*$C50</f>
        <v>0</v>
      </c>
      <c r="R51" s="180" t="n">
        <f aca="false">+R48*$C50</f>
        <v>0</v>
      </c>
      <c r="S51" s="180" t="n">
        <f aca="false">+S48*$C50</f>
        <v>0</v>
      </c>
      <c r="T51" s="180" t="n">
        <f aca="false">+T48*$C50</f>
        <v>0</v>
      </c>
      <c r="U51" s="180" t="n">
        <f aca="false">+U48*$C50</f>
        <v>0</v>
      </c>
      <c r="V51" s="180" t="n">
        <f aca="false">+V48*$C50</f>
        <v>0</v>
      </c>
      <c r="W51" s="180" t="n">
        <f aca="false">+W48*$C50</f>
        <v>0</v>
      </c>
      <c r="X51" s="180" t="n">
        <f aca="false">+X48*$C50</f>
        <v>0</v>
      </c>
      <c r="Y51" s="180" t="n">
        <f aca="false">+Y48*$C50</f>
        <v>0</v>
      </c>
      <c r="Z51" s="180" t="n">
        <f aca="false">+Z48*$C50</f>
        <v>0</v>
      </c>
      <c r="AA51" s="180" t="n">
        <f aca="false">+AA48*$C50</f>
        <v>0</v>
      </c>
      <c r="AB51" s="180" t="n">
        <f aca="false">+AB48*$C50</f>
        <v>0</v>
      </c>
      <c r="AC51" s="180" t="n">
        <f aca="false">+AC48*$C50</f>
        <v>0</v>
      </c>
      <c r="AD51" s="180" t="n">
        <f aca="false">+AD48*$C50</f>
        <v>0</v>
      </c>
      <c r="AE51" s="180" t="n">
        <f aca="false">+AE48*$C50</f>
        <v>0</v>
      </c>
      <c r="AF51" s="180" t="n">
        <f aca="false">+AF48*$C50</f>
        <v>0</v>
      </c>
      <c r="AG51" s="180" t="n">
        <f aca="false">+AG48*$C50</f>
        <v>1.5769725</v>
      </c>
      <c r="AH51" s="180" t="n">
        <f aca="false">+AH48*$C50</f>
        <v>3.153945</v>
      </c>
      <c r="AI51" s="181" t="n">
        <f aca="false">+AI48*$C50</f>
        <v>4.7309175</v>
      </c>
      <c r="AJ51" s="180" t="n">
        <f aca="false">+AJ48*$C50</f>
        <v>6.30789</v>
      </c>
      <c r="AK51" s="180" t="n">
        <f aca="false">+AK48*$C50</f>
        <v>7.8848625</v>
      </c>
      <c r="AL51" s="180" t="n">
        <f aca="false">+AL48*$C50</f>
        <v>9.461835</v>
      </c>
      <c r="AM51" s="180" t="n">
        <f aca="false">+AM48*$C50</f>
        <v>11.0388075</v>
      </c>
      <c r="AN51" s="180" t="n">
        <f aca="false">+AN48*$C50</f>
        <v>12.61578</v>
      </c>
      <c r="AO51" s="180" t="n">
        <f aca="false">+AO48*$C50</f>
        <v>12.61578</v>
      </c>
      <c r="AP51" s="180" t="n">
        <f aca="false">+AP48*$C50</f>
        <v>14.1927525</v>
      </c>
      <c r="AQ51" s="180" t="n">
        <f aca="false">+AQ48*$C50</f>
        <v>15.769725</v>
      </c>
      <c r="AR51" s="180" t="n">
        <f aca="false">+AR48*$C50</f>
        <v>15.769725</v>
      </c>
      <c r="AS51" s="180" t="n">
        <f aca="false">+AS48*$C50</f>
        <v>15.769725</v>
      </c>
      <c r="AT51" s="180" t="n">
        <f aca="false">+AT48*$C50</f>
        <v>15.769725</v>
      </c>
      <c r="AU51" s="180" t="n">
        <f aca="false">+AU48*$C50</f>
        <v>15.769725</v>
      </c>
      <c r="AV51" s="180" t="n">
        <f aca="false">+AV48*$C50</f>
        <v>15.769725</v>
      </c>
      <c r="AW51" s="180" t="n">
        <f aca="false">+AW48*$C50</f>
        <v>15.769725</v>
      </c>
      <c r="AX51" s="180" t="n">
        <f aca="false">+AX48*$C50</f>
        <v>15.769725</v>
      </c>
      <c r="AY51" s="180" t="n">
        <f aca="false">+AY48*$C50</f>
        <v>15.769725</v>
      </c>
      <c r="AZ51" s="180" t="n">
        <f aca="false">+AZ48*$C50</f>
        <v>15.769725</v>
      </c>
      <c r="BA51" s="180" t="n">
        <f aca="false">+BA48*$C50</f>
        <v>15.769725</v>
      </c>
      <c r="BB51" s="180" t="n">
        <f aca="false">+BB48*$C50</f>
        <v>15.769725</v>
      </c>
      <c r="BC51" s="182"/>
      <c r="BD51" s="183"/>
      <c r="BE51" s="183"/>
      <c r="BF51" s="183"/>
      <c r="BG51" s="183"/>
      <c r="BH51" s="183"/>
      <c r="BI51" s="183"/>
      <c r="BJ51" s="183"/>
      <c r="BK51" s="183"/>
      <c r="BL51" s="183"/>
      <c r="BM51" s="183"/>
      <c r="BN51" s="183"/>
      <c r="BO51" s="183"/>
      <c r="BP51" s="183"/>
      <c r="BQ51" s="183"/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  <c r="GY51" s="178"/>
      <c r="GZ51" s="178"/>
      <c r="HA51" s="178"/>
      <c r="HB51" s="178"/>
      <c r="HC51" s="178"/>
      <c r="HD51" s="178"/>
      <c r="HE51" s="178"/>
      <c r="HF51" s="178"/>
      <c r="HG51" s="178"/>
      <c r="HH51" s="178"/>
      <c r="HI51" s="178"/>
      <c r="HJ51" s="178"/>
      <c r="HK51" s="178"/>
      <c r="HL51" s="178"/>
      <c r="HM51" s="178"/>
      <c r="HN51" s="178"/>
      <c r="HO51" s="178"/>
      <c r="HP51" s="178"/>
      <c r="HQ51" s="178"/>
      <c r="HR51" s="178"/>
      <c r="HS51" s="178"/>
      <c r="HT51" s="178"/>
      <c r="HU51" s="178"/>
      <c r="HV51" s="178"/>
      <c r="HW51" s="178"/>
      <c r="HX51" s="178"/>
      <c r="HY51" s="178"/>
      <c r="HZ51" s="178"/>
      <c r="IA51" s="178"/>
      <c r="IB51" s="178"/>
      <c r="IC51" s="178"/>
      <c r="ID51" s="178"/>
      <c r="IE51" s="178"/>
      <c r="IF51" s="178"/>
      <c r="IG51" s="178"/>
      <c r="IH51" s="178"/>
      <c r="II51" s="178"/>
      <c r="IJ51" s="178"/>
      <c r="IK51" s="178"/>
      <c r="IL51" s="178"/>
      <c r="IM51" s="178"/>
      <c r="IN51" s="178"/>
      <c r="IO51" s="178"/>
      <c r="IP51" s="178"/>
      <c r="IQ51" s="178"/>
      <c r="IR51" s="178"/>
      <c r="IS51" s="178"/>
      <c r="IT51" s="178"/>
      <c r="IU51" s="178"/>
      <c r="IV51" s="178"/>
      <c r="IW51" s="178"/>
    </row>
    <row r="52" customFormat="false" ht="15" hidden="false" customHeight="true" outlineLevel="0" collapsed="false">
      <c r="A52" s="155" t="n">
        <f aca="false">+A44+1</f>
        <v>7</v>
      </c>
      <c r="B52" s="184" t="str">
        <f aca="false">+'Detail by Turbine'!G12</f>
        <v>501D5A Simple Cycle</v>
      </c>
      <c r="C52" s="185" t="str">
        <f aca="false">+'Detail by Turbine'!S12</f>
        <v>Purchaser Identified</v>
      </c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59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7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  <c r="DW52" s="188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8"/>
      <c r="EJ52" s="188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8"/>
      <c r="EW52" s="188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8"/>
      <c r="FJ52" s="188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8"/>
      <c r="FW52" s="188"/>
      <c r="FX52" s="188"/>
      <c r="FY52" s="188"/>
      <c r="FZ52" s="188"/>
      <c r="GA52" s="188"/>
      <c r="GB52" s="188"/>
      <c r="GC52" s="188"/>
      <c r="GD52" s="188"/>
      <c r="GE52" s="188"/>
      <c r="GF52" s="188"/>
      <c r="GG52" s="188"/>
      <c r="GH52" s="188"/>
      <c r="GI52" s="188"/>
      <c r="GJ52" s="188"/>
      <c r="GK52" s="188"/>
      <c r="GL52" s="188"/>
      <c r="GM52" s="188"/>
      <c r="GN52" s="188"/>
      <c r="GO52" s="188"/>
      <c r="GP52" s="188"/>
      <c r="GQ52" s="188"/>
      <c r="GR52" s="188"/>
      <c r="GS52" s="188"/>
      <c r="GT52" s="188"/>
      <c r="GU52" s="188"/>
      <c r="GV52" s="188"/>
      <c r="GW52" s="188"/>
      <c r="GX52" s="188"/>
      <c r="GY52" s="188"/>
      <c r="GZ52" s="188"/>
      <c r="HA52" s="188"/>
      <c r="HB52" s="188"/>
      <c r="HC52" s="188"/>
      <c r="HD52" s="188"/>
      <c r="HE52" s="188"/>
      <c r="HF52" s="188"/>
      <c r="HG52" s="188"/>
      <c r="HH52" s="188"/>
      <c r="HI52" s="188"/>
      <c r="HJ52" s="188"/>
      <c r="HK52" s="188"/>
      <c r="HL52" s="188"/>
      <c r="HM52" s="188"/>
      <c r="HN52" s="188"/>
      <c r="HO52" s="188"/>
      <c r="HP52" s="188"/>
      <c r="HQ52" s="188"/>
      <c r="HR52" s="188"/>
      <c r="HS52" s="188"/>
      <c r="HT52" s="188"/>
      <c r="HU52" s="188"/>
      <c r="HV52" s="188"/>
      <c r="HW52" s="188"/>
      <c r="HX52" s="188"/>
      <c r="HY52" s="188"/>
      <c r="HZ52" s="188"/>
      <c r="IA52" s="188"/>
      <c r="IB52" s="188"/>
      <c r="IC52" s="188"/>
      <c r="ID52" s="188"/>
      <c r="IE52" s="188"/>
      <c r="IF52" s="188"/>
      <c r="IG52" s="188"/>
      <c r="IH52" s="188"/>
      <c r="II52" s="188"/>
      <c r="IJ52" s="188"/>
      <c r="IK52" s="188"/>
      <c r="IL52" s="188"/>
      <c r="IM52" s="188"/>
      <c r="IN52" s="188"/>
      <c r="IO52" s="188"/>
      <c r="IP52" s="188"/>
      <c r="IQ52" s="188"/>
      <c r="IR52" s="188"/>
      <c r="IS52" s="188"/>
      <c r="IT52" s="188"/>
      <c r="IU52" s="188"/>
      <c r="IV52" s="188"/>
      <c r="IW52" s="188"/>
    </row>
    <row r="53" customFormat="false" ht="12.75" hidden="false" customHeight="false" outlineLevel="0" collapsed="false">
      <c r="A53" s="155"/>
      <c r="B53" s="189" t="s">
        <v>128</v>
      </c>
      <c r="C53" s="185"/>
      <c r="D53" s="190" t="n">
        <v>0</v>
      </c>
      <c r="E53" s="190" t="n">
        <v>0</v>
      </c>
      <c r="F53" s="190" t="n">
        <v>0</v>
      </c>
      <c r="G53" s="190" t="n">
        <v>0</v>
      </c>
      <c r="H53" s="190" t="n">
        <v>0.15</v>
      </c>
      <c r="I53" s="190" t="n">
        <v>0.1</v>
      </c>
      <c r="J53" s="190" t="n">
        <v>0.1</v>
      </c>
      <c r="K53" s="190" t="n">
        <v>0.1</v>
      </c>
      <c r="L53" s="190" t="n">
        <v>0.075</v>
      </c>
      <c r="M53" s="190" t="n">
        <v>0.075</v>
      </c>
      <c r="N53" s="190" t="n">
        <v>0.05</v>
      </c>
      <c r="O53" s="190" t="n">
        <v>0.05</v>
      </c>
      <c r="P53" s="190" t="n">
        <v>0.05</v>
      </c>
      <c r="Q53" s="190" t="n">
        <v>0.025</v>
      </c>
      <c r="R53" s="190" t="n">
        <v>0.025</v>
      </c>
      <c r="S53" s="190" t="n">
        <v>0.025</v>
      </c>
      <c r="T53" s="190" t="n">
        <v>0.025</v>
      </c>
      <c r="U53" s="190" t="n">
        <v>0.025</v>
      </c>
      <c r="V53" s="190" t="n">
        <v>0.025</v>
      </c>
      <c r="W53" s="190" t="n">
        <v>0</v>
      </c>
      <c r="X53" s="190" t="n">
        <v>0.05</v>
      </c>
      <c r="Y53" s="190" t="n">
        <v>0</v>
      </c>
      <c r="Z53" s="190" t="n">
        <v>0.05</v>
      </c>
      <c r="AA53" s="190" t="n">
        <v>0</v>
      </c>
      <c r="AB53" s="190" t="n">
        <v>0</v>
      </c>
      <c r="AC53" s="190" t="n">
        <v>0</v>
      </c>
      <c r="AD53" s="190" t="n">
        <v>0</v>
      </c>
      <c r="AE53" s="190" t="n">
        <v>0</v>
      </c>
      <c r="AF53" s="190" t="n">
        <v>0</v>
      </c>
      <c r="AG53" s="190" t="n">
        <v>0</v>
      </c>
      <c r="AH53" s="190" t="n">
        <v>0</v>
      </c>
      <c r="AI53" s="164" t="n">
        <v>0</v>
      </c>
      <c r="AJ53" s="190" t="n">
        <v>0</v>
      </c>
      <c r="AK53" s="190" t="n">
        <v>0</v>
      </c>
      <c r="AL53" s="190" t="n">
        <v>0</v>
      </c>
      <c r="AM53" s="190" t="n">
        <v>0</v>
      </c>
      <c r="AN53" s="190" t="n">
        <v>0</v>
      </c>
      <c r="AO53" s="190" t="n">
        <v>0</v>
      </c>
      <c r="AP53" s="190" t="n">
        <v>0</v>
      </c>
      <c r="AQ53" s="190" t="n">
        <v>0</v>
      </c>
      <c r="AR53" s="190" t="n">
        <v>0</v>
      </c>
      <c r="AS53" s="190" t="n">
        <v>0</v>
      </c>
      <c r="AT53" s="190" t="n">
        <v>0</v>
      </c>
      <c r="AU53" s="190" t="n">
        <v>0</v>
      </c>
      <c r="AV53" s="190" t="n">
        <v>0</v>
      </c>
      <c r="AW53" s="190" t="n">
        <v>0</v>
      </c>
      <c r="AX53" s="190" t="n">
        <v>0</v>
      </c>
      <c r="AY53" s="190" t="n">
        <v>0</v>
      </c>
      <c r="AZ53" s="190" t="n">
        <v>0</v>
      </c>
      <c r="BA53" s="190" t="n">
        <v>0</v>
      </c>
      <c r="BB53" s="190" t="n">
        <v>0</v>
      </c>
      <c r="BC53" s="191" t="n">
        <f aca="false">SUM(D53:BB53)</f>
        <v>1</v>
      </c>
      <c r="BD53" s="189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92"/>
      <c r="EA53" s="192"/>
      <c r="EB53" s="192"/>
      <c r="EC53" s="192"/>
      <c r="ED53" s="192"/>
      <c r="EE53" s="192"/>
      <c r="EF53" s="192"/>
      <c r="EG53" s="192"/>
      <c r="EH53" s="192"/>
      <c r="EI53" s="192"/>
      <c r="EJ53" s="192"/>
      <c r="EK53" s="192"/>
      <c r="EL53" s="192"/>
      <c r="EM53" s="192"/>
      <c r="EN53" s="192"/>
      <c r="EO53" s="192"/>
      <c r="EP53" s="192"/>
      <c r="EQ53" s="192"/>
      <c r="ER53" s="192"/>
      <c r="ES53" s="192"/>
      <c r="ET53" s="192"/>
      <c r="EU53" s="192"/>
      <c r="EV53" s="192"/>
      <c r="EW53" s="192"/>
      <c r="EX53" s="192"/>
      <c r="EY53" s="192"/>
      <c r="EZ53" s="192"/>
      <c r="FA53" s="192"/>
      <c r="FB53" s="192"/>
      <c r="FC53" s="192"/>
      <c r="FD53" s="192"/>
      <c r="FE53" s="192"/>
      <c r="FF53" s="192"/>
      <c r="FG53" s="192"/>
      <c r="FH53" s="192"/>
      <c r="FI53" s="192"/>
      <c r="FJ53" s="192"/>
      <c r="FK53" s="192"/>
      <c r="FL53" s="192"/>
      <c r="FM53" s="192"/>
      <c r="FN53" s="192"/>
      <c r="FO53" s="192"/>
      <c r="FP53" s="192"/>
      <c r="FQ53" s="192"/>
      <c r="FR53" s="192"/>
      <c r="FS53" s="192"/>
      <c r="FT53" s="192"/>
      <c r="FU53" s="192"/>
      <c r="FV53" s="192"/>
      <c r="FW53" s="192"/>
      <c r="FX53" s="192"/>
      <c r="FY53" s="192"/>
      <c r="FZ53" s="192"/>
      <c r="GA53" s="192"/>
      <c r="GB53" s="192"/>
      <c r="GC53" s="192"/>
      <c r="GD53" s="192"/>
      <c r="GE53" s="192"/>
      <c r="GF53" s="192"/>
      <c r="GG53" s="192"/>
      <c r="GH53" s="192"/>
      <c r="GI53" s="192"/>
      <c r="GJ53" s="192"/>
      <c r="GK53" s="192"/>
      <c r="GL53" s="192"/>
      <c r="GM53" s="192"/>
      <c r="GN53" s="192"/>
      <c r="GO53" s="192"/>
      <c r="GP53" s="192"/>
      <c r="GQ53" s="192"/>
      <c r="GR53" s="192"/>
      <c r="GS53" s="192"/>
      <c r="GT53" s="192"/>
      <c r="GU53" s="192"/>
      <c r="GV53" s="192"/>
      <c r="GW53" s="192"/>
      <c r="GX53" s="192"/>
      <c r="GY53" s="192"/>
      <c r="GZ53" s="192"/>
      <c r="HA53" s="192"/>
      <c r="HB53" s="192"/>
      <c r="HC53" s="192"/>
      <c r="HD53" s="192"/>
      <c r="HE53" s="192"/>
      <c r="HF53" s="192"/>
      <c r="HG53" s="192"/>
      <c r="HH53" s="192"/>
      <c r="HI53" s="192"/>
      <c r="HJ53" s="192"/>
      <c r="HK53" s="192"/>
      <c r="HL53" s="192"/>
      <c r="HM53" s="192"/>
      <c r="HN53" s="192"/>
      <c r="HO53" s="192"/>
      <c r="HP53" s="192"/>
      <c r="HQ53" s="192"/>
      <c r="HR53" s="192"/>
      <c r="HS53" s="192"/>
      <c r="HT53" s="192"/>
      <c r="HU53" s="192"/>
      <c r="HV53" s="192"/>
      <c r="HW53" s="192"/>
      <c r="HX53" s="192"/>
      <c r="HY53" s="192"/>
      <c r="HZ53" s="192"/>
      <c r="IA53" s="192"/>
      <c r="IB53" s="192"/>
      <c r="IC53" s="192"/>
      <c r="ID53" s="192"/>
      <c r="IE53" s="192"/>
      <c r="IF53" s="192"/>
      <c r="IG53" s="192"/>
      <c r="IH53" s="192"/>
      <c r="II53" s="192"/>
      <c r="IJ53" s="192"/>
      <c r="IK53" s="192"/>
      <c r="IL53" s="192"/>
      <c r="IM53" s="192"/>
      <c r="IN53" s="192"/>
      <c r="IO53" s="192"/>
      <c r="IP53" s="192"/>
      <c r="IQ53" s="192"/>
      <c r="IR53" s="192"/>
      <c r="IS53" s="192"/>
      <c r="IT53" s="192"/>
      <c r="IU53" s="192"/>
      <c r="IV53" s="192"/>
      <c r="IW53" s="192"/>
    </row>
    <row r="54" customFormat="false" ht="12.75" hidden="false" customHeight="false" outlineLevel="0" collapsed="false">
      <c r="A54" s="155"/>
      <c r="B54" s="189" t="s">
        <v>129</v>
      </c>
      <c r="C54" s="185"/>
      <c r="D54" s="190" t="n">
        <f aca="false">D53</f>
        <v>0</v>
      </c>
      <c r="E54" s="190" t="n">
        <f aca="false">+D54+E53</f>
        <v>0</v>
      </c>
      <c r="F54" s="190" t="n">
        <f aca="false">+E54+F53</f>
        <v>0</v>
      </c>
      <c r="G54" s="190" t="n">
        <f aca="false">+F54+G53</f>
        <v>0</v>
      </c>
      <c r="H54" s="190" t="n">
        <f aca="false">+G54+H53</f>
        <v>0.15</v>
      </c>
      <c r="I54" s="190" t="n">
        <f aca="false">+H54+I53</f>
        <v>0.25</v>
      </c>
      <c r="J54" s="190" t="n">
        <f aca="false">+I54+J53</f>
        <v>0.35</v>
      </c>
      <c r="K54" s="190" t="n">
        <f aca="false">+J54+K53</f>
        <v>0.45</v>
      </c>
      <c r="L54" s="190" t="n">
        <f aca="false">+K54+L53</f>
        <v>0.525</v>
      </c>
      <c r="M54" s="190" t="n">
        <f aca="false">+L54+M53</f>
        <v>0.6</v>
      </c>
      <c r="N54" s="190" t="n">
        <f aca="false">+M54+N53</f>
        <v>0.65</v>
      </c>
      <c r="O54" s="190" t="n">
        <f aca="false">+N54+O53</f>
        <v>0.7</v>
      </c>
      <c r="P54" s="190" t="n">
        <f aca="false">+O54+P53</f>
        <v>0.75</v>
      </c>
      <c r="Q54" s="190" t="n">
        <f aca="false">+P54+Q53</f>
        <v>0.775</v>
      </c>
      <c r="R54" s="190" t="n">
        <f aca="false">+Q54+R53</f>
        <v>0.8</v>
      </c>
      <c r="S54" s="190" t="n">
        <f aca="false">+R54+S53</f>
        <v>0.825</v>
      </c>
      <c r="T54" s="190" t="n">
        <f aca="false">+S54+T53</f>
        <v>0.85</v>
      </c>
      <c r="U54" s="190" t="n">
        <f aca="false">+T54+U53</f>
        <v>0.875</v>
      </c>
      <c r="V54" s="190" t="n">
        <f aca="false">+U54+V53</f>
        <v>0.9</v>
      </c>
      <c r="W54" s="190" t="n">
        <f aca="false">+V54+W53</f>
        <v>0.9</v>
      </c>
      <c r="X54" s="190" t="n">
        <f aca="false">+W54+X53</f>
        <v>0.95</v>
      </c>
      <c r="Y54" s="190" t="n">
        <f aca="false">+X54+Y53</f>
        <v>0.95</v>
      </c>
      <c r="Z54" s="190" t="n">
        <f aca="false">+Y54+Z53</f>
        <v>1</v>
      </c>
      <c r="AA54" s="190" t="n">
        <f aca="false">+Z54+AA53</f>
        <v>1</v>
      </c>
      <c r="AB54" s="190" t="n">
        <f aca="false">+AA54+AB53</f>
        <v>1</v>
      </c>
      <c r="AC54" s="190" t="n">
        <f aca="false">+AB54+AC53</f>
        <v>1</v>
      </c>
      <c r="AD54" s="190" t="n">
        <f aca="false">+AC54+AD53</f>
        <v>1</v>
      </c>
      <c r="AE54" s="190" t="n">
        <f aca="false">+AD54+AE53</f>
        <v>1</v>
      </c>
      <c r="AF54" s="190" t="n">
        <f aca="false">+AE54+AF53</f>
        <v>1</v>
      </c>
      <c r="AG54" s="190" t="n">
        <f aca="false">+AF54+AG53</f>
        <v>1</v>
      </c>
      <c r="AH54" s="190" t="n">
        <f aca="false">+AG54+AH53</f>
        <v>1</v>
      </c>
      <c r="AI54" s="164" t="n">
        <f aca="false">+AH54+AI53</f>
        <v>1</v>
      </c>
      <c r="AJ54" s="190" t="n">
        <f aca="false">+AI54+AJ53</f>
        <v>1</v>
      </c>
      <c r="AK54" s="190" t="n">
        <f aca="false">+AJ54+AK53</f>
        <v>1</v>
      </c>
      <c r="AL54" s="190" t="n">
        <f aca="false">+AK54+AL53</f>
        <v>1</v>
      </c>
      <c r="AM54" s="190" t="n">
        <f aca="false">+AL54+AM53</f>
        <v>1</v>
      </c>
      <c r="AN54" s="190" t="n">
        <f aca="false">+AM54+AN53</f>
        <v>1</v>
      </c>
      <c r="AO54" s="190" t="n">
        <f aca="false">+AN54+AO53</f>
        <v>1</v>
      </c>
      <c r="AP54" s="190" t="n">
        <f aca="false">+AO54+AP53</f>
        <v>1</v>
      </c>
      <c r="AQ54" s="190" t="n">
        <f aca="false">+AP54+AQ53</f>
        <v>1</v>
      </c>
      <c r="AR54" s="190" t="n">
        <f aca="false">+AQ54+AR53</f>
        <v>1</v>
      </c>
      <c r="AS54" s="190" t="n">
        <f aca="false">+AR54+AS53</f>
        <v>1</v>
      </c>
      <c r="AT54" s="190" t="n">
        <f aca="false">+AS54+AT53</f>
        <v>1</v>
      </c>
      <c r="AU54" s="190" t="n">
        <f aca="false">+AT54+AU53</f>
        <v>1</v>
      </c>
      <c r="AV54" s="190" t="n">
        <f aca="false">+AU54+AV53</f>
        <v>1</v>
      </c>
      <c r="AW54" s="190" t="n">
        <f aca="false">+AV54+AW53</f>
        <v>1</v>
      </c>
      <c r="AX54" s="190" t="n">
        <f aca="false">+AW54+AX53</f>
        <v>1</v>
      </c>
      <c r="AY54" s="190" t="n">
        <f aca="false">+AX54+AY53</f>
        <v>1</v>
      </c>
      <c r="AZ54" s="190" t="n">
        <f aca="false">+AY54+AZ53</f>
        <v>1</v>
      </c>
      <c r="BA54" s="190" t="n">
        <f aca="false">+AZ54+BA53</f>
        <v>1</v>
      </c>
      <c r="BB54" s="190" t="n">
        <f aca="false">+BA54+BB53</f>
        <v>1</v>
      </c>
      <c r="BC54" s="191"/>
      <c r="BD54" s="189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  <c r="DU54" s="192"/>
      <c r="DV54" s="192"/>
      <c r="DW54" s="192"/>
      <c r="DX54" s="192"/>
      <c r="DY54" s="192"/>
      <c r="DZ54" s="192"/>
      <c r="EA54" s="192"/>
      <c r="EB54" s="192"/>
      <c r="EC54" s="192"/>
      <c r="ED54" s="192"/>
      <c r="EE54" s="192"/>
      <c r="EF54" s="192"/>
      <c r="EG54" s="192"/>
      <c r="EH54" s="192"/>
      <c r="EI54" s="192"/>
      <c r="EJ54" s="192"/>
      <c r="EK54" s="192"/>
      <c r="EL54" s="192"/>
      <c r="EM54" s="192"/>
      <c r="EN54" s="192"/>
      <c r="EO54" s="192"/>
      <c r="EP54" s="192"/>
      <c r="EQ54" s="192"/>
      <c r="ER54" s="192"/>
      <c r="ES54" s="192"/>
      <c r="ET54" s="192"/>
      <c r="EU54" s="192"/>
      <c r="EV54" s="192"/>
      <c r="EW54" s="192"/>
      <c r="EX54" s="192"/>
      <c r="EY54" s="192"/>
      <c r="EZ54" s="192"/>
      <c r="FA54" s="192"/>
      <c r="FB54" s="192"/>
      <c r="FC54" s="192"/>
      <c r="FD54" s="192"/>
      <c r="FE54" s="192"/>
      <c r="FF54" s="192"/>
      <c r="FG54" s="192"/>
      <c r="FH54" s="192"/>
      <c r="FI54" s="192"/>
      <c r="FJ54" s="192"/>
      <c r="FK54" s="192"/>
      <c r="FL54" s="192"/>
      <c r="FM54" s="192"/>
      <c r="FN54" s="192"/>
      <c r="FO54" s="192"/>
      <c r="FP54" s="192"/>
      <c r="FQ54" s="192"/>
      <c r="FR54" s="192"/>
      <c r="FS54" s="192"/>
      <c r="FT54" s="192"/>
      <c r="FU54" s="192"/>
      <c r="FV54" s="192"/>
      <c r="FW54" s="192"/>
      <c r="FX54" s="192"/>
      <c r="FY54" s="192"/>
      <c r="FZ54" s="192"/>
      <c r="GA54" s="192"/>
      <c r="GB54" s="192"/>
      <c r="GC54" s="192"/>
      <c r="GD54" s="192"/>
      <c r="GE54" s="192"/>
      <c r="GF54" s="192"/>
      <c r="GG54" s="192"/>
      <c r="GH54" s="192"/>
      <c r="GI54" s="192"/>
      <c r="GJ54" s="192"/>
      <c r="GK54" s="192"/>
      <c r="GL54" s="192"/>
      <c r="GM54" s="192"/>
      <c r="GN54" s="192"/>
      <c r="GO54" s="192"/>
      <c r="GP54" s="192"/>
      <c r="GQ54" s="192"/>
      <c r="GR54" s="192"/>
      <c r="GS54" s="192"/>
      <c r="GT54" s="192"/>
      <c r="GU54" s="192"/>
      <c r="GV54" s="192"/>
      <c r="GW54" s="192"/>
      <c r="GX54" s="192"/>
      <c r="GY54" s="192"/>
      <c r="GZ54" s="192"/>
      <c r="HA54" s="192"/>
      <c r="HB54" s="192"/>
      <c r="HC54" s="192"/>
      <c r="HD54" s="192"/>
      <c r="HE54" s="192"/>
      <c r="HF54" s="192"/>
      <c r="HG54" s="192"/>
      <c r="HH54" s="192"/>
      <c r="HI54" s="192"/>
      <c r="HJ54" s="192"/>
      <c r="HK54" s="192"/>
      <c r="HL54" s="192"/>
      <c r="HM54" s="192"/>
      <c r="HN54" s="192"/>
      <c r="HO54" s="192"/>
      <c r="HP54" s="192"/>
      <c r="HQ54" s="192"/>
      <c r="HR54" s="192"/>
      <c r="HS54" s="192"/>
      <c r="HT54" s="192"/>
      <c r="HU54" s="192"/>
      <c r="HV54" s="192"/>
      <c r="HW54" s="192"/>
      <c r="HX54" s="192"/>
      <c r="HY54" s="192"/>
      <c r="HZ54" s="192"/>
      <c r="IA54" s="192"/>
      <c r="IB54" s="192"/>
      <c r="IC54" s="192"/>
      <c r="ID54" s="192"/>
      <c r="IE54" s="192"/>
      <c r="IF54" s="192"/>
      <c r="IG54" s="192"/>
      <c r="IH54" s="192"/>
      <c r="II54" s="192"/>
      <c r="IJ54" s="192"/>
      <c r="IK54" s="192"/>
      <c r="IL54" s="192"/>
      <c r="IM54" s="192"/>
      <c r="IN54" s="192"/>
      <c r="IO54" s="192"/>
      <c r="IP54" s="192"/>
      <c r="IQ54" s="192"/>
      <c r="IR54" s="192"/>
      <c r="IS54" s="192"/>
      <c r="IT54" s="192"/>
      <c r="IU54" s="192"/>
      <c r="IV54" s="192"/>
      <c r="IW54" s="192"/>
    </row>
    <row r="55" customFormat="false" ht="12.75" hidden="false" customHeight="false" outlineLevel="0" collapsed="false">
      <c r="A55" s="155"/>
      <c r="B55" s="189" t="s">
        <v>130</v>
      </c>
      <c r="C55" s="185"/>
      <c r="D55" s="190" t="n">
        <v>0.05</v>
      </c>
      <c r="E55" s="190" t="n">
        <v>0</v>
      </c>
      <c r="F55" s="190" t="n">
        <v>0.1</v>
      </c>
      <c r="G55" s="190" t="n">
        <v>0</v>
      </c>
      <c r="H55" s="190" t="n">
        <v>0</v>
      </c>
      <c r="I55" s="190" t="n">
        <v>0</v>
      </c>
      <c r="J55" s="190" t="n">
        <v>0</v>
      </c>
      <c r="K55" s="190" t="n">
        <v>0.05</v>
      </c>
      <c r="L55" s="190" t="n">
        <v>0</v>
      </c>
      <c r="M55" s="190" t="n">
        <v>0</v>
      </c>
      <c r="N55" s="190" t="n">
        <v>0.05</v>
      </c>
      <c r="O55" s="190" t="n">
        <v>0</v>
      </c>
      <c r="P55" s="190" t="n">
        <v>0</v>
      </c>
      <c r="Q55" s="190" t="n">
        <v>0.1</v>
      </c>
      <c r="R55" s="190" t="n">
        <v>0</v>
      </c>
      <c r="S55" s="190" t="n">
        <v>0</v>
      </c>
      <c r="T55" s="190" t="n">
        <v>0</v>
      </c>
      <c r="U55" s="190" t="n">
        <v>0</v>
      </c>
      <c r="V55" s="190" t="n">
        <v>0</v>
      </c>
      <c r="W55" s="190" t="n">
        <v>0</v>
      </c>
      <c r="X55" s="190" t="n">
        <v>0.65</v>
      </c>
      <c r="Y55" s="190" t="n">
        <v>0</v>
      </c>
      <c r="Z55" s="190" t="n">
        <v>0</v>
      </c>
      <c r="AA55" s="190" t="n">
        <v>0</v>
      </c>
      <c r="AB55" s="190" t="n">
        <v>0</v>
      </c>
      <c r="AC55" s="190" t="n">
        <v>0</v>
      </c>
      <c r="AD55" s="190" t="n">
        <v>0</v>
      </c>
      <c r="AE55" s="190" t="n">
        <v>0</v>
      </c>
      <c r="AF55" s="190" t="n">
        <v>0</v>
      </c>
      <c r="AG55" s="190" t="n">
        <v>0</v>
      </c>
      <c r="AH55" s="190" t="n">
        <v>0</v>
      </c>
      <c r="AI55" s="164" t="n">
        <v>0</v>
      </c>
      <c r="AJ55" s="190" t="n">
        <v>0</v>
      </c>
      <c r="AK55" s="190" t="n">
        <v>0</v>
      </c>
      <c r="AL55" s="190" t="n">
        <v>0</v>
      </c>
      <c r="AM55" s="190" t="n">
        <v>0</v>
      </c>
      <c r="AN55" s="190" t="n">
        <v>0</v>
      </c>
      <c r="AO55" s="190" t="n">
        <v>0</v>
      </c>
      <c r="AP55" s="190" t="n">
        <v>0</v>
      </c>
      <c r="AQ55" s="190" t="n">
        <v>0</v>
      </c>
      <c r="AR55" s="190" t="n">
        <v>0</v>
      </c>
      <c r="AS55" s="190" t="n">
        <v>0</v>
      </c>
      <c r="AT55" s="190" t="n">
        <v>0</v>
      </c>
      <c r="AU55" s="190" t="n">
        <v>0</v>
      </c>
      <c r="AV55" s="190" t="n">
        <v>0</v>
      </c>
      <c r="AW55" s="190" t="n">
        <v>0</v>
      </c>
      <c r="AX55" s="190" t="n">
        <v>0</v>
      </c>
      <c r="AY55" s="190" t="n">
        <v>0</v>
      </c>
      <c r="AZ55" s="190" t="n">
        <v>0</v>
      </c>
      <c r="BA55" s="190" t="n">
        <v>0</v>
      </c>
      <c r="BB55" s="190" t="n">
        <v>0</v>
      </c>
      <c r="BC55" s="191" t="n">
        <f aca="false">SUM(D55:BB55)</f>
        <v>1</v>
      </c>
      <c r="BD55" s="189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192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2"/>
      <c r="CT55" s="192"/>
      <c r="CU55" s="192"/>
      <c r="CV55" s="192"/>
      <c r="CW55" s="192"/>
      <c r="CX55" s="192"/>
      <c r="CY55" s="192"/>
      <c r="CZ55" s="192"/>
      <c r="DA55" s="192"/>
      <c r="DB55" s="192"/>
      <c r="DC55" s="192"/>
      <c r="DD55" s="192"/>
      <c r="DE55" s="192"/>
      <c r="DF55" s="192"/>
      <c r="DG55" s="192"/>
      <c r="DH55" s="192"/>
      <c r="DI55" s="192"/>
      <c r="DJ55" s="192"/>
      <c r="DK55" s="192"/>
      <c r="DL55" s="192"/>
      <c r="DM55" s="192"/>
      <c r="DN55" s="192"/>
      <c r="DO55" s="192"/>
      <c r="DP55" s="192"/>
      <c r="DQ55" s="192"/>
      <c r="DR55" s="192"/>
      <c r="DS55" s="192"/>
      <c r="DT55" s="192"/>
      <c r="DU55" s="192"/>
      <c r="DV55" s="192"/>
      <c r="DW55" s="192"/>
      <c r="DX55" s="192"/>
      <c r="DY55" s="192"/>
      <c r="DZ55" s="192"/>
      <c r="EA55" s="192"/>
      <c r="EB55" s="192"/>
      <c r="EC55" s="192"/>
      <c r="ED55" s="192"/>
      <c r="EE55" s="192"/>
      <c r="EF55" s="192"/>
      <c r="EG55" s="192"/>
      <c r="EH55" s="192"/>
      <c r="EI55" s="192"/>
      <c r="EJ55" s="192"/>
      <c r="EK55" s="192"/>
      <c r="EL55" s="192"/>
      <c r="EM55" s="192"/>
      <c r="EN55" s="192"/>
      <c r="EO55" s="192"/>
      <c r="EP55" s="192"/>
      <c r="EQ55" s="192"/>
      <c r="ER55" s="192"/>
      <c r="ES55" s="192"/>
      <c r="ET55" s="192"/>
      <c r="EU55" s="192"/>
      <c r="EV55" s="192"/>
      <c r="EW55" s="192"/>
      <c r="EX55" s="192"/>
      <c r="EY55" s="192"/>
      <c r="EZ55" s="192"/>
      <c r="FA55" s="192"/>
      <c r="FB55" s="192"/>
      <c r="FC55" s="192"/>
      <c r="FD55" s="192"/>
      <c r="FE55" s="192"/>
      <c r="FF55" s="192"/>
      <c r="FG55" s="192"/>
      <c r="FH55" s="192"/>
      <c r="FI55" s="192"/>
      <c r="FJ55" s="192"/>
      <c r="FK55" s="192"/>
      <c r="FL55" s="192"/>
      <c r="FM55" s="192"/>
      <c r="FN55" s="192"/>
      <c r="FO55" s="192"/>
      <c r="FP55" s="192"/>
      <c r="FQ55" s="192"/>
      <c r="FR55" s="192"/>
      <c r="FS55" s="192"/>
      <c r="FT55" s="192"/>
      <c r="FU55" s="192"/>
      <c r="FV55" s="192"/>
      <c r="FW55" s="192"/>
      <c r="FX55" s="192"/>
      <c r="FY55" s="192"/>
      <c r="FZ55" s="192"/>
      <c r="GA55" s="192"/>
      <c r="GB55" s="192"/>
      <c r="GC55" s="192"/>
      <c r="GD55" s="192"/>
      <c r="GE55" s="192"/>
      <c r="GF55" s="192"/>
      <c r="GG55" s="192"/>
      <c r="GH55" s="192"/>
      <c r="GI55" s="192"/>
      <c r="GJ55" s="192"/>
      <c r="GK55" s="192"/>
      <c r="GL55" s="192"/>
      <c r="GM55" s="192"/>
      <c r="GN55" s="192"/>
      <c r="GO55" s="192"/>
      <c r="GP55" s="192"/>
      <c r="GQ55" s="192"/>
      <c r="GR55" s="192"/>
      <c r="GS55" s="192"/>
      <c r="GT55" s="192"/>
      <c r="GU55" s="192"/>
      <c r="GV55" s="192"/>
      <c r="GW55" s="192"/>
      <c r="GX55" s="192"/>
      <c r="GY55" s="192"/>
      <c r="GZ55" s="192"/>
      <c r="HA55" s="192"/>
      <c r="HB55" s="192"/>
      <c r="HC55" s="192"/>
      <c r="HD55" s="192"/>
      <c r="HE55" s="192"/>
      <c r="HF55" s="192"/>
      <c r="HG55" s="192"/>
      <c r="HH55" s="192"/>
      <c r="HI55" s="192"/>
      <c r="HJ55" s="192"/>
      <c r="HK55" s="192"/>
      <c r="HL55" s="192"/>
      <c r="HM55" s="192"/>
      <c r="HN55" s="192"/>
      <c r="HO55" s="192"/>
      <c r="HP55" s="192"/>
      <c r="HQ55" s="192"/>
      <c r="HR55" s="192"/>
      <c r="HS55" s="192"/>
      <c r="HT55" s="192"/>
      <c r="HU55" s="192"/>
      <c r="HV55" s="192"/>
      <c r="HW55" s="192"/>
      <c r="HX55" s="192"/>
      <c r="HY55" s="192"/>
      <c r="HZ55" s="192"/>
      <c r="IA55" s="192"/>
      <c r="IB55" s="192"/>
      <c r="IC55" s="192"/>
      <c r="ID55" s="192"/>
      <c r="IE55" s="192"/>
      <c r="IF55" s="192"/>
      <c r="IG55" s="192"/>
      <c r="IH55" s="192"/>
      <c r="II55" s="192"/>
      <c r="IJ55" s="192"/>
      <c r="IK55" s="192"/>
      <c r="IL55" s="192"/>
      <c r="IM55" s="192"/>
      <c r="IN55" s="192"/>
      <c r="IO55" s="192"/>
      <c r="IP55" s="192"/>
      <c r="IQ55" s="192"/>
      <c r="IR55" s="192"/>
      <c r="IS55" s="192"/>
      <c r="IT55" s="192"/>
      <c r="IU55" s="192"/>
      <c r="IV55" s="192"/>
      <c r="IW55" s="192"/>
    </row>
    <row r="56" customFormat="false" ht="12.75" hidden="false" customHeight="false" outlineLevel="0" collapsed="false">
      <c r="A56" s="155"/>
      <c r="B56" s="189" t="s">
        <v>131</v>
      </c>
      <c r="C56" s="185"/>
      <c r="D56" s="190" t="n">
        <f aca="false">D55</f>
        <v>0.05</v>
      </c>
      <c r="E56" s="190" t="n">
        <f aca="false">+D56+E55</f>
        <v>0.05</v>
      </c>
      <c r="F56" s="190" t="n">
        <f aca="false">+E56+F55</f>
        <v>0.15</v>
      </c>
      <c r="G56" s="190" t="n">
        <f aca="false">+F56+G55</f>
        <v>0.15</v>
      </c>
      <c r="H56" s="190" t="n">
        <f aca="false">+G56+H55</f>
        <v>0.15</v>
      </c>
      <c r="I56" s="190" t="n">
        <f aca="false">+H56+I55</f>
        <v>0.15</v>
      </c>
      <c r="J56" s="190" t="n">
        <f aca="false">+I56+J55</f>
        <v>0.15</v>
      </c>
      <c r="K56" s="190" t="n">
        <f aca="false">+J56+K55</f>
        <v>0.2</v>
      </c>
      <c r="L56" s="190" t="n">
        <f aca="false">+K56+L55</f>
        <v>0.2</v>
      </c>
      <c r="M56" s="190" t="n">
        <f aca="false">+L56+M55</f>
        <v>0.2</v>
      </c>
      <c r="N56" s="190" t="n">
        <f aca="false">+M56+N55</f>
        <v>0.25</v>
      </c>
      <c r="O56" s="190" t="n">
        <f aca="false">+N56+O55</f>
        <v>0.25</v>
      </c>
      <c r="P56" s="190" t="n">
        <f aca="false">+O56+P55</f>
        <v>0.25</v>
      </c>
      <c r="Q56" s="190" t="n">
        <f aca="false">+P56+Q55</f>
        <v>0.35</v>
      </c>
      <c r="R56" s="190" t="n">
        <f aca="false">+Q56+R55</f>
        <v>0.35</v>
      </c>
      <c r="S56" s="190" t="n">
        <f aca="false">+R56+S55</f>
        <v>0.35</v>
      </c>
      <c r="T56" s="190" t="n">
        <f aca="false">+S56+T55</f>
        <v>0.35</v>
      </c>
      <c r="U56" s="190" t="n">
        <f aca="false">+T56+U55</f>
        <v>0.35</v>
      </c>
      <c r="V56" s="190" t="n">
        <f aca="false">+U56+V55</f>
        <v>0.35</v>
      </c>
      <c r="W56" s="190" t="n">
        <f aca="false">+V56+W55</f>
        <v>0.35</v>
      </c>
      <c r="X56" s="190" t="n">
        <f aca="false">+W56+X55</f>
        <v>1</v>
      </c>
      <c r="Y56" s="190" t="n">
        <f aca="false">+X56+Y55</f>
        <v>1</v>
      </c>
      <c r="Z56" s="190" t="n">
        <f aca="false">+Y56+Z55</f>
        <v>1</v>
      </c>
      <c r="AA56" s="190" t="n">
        <f aca="false">+Z56+AA55</f>
        <v>1</v>
      </c>
      <c r="AB56" s="190" t="n">
        <f aca="false">+AA56+AB55</f>
        <v>1</v>
      </c>
      <c r="AC56" s="190" t="n">
        <f aca="false">+AB56+AC55</f>
        <v>1</v>
      </c>
      <c r="AD56" s="190" t="n">
        <f aca="false">+AC56+AD55</f>
        <v>1</v>
      </c>
      <c r="AE56" s="190" t="n">
        <f aca="false">+AD56+AE55</f>
        <v>1</v>
      </c>
      <c r="AF56" s="190" t="n">
        <f aca="false">+AE56+AF55</f>
        <v>1</v>
      </c>
      <c r="AG56" s="190" t="n">
        <f aca="false">+AF56+AG55</f>
        <v>1</v>
      </c>
      <c r="AH56" s="190" t="n">
        <f aca="false">+AG56+AH55</f>
        <v>1</v>
      </c>
      <c r="AI56" s="164" t="n">
        <f aca="false">+AH56+AI55</f>
        <v>1</v>
      </c>
      <c r="AJ56" s="190" t="n">
        <f aca="false">+AI56+AJ55</f>
        <v>1</v>
      </c>
      <c r="AK56" s="190" t="n">
        <f aca="false">+AJ56+AK55</f>
        <v>1</v>
      </c>
      <c r="AL56" s="190" t="n">
        <f aca="false">+AK56+AL55</f>
        <v>1</v>
      </c>
      <c r="AM56" s="190" t="n">
        <f aca="false">+AL56+AM55</f>
        <v>1</v>
      </c>
      <c r="AN56" s="190" t="n">
        <f aca="false">+AM56+AN55</f>
        <v>1</v>
      </c>
      <c r="AO56" s="190" t="n">
        <f aca="false">+AN56+AO55</f>
        <v>1</v>
      </c>
      <c r="AP56" s="190" t="n">
        <f aca="false">+AO56+AP55</f>
        <v>1</v>
      </c>
      <c r="AQ56" s="190" t="n">
        <f aca="false">+AP56+AQ55</f>
        <v>1</v>
      </c>
      <c r="AR56" s="190" t="n">
        <f aca="false">+AQ56+AR55</f>
        <v>1</v>
      </c>
      <c r="AS56" s="190" t="n">
        <f aca="false">+AR56+AS55</f>
        <v>1</v>
      </c>
      <c r="AT56" s="190" t="n">
        <f aca="false">+AS56+AT55</f>
        <v>1</v>
      </c>
      <c r="AU56" s="190" t="n">
        <f aca="false">+AT56+AU55</f>
        <v>1</v>
      </c>
      <c r="AV56" s="190" t="n">
        <f aca="false">+AU56+AV55</f>
        <v>1</v>
      </c>
      <c r="AW56" s="190" t="n">
        <f aca="false">+AV56+AW55</f>
        <v>1</v>
      </c>
      <c r="AX56" s="190" t="n">
        <f aca="false">+AW56+AX55</f>
        <v>1</v>
      </c>
      <c r="AY56" s="190" t="n">
        <f aca="false">+AX56+AY55</f>
        <v>1</v>
      </c>
      <c r="AZ56" s="190" t="n">
        <f aca="false">+AY56+AZ55</f>
        <v>1</v>
      </c>
      <c r="BA56" s="190" t="n">
        <f aca="false">+AZ56+BA55</f>
        <v>1</v>
      </c>
      <c r="BB56" s="190" t="n">
        <f aca="false">+BA56+BB55</f>
        <v>1</v>
      </c>
      <c r="BC56" s="191"/>
      <c r="BD56" s="189"/>
      <c r="BE56" s="192"/>
      <c r="BF56" s="192"/>
      <c r="BG56" s="192"/>
      <c r="BH56" s="192"/>
      <c r="BI56" s="192"/>
      <c r="BJ56" s="192"/>
      <c r="BK56" s="192"/>
      <c r="BL56" s="192"/>
      <c r="BM56" s="192"/>
      <c r="BN56" s="192"/>
      <c r="BO56" s="192"/>
      <c r="BP56" s="192"/>
      <c r="BQ56" s="192"/>
      <c r="BR56" s="192"/>
      <c r="BS56" s="192"/>
      <c r="BT56" s="192"/>
      <c r="BU56" s="192"/>
      <c r="BV56" s="192"/>
      <c r="BW56" s="192"/>
      <c r="BX56" s="192"/>
      <c r="BY56" s="192"/>
      <c r="BZ56" s="192"/>
      <c r="CA56" s="192"/>
      <c r="CB56" s="192"/>
      <c r="CC56" s="192"/>
      <c r="CD56" s="192"/>
      <c r="CE56" s="192"/>
      <c r="CF56" s="192"/>
      <c r="CG56" s="192"/>
      <c r="CH56" s="192"/>
      <c r="CI56" s="192"/>
      <c r="CJ56" s="192"/>
      <c r="CK56" s="192"/>
      <c r="CL56" s="192"/>
      <c r="CM56" s="192"/>
      <c r="CN56" s="192"/>
      <c r="CO56" s="192"/>
      <c r="CP56" s="192"/>
      <c r="CQ56" s="192"/>
      <c r="CR56" s="192"/>
      <c r="CS56" s="192"/>
      <c r="CT56" s="192"/>
      <c r="CU56" s="192"/>
      <c r="CV56" s="192"/>
      <c r="CW56" s="192"/>
      <c r="CX56" s="192"/>
      <c r="CY56" s="192"/>
      <c r="CZ56" s="192"/>
      <c r="DA56" s="192"/>
      <c r="DB56" s="192"/>
      <c r="DC56" s="192"/>
      <c r="DD56" s="192"/>
      <c r="DE56" s="192"/>
      <c r="DF56" s="192"/>
      <c r="DG56" s="192"/>
      <c r="DH56" s="192"/>
      <c r="DI56" s="192"/>
      <c r="DJ56" s="192"/>
      <c r="DK56" s="192"/>
      <c r="DL56" s="192"/>
      <c r="DM56" s="192"/>
      <c r="DN56" s="192"/>
      <c r="DO56" s="192"/>
      <c r="DP56" s="192"/>
      <c r="DQ56" s="192"/>
      <c r="DR56" s="192"/>
      <c r="DS56" s="192"/>
      <c r="DT56" s="192"/>
      <c r="DU56" s="192"/>
      <c r="DV56" s="192"/>
      <c r="DW56" s="192"/>
      <c r="DX56" s="192"/>
      <c r="DY56" s="192"/>
      <c r="DZ56" s="192"/>
      <c r="EA56" s="192"/>
      <c r="EB56" s="192"/>
      <c r="EC56" s="192"/>
      <c r="ED56" s="192"/>
      <c r="EE56" s="192"/>
      <c r="EF56" s="192"/>
      <c r="EG56" s="192"/>
      <c r="EH56" s="192"/>
      <c r="EI56" s="192"/>
      <c r="EJ56" s="192"/>
      <c r="EK56" s="192"/>
      <c r="EL56" s="192"/>
      <c r="EM56" s="192"/>
      <c r="EN56" s="192"/>
      <c r="EO56" s="192"/>
      <c r="EP56" s="192"/>
      <c r="EQ56" s="192"/>
      <c r="ER56" s="192"/>
      <c r="ES56" s="192"/>
      <c r="ET56" s="192"/>
      <c r="EU56" s="192"/>
      <c r="EV56" s="192"/>
      <c r="EW56" s="192"/>
      <c r="EX56" s="192"/>
      <c r="EY56" s="192"/>
      <c r="EZ56" s="192"/>
      <c r="FA56" s="192"/>
      <c r="FB56" s="192"/>
      <c r="FC56" s="192"/>
      <c r="FD56" s="192"/>
      <c r="FE56" s="192"/>
      <c r="FF56" s="192"/>
      <c r="FG56" s="192"/>
      <c r="FH56" s="192"/>
      <c r="FI56" s="192"/>
      <c r="FJ56" s="192"/>
      <c r="FK56" s="192"/>
      <c r="FL56" s="192"/>
      <c r="FM56" s="192"/>
      <c r="FN56" s="192"/>
      <c r="FO56" s="192"/>
      <c r="FP56" s="192"/>
      <c r="FQ56" s="192"/>
      <c r="FR56" s="192"/>
      <c r="FS56" s="192"/>
      <c r="FT56" s="192"/>
      <c r="FU56" s="192"/>
      <c r="FV56" s="192"/>
      <c r="FW56" s="192"/>
      <c r="FX56" s="192"/>
      <c r="FY56" s="192"/>
      <c r="FZ56" s="192"/>
      <c r="GA56" s="192"/>
      <c r="GB56" s="192"/>
      <c r="GC56" s="192"/>
      <c r="GD56" s="192"/>
      <c r="GE56" s="192"/>
      <c r="GF56" s="192"/>
      <c r="GG56" s="192"/>
      <c r="GH56" s="192"/>
      <c r="GI56" s="192"/>
      <c r="GJ56" s="192"/>
      <c r="GK56" s="192"/>
      <c r="GL56" s="192"/>
      <c r="GM56" s="192"/>
      <c r="GN56" s="192"/>
      <c r="GO56" s="192"/>
      <c r="GP56" s="192"/>
      <c r="GQ56" s="192"/>
      <c r="GR56" s="192"/>
      <c r="GS56" s="192"/>
      <c r="GT56" s="192"/>
      <c r="GU56" s="192"/>
      <c r="GV56" s="192"/>
      <c r="GW56" s="192"/>
      <c r="GX56" s="192"/>
      <c r="GY56" s="192"/>
      <c r="GZ56" s="192"/>
      <c r="HA56" s="192"/>
      <c r="HB56" s="192"/>
      <c r="HC56" s="192"/>
      <c r="HD56" s="192"/>
      <c r="HE56" s="192"/>
      <c r="HF56" s="192"/>
      <c r="HG56" s="192"/>
      <c r="HH56" s="192"/>
      <c r="HI56" s="192"/>
      <c r="HJ56" s="192"/>
      <c r="HK56" s="192"/>
      <c r="HL56" s="192"/>
      <c r="HM56" s="192"/>
      <c r="HN56" s="192"/>
      <c r="HO56" s="192"/>
      <c r="HP56" s="192"/>
      <c r="HQ56" s="192"/>
      <c r="HR56" s="192"/>
      <c r="HS56" s="192"/>
      <c r="HT56" s="192"/>
      <c r="HU56" s="192"/>
      <c r="HV56" s="192"/>
      <c r="HW56" s="192"/>
      <c r="HX56" s="192"/>
      <c r="HY56" s="192"/>
      <c r="HZ56" s="192"/>
      <c r="IA56" s="192"/>
      <c r="IB56" s="192"/>
      <c r="IC56" s="192"/>
      <c r="ID56" s="192"/>
      <c r="IE56" s="192"/>
      <c r="IF56" s="192"/>
      <c r="IG56" s="192"/>
      <c r="IH56" s="192"/>
      <c r="II56" s="192"/>
      <c r="IJ56" s="192"/>
      <c r="IK56" s="192"/>
      <c r="IL56" s="192"/>
      <c r="IM56" s="192"/>
      <c r="IN56" s="192"/>
      <c r="IO56" s="192"/>
      <c r="IP56" s="192"/>
      <c r="IQ56" s="192"/>
      <c r="IR56" s="192"/>
      <c r="IS56" s="192"/>
      <c r="IT56" s="192"/>
      <c r="IU56" s="192"/>
      <c r="IV56" s="192"/>
      <c r="IW56" s="192"/>
    </row>
    <row r="57" customFormat="false" ht="12.75" hidden="false" customHeight="false" outlineLevel="0" collapsed="false">
      <c r="A57" s="155"/>
      <c r="B57" s="189"/>
      <c r="C57" s="193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64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1"/>
      <c r="BD57" s="189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2"/>
      <c r="BR57" s="192"/>
      <c r="BS57" s="192"/>
      <c r="BT57" s="192"/>
      <c r="BU57" s="192"/>
      <c r="BV57" s="192"/>
      <c r="BW57" s="192"/>
      <c r="BX57" s="192"/>
      <c r="BY57" s="192"/>
      <c r="BZ57" s="192"/>
      <c r="CA57" s="192"/>
      <c r="CB57" s="192"/>
      <c r="CC57" s="192"/>
      <c r="CD57" s="192"/>
      <c r="CE57" s="192"/>
      <c r="CF57" s="192"/>
      <c r="CG57" s="192"/>
      <c r="CH57" s="192"/>
      <c r="CI57" s="192"/>
      <c r="CJ57" s="192"/>
      <c r="CK57" s="192"/>
      <c r="CL57" s="192"/>
      <c r="CM57" s="192"/>
      <c r="CN57" s="192"/>
      <c r="CO57" s="192"/>
      <c r="CP57" s="192"/>
      <c r="CQ57" s="192"/>
      <c r="CR57" s="192"/>
      <c r="CS57" s="192"/>
      <c r="CT57" s="192"/>
      <c r="CU57" s="192"/>
      <c r="CV57" s="192"/>
      <c r="CW57" s="192"/>
      <c r="CX57" s="192"/>
      <c r="CY57" s="192"/>
      <c r="CZ57" s="192"/>
      <c r="DA57" s="192"/>
      <c r="DB57" s="192"/>
      <c r="DC57" s="192"/>
      <c r="DD57" s="192"/>
      <c r="DE57" s="192"/>
      <c r="DF57" s="192"/>
      <c r="DG57" s="192"/>
      <c r="DH57" s="192"/>
      <c r="DI57" s="192"/>
      <c r="DJ57" s="192"/>
      <c r="DK57" s="192"/>
      <c r="DL57" s="192"/>
      <c r="DM57" s="192"/>
      <c r="DN57" s="192"/>
      <c r="DO57" s="192"/>
      <c r="DP57" s="192"/>
      <c r="DQ57" s="192"/>
      <c r="DR57" s="192"/>
      <c r="DS57" s="192"/>
      <c r="DT57" s="192"/>
      <c r="DU57" s="192"/>
      <c r="DV57" s="192"/>
      <c r="DW57" s="192"/>
      <c r="DX57" s="192"/>
      <c r="DY57" s="192"/>
      <c r="DZ57" s="192"/>
      <c r="EA57" s="192"/>
      <c r="EB57" s="192"/>
      <c r="EC57" s="192"/>
      <c r="ED57" s="192"/>
      <c r="EE57" s="192"/>
      <c r="EF57" s="192"/>
      <c r="EG57" s="192"/>
      <c r="EH57" s="192"/>
      <c r="EI57" s="192"/>
      <c r="EJ57" s="192"/>
      <c r="EK57" s="192"/>
      <c r="EL57" s="192"/>
      <c r="EM57" s="192"/>
      <c r="EN57" s="192"/>
      <c r="EO57" s="192"/>
      <c r="EP57" s="192"/>
      <c r="EQ57" s="192"/>
      <c r="ER57" s="192"/>
      <c r="ES57" s="192"/>
      <c r="ET57" s="192"/>
      <c r="EU57" s="192"/>
      <c r="EV57" s="192"/>
      <c r="EW57" s="192"/>
      <c r="EX57" s="192"/>
      <c r="EY57" s="192"/>
      <c r="EZ57" s="192"/>
      <c r="FA57" s="192"/>
      <c r="FB57" s="192"/>
      <c r="FC57" s="192"/>
      <c r="FD57" s="192"/>
      <c r="FE57" s="192"/>
      <c r="FF57" s="192"/>
      <c r="FG57" s="192"/>
      <c r="FH57" s="192"/>
      <c r="FI57" s="192"/>
      <c r="FJ57" s="192"/>
      <c r="FK57" s="192"/>
      <c r="FL57" s="192"/>
      <c r="FM57" s="192"/>
      <c r="FN57" s="192"/>
      <c r="FO57" s="192"/>
      <c r="FP57" s="192"/>
      <c r="FQ57" s="192"/>
      <c r="FR57" s="192"/>
      <c r="FS57" s="192"/>
      <c r="FT57" s="192"/>
      <c r="FU57" s="192"/>
      <c r="FV57" s="192"/>
      <c r="FW57" s="192"/>
      <c r="FX57" s="192"/>
      <c r="FY57" s="192"/>
      <c r="FZ57" s="192"/>
      <c r="GA57" s="192"/>
      <c r="GB57" s="192"/>
      <c r="GC57" s="192"/>
      <c r="GD57" s="192"/>
      <c r="GE57" s="192"/>
      <c r="GF57" s="192"/>
      <c r="GG57" s="192"/>
      <c r="GH57" s="192"/>
      <c r="GI57" s="192"/>
      <c r="GJ57" s="192"/>
      <c r="GK57" s="192"/>
      <c r="GL57" s="192"/>
      <c r="GM57" s="192"/>
      <c r="GN57" s="192"/>
      <c r="GO57" s="192"/>
      <c r="GP57" s="192"/>
      <c r="GQ57" s="192"/>
      <c r="GR57" s="192"/>
      <c r="GS57" s="192"/>
      <c r="GT57" s="192"/>
      <c r="GU57" s="192"/>
      <c r="GV57" s="192"/>
      <c r="GW57" s="192"/>
      <c r="GX57" s="192"/>
      <c r="GY57" s="192"/>
      <c r="GZ57" s="192"/>
      <c r="HA57" s="192"/>
      <c r="HB57" s="192"/>
      <c r="HC57" s="192"/>
      <c r="HD57" s="192"/>
      <c r="HE57" s="192"/>
      <c r="HF57" s="192"/>
      <c r="HG57" s="192"/>
      <c r="HH57" s="192"/>
      <c r="HI57" s="192"/>
      <c r="HJ57" s="192"/>
      <c r="HK57" s="192"/>
      <c r="HL57" s="192"/>
      <c r="HM57" s="192"/>
      <c r="HN57" s="192"/>
      <c r="HO57" s="192"/>
      <c r="HP57" s="192"/>
      <c r="HQ57" s="192"/>
      <c r="HR57" s="192"/>
      <c r="HS57" s="192"/>
      <c r="HT57" s="192"/>
      <c r="HU57" s="192"/>
      <c r="HV57" s="192"/>
      <c r="HW57" s="192"/>
      <c r="HX57" s="192"/>
      <c r="HY57" s="192"/>
      <c r="HZ57" s="192"/>
      <c r="IA57" s="192"/>
      <c r="IB57" s="192"/>
      <c r="IC57" s="192"/>
      <c r="ID57" s="192"/>
      <c r="IE57" s="192"/>
      <c r="IF57" s="192"/>
      <c r="IG57" s="192"/>
      <c r="IH57" s="192"/>
      <c r="II57" s="192"/>
      <c r="IJ57" s="192"/>
      <c r="IK57" s="192"/>
      <c r="IL57" s="192"/>
      <c r="IM57" s="192"/>
      <c r="IN57" s="192"/>
      <c r="IO57" s="192"/>
      <c r="IP57" s="192"/>
      <c r="IQ57" s="192"/>
      <c r="IR57" s="192"/>
      <c r="IS57" s="192"/>
      <c r="IT57" s="192"/>
      <c r="IU57" s="192"/>
      <c r="IV57" s="192"/>
      <c r="IW57" s="192"/>
    </row>
    <row r="58" customFormat="false" ht="12.75" hidden="false" customHeight="false" outlineLevel="0" collapsed="false">
      <c r="A58" s="155"/>
      <c r="B58" s="194" t="s">
        <v>132</v>
      </c>
      <c r="C58" s="195" t="n">
        <v>24.506</v>
      </c>
      <c r="D58" s="196" t="n">
        <f aca="false">+D54*$C58</f>
        <v>0</v>
      </c>
      <c r="E58" s="196" t="n">
        <f aca="false">+E54*$C58</f>
        <v>0</v>
      </c>
      <c r="F58" s="196" t="n">
        <f aca="false">+F54*$C58</f>
        <v>0</v>
      </c>
      <c r="G58" s="196" t="n">
        <f aca="false">+G54*$C58</f>
        <v>0</v>
      </c>
      <c r="H58" s="196" t="n">
        <f aca="false">+H54*$C58</f>
        <v>3.6759</v>
      </c>
      <c r="I58" s="196" t="n">
        <f aca="false">+I54*$C58</f>
        <v>6.1265</v>
      </c>
      <c r="J58" s="196" t="n">
        <f aca="false">+J54*$C58</f>
        <v>8.5771</v>
      </c>
      <c r="K58" s="196" t="n">
        <f aca="false">+K54*$C58</f>
        <v>11.0277</v>
      </c>
      <c r="L58" s="196" t="n">
        <f aca="false">+L54*$C58</f>
        <v>12.86565</v>
      </c>
      <c r="M58" s="196" t="n">
        <f aca="false">+M54*$C58</f>
        <v>14.7036</v>
      </c>
      <c r="N58" s="196" t="n">
        <f aca="false">+N54*$C58</f>
        <v>15.9289</v>
      </c>
      <c r="O58" s="196" t="n">
        <f aca="false">+O54*$C58</f>
        <v>17.1542</v>
      </c>
      <c r="P58" s="196" t="n">
        <f aca="false">+P54*$C58</f>
        <v>18.3795</v>
      </c>
      <c r="Q58" s="196" t="n">
        <f aca="false">+Q54*$C58</f>
        <v>18.99215</v>
      </c>
      <c r="R58" s="196" t="n">
        <f aca="false">+R54*$C58</f>
        <v>19.6048</v>
      </c>
      <c r="S58" s="196" t="n">
        <f aca="false">+S54*$C58</f>
        <v>20.21745</v>
      </c>
      <c r="T58" s="196" t="n">
        <f aca="false">+T54*$C58</f>
        <v>20.8301</v>
      </c>
      <c r="U58" s="196" t="n">
        <f aca="false">+U54*$C58</f>
        <v>21.44275</v>
      </c>
      <c r="V58" s="196" t="n">
        <f aca="false">+V54*$C58</f>
        <v>22.0554</v>
      </c>
      <c r="W58" s="196" t="n">
        <f aca="false">+W54*$C58</f>
        <v>22.0554</v>
      </c>
      <c r="X58" s="196" t="n">
        <f aca="false">+X54*$C58</f>
        <v>23.2807</v>
      </c>
      <c r="Y58" s="196" t="n">
        <f aca="false">+Y54*$C58</f>
        <v>23.2807</v>
      </c>
      <c r="Z58" s="196" t="n">
        <f aca="false">+Z54*$C58</f>
        <v>24.506</v>
      </c>
      <c r="AA58" s="196" t="n">
        <f aca="false">+AA54*$C58</f>
        <v>24.506</v>
      </c>
      <c r="AB58" s="196" t="n">
        <f aca="false">+AB54*$C58</f>
        <v>24.506</v>
      </c>
      <c r="AC58" s="196" t="n">
        <f aca="false">+AC54*$C58</f>
        <v>24.506</v>
      </c>
      <c r="AD58" s="196" t="n">
        <f aca="false">+AD54*$C58</f>
        <v>24.506</v>
      </c>
      <c r="AE58" s="196" t="n">
        <f aca="false">+AE54*$C58</f>
        <v>24.506</v>
      </c>
      <c r="AF58" s="196" t="n">
        <f aca="false">+AF54*$C58</f>
        <v>24.506</v>
      </c>
      <c r="AG58" s="196" t="n">
        <f aca="false">+AG54*$C58</f>
        <v>24.506</v>
      </c>
      <c r="AH58" s="196" t="n">
        <f aca="false">+AH54*$C58</f>
        <v>24.506</v>
      </c>
      <c r="AI58" s="175" t="n">
        <f aca="false">+AI54*$C58</f>
        <v>24.506</v>
      </c>
      <c r="AJ58" s="196" t="n">
        <f aca="false">+AJ54*$C58</f>
        <v>24.506</v>
      </c>
      <c r="AK58" s="196" t="n">
        <f aca="false">+AK54*$C58</f>
        <v>24.506</v>
      </c>
      <c r="AL58" s="196" t="n">
        <f aca="false">+AL54*$C58</f>
        <v>24.506</v>
      </c>
      <c r="AM58" s="196" t="n">
        <f aca="false">+AM54*$C58</f>
        <v>24.506</v>
      </c>
      <c r="AN58" s="196" t="n">
        <f aca="false">+AN54*$C58</f>
        <v>24.506</v>
      </c>
      <c r="AO58" s="196" t="n">
        <f aca="false">+AO54*$C58</f>
        <v>24.506</v>
      </c>
      <c r="AP58" s="196" t="n">
        <f aca="false">+AP54*$C58</f>
        <v>24.506</v>
      </c>
      <c r="AQ58" s="196" t="n">
        <f aca="false">+AQ54*$C58</f>
        <v>24.506</v>
      </c>
      <c r="AR58" s="196" t="n">
        <f aca="false">+AR54*$C58</f>
        <v>24.506</v>
      </c>
      <c r="AS58" s="196" t="n">
        <f aca="false">+AS54*$C58</f>
        <v>24.506</v>
      </c>
      <c r="AT58" s="196" t="n">
        <f aca="false">+AT54*$C58</f>
        <v>24.506</v>
      </c>
      <c r="AU58" s="196" t="n">
        <f aca="false">+AU54*$C58</f>
        <v>24.506</v>
      </c>
      <c r="AV58" s="196" t="n">
        <f aca="false">+AV54*$C58</f>
        <v>24.506</v>
      </c>
      <c r="AW58" s="196" t="n">
        <f aca="false">+AW54*$C58</f>
        <v>24.506</v>
      </c>
      <c r="AX58" s="196" t="n">
        <f aca="false">+AX54*$C58</f>
        <v>24.506</v>
      </c>
      <c r="AY58" s="196" t="n">
        <f aca="false">+AY54*$C58</f>
        <v>24.506</v>
      </c>
      <c r="AZ58" s="196" t="n">
        <f aca="false">+AZ54*$C58</f>
        <v>24.506</v>
      </c>
      <c r="BA58" s="196" t="n">
        <f aca="false">+BA54*$C58</f>
        <v>24.506</v>
      </c>
      <c r="BB58" s="196" t="n">
        <f aca="false">+BB54*$C58</f>
        <v>24.506</v>
      </c>
      <c r="BC58" s="197"/>
      <c r="BD58" s="198"/>
      <c r="BE58" s="198"/>
      <c r="BF58" s="198"/>
      <c r="BG58" s="198"/>
      <c r="BH58" s="198"/>
      <c r="BI58" s="198"/>
      <c r="BJ58" s="198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8"/>
      <c r="CA58" s="198"/>
      <c r="CB58" s="198"/>
      <c r="CC58" s="198"/>
      <c r="CD58" s="198"/>
      <c r="CE58" s="198"/>
      <c r="CF58" s="198"/>
      <c r="CG58" s="198"/>
      <c r="CH58" s="198"/>
      <c r="CI58" s="198"/>
      <c r="CJ58" s="198"/>
      <c r="CK58" s="198"/>
      <c r="CL58" s="194"/>
      <c r="CM58" s="194"/>
      <c r="CN58" s="194"/>
      <c r="CO58" s="194"/>
      <c r="CP58" s="194"/>
      <c r="CQ58" s="194"/>
      <c r="CR58" s="194"/>
      <c r="CS58" s="194"/>
      <c r="CT58" s="194"/>
      <c r="CU58" s="194"/>
      <c r="CV58" s="194"/>
      <c r="CW58" s="194"/>
      <c r="CX58" s="194"/>
      <c r="CY58" s="194"/>
      <c r="CZ58" s="194"/>
      <c r="DA58" s="194"/>
      <c r="DB58" s="194"/>
      <c r="DC58" s="194"/>
      <c r="DD58" s="194"/>
      <c r="DE58" s="194"/>
      <c r="DF58" s="194"/>
      <c r="DG58" s="194"/>
      <c r="DH58" s="194"/>
      <c r="DI58" s="194"/>
      <c r="DJ58" s="194"/>
      <c r="DK58" s="194"/>
      <c r="DL58" s="194"/>
      <c r="DM58" s="194"/>
      <c r="DN58" s="194"/>
      <c r="DO58" s="194"/>
      <c r="DP58" s="194"/>
      <c r="DQ58" s="194"/>
      <c r="DR58" s="194"/>
      <c r="DS58" s="194"/>
      <c r="DT58" s="194"/>
      <c r="DU58" s="194"/>
      <c r="DV58" s="194"/>
      <c r="DW58" s="194"/>
      <c r="DX58" s="194"/>
      <c r="DY58" s="194"/>
      <c r="DZ58" s="194"/>
      <c r="EA58" s="194"/>
      <c r="EB58" s="194"/>
      <c r="EC58" s="194"/>
      <c r="ED58" s="194"/>
      <c r="EE58" s="194"/>
      <c r="EF58" s="194"/>
      <c r="EG58" s="194"/>
      <c r="EH58" s="194"/>
      <c r="EI58" s="194"/>
      <c r="EJ58" s="194"/>
      <c r="EK58" s="194"/>
      <c r="EL58" s="194"/>
      <c r="EM58" s="194"/>
      <c r="EN58" s="194"/>
      <c r="EO58" s="194"/>
      <c r="EP58" s="194"/>
      <c r="EQ58" s="194"/>
      <c r="ER58" s="194"/>
      <c r="ES58" s="194"/>
      <c r="ET58" s="194"/>
      <c r="EU58" s="194"/>
      <c r="EV58" s="194"/>
      <c r="EW58" s="194"/>
      <c r="EX58" s="194"/>
      <c r="EY58" s="194"/>
      <c r="EZ58" s="194"/>
      <c r="FA58" s="194"/>
      <c r="FB58" s="194"/>
      <c r="FC58" s="194"/>
      <c r="FD58" s="194"/>
      <c r="FE58" s="194"/>
      <c r="FF58" s="194"/>
      <c r="FG58" s="194"/>
      <c r="FH58" s="194"/>
      <c r="FI58" s="194"/>
      <c r="FJ58" s="194"/>
      <c r="FK58" s="194"/>
      <c r="FL58" s="194"/>
      <c r="FM58" s="194"/>
      <c r="FN58" s="194"/>
      <c r="FO58" s="194"/>
      <c r="FP58" s="194"/>
      <c r="FQ58" s="194"/>
      <c r="FR58" s="194"/>
      <c r="FS58" s="194"/>
      <c r="FT58" s="194"/>
      <c r="FU58" s="194"/>
      <c r="FV58" s="194"/>
      <c r="FW58" s="194"/>
      <c r="FX58" s="194"/>
      <c r="FY58" s="194"/>
      <c r="FZ58" s="194"/>
      <c r="GA58" s="194"/>
      <c r="GB58" s="194"/>
      <c r="GC58" s="194"/>
      <c r="GD58" s="194"/>
      <c r="GE58" s="194"/>
      <c r="GF58" s="194"/>
      <c r="GG58" s="194"/>
      <c r="GH58" s="194"/>
      <c r="GI58" s="194"/>
      <c r="GJ58" s="194"/>
      <c r="GK58" s="194"/>
      <c r="GL58" s="194"/>
      <c r="GM58" s="194"/>
      <c r="GN58" s="194"/>
      <c r="GO58" s="194"/>
      <c r="GP58" s="194"/>
      <c r="GQ58" s="194"/>
      <c r="GR58" s="194"/>
      <c r="GS58" s="194"/>
      <c r="GT58" s="194"/>
      <c r="GU58" s="194"/>
      <c r="GV58" s="194"/>
      <c r="GW58" s="194"/>
      <c r="GX58" s="194"/>
      <c r="GY58" s="194"/>
      <c r="GZ58" s="194"/>
      <c r="HA58" s="194"/>
      <c r="HB58" s="194"/>
      <c r="HC58" s="194"/>
      <c r="HD58" s="194"/>
      <c r="HE58" s="194"/>
      <c r="HF58" s="194"/>
      <c r="HG58" s="194"/>
      <c r="HH58" s="194"/>
      <c r="HI58" s="194"/>
      <c r="HJ58" s="194"/>
      <c r="HK58" s="194"/>
      <c r="HL58" s="194"/>
      <c r="HM58" s="194"/>
      <c r="HN58" s="194"/>
      <c r="HO58" s="194"/>
      <c r="HP58" s="194"/>
      <c r="HQ58" s="194"/>
      <c r="HR58" s="194"/>
      <c r="HS58" s="194"/>
      <c r="HT58" s="194"/>
      <c r="HU58" s="194"/>
      <c r="HV58" s="194"/>
      <c r="HW58" s="194"/>
      <c r="HX58" s="194"/>
      <c r="HY58" s="194"/>
      <c r="HZ58" s="194"/>
      <c r="IA58" s="194"/>
      <c r="IB58" s="194"/>
      <c r="IC58" s="194"/>
      <c r="ID58" s="194"/>
      <c r="IE58" s="194"/>
      <c r="IF58" s="194"/>
      <c r="IG58" s="194"/>
      <c r="IH58" s="194"/>
      <c r="II58" s="194"/>
      <c r="IJ58" s="194"/>
      <c r="IK58" s="194"/>
      <c r="IL58" s="194"/>
      <c r="IM58" s="194"/>
      <c r="IN58" s="194"/>
      <c r="IO58" s="194"/>
      <c r="IP58" s="194"/>
      <c r="IQ58" s="194"/>
      <c r="IR58" s="194"/>
      <c r="IS58" s="194"/>
      <c r="IT58" s="194"/>
      <c r="IU58" s="194"/>
      <c r="IV58" s="194"/>
      <c r="IW58" s="194"/>
    </row>
    <row r="59" customFormat="false" ht="13.5" hidden="false" customHeight="false" outlineLevel="0" collapsed="false">
      <c r="A59" s="155"/>
      <c r="B59" s="199" t="s">
        <v>133</v>
      </c>
      <c r="C59" s="200" t="str">
        <f aca="false">+'Detail by Turbine'!B12</f>
        <v>Tentative</v>
      </c>
      <c r="D59" s="201" t="n">
        <f aca="false">+D56*$C58</f>
        <v>1.2253</v>
      </c>
      <c r="E59" s="201" t="n">
        <f aca="false">+E56*$C58</f>
        <v>1.2253</v>
      </c>
      <c r="F59" s="201" t="n">
        <f aca="false">+F56*$C58</f>
        <v>3.6759</v>
      </c>
      <c r="G59" s="201" t="n">
        <f aca="false">+G56*$C58</f>
        <v>3.6759</v>
      </c>
      <c r="H59" s="201" t="n">
        <f aca="false">+H56*$C58</f>
        <v>3.6759</v>
      </c>
      <c r="I59" s="201" t="n">
        <f aca="false">+I56*$C58</f>
        <v>3.6759</v>
      </c>
      <c r="J59" s="201" t="n">
        <f aca="false">+J56*$C58</f>
        <v>3.6759</v>
      </c>
      <c r="K59" s="201" t="n">
        <f aca="false">+K56*$C58</f>
        <v>4.9012</v>
      </c>
      <c r="L59" s="201" t="n">
        <f aca="false">+L56*$C58</f>
        <v>4.9012</v>
      </c>
      <c r="M59" s="201" t="n">
        <f aca="false">+M56*$C58</f>
        <v>4.9012</v>
      </c>
      <c r="N59" s="201" t="n">
        <f aca="false">+N56*$C58</f>
        <v>6.1265</v>
      </c>
      <c r="O59" s="201" t="n">
        <f aca="false">+O56*$C58</f>
        <v>6.1265</v>
      </c>
      <c r="P59" s="201" t="n">
        <f aca="false">+P56*$C58</f>
        <v>6.1265</v>
      </c>
      <c r="Q59" s="201" t="n">
        <f aca="false">+Q56*$C58</f>
        <v>8.5771</v>
      </c>
      <c r="R59" s="201" t="n">
        <f aca="false">+R56*$C58</f>
        <v>8.5771</v>
      </c>
      <c r="S59" s="201" t="n">
        <f aca="false">+S56*$C58</f>
        <v>8.5771</v>
      </c>
      <c r="T59" s="201" t="n">
        <f aca="false">+T56*$C58</f>
        <v>8.5771</v>
      </c>
      <c r="U59" s="201" t="n">
        <f aca="false">+U56*$C58</f>
        <v>8.5771</v>
      </c>
      <c r="V59" s="201" t="n">
        <f aca="false">+V56*$C58</f>
        <v>8.5771</v>
      </c>
      <c r="W59" s="201" t="n">
        <f aca="false">+W56*$C58</f>
        <v>8.5771</v>
      </c>
      <c r="X59" s="201" t="n">
        <f aca="false">+X56*$C58</f>
        <v>24.506</v>
      </c>
      <c r="Y59" s="201" t="n">
        <f aca="false">+Y56*$C58</f>
        <v>24.506</v>
      </c>
      <c r="Z59" s="201" t="n">
        <f aca="false">+Z56*$C58</f>
        <v>24.506</v>
      </c>
      <c r="AA59" s="201" t="n">
        <f aca="false">+AA56*$C58</f>
        <v>24.506</v>
      </c>
      <c r="AB59" s="201" t="n">
        <f aca="false">+AB56*$C58</f>
        <v>24.506</v>
      </c>
      <c r="AC59" s="201" t="n">
        <f aca="false">+AC56*$C58</f>
        <v>24.506</v>
      </c>
      <c r="AD59" s="201" t="n">
        <f aca="false">+AD56*$C58</f>
        <v>24.506</v>
      </c>
      <c r="AE59" s="201" t="n">
        <f aca="false">+AE56*$C58</f>
        <v>24.506</v>
      </c>
      <c r="AF59" s="201" t="n">
        <f aca="false">+AF56*$C58</f>
        <v>24.506</v>
      </c>
      <c r="AG59" s="201" t="n">
        <f aca="false">+AG56*$C58</f>
        <v>24.506</v>
      </c>
      <c r="AH59" s="201" t="n">
        <f aca="false">+AH56*$C58</f>
        <v>24.506</v>
      </c>
      <c r="AI59" s="181" t="n">
        <f aca="false">+AI56*$C58</f>
        <v>24.506</v>
      </c>
      <c r="AJ59" s="201" t="n">
        <f aca="false">+AJ56*$C58</f>
        <v>24.506</v>
      </c>
      <c r="AK59" s="201" t="n">
        <f aca="false">+AK56*$C58</f>
        <v>24.506</v>
      </c>
      <c r="AL59" s="201" t="n">
        <f aca="false">+AL56*$C58</f>
        <v>24.506</v>
      </c>
      <c r="AM59" s="201" t="n">
        <f aca="false">+AM56*$C58</f>
        <v>24.506</v>
      </c>
      <c r="AN59" s="201" t="n">
        <f aca="false">+AN56*$C58</f>
        <v>24.506</v>
      </c>
      <c r="AO59" s="201" t="n">
        <f aca="false">+AO56*$C58</f>
        <v>24.506</v>
      </c>
      <c r="AP59" s="201" t="n">
        <f aca="false">+AP56*$C58</f>
        <v>24.506</v>
      </c>
      <c r="AQ59" s="201" t="n">
        <f aca="false">+AQ56*$C58</f>
        <v>24.506</v>
      </c>
      <c r="AR59" s="201" t="n">
        <f aca="false">+AR56*$C58</f>
        <v>24.506</v>
      </c>
      <c r="AS59" s="201" t="n">
        <f aca="false">+AS56*$C58</f>
        <v>24.506</v>
      </c>
      <c r="AT59" s="201" t="n">
        <f aca="false">+AT56*$C58</f>
        <v>24.506</v>
      </c>
      <c r="AU59" s="201" t="n">
        <f aca="false">+AU56*$C58</f>
        <v>24.506</v>
      </c>
      <c r="AV59" s="201" t="n">
        <f aca="false">+AV56*$C58</f>
        <v>24.506</v>
      </c>
      <c r="AW59" s="201" t="n">
        <f aca="false">+AW56*$C58</f>
        <v>24.506</v>
      </c>
      <c r="AX59" s="201" t="n">
        <f aca="false">+AX56*$C58</f>
        <v>24.506</v>
      </c>
      <c r="AY59" s="201" t="n">
        <f aca="false">+AY56*$C58</f>
        <v>24.506</v>
      </c>
      <c r="AZ59" s="201" t="n">
        <f aca="false">+AZ56*$C58</f>
        <v>24.506</v>
      </c>
      <c r="BA59" s="201" t="n">
        <f aca="false">+BA56*$C58</f>
        <v>24.506</v>
      </c>
      <c r="BB59" s="201" t="n">
        <f aca="false">+BB56*$C58</f>
        <v>24.506</v>
      </c>
      <c r="BC59" s="202"/>
      <c r="BD59" s="203"/>
      <c r="BE59" s="203"/>
      <c r="BF59" s="203"/>
      <c r="BG59" s="203"/>
      <c r="BH59" s="203"/>
      <c r="BI59" s="203"/>
      <c r="BJ59" s="203"/>
      <c r="BK59" s="203"/>
      <c r="BL59" s="203"/>
      <c r="BM59" s="203"/>
      <c r="BN59" s="203"/>
      <c r="BO59" s="203"/>
      <c r="BP59" s="203"/>
      <c r="BQ59" s="203"/>
      <c r="BR59" s="203"/>
      <c r="BS59" s="203"/>
      <c r="BT59" s="203"/>
      <c r="BU59" s="203"/>
      <c r="BV59" s="203"/>
      <c r="BW59" s="203"/>
      <c r="BX59" s="203"/>
      <c r="BY59" s="203"/>
      <c r="BZ59" s="203"/>
      <c r="CA59" s="203"/>
      <c r="CB59" s="203"/>
      <c r="CC59" s="203"/>
      <c r="CD59" s="203"/>
      <c r="CE59" s="203"/>
      <c r="CF59" s="203"/>
      <c r="CG59" s="203"/>
      <c r="CH59" s="203"/>
      <c r="CI59" s="203"/>
      <c r="CJ59" s="203"/>
      <c r="CK59" s="203"/>
      <c r="CL59" s="199"/>
      <c r="CM59" s="199"/>
      <c r="CN59" s="199"/>
      <c r="CO59" s="199"/>
      <c r="CP59" s="199"/>
      <c r="CQ59" s="199"/>
      <c r="CR59" s="199"/>
      <c r="CS59" s="199"/>
      <c r="CT59" s="199"/>
      <c r="CU59" s="199"/>
      <c r="CV59" s="199"/>
      <c r="CW59" s="199"/>
      <c r="CX59" s="199"/>
      <c r="CY59" s="199"/>
      <c r="CZ59" s="199"/>
      <c r="DA59" s="199"/>
      <c r="DB59" s="199"/>
      <c r="DC59" s="199"/>
      <c r="DD59" s="199"/>
      <c r="DE59" s="199"/>
      <c r="DF59" s="199"/>
      <c r="DG59" s="199"/>
      <c r="DH59" s="199"/>
      <c r="DI59" s="199"/>
      <c r="DJ59" s="199"/>
      <c r="DK59" s="199"/>
      <c r="DL59" s="199"/>
      <c r="DM59" s="199"/>
      <c r="DN59" s="199"/>
      <c r="DO59" s="199"/>
      <c r="DP59" s="199"/>
      <c r="DQ59" s="199"/>
      <c r="DR59" s="199"/>
      <c r="DS59" s="199"/>
      <c r="DT59" s="199"/>
      <c r="DU59" s="199"/>
      <c r="DV59" s="199"/>
      <c r="DW59" s="199"/>
      <c r="DX59" s="199"/>
      <c r="DY59" s="199"/>
      <c r="DZ59" s="199"/>
      <c r="EA59" s="199"/>
      <c r="EB59" s="199"/>
      <c r="EC59" s="199"/>
      <c r="ED59" s="199"/>
      <c r="EE59" s="199"/>
      <c r="EF59" s="199"/>
      <c r="EG59" s="199"/>
      <c r="EH59" s="199"/>
      <c r="EI59" s="199"/>
      <c r="EJ59" s="199"/>
      <c r="EK59" s="199"/>
      <c r="EL59" s="199"/>
      <c r="EM59" s="199"/>
      <c r="EN59" s="199"/>
      <c r="EO59" s="199"/>
      <c r="EP59" s="199"/>
      <c r="EQ59" s="199"/>
      <c r="ER59" s="199"/>
      <c r="ES59" s="199"/>
      <c r="ET59" s="199"/>
      <c r="EU59" s="199"/>
      <c r="EV59" s="199"/>
      <c r="EW59" s="199"/>
      <c r="EX59" s="199"/>
      <c r="EY59" s="199"/>
      <c r="EZ59" s="199"/>
      <c r="FA59" s="199"/>
      <c r="FB59" s="199"/>
      <c r="FC59" s="199"/>
      <c r="FD59" s="199"/>
      <c r="FE59" s="199"/>
      <c r="FF59" s="199"/>
      <c r="FG59" s="199"/>
      <c r="FH59" s="199"/>
      <c r="FI59" s="199"/>
      <c r="FJ59" s="199"/>
      <c r="FK59" s="199"/>
      <c r="FL59" s="199"/>
      <c r="FM59" s="199"/>
      <c r="FN59" s="199"/>
      <c r="FO59" s="199"/>
      <c r="FP59" s="199"/>
      <c r="FQ59" s="199"/>
      <c r="FR59" s="199"/>
      <c r="FS59" s="199"/>
      <c r="FT59" s="199"/>
      <c r="FU59" s="199"/>
      <c r="FV59" s="199"/>
      <c r="FW59" s="199"/>
      <c r="FX59" s="199"/>
      <c r="FY59" s="199"/>
      <c r="FZ59" s="199"/>
      <c r="GA59" s="199"/>
      <c r="GB59" s="199"/>
      <c r="GC59" s="199"/>
      <c r="GD59" s="199"/>
      <c r="GE59" s="199"/>
      <c r="GF59" s="199"/>
      <c r="GG59" s="199"/>
      <c r="GH59" s="199"/>
      <c r="GI59" s="199"/>
      <c r="GJ59" s="199"/>
      <c r="GK59" s="199"/>
      <c r="GL59" s="199"/>
      <c r="GM59" s="199"/>
      <c r="GN59" s="199"/>
      <c r="GO59" s="199"/>
      <c r="GP59" s="199"/>
      <c r="GQ59" s="199"/>
      <c r="GR59" s="199"/>
      <c r="GS59" s="199"/>
      <c r="GT59" s="199"/>
      <c r="GU59" s="199"/>
      <c r="GV59" s="199"/>
      <c r="GW59" s="199"/>
      <c r="GX59" s="199"/>
      <c r="GY59" s="199"/>
      <c r="GZ59" s="199"/>
      <c r="HA59" s="199"/>
      <c r="HB59" s="199"/>
      <c r="HC59" s="199"/>
      <c r="HD59" s="199"/>
      <c r="HE59" s="199"/>
      <c r="HF59" s="199"/>
      <c r="HG59" s="199"/>
      <c r="HH59" s="199"/>
      <c r="HI59" s="199"/>
      <c r="HJ59" s="199"/>
      <c r="HK59" s="199"/>
      <c r="HL59" s="199"/>
      <c r="HM59" s="199"/>
      <c r="HN59" s="199"/>
      <c r="HO59" s="199"/>
      <c r="HP59" s="199"/>
      <c r="HQ59" s="199"/>
      <c r="HR59" s="199"/>
      <c r="HS59" s="199"/>
      <c r="HT59" s="199"/>
      <c r="HU59" s="199"/>
      <c r="HV59" s="199"/>
      <c r="HW59" s="199"/>
      <c r="HX59" s="199"/>
      <c r="HY59" s="199"/>
      <c r="HZ59" s="199"/>
      <c r="IA59" s="199"/>
      <c r="IB59" s="199"/>
      <c r="IC59" s="199"/>
      <c r="ID59" s="199"/>
      <c r="IE59" s="199"/>
      <c r="IF59" s="199"/>
      <c r="IG59" s="199"/>
      <c r="IH59" s="199"/>
      <c r="II59" s="199"/>
      <c r="IJ59" s="199"/>
      <c r="IK59" s="199"/>
      <c r="IL59" s="199"/>
      <c r="IM59" s="199"/>
      <c r="IN59" s="199"/>
      <c r="IO59" s="199"/>
      <c r="IP59" s="199"/>
      <c r="IQ59" s="199"/>
      <c r="IR59" s="199"/>
      <c r="IS59" s="199"/>
      <c r="IT59" s="199"/>
      <c r="IU59" s="199"/>
      <c r="IV59" s="199"/>
      <c r="IW59" s="199"/>
    </row>
    <row r="60" customFormat="false" ht="15" hidden="false" customHeight="true" outlineLevel="0" collapsed="false">
      <c r="A60" s="155" t="n">
        <f aca="false">+A52+1</f>
        <v>8</v>
      </c>
      <c r="B60" s="184" t="str">
        <f aca="false">+'Detail by Turbine'!G13</f>
        <v>7FA</v>
      </c>
      <c r="C60" s="185" t="str">
        <f aca="false">+'Detail by Turbine'!S13</f>
        <v>Columbia</v>
      </c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59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/>
      <c r="AY60" s="186"/>
      <c r="AZ60" s="186"/>
      <c r="BA60" s="186"/>
      <c r="BB60" s="186"/>
      <c r="BC60" s="187"/>
      <c r="BD60" s="188"/>
      <c r="BE60" s="188"/>
      <c r="BF60" s="188"/>
      <c r="BG60" s="188"/>
      <c r="BH60" s="188"/>
      <c r="BI60" s="188"/>
      <c r="BJ60" s="188"/>
      <c r="BK60" s="188"/>
      <c r="BL60" s="188"/>
      <c r="BM60" s="188"/>
      <c r="BN60" s="188"/>
      <c r="BO60" s="188"/>
      <c r="BP60" s="188"/>
      <c r="BQ60" s="188"/>
      <c r="BR60" s="188"/>
      <c r="BS60" s="188"/>
      <c r="BT60" s="188"/>
      <c r="BU60" s="188"/>
      <c r="BV60" s="188"/>
      <c r="BW60" s="188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8"/>
      <c r="CL60" s="188"/>
      <c r="CM60" s="188"/>
      <c r="CN60" s="188"/>
      <c r="CO60" s="188"/>
      <c r="CP60" s="188"/>
      <c r="CQ60" s="188"/>
      <c r="CR60" s="188"/>
      <c r="CS60" s="188"/>
      <c r="CT60" s="188"/>
      <c r="CU60" s="188"/>
      <c r="CV60" s="188"/>
      <c r="CW60" s="188"/>
      <c r="CX60" s="188"/>
      <c r="CY60" s="188"/>
      <c r="CZ60" s="188"/>
      <c r="DA60" s="188"/>
      <c r="DB60" s="188"/>
      <c r="DC60" s="188"/>
      <c r="DD60" s="188"/>
      <c r="DE60" s="188"/>
      <c r="DF60" s="188"/>
      <c r="DG60" s="188"/>
      <c r="DH60" s="188"/>
      <c r="DI60" s="188"/>
      <c r="DJ60" s="188"/>
      <c r="DK60" s="188"/>
      <c r="DL60" s="188"/>
      <c r="DM60" s="188"/>
      <c r="DN60" s="188"/>
      <c r="DO60" s="188"/>
      <c r="DP60" s="188"/>
      <c r="DQ60" s="188"/>
      <c r="DR60" s="188"/>
      <c r="DS60" s="188"/>
      <c r="DT60" s="188"/>
      <c r="DU60" s="188"/>
      <c r="DV60" s="188"/>
      <c r="DW60" s="188"/>
      <c r="DX60" s="188"/>
      <c r="DY60" s="188"/>
      <c r="DZ60" s="188"/>
      <c r="EA60" s="188"/>
      <c r="EB60" s="188"/>
      <c r="EC60" s="188"/>
      <c r="ED60" s="188"/>
      <c r="EE60" s="188"/>
      <c r="EF60" s="188"/>
      <c r="EG60" s="188"/>
      <c r="EH60" s="188"/>
      <c r="EI60" s="188"/>
      <c r="EJ60" s="188"/>
      <c r="EK60" s="188"/>
      <c r="EL60" s="188"/>
      <c r="EM60" s="188"/>
      <c r="EN60" s="188"/>
      <c r="EO60" s="188"/>
      <c r="EP60" s="188"/>
      <c r="EQ60" s="188"/>
      <c r="ER60" s="188"/>
      <c r="ES60" s="188"/>
      <c r="ET60" s="188"/>
      <c r="EU60" s="188"/>
      <c r="EV60" s="188"/>
      <c r="EW60" s="188"/>
      <c r="EX60" s="188"/>
      <c r="EY60" s="188"/>
      <c r="EZ60" s="188"/>
      <c r="FA60" s="188"/>
      <c r="FB60" s="188"/>
      <c r="FC60" s="188"/>
      <c r="FD60" s="188"/>
      <c r="FE60" s="188"/>
      <c r="FF60" s="188"/>
      <c r="FG60" s="188"/>
      <c r="FH60" s="188"/>
      <c r="FI60" s="188"/>
      <c r="FJ60" s="188"/>
      <c r="FK60" s="188"/>
      <c r="FL60" s="188"/>
      <c r="FM60" s="188"/>
      <c r="FN60" s="188"/>
      <c r="FO60" s="188"/>
      <c r="FP60" s="188"/>
      <c r="FQ60" s="188"/>
      <c r="FR60" s="188"/>
      <c r="FS60" s="188"/>
      <c r="FT60" s="188"/>
      <c r="FU60" s="188"/>
      <c r="FV60" s="188"/>
      <c r="FW60" s="188"/>
      <c r="FX60" s="188"/>
      <c r="FY60" s="188"/>
      <c r="FZ60" s="188"/>
      <c r="GA60" s="188"/>
      <c r="GB60" s="188"/>
      <c r="GC60" s="188"/>
      <c r="GD60" s="188"/>
      <c r="GE60" s="188"/>
      <c r="GF60" s="188"/>
      <c r="GG60" s="188"/>
      <c r="GH60" s="188"/>
      <c r="GI60" s="188"/>
      <c r="GJ60" s="188"/>
      <c r="GK60" s="188"/>
      <c r="GL60" s="188"/>
      <c r="GM60" s="188"/>
      <c r="GN60" s="188"/>
      <c r="GO60" s="188"/>
      <c r="GP60" s="188"/>
      <c r="GQ60" s="188"/>
      <c r="GR60" s="188"/>
      <c r="GS60" s="188"/>
      <c r="GT60" s="188"/>
      <c r="GU60" s="188"/>
      <c r="GV60" s="188"/>
      <c r="GW60" s="188"/>
      <c r="GX60" s="188"/>
      <c r="GY60" s="188"/>
      <c r="GZ60" s="188"/>
      <c r="HA60" s="188"/>
      <c r="HB60" s="188"/>
      <c r="HC60" s="188"/>
      <c r="HD60" s="188"/>
      <c r="HE60" s="188"/>
      <c r="HF60" s="188"/>
      <c r="HG60" s="188"/>
      <c r="HH60" s="188"/>
      <c r="HI60" s="188"/>
      <c r="HJ60" s="188"/>
      <c r="HK60" s="188"/>
      <c r="HL60" s="188"/>
      <c r="HM60" s="188"/>
      <c r="HN60" s="188"/>
      <c r="HO60" s="188"/>
      <c r="HP60" s="188"/>
      <c r="HQ60" s="188"/>
      <c r="HR60" s="188"/>
      <c r="HS60" s="188"/>
      <c r="HT60" s="188"/>
      <c r="HU60" s="188"/>
      <c r="HV60" s="188"/>
      <c r="HW60" s="188"/>
      <c r="HX60" s="188"/>
      <c r="HY60" s="188"/>
      <c r="HZ60" s="188"/>
      <c r="IA60" s="188"/>
      <c r="IB60" s="188"/>
      <c r="IC60" s="188"/>
      <c r="ID60" s="188"/>
      <c r="IE60" s="188"/>
      <c r="IF60" s="188"/>
      <c r="IG60" s="188"/>
      <c r="IH60" s="188"/>
      <c r="II60" s="188"/>
      <c r="IJ60" s="188"/>
      <c r="IK60" s="188"/>
      <c r="IL60" s="188"/>
      <c r="IM60" s="188"/>
      <c r="IN60" s="188"/>
      <c r="IO60" s="188"/>
      <c r="IP60" s="188"/>
      <c r="IQ60" s="188"/>
      <c r="IR60" s="188"/>
      <c r="IS60" s="188"/>
      <c r="IT60" s="188"/>
      <c r="IU60" s="188"/>
      <c r="IV60" s="188"/>
      <c r="IW60" s="188"/>
    </row>
    <row r="61" customFormat="false" ht="12.75" hidden="false" customHeight="false" outlineLevel="0" collapsed="false">
      <c r="A61" s="155"/>
      <c r="B61" s="189" t="s">
        <v>128</v>
      </c>
      <c r="C61" s="185"/>
      <c r="D61" s="190" t="n">
        <v>0</v>
      </c>
      <c r="E61" s="190" t="n">
        <v>0</v>
      </c>
      <c r="F61" s="190" t="n">
        <v>0</v>
      </c>
      <c r="G61" s="190" t="n">
        <v>0</v>
      </c>
      <c r="H61" s="190" t="n">
        <v>0</v>
      </c>
      <c r="I61" s="190" t="n">
        <v>0</v>
      </c>
      <c r="J61" s="190" t="n">
        <v>0</v>
      </c>
      <c r="K61" s="190" t="n">
        <v>0</v>
      </c>
      <c r="L61" s="190" t="n">
        <v>0</v>
      </c>
      <c r="M61" s="190" t="n">
        <v>0</v>
      </c>
      <c r="N61" s="190" t="n">
        <v>0</v>
      </c>
      <c r="O61" s="190" t="n">
        <v>0</v>
      </c>
      <c r="P61" s="190" t="n">
        <v>0</v>
      </c>
      <c r="Q61" s="190" t="n">
        <v>0</v>
      </c>
      <c r="R61" s="190" t="n">
        <v>0</v>
      </c>
      <c r="S61" s="190" t="n">
        <v>0</v>
      </c>
      <c r="T61" s="190" t="n">
        <v>0</v>
      </c>
      <c r="U61" s="190" t="n">
        <v>0</v>
      </c>
      <c r="V61" s="190" t="n">
        <v>0</v>
      </c>
      <c r="W61" s="190" t="n">
        <v>0</v>
      </c>
      <c r="X61" s="190" t="n">
        <v>0</v>
      </c>
      <c r="Y61" s="190" t="n">
        <v>0</v>
      </c>
      <c r="Z61" s="190" t="n">
        <v>0</v>
      </c>
      <c r="AA61" s="190" t="n">
        <v>0</v>
      </c>
      <c r="AB61" s="190" t="n">
        <v>0</v>
      </c>
      <c r="AC61" s="190" t="n">
        <v>0</v>
      </c>
      <c r="AD61" s="190" t="n">
        <v>0</v>
      </c>
      <c r="AE61" s="190" t="n">
        <v>0</v>
      </c>
      <c r="AF61" s="190" t="n">
        <v>0.05</v>
      </c>
      <c r="AG61" s="190" t="n">
        <v>0.08</v>
      </c>
      <c r="AH61" s="190" t="n">
        <v>0.03</v>
      </c>
      <c r="AI61" s="164" t="n">
        <v>0.03</v>
      </c>
      <c r="AJ61" s="190" t="n">
        <v>0.03</v>
      </c>
      <c r="AK61" s="190" t="n">
        <v>0.03</v>
      </c>
      <c r="AL61" s="190" t="n">
        <v>0.03</v>
      </c>
      <c r="AM61" s="190" t="n">
        <v>0.03</v>
      </c>
      <c r="AN61" s="190" t="n">
        <v>0.03</v>
      </c>
      <c r="AO61" s="190" t="n">
        <v>0.03</v>
      </c>
      <c r="AP61" s="190" t="n">
        <v>0.03</v>
      </c>
      <c r="AQ61" s="190" t="n">
        <v>0.03</v>
      </c>
      <c r="AR61" s="190" t="n">
        <v>0.04</v>
      </c>
      <c r="AS61" s="190" t="n">
        <v>0.04</v>
      </c>
      <c r="AT61" s="190" t="n">
        <v>0.04</v>
      </c>
      <c r="AU61" s="190" t="n">
        <v>0.04</v>
      </c>
      <c r="AV61" s="190" t="n">
        <v>0.04</v>
      </c>
      <c r="AW61" s="190" t="n">
        <v>0.04</v>
      </c>
      <c r="AX61" s="190" t="n">
        <v>0.04</v>
      </c>
      <c r="AY61" s="190" t="n">
        <v>0.04</v>
      </c>
      <c r="AZ61" s="190" t="n">
        <v>0.2</v>
      </c>
      <c r="BA61" s="190" t="n">
        <v>0.05</v>
      </c>
      <c r="BB61" s="190" t="n">
        <v>0</v>
      </c>
      <c r="BC61" s="191" t="n">
        <f aca="false">SUM(D61:BB61)</f>
        <v>1</v>
      </c>
      <c r="BD61" s="189"/>
      <c r="BE61" s="192"/>
      <c r="BF61" s="192"/>
      <c r="BG61" s="192"/>
      <c r="BH61" s="192"/>
      <c r="BI61" s="192"/>
      <c r="BJ61" s="192"/>
      <c r="BK61" s="192"/>
      <c r="BL61" s="192"/>
      <c r="BM61" s="192"/>
      <c r="BN61" s="192"/>
      <c r="BO61" s="192"/>
      <c r="BP61" s="192"/>
      <c r="BQ61" s="192"/>
      <c r="BR61" s="192"/>
      <c r="BS61" s="192"/>
      <c r="BT61" s="192"/>
      <c r="BU61" s="192"/>
      <c r="BV61" s="192"/>
      <c r="BW61" s="192"/>
      <c r="BX61" s="192"/>
      <c r="BY61" s="192"/>
      <c r="BZ61" s="192"/>
      <c r="CA61" s="192"/>
      <c r="CB61" s="192"/>
      <c r="CC61" s="192"/>
      <c r="CD61" s="192"/>
      <c r="CE61" s="192"/>
      <c r="CF61" s="192"/>
      <c r="CG61" s="192"/>
      <c r="CH61" s="192"/>
      <c r="CI61" s="192"/>
      <c r="CJ61" s="192"/>
      <c r="CK61" s="192"/>
      <c r="CL61" s="192"/>
      <c r="CM61" s="192"/>
      <c r="CN61" s="192"/>
      <c r="CO61" s="192"/>
      <c r="CP61" s="192"/>
      <c r="CQ61" s="192"/>
      <c r="CR61" s="192"/>
      <c r="CS61" s="192"/>
      <c r="CT61" s="192"/>
      <c r="CU61" s="192"/>
      <c r="CV61" s="192"/>
      <c r="CW61" s="192"/>
      <c r="CX61" s="192"/>
      <c r="CY61" s="192"/>
      <c r="CZ61" s="192"/>
      <c r="DA61" s="192"/>
      <c r="DB61" s="192"/>
      <c r="DC61" s="192"/>
      <c r="DD61" s="192"/>
      <c r="DE61" s="192"/>
      <c r="DF61" s="192"/>
      <c r="DG61" s="192"/>
      <c r="DH61" s="192"/>
      <c r="DI61" s="192"/>
      <c r="DJ61" s="192"/>
      <c r="DK61" s="192"/>
      <c r="DL61" s="192"/>
      <c r="DM61" s="192"/>
      <c r="DN61" s="192"/>
      <c r="DO61" s="192"/>
      <c r="DP61" s="192"/>
      <c r="DQ61" s="192"/>
      <c r="DR61" s="192"/>
      <c r="DS61" s="192"/>
      <c r="DT61" s="192"/>
      <c r="DU61" s="192"/>
      <c r="DV61" s="192"/>
      <c r="DW61" s="192"/>
      <c r="DX61" s="192"/>
      <c r="DY61" s="192"/>
      <c r="DZ61" s="192"/>
      <c r="EA61" s="192"/>
      <c r="EB61" s="192"/>
      <c r="EC61" s="192"/>
      <c r="ED61" s="192"/>
      <c r="EE61" s="192"/>
      <c r="EF61" s="192"/>
      <c r="EG61" s="192"/>
      <c r="EH61" s="192"/>
      <c r="EI61" s="192"/>
      <c r="EJ61" s="192"/>
      <c r="EK61" s="192"/>
      <c r="EL61" s="192"/>
      <c r="EM61" s="192"/>
      <c r="EN61" s="192"/>
      <c r="EO61" s="192"/>
      <c r="EP61" s="192"/>
      <c r="EQ61" s="192"/>
      <c r="ER61" s="192"/>
      <c r="ES61" s="192"/>
      <c r="ET61" s="192"/>
      <c r="EU61" s="192"/>
      <c r="EV61" s="192"/>
      <c r="EW61" s="192"/>
      <c r="EX61" s="192"/>
      <c r="EY61" s="192"/>
      <c r="EZ61" s="192"/>
      <c r="FA61" s="192"/>
      <c r="FB61" s="192"/>
      <c r="FC61" s="192"/>
      <c r="FD61" s="192"/>
      <c r="FE61" s="192"/>
      <c r="FF61" s="192"/>
      <c r="FG61" s="192"/>
      <c r="FH61" s="192"/>
      <c r="FI61" s="192"/>
      <c r="FJ61" s="192"/>
      <c r="FK61" s="192"/>
      <c r="FL61" s="192"/>
      <c r="FM61" s="192"/>
      <c r="FN61" s="192"/>
      <c r="FO61" s="192"/>
      <c r="FP61" s="192"/>
      <c r="FQ61" s="192"/>
      <c r="FR61" s="192"/>
      <c r="FS61" s="192"/>
      <c r="FT61" s="192"/>
      <c r="FU61" s="192"/>
      <c r="FV61" s="192"/>
      <c r="FW61" s="192"/>
      <c r="FX61" s="192"/>
      <c r="FY61" s="192"/>
      <c r="FZ61" s="192"/>
      <c r="GA61" s="192"/>
      <c r="GB61" s="192"/>
      <c r="GC61" s="192"/>
      <c r="GD61" s="192"/>
      <c r="GE61" s="192"/>
      <c r="GF61" s="192"/>
      <c r="GG61" s="192"/>
      <c r="GH61" s="192"/>
      <c r="GI61" s="192"/>
      <c r="GJ61" s="192"/>
      <c r="GK61" s="192"/>
      <c r="GL61" s="192"/>
      <c r="GM61" s="192"/>
      <c r="GN61" s="192"/>
      <c r="GO61" s="192"/>
      <c r="GP61" s="192"/>
      <c r="GQ61" s="192"/>
      <c r="GR61" s="192"/>
      <c r="GS61" s="192"/>
      <c r="GT61" s="192"/>
      <c r="GU61" s="192"/>
      <c r="GV61" s="192"/>
      <c r="GW61" s="192"/>
      <c r="GX61" s="192"/>
      <c r="GY61" s="192"/>
      <c r="GZ61" s="192"/>
      <c r="HA61" s="192"/>
      <c r="HB61" s="192"/>
      <c r="HC61" s="192"/>
      <c r="HD61" s="192"/>
      <c r="HE61" s="192"/>
      <c r="HF61" s="192"/>
      <c r="HG61" s="192"/>
      <c r="HH61" s="192"/>
      <c r="HI61" s="192"/>
      <c r="HJ61" s="192"/>
      <c r="HK61" s="192"/>
      <c r="HL61" s="192"/>
      <c r="HM61" s="192"/>
      <c r="HN61" s="192"/>
      <c r="HO61" s="192"/>
      <c r="HP61" s="192"/>
      <c r="HQ61" s="192"/>
      <c r="HR61" s="192"/>
      <c r="HS61" s="192"/>
      <c r="HT61" s="192"/>
      <c r="HU61" s="192"/>
      <c r="HV61" s="192"/>
      <c r="HW61" s="192"/>
      <c r="HX61" s="192"/>
      <c r="HY61" s="192"/>
      <c r="HZ61" s="192"/>
      <c r="IA61" s="192"/>
      <c r="IB61" s="192"/>
      <c r="IC61" s="192"/>
      <c r="ID61" s="192"/>
      <c r="IE61" s="192"/>
      <c r="IF61" s="192"/>
      <c r="IG61" s="192"/>
      <c r="IH61" s="192"/>
      <c r="II61" s="192"/>
      <c r="IJ61" s="192"/>
      <c r="IK61" s="192"/>
      <c r="IL61" s="192"/>
      <c r="IM61" s="192"/>
      <c r="IN61" s="192"/>
      <c r="IO61" s="192"/>
      <c r="IP61" s="192"/>
      <c r="IQ61" s="192"/>
      <c r="IR61" s="192"/>
      <c r="IS61" s="192"/>
      <c r="IT61" s="192"/>
      <c r="IU61" s="192"/>
      <c r="IV61" s="192"/>
      <c r="IW61" s="192"/>
    </row>
    <row r="62" customFormat="false" ht="12.75" hidden="false" customHeight="false" outlineLevel="0" collapsed="false">
      <c r="A62" s="155"/>
      <c r="B62" s="189" t="s">
        <v>129</v>
      </c>
      <c r="C62" s="185"/>
      <c r="D62" s="190" t="n">
        <f aca="false">D61</f>
        <v>0</v>
      </c>
      <c r="E62" s="190" t="n">
        <f aca="false">+D62+E61</f>
        <v>0</v>
      </c>
      <c r="F62" s="190" t="n">
        <f aca="false">+E62+F61</f>
        <v>0</v>
      </c>
      <c r="G62" s="190" t="n">
        <f aca="false">+F62+G61</f>
        <v>0</v>
      </c>
      <c r="H62" s="190" t="n">
        <f aca="false">+G62+H61</f>
        <v>0</v>
      </c>
      <c r="I62" s="190" t="n">
        <f aca="false">+H62+I61</f>
        <v>0</v>
      </c>
      <c r="J62" s="190" t="n">
        <f aca="false">+I62+J61</f>
        <v>0</v>
      </c>
      <c r="K62" s="190" t="n">
        <f aca="false">+J62+K61</f>
        <v>0</v>
      </c>
      <c r="L62" s="190" t="n">
        <f aca="false">+K62+L61</f>
        <v>0</v>
      </c>
      <c r="M62" s="190" t="n">
        <f aca="false">+L62+M61</f>
        <v>0</v>
      </c>
      <c r="N62" s="190" t="n">
        <f aca="false">+M62+N61</f>
        <v>0</v>
      </c>
      <c r="O62" s="190" t="n">
        <f aca="false">+N62+O61</f>
        <v>0</v>
      </c>
      <c r="P62" s="190" t="n">
        <f aca="false">+O62+P61</f>
        <v>0</v>
      </c>
      <c r="Q62" s="190" t="n">
        <f aca="false">+P62+Q61</f>
        <v>0</v>
      </c>
      <c r="R62" s="190" t="n">
        <f aca="false">+Q62+R61</f>
        <v>0</v>
      </c>
      <c r="S62" s="190" t="n">
        <f aca="false">+R62+S61</f>
        <v>0</v>
      </c>
      <c r="T62" s="190" t="n">
        <f aca="false">+S62+T61</f>
        <v>0</v>
      </c>
      <c r="U62" s="190" t="n">
        <f aca="false">+T62+U61</f>
        <v>0</v>
      </c>
      <c r="V62" s="190" t="n">
        <f aca="false">+U62+V61</f>
        <v>0</v>
      </c>
      <c r="W62" s="190" t="n">
        <f aca="false">+V62+W61</f>
        <v>0</v>
      </c>
      <c r="X62" s="190" t="n">
        <f aca="false">+W62+X61</f>
        <v>0</v>
      </c>
      <c r="Y62" s="190" t="n">
        <f aca="false">+X62+Y61</f>
        <v>0</v>
      </c>
      <c r="Z62" s="190" t="n">
        <f aca="false">+Y62+Z61</f>
        <v>0</v>
      </c>
      <c r="AA62" s="190" t="n">
        <f aca="false">+Z62+AA61</f>
        <v>0</v>
      </c>
      <c r="AB62" s="190" t="n">
        <f aca="false">+AA62+AB61</f>
        <v>0</v>
      </c>
      <c r="AC62" s="190" t="n">
        <f aca="false">+AB62+AC61</f>
        <v>0</v>
      </c>
      <c r="AD62" s="190" t="n">
        <f aca="false">+AC62+AD61</f>
        <v>0</v>
      </c>
      <c r="AE62" s="190" t="n">
        <f aca="false">+AD62+AE61</f>
        <v>0</v>
      </c>
      <c r="AF62" s="190" t="n">
        <f aca="false">+AE62+AF61</f>
        <v>0.05</v>
      </c>
      <c r="AG62" s="190" t="n">
        <f aca="false">+AF62+AG61</f>
        <v>0.13</v>
      </c>
      <c r="AH62" s="190" t="n">
        <f aca="false">+AG62+AH61</f>
        <v>0.16</v>
      </c>
      <c r="AI62" s="164" t="n">
        <f aca="false">+AH62+AI61</f>
        <v>0.19</v>
      </c>
      <c r="AJ62" s="190" t="n">
        <f aca="false">+AI62+AJ61</f>
        <v>0.22</v>
      </c>
      <c r="AK62" s="190" t="n">
        <f aca="false">+AJ62+AK61</f>
        <v>0.25</v>
      </c>
      <c r="AL62" s="190" t="n">
        <f aca="false">+AK62+AL61</f>
        <v>0.28</v>
      </c>
      <c r="AM62" s="190" t="n">
        <f aca="false">+AL62+AM61</f>
        <v>0.31</v>
      </c>
      <c r="AN62" s="190" t="n">
        <f aca="false">+AM62+AN61</f>
        <v>0.34</v>
      </c>
      <c r="AO62" s="190" t="n">
        <f aca="false">+AN62+AO61</f>
        <v>0.37</v>
      </c>
      <c r="AP62" s="190" t="n">
        <f aca="false">+AO62+AP61</f>
        <v>0.4</v>
      </c>
      <c r="AQ62" s="190" t="n">
        <f aca="false">+AP62+AQ61</f>
        <v>0.43</v>
      </c>
      <c r="AR62" s="190" t="n">
        <f aca="false">+AQ62+AR61</f>
        <v>0.47</v>
      </c>
      <c r="AS62" s="190" t="n">
        <f aca="false">+AR62+AS61</f>
        <v>0.51</v>
      </c>
      <c r="AT62" s="190" t="n">
        <f aca="false">+AS62+AT61</f>
        <v>0.55</v>
      </c>
      <c r="AU62" s="190" t="n">
        <f aca="false">+AT62+AU61</f>
        <v>0.59</v>
      </c>
      <c r="AV62" s="190" t="n">
        <f aca="false">+AU62+AV61</f>
        <v>0.63</v>
      </c>
      <c r="AW62" s="190" t="n">
        <f aca="false">+AV62+AW61</f>
        <v>0.67</v>
      </c>
      <c r="AX62" s="190" t="n">
        <f aca="false">+AW62+AX61</f>
        <v>0.71</v>
      </c>
      <c r="AY62" s="190" t="n">
        <f aca="false">+AX62+AY61</f>
        <v>0.75</v>
      </c>
      <c r="AZ62" s="190" t="n">
        <f aca="false">+AY62+AZ61</f>
        <v>0.95</v>
      </c>
      <c r="BA62" s="190" t="n">
        <f aca="false">+AZ62+BA61</f>
        <v>1</v>
      </c>
      <c r="BB62" s="190" t="n">
        <f aca="false">+BA62+BB61</f>
        <v>1</v>
      </c>
      <c r="BC62" s="191"/>
      <c r="BD62" s="189"/>
      <c r="BE62" s="192"/>
      <c r="BF62" s="192"/>
      <c r="BG62" s="192"/>
      <c r="BH62" s="192"/>
      <c r="BI62" s="192"/>
      <c r="BJ62" s="192"/>
      <c r="BK62" s="192"/>
      <c r="BL62" s="192"/>
      <c r="BM62" s="192"/>
      <c r="BN62" s="192"/>
      <c r="BO62" s="192"/>
      <c r="BP62" s="192"/>
      <c r="BQ62" s="192"/>
      <c r="BR62" s="192"/>
      <c r="BS62" s="192"/>
      <c r="BT62" s="192"/>
      <c r="BU62" s="192"/>
      <c r="BV62" s="192"/>
      <c r="BW62" s="192"/>
      <c r="BX62" s="192"/>
      <c r="BY62" s="192"/>
      <c r="BZ62" s="192"/>
      <c r="CA62" s="192"/>
      <c r="CB62" s="192"/>
      <c r="CC62" s="192"/>
      <c r="CD62" s="192"/>
      <c r="CE62" s="192"/>
      <c r="CF62" s="192"/>
      <c r="CG62" s="192"/>
      <c r="CH62" s="192"/>
      <c r="CI62" s="192"/>
      <c r="CJ62" s="192"/>
      <c r="CK62" s="192"/>
      <c r="CL62" s="192"/>
      <c r="CM62" s="192"/>
      <c r="CN62" s="192"/>
      <c r="CO62" s="192"/>
      <c r="CP62" s="192"/>
      <c r="CQ62" s="192"/>
      <c r="CR62" s="192"/>
      <c r="CS62" s="192"/>
      <c r="CT62" s="192"/>
      <c r="CU62" s="192"/>
      <c r="CV62" s="192"/>
      <c r="CW62" s="192"/>
      <c r="CX62" s="192"/>
      <c r="CY62" s="192"/>
      <c r="CZ62" s="192"/>
      <c r="DA62" s="192"/>
      <c r="DB62" s="192"/>
      <c r="DC62" s="192"/>
      <c r="DD62" s="192"/>
      <c r="DE62" s="192"/>
      <c r="DF62" s="192"/>
      <c r="DG62" s="192"/>
      <c r="DH62" s="192"/>
      <c r="DI62" s="192"/>
      <c r="DJ62" s="192"/>
      <c r="DK62" s="192"/>
      <c r="DL62" s="192"/>
      <c r="DM62" s="192"/>
      <c r="DN62" s="192"/>
      <c r="DO62" s="192"/>
      <c r="DP62" s="192"/>
      <c r="DQ62" s="192"/>
      <c r="DR62" s="192"/>
      <c r="DS62" s="192"/>
      <c r="DT62" s="192"/>
      <c r="DU62" s="192"/>
      <c r="DV62" s="192"/>
      <c r="DW62" s="192"/>
      <c r="DX62" s="192"/>
      <c r="DY62" s="192"/>
      <c r="DZ62" s="192"/>
      <c r="EA62" s="192"/>
      <c r="EB62" s="192"/>
      <c r="EC62" s="192"/>
      <c r="ED62" s="192"/>
      <c r="EE62" s="192"/>
      <c r="EF62" s="192"/>
      <c r="EG62" s="192"/>
      <c r="EH62" s="192"/>
      <c r="EI62" s="192"/>
      <c r="EJ62" s="192"/>
      <c r="EK62" s="192"/>
      <c r="EL62" s="192"/>
      <c r="EM62" s="192"/>
      <c r="EN62" s="192"/>
      <c r="EO62" s="192"/>
      <c r="EP62" s="192"/>
      <c r="EQ62" s="192"/>
      <c r="ER62" s="192"/>
      <c r="ES62" s="192"/>
      <c r="ET62" s="192"/>
      <c r="EU62" s="192"/>
      <c r="EV62" s="192"/>
      <c r="EW62" s="192"/>
      <c r="EX62" s="192"/>
      <c r="EY62" s="192"/>
      <c r="EZ62" s="192"/>
      <c r="FA62" s="192"/>
      <c r="FB62" s="192"/>
      <c r="FC62" s="192"/>
      <c r="FD62" s="192"/>
      <c r="FE62" s="192"/>
      <c r="FF62" s="192"/>
      <c r="FG62" s="192"/>
      <c r="FH62" s="192"/>
      <c r="FI62" s="192"/>
      <c r="FJ62" s="192"/>
      <c r="FK62" s="192"/>
      <c r="FL62" s="192"/>
      <c r="FM62" s="192"/>
      <c r="FN62" s="192"/>
      <c r="FO62" s="192"/>
      <c r="FP62" s="192"/>
      <c r="FQ62" s="192"/>
      <c r="FR62" s="192"/>
      <c r="FS62" s="192"/>
      <c r="FT62" s="192"/>
      <c r="FU62" s="192"/>
      <c r="FV62" s="192"/>
      <c r="FW62" s="192"/>
      <c r="FX62" s="192"/>
      <c r="FY62" s="192"/>
      <c r="FZ62" s="192"/>
      <c r="GA62" s="192"/>
      <c r="GB62" s="192"/>
      <c r="GC62" s="192"/>
      <c r="GD62" s="192"/>
      <c r="GE62" s="192"/>
      <c r="GF62" s="192"/>
      <c r="GG62" s="192"/>
      <c r="GH62" s="192"/>
      <c r="GI62" s="192"/>
      <c r="GJ62" s="192"/>
      <c r="GK62" s="192"/>
      <c r="GL62" s="192"/>
      <c r="GM62" s="192"/>
      <c r="GN62" s="192"/>
      <c r="GO62" s="192"/>
      <c r="GP62" s="192"/>
      <c r="GQ62" s="192"/>
      <c r="GR62" s="192"/>
      <c r="GS62" s="192"/>
      <c r="GT62" s="192"/>
      <c r="GU62" s="192"/>
      <c r="GV62" s="192"/>
      <c r="GW62" s="192"/>
      <c r="GX62" s="192"/>
      <c r="GY62" s="192"/>
      <c r="GZ62" s="192"/>
      <c r="HA62" s="192"/>
      <c r="HB62" s="192"/>
      <c r="HC62" s="192"/>
      <c r="HD62" s="192"/>
      <c r="HE62" s="192"/>
      <c r="HF62" s="192"/>
      <c r="HG62" s="192"/>
      <c r="HH62" s="192"/>
      <c r="HI62" s="192"/>
      <c r="HJ62" s="192"/>
      <c r="HK62" s="192"/>
      <c r="HL62" s="192"/>
      <c r="HM62" s="192"/>
      <c r="HN62" s="192"/>
      <c r="HO62" s="192"/>
      <c r="HP62" s="192"/>
      <c r="HQ62" s="192"/>
      <c r="HR62" s="192"/>
      <c r="HS62" s="192"/>
      <c r="HT62" s="192"/>
      <c r="HU62" s="192"/>
      <c r="HV62" s="192"/>
      <c r="HW62" s="192"/>
      <c r="HX62" s="192"/>
      <c r="HY62" s="192"/>
      <c r="HZ62" s="192"/>
      <c r="IA62" s="192"/>
      <c r="IB62" s="192"/>
      <c r="IC62" s="192"/>
      <c r="ID62" s="192"/>
      <c r="IE62" s="192"/>
      <c r="IF62" s="192"/>
      <c r="IG62" s="192"/>
      <c r="IH62" s="192"/>
      <c r="II62" s="192"/>
      <c r="IJ62" s="192"/>
      <c r="IK62" s="192"/>
      <c r="IL62" s="192"/>
      <c r="IM62" s="192"/>
      <c r="IN62" s="192"/>
      <c r="IO62" s="192"/>
      <c r="IP62" s="192"/>
      <c r="IQ62" s="192"/>
      <c r="IR62" s="192"/>
      <c r="IS62" s="192"/>
      <c r="IT62" s="192"/>
      <c r="IU62" s="192"/>
      <c r="IV62" s="192"/>
      <c r="IW62" s="192"/>
    </row>
    <row r="63" customFormat="false" ht="12.75" hidden="false" customHeight="false" outlineLevel="0" collapsed="false">
      <c r="A63" s="155"/>
      <c r="B63" s="189" t="s">
        <v>130</v>
      </c>
      <c r="C63" s="185"/>
      <c r="D63" s="190" t="n">
        <v>0</v>
      </c>
      <c r="E63" s="190" t="n">
        <v>0</v>
      </c>
      <c r="F63" s="190" t="n">
        <v>0</v>
      </c>
      <c r="G63" s="190" t="n">
        <v>0</v>
      </c>
      <c r="H63" s="190" t="n">
        <v>0</v>
      </c>
      <c r="I63" s="190" t="n">
        <v>0</v>
      </c>
      <c r="J63" s="190" t="n">
        <v>0</v>
      </c>
      <c r="K63" s="190" t="n">
        <v>0</v>
      </c>
      <c r="L63" s="190" t="n">
        <v>0</v>
      </c>
      <c r="M63" s="190" t="n">
        <v>0</v>
      </c>
      <c r="N63" s="190" t="n">
        <v>0</v>
      </c>
      <c r="O63" s="190" t="n">
        <v>0</v>
      </c>
      <c r="P63" s="190" t="n">
        <v>0</v>
      </c>
      <c r="Q63" s="190" t="n">
        <v>0</v>
      </c>
      <c r="R63" s="190" t="n">
        <v>0</v>
      </c>
      <c r="S63" s="190" t="n">
        <v>0</v>
      </c>
      <c r="T63" s="190" t="n">
        <v>0</v>
      </c>
      <c r="U63" s="190" t="n">
        <v>0</v>
      </c>
      <c r="V63" s="190" t="n">
        <v>0</v>
      </c>
      <c r="W63" s="190" t="n">
        <f aca="false">W64-V64</f>
        <v>0</v>
      </c>
      <c r="X63" s="190" t="n">
        <f aca="false">X64-W64</f>
        <v>0</v>
      </c>
      <c r="Y63" s="190" t="n">
        <f aca="false">Y64-X64</f>
        <v>0</v>
      </c>
      <c r="Z63" s="190" t="n">
        <f aca="false">Z64-Y64</f>
        <v>0</v>
      </c>
      <c r="AA63" s="190" t="n">
        <f aca="false">AA64-Z64</f>
        <v>0</v>
      </c>
      <c r="AB63" s="190" t="n">
        <f aca="false">AB64-AA64</f>
        <v>0</v>
      </c>
      <c r="AC63" s="190" t="n">
        <f aca="false">AC64-AB64</f>
        <v>0</v>
      </c>
      <c r="AD63" s="190" t="n">
        <f aca="false">AD64-AC64</f>
        <v>0</v>
      </c>
      <c r="AE63" s="190" t="n">
        <f aca="false">AE64-AD64</f>
        <v>0</v>
      </c>
      <c r="AF63" s="190" t="n">
        <f aca="false">AF64-AE64</f>
        <v>0.1</v>
      </c>
      <c r="AG63" s="190" t="n">
        <f aca="false">AG64-AF64</f>
        <v>0</v>
      </c>
      <c r="AH63" s="190" t="n">
        <f aca="false">AH64-AG64</f>
        <v>0.02</v>
      </c>
      <c r="AI63" s="164" t="n">
        <f aca="false">AI64-AH64</f>
        <v>0.02</v>
      </c>
      <c r="AJ63" s="190" t="n">
        <f aca="false">AJ64-AI64</f>
        <v>0.02</v>
      </c>
      <c r="AK63" s="190" t="n">
        <f aca="false">AK64-AJ64</f>
        <v>0.02</v>
      </c>
      <c r="AL63" s="190" t="n">
        <f aca="false">AL64-AK64</f>
        <v>0.02</v>
      </c>
      <c r="AM63" s="190" t="n">
        <f aca="false">AM64-AL64</f>
        <v>0.02</v>
      </c>
      <c r="AN63" s="190" t="n">
        <f aca="false">AN64-AM64</f>
        <v>0.02</v>
      </c>
      <c r="AO63" s="190" t="n">
        <f aca="false">AO64-AN64</f>
        <v>0.02</v>
      </c>
      <c r="AP63" s="190" t="n">
        <f aca="false">AP64-AO64</f>
        <v>0.02</v>
      </c>
      <c r="AQ63" s="190" t="n">
        <f aca="false">AQ64-AP64</f>
        <v>0.02</v>
      </c>
      <c r="AR63" s="190" t="n">
        <f aca="false">AR64-AQ64</f>
        <v>0.02</v>
      </c>
      <c r="AS63" s="190" t="n">
        <f aca="false">AS64-AR64</f>
        <v>0.02</v>
      </c>
      <c r="AT63" s="190" t="n">
        <f aca="false">AT64-AS64</f>
        <v>0.02</v>
      </c>
      <c r="AU63" s="190" t="n">
        <f aca="false">AU64-AT64</f>
        <v>0.02</v>
      </c>
      <c r="AV63" s="190" t="n">
        <f aca="false">AV64-AU64</f>
        <v>0.02</v>
      </c>
      <c r="AW63" s="190" t="n">
        <f aca="false">AW64-AV64</f>
        <v>0</v>
      </c>
      <c r="AX63" s="190" t="n">
        <f aca="false">AX64-AW64</f>
        <v>0</v>
      </c>
      <c r="AY63" s="190" t="n">
        <f aca="false">AY64-AX64</f>
        <v>0</v>
      </c>
      <c r="AZ63" s="190" t="n">
        <f aca="false">AZ64-AY64</f>
        <v>0</v>
      </c>
      <c r="BA63" s="190" t="n">
        <f aca="false">BA64-AZ64</f>
        <v>0</v>
      </c>
      <c r="BB63" s="190" t="n">
        <f aca="false">BB64-BA64</f>
        <v>0.6</v>
      </c>
      <c r="BC63" s="191" t="n">
        <f aca="false">SUM(D63:BB63)</f>
        <v>1</v>
      </c>
      <c r="BD63" s="189"/>
      <c r="BE63" s="192"/>
      <c r="BF63" s="192"/>
      <c r="BG63" s="192"/>
      <c r="BH63" s="192"/>
      <c r="BI63" s="192"/>
      <c r="BJ63" s="192"/>
      <c r="BK63" s="192"/>
      <c r="BL63" s="192"/>
      <c r="BM63" s="192"/>
      <c r="BN63" s="192"/>
      <c r="BO63" s="192"/>
      <c r="BP63" s="192"/>
      <c r="BQ63" s="192"/>
      <c r="BR63" s="192"/>
      <c r="BS63" s="192"/>
      <c r="BT63" s="192"/>
      <c r="BU63" s="192"/>
      <c r="BV63" s="192"/>
      <c r="BW63" s="192"/>
      <c r="BX63" s="192"/>
      <c r="BY63" s="192"/>
      <c r="BZ63" s="192"/>
      <c r="CA63" s="192"/>
      <c r="CB63" s="192"/>
      <c r="CC63" s="192"/>
      <c r="CD63" s="192"/>
      <c r="CE63" s="192"/>
      <c r="CF63" s="192"/>
      <c r="CG63" s="192"/>
      <c r="CH63" s="192"/>
      <c r="CI63" s="192"/>
      <c r="CJ63" s="192"/>
      <c r="CK63" s="192"/>
      <c r="CL63" s="192"/>
      <c r="CM63" s="192"/>
      <c r="CN63" s="192"/>
      <c r="CO63" s="192"/>
      <c r="CP63" s="192"/>
      <c r="CQ63" s="192"/>
      <c r="CR63" s="192"/>
      <c r="CS63" s="192"/>
      <c r="CT63" s="192"/>
      <c r="CU63" s="192"/>
      <c r="CV63" s="192"/>
      <c r="CW63" s="192"/>
      <c r="CX63" s="192"/>
      <c r="CY63" s="192"/>
      <c r="CZ63" s="192"/>
      <c r="DA63" s="192"/>
      <c r="DB63" s="192"/>
      <c r="DC63" s="192"/>
      <c r="DD63" s="192"/>
      <c r="DE63" s="192"/>
      <c r="DF63" s="192"/>
      <c r="DG63" s="192"/>
      <c r="DH63" s="192"/>
      <c r="DI63" s="192"/>
      <c r="DJ63" s="192"/>
      <c r="DK63" s="192"/>
      <c r="DL63" s="192"/>
      <c r="DM63" s="192"/>
      <c r="DN63" s="192"/>
      <c r="DO63" s="192"/>
      <c r="DP63" s="192"/>
      <c r="DQ63" s="192"/>
      <c r="DR63" s="192"/>
      <c r="DS63" s="192"/>
      <c r="DT63" s="192"/>
      <c r="DU63" s="192"/>
      <c r="DV63" s="192"/>
      <c r="DW63" s="192"/>
      <c r="DX63" s="192"/>
      <c r="DY63" s="192"/>
      <c r="DZ63" s="192"/>
      <c r="EA63" s="192"/>
      <c r="EB63" s="192"/>
      <c r="EC63" s="192"/>
      <c r="ED63" s="192"/>
      <c r="EE63" s="192"/>
      <c r="EF63" s="192"/>
      <c r="EG63" s="192"/>
      <c r="EH63" s="192"/>
      <c r="EI63" s="192"/>
      <c r="EJ63" s="192"/>
      <c r="EK63" s="192"/>
      <c r="EL63" s="192"/>
      <c r="EM63" s="192"/>
      <c r="EN63" s="192"/>
      <c r="EO63" s="192"/>
      <c r="EP63" s="192"/>
      <c r="EQ63" s="192"/>
      <c r="ER63" s="192"/>
      <c r="ES63" s="192"/>
      <c r="ET63" s="192"/>
      <c r="EU63" s="192"/>
      <c r="EV63" s="192"/>
      <c r="EW63" s="192"/>
      <c r="EX63" s="192"/>
      <c r="EY63" s="192"/>
      <c r="EZ63" s="192"/>
      <c r="FA63" s="192"/>
      <c r="FB63" s="192"/>
      <c r="FC63" s="192"/>
      <c r="FD63" s="192"/>
      <c r="FE63" s="192"/>
      <c r="FF63" s="192"/>
      <c r="FG63" s="192"/>
      <c r="FH63" s="192"/>
      <c r="FI63" s="192"/>
      <c r="FJ63" s="192"/>
      <c r="FK63" s="192"/>
      <c r="FL63" s="192"/>
      <c r="FM63" s="192"/>
      <c r="FN63" s="192"/>
      <c r="FO63" s="192"/>
      <c r="FP63" s="192"/>
      <c r="FQ63" s="192"/>
      <c r="FR63" s="192"/>
      <c r="FS63" s="192"/>
      <c r="FT63" s="192"/>
      <c r="FU63" s="192"/>
      <c r="FV63" s="192"/>
      <c r="FW63" s="192"/>
      <c r="FX63" s="192"/>
      <c r="FY63" s="192"/>
      <c r="FZ63" s="192"/>
      <c r="GA63" s="192"/>
      <c r="GB63" s="192"/>
      <c r="GC63" s="192"/>
      <c r="GD63" s="192"/>
      <c r="GE63" s="192"/>
      <c r="GF63" s="192"/>
      <c r="GG63" s="192"/>
      <c r="GH63" s="192"/>
      <c r="GI63" s="192"/>
      <c r="GJ63" s="192"/>
      <c r="GK63" s="192"/>
      <c r="GL63" s="192"/>
      <c r="GM63" s="192"/>
      <c r="GN63" s="192"/>
      <c r="GO63" s="192"/>
      <c r="GP63" s="192"/>
      <c r="GQ63" s="192"/>
      <c r="GR63" s="192"/>
      <c r="GS63" s="192"/>
      <c r="GT63" s="192"/>
      <c r="GU63" s="192"/>
      <c r="GV63" s="192"/>
      <c r="GW63" s="192"/>
      <c r="GX63" s="192"/>
      <c r="GY63" s="192"/>
      <c r="GZ63" s="192"/>
      <c r="HA63" s="192"/>
      <c r="HB63" s="192"/>
      <c r="HC63" s="192"/>
      <c r="HD63" s="192"/>
      <c r="HE63" s="192"/>
      <c r="HF63" s="192"/>
      <c r="HG63" s="192"/>
      <c r="HH63" s="192"/>
      <c r="HI63" s="192"/>
      <c r="HJ63" s="192"/>
      <c r="HK63" s="192"/>
      <c r="HL63" s="192"/>
      <c r="HM63" s="192"/>
      <c r="HN63" s="192"/>
      <c r="HO63" s="192"/>
      <c r="HP63" s="192"/>
      <c r="HQ63" s="192"/>
      <c r="HR63" s="192"/>
      <c r="HS63" s="192"/>
      <c r="HT63" s="192"/>
      <c r="HU63" s="192"/>
      <c r="HV63" s="192"/>
      <c r="HW63" s="192"/>
      <c r="HX63" s="192"/>
      <c r="HY63" s="192"/>
      <c r="HZ63" s="192"/>
      <c r="IA63" s="192"/>
      <c r="IB63" s="192"/>
      <c r="IC63" s="192"/>
      <c r="ID63" s="192"/>
      <c r="IE63" s="192"/>
      <c r="IF63" s="192"/>
      <c r="IG63" s="192"/>
      <c r="IH63" s="192"/>
      <c r="II63" s="192"/>
      <c r="IJ63" s="192"/>
      <c r="IK63" s="192"/>
      <c r="IL63" s="192"/>
      <c r="IM63" s="192"/>
      <c r="IN63" s="192"/>
      <c r="IO63" s="192"/>
      <c r="IP63" s="192"/>
      <c r="IQ63" s="192"/>
      <c r="IR63" s="192"/>
      <c r="IS63" s="192"/>
      <c r="IT63" s="192"/>
      <c r="IU63" s="192"/>
      <c r="IV63" s="192"/>
      <c r="IW63" s="192"/>
    </row>
    <row r="64" customFormat="false" ht="12.75" hidden="false" customHeight="false" outlineLevel="0" collapsed="false">
      <c r="A64" s="155"/>
      <c r="B64" s="189" t="s">
        <v>131</v>
      </c>
      <c r="C64" s="185"/>
      <c r="D64" s="190" t="n">
        <f aca="false">D63</f>
        <v>0</v>
      </c>
      <c r="E64" s="190" t="n">
        <f aca="false">+D64+E63</f>
        <v>0</v>
      </c>
      <c r="F64" s="190" t="n">
        <f aca="false">+E64+F63</f>
        <v>0</v>
      </c>
      <c r="G64" s="190" t="n">
        <f aca="false">+F64+G63</f>
        <v>0</v>
      </c>
      <c r="H64" s="190" t="n">
        <f aca="false">+G64+H63</f>
        <v>0</v>
      </c>
      <c r="I64" s="190" t="n">
        <f aca="false">+H64+I63</f>
        <v>0</v>
      </c>
      <c r="J64" s="190" t="n">
        <f aca="false">+I64+J63</f>
        <v>0</v>
      </c>
      <c r="K64" s="190" t="n">
        <f aca="false">+J64+K63</f>
        <v>0</v>
      </c>
      <c r="L64" s="190" t="n">
        <f aca="false">+K64+L63</f>
        <v>0</v>
      </c>
      <c r="M64" s="190" t="n">
        <f aca="false">+L64+M63</f>
        <v>0</v>
      </c>
      <c r="N64" s="190" t="n">
        <f aca="false">+M64+N63</f>
        <v>0</v>
      </c>
      <c r="O64" s="190" t="n">
        <f aca="false">+N64+O63</f>
        <v>0</v>
      </c>
      <c r="P64" s="190" t="n">
        <f aca="false">+O64+P63</f>
        <v>0</v>
      </c>
      <c r="Q64" s="190" t="n">
        <f aca="false">+P64+Q63</f>
        <v>0</v>
      </c>
      <c r="R64" s="190" t="n">
        <f aca="false">+Q64+R63</f>
        <v>0</v>
      </c>
      <c r="S64" s="190" t="n">
        <f aca="false">+R64+S63</f>
        <v>0</v>
      </c>
      <c r="T64" s="190" t="n">
        <f aca="false">+S64+T63</f>
        <v>0</v>
      </c>
      <c r="U64" s="190" t="n">
        <f aca="false">+T64+U63</f>
        <v>0</v>
      </c>
      <c r="V64" s="190" t="n">
        <f aca="false">+U64+V63</f>
        <v>0</v>
      </c>
      <c r="W64" s="190" t="n">
        <v>0</v>
      </c>
      <c r="X64" s="190" t="n">
        <v>0</v>
      </c>
      <c r="Y64" s="190" t="n">
        <v>0</v>
      </c>
      <c r="Z64" s="190" t="n">
        <v>0</v>
      </c>
      <c r="AA64" s="190" t="n">
        <v>0</v>
      </c>
      <c r="AB64" s="190" t="n">
        <v>0</v>
      </c>
      <c r="AC64" s="190" t="n">
        <v>0</v>
      </c>
      <c r="AD64" s="190" t="n">
        <v>0</v>
      </c>
      <c r="AE64" s="190" t="n">
        <v>0</v>
      </c>
      <c r="AF64" s="190" t="n">
        <v>0.1</v>
      </c>
      <c r="AG64" s="190" t="n">
        <v>0.1</v>
      </c>
      <c r="AH64" s="190" t="n">
        <v>0.12</v>
      </c>
      <c r="AI64" s="164" t="n">
        <v>0.14</v>
      </c>
      <c r="AJ64" s="190" t="n">
        <v>0.16</v>
      </c>
      <c r="AK64" s="190" t="n">
        <v>0.18</v>
      </c>
      <c r="AL64" s="190" t="n">
        <v>0.2</v>
      </c>
      <c r="AM64" s="190" t="n">
        <v>0.22</v>
      </c>
      <c r="AN64" s="190" t="n">
        <v>0.24</v>
      </c>
      <c r="AO64" s="190" t="n">
        <v>0.26</v>
      </c>
      <c r="AP64" s="190" t="n">
        <v>0.28</v>
      </c>
      <c r="AQ64" s="190" t="n">
        <v>0.3</v>
      </c>
      <c r="AR64" s="190" t="n">
        <v>0.32</v>
      </c>
      <c r="AS64" s="190" t="n">
        <v>0.34</v>
      </c>
      <c r="AT64" s="190" t="n">
        <v>0.36</v>
      </c>
      <c r="AU64" s="190" t="n">
        <v>0.38</v>
      </c>
      <c r="AV64" s="190" t="n">
        <v>0.4</v>
      </c>
      <c r="AW64" s="190" t="n">
        <v>0.4</v>
      </c>
      <c r="AX64" s="190" t="n">
        <v>0.4</v>
      </c>
      <c r="AY64" s="190" t="n">
        <v>0.4</v>
      </c>
      <c r="AZ64" s="190" t="n">
        <v>0.4</v>
      </c>
      <c r="BA64" s="190" t="n">
        <v>0.4</v>
      </c>
      <c r="BB64" s="190" t="n">
        <v>1</v>
      </c>
      <c r="BC64" s="191"/>
      <c r="BD64" s="189"/>
      <c r="BE64" s="192"/>
      <c r="BF64" s="192"/>
      <c r="BG64" s="192"/>
      <c r="BH64" s="192"/>
      <c r="BI64" s="192"/>
      <c r="BJ64" s="192"/>
      <c r="BK64" s="192"/>
      <c r="BL64" s="192"/>
      <c r="BM64" s="192"/>
      <c r="BN64" s="192"/>
      <c r="BO64" s="192"/>
      <c r="BP64" s="192"/>
      <c r="BQ64" s="192"/>
      <c r="BR64" s="192"/>
      <c r="BS64" s="192"/>
      <c r="BT64" s="192"/>
      <c r="BU64" s="192"/>
      <c r="BV64" s="192"/>
      <c r="BW64" s="192"/>
      <c r="BX64" s="192"/>
      <c r="BY64" s="192"/>
      <c r="BZ64" s="192"/>
      <c r="CA64" s="192"/>
      <c r="CB64" s="192"/>
      <c r="CC64" s="192"/>
      <c r="CD64" s="192"/>
      <c r="CE64" s="192"/>
      <c r="CF64" s="192"/>
      <c r="CG64" s="192"/>
      <c r="CH64" s="192"/>
      <c r="CI64" s="192"/>
      <c r="CJ64" s="192"/>
      <c r="CK64" s="192"/>
      <c r="CL64" s="192"/>
      <c r="CM64" s="192"/>
      <c r="CN64" s="192"/>
      <c r="CO64" s="192"/>
      <c r="CP64" s="192"/>
      <c r="CQ64" s="192"/>
      <c r="CR64" s="192"/>
      <c r="CS64" s="192"/>
      <c r="CT64" s="192"/>
      <c r="CU64" s="192"/>
      <c r="CV64" s="192"/>
      <c r="CW64" s="192"/>
      <c r="CX64" s="192"/>
      <c r="CY64" s="192"/>
      <c r="CZ64" s="192"/>
      <c r="DA64" s="192"/>
      <c r="DB64" s="192"/>
      <c r="DC64" s="192"/>
      <c r="DD64" s="192"/>
      <c r="DE64" s="192"/>
      <c r="DF64" s="192"/>
      <c r="DG64" s="192"/>
      <c r="DH64" s="192"/>
      <c r="DI64" s="192"/>
      <c r="DJ64" s="192"/>
      <c r="DK64" s="192"/>
      <c r="DL64" s="192"/>
      <c r="DM64" s="192"/>
      <c r="DN64" s="192"/>
      <c r="DO64" s="192"/>
      <c r="DP64" s="192"/>
      <c r="DQ64" s="192"/>
      <c r="DR64" s="192"/>
      <c r="DS64" s="192"/>
      <c r="DT64" s="192"/>
      <c r="DU64" s="192"/>
      <c r="DV64" s="192"/>
      <c r="DW64" s="192"/>
      <c r="DX64" s="192"/>
      <c r="DY64" s="192"/>
      <c r="DZ64" s="192"/>
      <c r="EA64" s="192"/>
      <c r="EB64" s="192"/>
      <c r="EC64" s="192"/>
      <c r="ED64" s="192"/>
      <c r="EE64" s="192"/>
      <c r="EF64" s="192"/>
      <c r="EG64" s="192"/>
      <c r="EH64" s="192"/>
      <c r="EI64" s="192"/>
      <c r="EJ64" s="192"/>
      <c r="EK64" s="192"/>
      <c r="EL64" s="192"/>
      <c r="EM64" s="192"/>
      <c r="EN64" s="192"/>
      <c r="EO64" s="192"/>
      <c r="EP64" s="192"/>
      <c r="EQ64" s="192"/>
      <c r="ER64" s="192"/>
      <c r="ES64" s="192"/>
      <c r="ET64" s="192"/>
      <c r="EU64" s="192"/>
      <c r="EV64" s="192"/>
      <c r="EW64" s="192"/>
      <c r="EX64" s="192"/>
      <c r="EY64" s="192"/>
      <c r="EZ64" s="192"/>
      <c r="FA64" s="192"/>
      <c r="FB64" s="192"/>
      <c r="FC64" s="192"/>
      <c r="FD64" s="192"/>
      <c r="FE64" s="192"/>
      <c r="FF64" s="192"/>
      <c r="FG64" s="192"/>
      <c r="FH64" s="192"/>
      <c r="FI64" s="192"/>
      <c r="FJ64" s="192"/>
      <c r="FK64" s="192"/>
      <c r="FL64" s="192"/>
      <c r="FM64" s="192"/>
      <c r="FN64" s="192"/>
      <c r="FO64" s="192"/>
      <c r="FP64" s="192"/>
      <c r="FQ64" s="192"/>
      <c r="FR64" s="192"/>
      <c r="FS64" s="192"/>
      <c r="FT64" s="192"/>
      <c r="FU64" s="192"/>
      <c r="FV64" s="192"/>
      <c r="FW64" s="192"/>
      <c r="FX64" s="192"/>
      <c r="FY64" s="192"/>
      <c r="FZ64" s="192"/>
      <c r="GA64" s="192"/>
      <c r="GB64" s="192"/>
      <c r="GC64" s="192"/>
      <c r="GD64" s="192"/>
      <c r="GE64" s="192"/>
      <c r="GF64" s="192"/>
      <c r="GG64" s="192"/>
      <c r="GH64" s="192"/>
      <c r="GI64" s="192"/>
      <c r="GJ64" s="192"/>
      <c r="GK64" s="192"/>
      <c r="GL64" s="192"/>
      <c r="GM64" s="192"/>
      <c r="GN64" s="192"/>
      <c r="GO64" s="192"/>
      <c r="GP64" s="192"/>
      <c r="GQ64" s="192"/>
      <c r="GR64" s="192"/>
      <c r="GS64" s="192"/>
      <c r="GT64" s="192"/>
      <c r="GU64" s="192"/>
      <c r="GV64" s="192"/>
      <c r="GW64" s="192"/>
      <c r="GX64" s="192"/>
      <c r="GY64" s="192"/>
      <c r="GZ64" s="192"/>
      <c r="HA64" s="192"/>
      <c r="HB64" s="192"/>
      <c r="HC64" s="192"/>
      <c r="HD64" s="192"/>
      <c r="HE64" s="192"/>
      <c r="HF64" s="192"/>
      <c r="HG64" s="192"/>
      <c r="HH64" s="192"/>
      <c r="HI64" s="192"/>
      <c r="HJ64" s="192"/>
      <c r="HK64" s="192"/>
      <c r="HL64" s="192"/>
      <c r="HM64" s="192"/>
      <c r="HN64" s="192"/>
      <c r="HO64" s="192"/>
      <c r="HP64" s="192"/>
      <c r="HQ64" s="192"/>
      <c r="HR64" s="192"/>
      <c r="HS64" s="192"/>
      <c r="HT64" s="192"/>
      <c r="HU64" s="192"/>
      <c r="HV64" s="192"/>
      <c r="HW64" s="192"/>
      <c r="HX64" s="192"/>
      <c r="HY64" s="192"/>
      <c r="HZ64" s="192"/>
      <c r="IA64" s="192"/>
      <c r="IB64" s="192"/>
      <c r="IC64" s="192"/>
      <c r="ID64" s="192"/>
      <c r="IE64" s="192"/>
      <c r="IF64" s="192"/>
      <c r="IG64" s="192"/>
      <c r="IH64" s="192"/>
      <c r="II64" s="192"/>
      <c r="IJ64" s="192"/>
      <c r="IK64" s="192"/>
      <c r="IL64" s="192"/>
      <c r="IM64" s="192"/>
      <c r="IN64" s="192"/>
      <c r="IO64" s="192"/>
      <c r="IP64" s="192"/>
      <c r="IQ64" s="192"/>
      <c r="IR64" s="192"/>
      <c r="IS64" s="192"/>
      <c r="IT64" s="192"/>
      <c r="IU64" s="192"/>
      <c r="IV64" s="192"/>
      <c r="IW64" s="192"/>
    </row>
    <row r="65" customFormat="false" ht="12.75" hidden="false" customHeight="false" outlineLevel="0" collapsed="false">
      <c r="A65" s="155"/>
      <c r="B65" s="189"/>
      <c r="C65" s="193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64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1"/>
      <c r="BD65" s="189"/>
      <c r="BE65" s="192"/>
      <c r="BF65" s="192"/>
      <c r="BG65" s="192"/>
      <c r="BH65" s="192"/>
      <c r="BI65" s="192"/>
      <c r="BJ65" s="192"/>
      <c r="BK65" s="192"/>
      <c r="BL65" s="192"/>
      <c r="BM65" s="192"/>
      <c r="BN65" s="192"/>
      <c r="BO65" s="192"/>
      <c r="BP65" s="192"/>
      <c r="BQ65" s="192"/>
      <c r="BR65" s="192"/>
      <c r="BS65" s="192"/>
      <c r="BT65" s="192"/>
      <c r="BU65" s="192"/>
      <c r="BV65" s="192"/>
      <c r="BW65" s="192"/>
      <c r="BX65" s="192"/>
      <c r="BY65" s="192"/>
      <c r="BZ65" s="192"/>
      <c r="CA65" s="192"/>
      <c r="CB65" s="192"/>
      <c r="CC65" s="192"/>
      <c r="CD65" s="192"/>
      <c r="CE65" s="192"/>
      <c r="CF65" s="192"/>
      <c r="CG65" s="192"/>
      <c r="CH65" s="192"/>
      <c r="CI65" s="192"/>
      <c r="CJ65" s="192"/>
      <c r="CK65" s="192"/>
      <c r="CL65" s="192"/>
      <c r="CM65" s="192"/>
      <c r="CN65" s="192"/>
      <c r="CO65" s="192"/>
      <c r="CP65" s="192"/>
      <c r="CQ65" s="192"/>
      <c r="CR65" s="192"/>
      <c r="CS65" s="192"/>
      <c r="CT65" s="192"/>
      <c r="CU65" s="192"/>
      <c r="CV65" s="192"/>
      <c r="CW65" s="192"/>
      <c r="CX65" s="192"/>
      <c r="CY65" s="192"/>
      <c r="CZ65" s="192"/>
      <c r="DA65" s="192"/>
      <c r="DB65" s="192"/>
      <c r="DC65" s="192"/>
      <c r="DD65" s="192"/>
      <c r="DE65" s="192"/>
      <c r="DF65" s="192"/>
      <c r="DG65" s="192"/>
      <c r="DH65" s="192"/>
      <c r="DI65" s="192"/>
      <c r="DJ65" s="192"/>
      <c r="DK65" s="192"/>
      <c r="DL65" s="192"/>
      <c r="DM65" s="192"/>
      <c r="DN65" s="192"/>
      <c r="DO65" s="192"/>
      <c r="DP65" s="192"/>
      <c r="DQ65" s="192"/>
      <c r="DR65" s="192"/>
      <c r="DS65" s="192"/>
      <c r="DT65" s="192"/>
      <c r="DU65" s="192"/>
      <c r="DV65" s="192"/>
      <c r="DW65" s="192"/>
      <c r="DX65" s="192"/>
      <c r="DY65" s="192"/>
      <c r="DZ65" s="192"/>
      <c r="EA65" s="192"/>
      <c r="EB65" s="192"/>
      <c r="EC65" s="192"/>
      <c r="ED65" s="192"/>
      <c r="EE65" s="192"/>
      <c r="EF65" s="192"/>
      <c r="EG65" s="192"/>
      <c r="EH65" s="192"/>
      <c r="EI65" s="192"/>
      <c r="EJ65" s="192"/>
      <c r="EK65" s="192"/>
      <c r="EL65" s="192"/>
      <c r="EM65" s="192"/>
      <c r="EN65" s="192"/>
      <c r="EO65" s="192"/>
      <c r="EP65" s="192"/>
      <c r="EQ65" s="192"/>
      <c r="ER65" s="192"/>
      <c r="ES65" s="192"/>
      <c r="ET65" s="192"/>
      <c r="EU65" s="192"/>
      <c r="EV65" s="192"/>
      <c r="EW65" s="192"/>
      <c r="EX65" s="192"/>
      <c r="EY65" s="192"/>
      <c r="EZ65" s="192"/>
      <c r="FA65" s="192"/>
      <c r="FB65" s="192"/>
      <c r="FC65" s="192"/>
      <c r="FD65" s="192"/>
      <c r="FE65" s="192"/>
      <c r="FF65" s="192"/>
      <c r="FG65" s="192"/>
      <c r="FH65" s="192"/>
      <c r="FI65" s="192"/>
      <c r="FJ65" s="192"/>
      <c r="FK65" s="192"/>
      <c r="FL65" s="192"/>
      <c r="FM65" s="192"/>
      <c r="FN65" s="192"/>
      <c r="FO65" s="192"/>
      <c r="FP65" s="192"/>
      <c r="FQ65" s="192"/>
      <c r="FR65" s="192"/>
      <c r="FS65" s="192"/>
      <c r="FT65" s="192"/>
      <c r="FU65" s="192"/>
      <c r="FV65" s="192"/>
      <c r="FW65" s="192"/>
      <c r="FX65" s="192"/>
      <c r="FY65" s="192"/>
      <c r="FZ65" s="192"/>
      <c r="GA65" s="192"/>
      <c r="GB65" s="192"/>
      <c r="GC65" s="192"/>
      <c r="GD65" s="192"/>
      <c r="GE65" s="192"/>
      <c r="GF65" s="192"/>
      <c r="GG65" s="192"/>
      <c r="GH65" s="192"/>
      <c r="GI65" s="192"/>
      <c r="GJ65" s="192"/>
      <c r="GK65" s="192"/>
      <c r="GL65" s="192"/>
      <c r="GM65" s="192"/>
      <c r="GN65" s="192"/>
      <c r="GO65" s="192"/>
      <c r="GP65" s="192"/>
      <c r="GQ65" s="192"/>
      <c r="GR65" s="192"/>
      <c r="GS65" s="192"/>
      <c r="GT65" s="192"/>
      <c r="GU65" s="192"/>
      <c r="GV65" s="192"/>
      <c r="GW65" s="192"/>
      <c r="GX65" s="192"/>
      <c r="GY65" s="192"/>
      <c r="GZ65" s="192"/>
      <c r="HA65" s="192"/>
      <c r="HB65" s="192"/>
      <c r="HC65" s="192"/>
      <c r="HD65" s="192"/>
      <c r="HE65" s="192"/>
      <c r="HF65" s="192"/>
      <c r="HG65" s="192"/>
      <c r="HH65" s="192"/>
      <c r="HI65" s="192"/>
      <c r="HJ65" s="192"/>
      <c r="HK65" s="192"/>
      <c r="HL65" s="192"/>
      <c r="HM65" s="192"/>
      <c r="HN65" s="192"/>
      <c r="HO65" s="192"/>
      <c r="HP65" s="192"/>
      <c r="HQ65" s="192"/>
      <c r="HR65" s="192"/>
      <c r="HS65" s="192"/>
      <c r="HT65" s="192"/>
      <c r="HU65" s="192"/>
      <c r="HV65" s="192"/>
      <c r="HW65" s="192"/>
      <c r="HX65" s="192"/>
      <c r="HY65" s="192"/>
      <c r="HZ65" s="192"/>
      <c r="IA65" s="192"/>
      <c r="IB65" s="192"/>
      <c r="IC65" s="192"/>
      <c r="ID65" s="192"/>
      <c r="IE65" s="192"/>
      <c r="IF65" s="192"/>
      <c r="IG65" s="192"/>
      <c r="IH65" s="192"/>
      <c r="II65" s="192"/>
      <c r="IJ65" s="192"/>
      <c r="IK65" s="192"/>
      <c r="IL65" s="192"/>
      <c r="IM65" s="192"/>
      <c r="IN65" s="192"/>
      <c r="IO65" s="192"/>
      <c r="IP65" s="192"/>
      <c r="IQ65" s="192"/>
      <c r="IR65" s="192"/>
      <c r="IS65" s="192"/>
      <c r="IT65" s="192"/>
      <c r="IU65" s="192"/>
      <c r="IV65" s="192"/>
      <c r="IW65" s="192"/>
    </row>
    <row r="66" customFormat="false" ht="12.75" hidden="false" customHeight="false" outlineLevel="0" collapsed="false">
      <c r="A66" s="155"/>
      <c r="B66" s="194" t="s">
        <v>132</v>
      </c>
      <c r="C66" s="195" t="n">
        <v>39.2</v>
      </c>
      <c r="D66" s="196" t="n">
        <f aca="false">+D62*$C66</f>
        <v>0</v>
      </c>
      <c r="E66" s="196" t="n">
        <f aca="false">+E62*$C66</f>
        <v>0</v>
      </c>
      <c r="F66" s="196" t="n">
        <f aca="false">+F62*$C66</f>
        <v>0</v>
      </c>
      <c r="G66" s="196" t="n">
        <f aca="false">+G62*$C66</f>
        <v>0</v>
      </c>
      <c r="H66" s="196" t="n">
        <f aca="false">+H62*$C66</f>
        <v>0</v>
      </c>
      <c r="I66" s="196" t="n">
        <f aca="false">+I62*$C66</f>
        <v>0</v>
      </c>
      <c r="J66" s="196" t="n">
        <f aca="false">+J62*$C66</f>
        <v>0</v>
      </c>
      <c r="K66" s="196" t="n">
        <f aca="false">+K62*$C66</f>
        <v>0</v>
      </c>
      <c r="L66" s="196" t="n">
        <f aca="false">+L62*$C66</f>
        <v>0</v>
      </c>
      <c r="M66" s="196" t="n">
        <f aca="false">+M62*$C66</f>
        <v>0</v>
      </c>
      <c r="N66" s="196" t="n">
        <f aca="false">+N62*$C66</f>
        <v>0</v>
      </c>
      <c r="O66" s="196" t="n">
        <f aca="false">+O62*$C66</f>
        <v>0</v>
      </c>
      <c r="P66" s="196" t="n">
        <f aca="false">+P62*$C66</f>
        <v>0</v>
      </c>
      <c r="Q66" s="196" t="n">
        <f aca="false">+Q62*$C66</f>
        <v>0</v>
      </c>
      <c r="R66" s="196" t="n">
        <f aca="false">+R62*$C66</f>
        <v>0</v>
      </c>
      <c r="S66" s="196" t="n">
        <f aca="false">+S62*$C66</f>
        <v>0</v>
      </c>
      <c r="T66" s="196" t="n">
        <f aca="false">+T62*$C66</f>
        <v>0</v>
      </c>
      <c r="U66" s="196" t="n">
        <f aca="false">+U62*$C66</f>
        <v>0</v>
      </c>
      <c r="V66" s="196" t="n">
        <f aca="false">+V62*$C66</f>
        <v>0</v>
      </c>
      <c r="W66" s="196" t="n">
        <f aca="false">+W62*$C66</f>
        <v>0</v>
      </c>
      <c r="X66" s="196" t="n">
        <f aca="false">+X62*$C66</f>
        <v>0</v>
      </c>
      <c r="Y66" s="196" t="n">
        <f aca="false">+Y62*$C66</f>
        <v>0</v>
      </c>
      <c r="Z66" s="196" t="n">
        <f aca="false">+Z62*$C66</f>
        <v>0</v>
      </c>
      <c r="AA66" s="196" t="n">
        <f aca="false">+AA62*$C66</f>
        <v>0</v>
      </c>
      <c r="AB66" s="196" t="n">
        <f aca="false">+AB62*$C66</f>
        <v>0</v>
      </c>
      <c r="AC66" s="196" t="n">
        <f aca="false">+AC62*$C66</f>
        <v>0</v>
      </c>
      <c r="AD66" s="196" t="n">
        <f aca="false">+AD62*$C66</f>
        <v>0</v>
      </c>
      <c r="AE66" s="196" t="n">
        <f aca="false">+AE62*$C66</f>
        <v>0</v>
      </c>
      <c r="AF66" s="196" t="n">
        <f aca="false">+AF62*$C66</f>
        <v>1.96</v>
      </c>
      <c r="AG66" s="196" t="n">
        <f aca="false">+AG62*$C66</f>
        <v>5.096</v>
      </c>
      <c r="AH66" s="196" t="n">
        <f aca="false">+AH62*$C66</f>
        <v>6.272</v>
      </c>
      <c r="AI66" s="175" t="n">
        <f aca="false">+AI62*$C66</f>
        <v>7.448</v>
      </c>
      <c r="AJ66" s="196" t="n">
        <f aca="false">+AJ62*$C66</f>
        <v>8.624</v>
      </c>
      <c r="AK66" s="196" t="n">
        <f aca="false">+AK62*$C66</f>
        <v>9.8</v>
      </c>
      <c r="AL66" s="196" t="n">
        <f aca="false">+AL62*$C66</f>
        <v>10.976</v>
      </c>
      <c r="AM66" s="196" t="n">
        <f aca="false">+AM62*$C66</f>
        <v>12.152</v>
      </c>
      <c r="AN66" s="196" t="n">
        <f aca="false">+AN62*$C66</f>
        <v>13.328</v>
      </c>
      <c r="AO66" s="196" t="n">
        <f aca="false">+AO62*$C66</f>
        <v>14.504</v>
      </c>
      <c r="AP66" s="196" t="n">
        <f aca="false">+AP62*$C66</f>
        <v>15.68</v>
      </c>
      <c r="AQ66" s="196" t="n">
        <f aca="false">+AQ62*$C66</f>
        <v>16.856</v>
      </c>
      <c r="AR66" s="196" t="n">
        <f aca="false">+AR62*$C66</f>
        <v>18.424</v>
      </c>
      <c r="AS66" s="196" t="n">
        <f aca="false">+AS62*$C66</f>
        <v>19.992</v>
      </c>
      <c r="AT66" s="196" t="n">
        <f aca="false">+AT62*$C66</f>
        <v>21.56</v>
      </c>
      <c r="AU66" s="196" t="n">
        <f aca="false">+AU62*$C66</f>
        <v>23.128</v>
      </c>
      <c r="AV66" s="196" t="n">
        <f aca="false">+AV62*$C66</f>
        <v>24.696</v>
      </c>
      <c r="AW66" s="196" t="n">
        <f aca="false">+AW62*$C66</f>
        <v>26.264</v>
      </c>
      <c r="AX66" s="196" t="n">
        <f aca="false">+AX62*$C66</f>
        <v>27.832</v>
      </c>
      <c r="AY66" s="196" t="n">
        <f aca="false">+AY62*$C66</f>
        <v>29.4</v>
      </c>
      <c r="AZ66" s="196" t="n">
        <f aca="false">+AZ62*$C66</f>
        <v>37.24</v>
      </c>
      <c r="BA66" s="196" t="n">
        <f aca="false">+BA62*$C66</f>
        <v>39.2</v>
      </c>
      <c r="BB66" s="196" t="n">
        <f aca="false">+BB62*$C66</f>
        <v>39.2</v>
      </c>
      <c r="BC66" s="197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8"/>
      <c r="CA66" s="198"/>
      <c r="CB66" s="198"/>
      <c r="CC66" s="198"/>
      <c r="CD66" s="198"/>
      <c r="CE66" s="198"/>
      <c r="CF66" s="198"/>
      <c r="CG66" s="198"/>
      <c r="CH66" s="198"/>
      <c r="CI66" s="198"/>
      <c r="CJ66" s="198"/>
      <c r="CK66" s="198"/>
      <c r="CL66" s="194"/>
      <c r="CM66" s="194"/>
      <c r="CN66" s="194"/>
      <c r="CO66" s="194"/>
      <c r="CP66" s="194"/>
      <c r="CQ66" s="194"/>
      <c r="CR66" s="194"/>
      <c r="CS66" s="194"/>
      <c r="CT66" s="194"/>
      <c r="CU66" s="194"/>
      <c r="CV66" s="194"/>
      <c r="CW66" s="194"/>
      <c r="CX66" s="194"/>
      <c r="CY66" s="194"/>
      <c r="CZ66" s="194"/>
      <c r="DA66" s="194"/>
      <c r="DB66" s="194"/>
      <c r="DC66" s="194"/>
      <c r="DD66" s="194"/>
      <c r="DE66" s="194"/>
      <c r="DF66" s="194"/>
      <c r="DG66" s="194"/>
      <c r="DH66" s="194"/>
      <c r="DI66" s="194"/>
      <c r="DJ66" s="194"/>
      <c r="DK66" s="194"/>
      <c r="DL66" s="194"/>
      <c r="DM66" s="194"/>
      <c r="DN66" s="194"/>
      <c r="DO66" s="194"/>
      <c r="DP66" s="194"/>
      <c r="DQ66" s="194"/>
      <c r="DR66" s="194"/>
      <c r="DS66" s="194"/>
      <c r="DT66" s="194"/>
      <c r="DU66" s="194"/>
      <c r="DV66" s="194"/>
      <c r="DW66" s="194"/>
      <c r="DX66" s="194"/>
      <c r="DY66" s="194"/>
      <c r="DZ66" s="194"/>
      <c r="EA66" s="194"/>
      <c r="EB66" s="194"/>
      <c r="EC66" s="194"/>
      <c r="ED66" s="194"/>
      <c r="EE66" s="194"/>
      <c r="EF66" s="194"/>
      <c r="EG66" s="194"/>
      <c r="EH66" s="194"/>
      <c r="EI66" s="194"/>
      <c r="EJ66" s="194"/>
      <c r="EK66" s="194"/>
      <c r="EL66" s="194"/>
      <c r="EM66" s="194"/>
      <c r="EN66" s="194"/>
      <c r="EO66" s="194"/>
      <c r="EP66" s="194"/>
      <c r="EQ66" s="194"/>
      <c r="ER66" s="194"/>
      <c r="ES66" s="194"/>
      <c r="ET66" s="194"/>
      <c r="EU66" s="194"/>
      <c r="EV66" s="194"/>
      <c r="EW66" s="194"/>
      <c r="EX66" s="194"/>
      <c r="EY66" s="194"/>
      <c r="EZ66" s="194"/>
      <c r="FA66" s="194"/>
      <c r="FB66" s="194"/>
      <c r="FC66" s="194"/>
      <c r="FD66" s="194"/>
      <c r="FE66" s="194"/>
      <c r="FF66" s="194"/>
      <c r="FG66" s="194"/>
      <c r="FH66" s="194"/>
      <c r="FI66" s="194"/>
      <c r="FJ66" s="194"/>
      <c r="FK66" s="194"/>
      <c r="FL66" s="194"/>
      <c r="FM66" s="194"/>
      <c r="FN66" s="194"/>
      <c r="FO66" s="194"/>
      <c r="FP66" s="194"/>
      <c r="FQ66" s="194"/>
      <c r="FR66" s="194"/>
      <c r="FS66" s="194"/>
      <c r="FT66" s="194"/>
      <c r="FU66" s="194"/>
      <c r="FV66" s="194"/>
      <c r="FW66" s="194"/>
      <c r="FX66" s="194"/>
      <c r="FY66" s="194"/>
      <c r="FZ66" s="194"/>
      <c r="GA66" s="194"/>
      <c r="GB66" s="194"/>
      <c r="GC66" s="194"/>
      <c r="GD66" s="194"/>
      <c r="GE66" s="194"/>
      <c r="GF66" s="194"/>
      <c r="GG66" s="194"/>
      <c r="GH66" s="194"/>
      <c r="GI66" s="194"/>
      <c r="GJ66" s="194"/>
      <c r="GK66" s="194"/>
      <c r="GL66" s="194"/>
      <c r="GM66" s="194"/>
      <c r="GN66" s="194"/>
      <c r="GO66" s="194"/>
      <c r="GP66" s="194"/>
      <c r="GQ66" s="194"/>
      <c r="GR66" s="194"/>
      <c r="GS66" s="194"/>
      <c r="GT66" s="194"/>
      <c r="GU66" s="194"/>
      <c r="GV66" s="194"/>
      <c r="GW66" s="194"/>
      <c r="GX66" s="194"/>
      <c r="GY66" s="194"/>
      <c r="GZ66" s="194"/>
      <c r="HA66" s="194"/>
      <c r="HB66" s="194"/>
      <c r="HC66" s="194"/>
      <c r="HD66" s="194"/>
      <c r="HE66" s="194"/>
      <c r="HF66" s="194"/>
      <c r="HG66" s="194"/>
      <c r="HH66" s="194"/>
      <c r="HI66" s="194"/>
      <c r="HJ66" s="194"/>
      <c r="HK66" s="194"/>
      <c r="HL66" s="194"/>
      <c r="HM66" s="194"/>
      <c r="HN66" s="194"/>
      <c r="HO66" s="194"/>
      <c r="HP66" s="194"/>
      <c r="HQ66" s="194"/>
      <c r="HR66" s="194"/>
      <c r="HS66" s="194"/>
      <c r="HT66" s="194"/>
      <c r="HU66" s="194"/>
      <c r="HV66" s="194"/>
      <c r="HW66" s="194"/>
      <c r="HX66" s="194"/>
      <c r="HY66" s="194"/>
      <c r="HZ66" s="194"/>
      <c r="IA66" s="194"/>
      <c r="IB66" s="194"/>
      <c r="IC66" s="194"/>
      <c r="ID66" s="194"/>
      <c r="IE66" s="194"/>
      <c r="IF66" s="194"/>
      <c r="IG66" s="194"/>
      <c r="IH66" s="194"/>
      <c r="II66" s="194"/>
      <c r="IJ66" s="194"/>
      <c r="IK66" s="194"/>
      <c r="IL66" s="194"/>
      <c r="IM66" s="194"/>
      <c r="IN66" s="194"/>
      <c r="IO66" s="194"/>
      <c r="IP66" s="194"/>
      <c r="IQ66" s="194"/>
      <c r="IR66" s="194"/>
      <c r="IS66" s="194"/>
      <c r="IT66" s="194"/>
      <c r="IU66" s="194"/>
      <c r="IV66" s="194"/>
      <c r="IW66" s="194"/>
    </row>
    <row r="67" customFormat="false" ht="13.5" hidden="false" customHeight="false" outlineLevel="0" collapsed="false">
      <c r="A67" s="155"/>
      <c r="B67" s="199" t="s">
        <v>133</v>
      </c>
      <c r="C67" s="200" t="str">
        <f aca="false">+'Detail by Turbine'!B13</f>
        <v>Tentative</v>
      </c>
      <c r="D67" s="201" t="n">
        <f aca="false">+D64*$C66</f>
        <v>0</v>
      </c>
      <c r="E67" s="201" t="n">
        <f aca="false">+E64*$C66</f>
        <v>0</v>
      </c>
      <c r="F67" s="201" t="n">
        <f aca="false">+F64*$C66</f>
        <v>0</v>
      </c>
      <c r="G67" s="201" t="n">
        <f aca="false">+G64*$C66</f>
        <v>0</v>
      </c>
      <c r="H67" s="201" t="n">
        <f aca="false">+H64*$C66</f>
        <v>0</v>
      </c>
      <c r="I67" s="201" t="n">
        <f aca="false">+I64*$C66</f>
        <v>0</v>
      </c>
      <c r="J67" s="201" t="n">
        <f aca="false">+J64*$C66</f>
        <v>0</v>
      </c>
      <c r="K67" s="201" t="n">
        <f aca="false">+K64*$C66</f>
        <v>0</v>
      </c>
      <c r="L67" s="201" t="n">
        <f aca="false">+L64*$C66</f>
        <v>0</v>
      </c>
      <c r="M67" s="201" t="n">
        <f aca="false">+M64*$C66</f>
        <v>0</v>
      </c>
      <c r="N67" s="201" t="n">
        <f aca="false">+N64*$C66</f>
        <v>0</v>
      </c>
      <c r="O67" s="201" t="n">
        <f aca="false">+O64*$C66</f>
        <v>0</v>
      </c>
      <c r="P67" s="201" t="n">
        <f aca="false">+P64*$C66</f>
        <v>0</v>
      </c>
      <c r="Q67" s="201" t="n">
        <f aca="false">+Q64*$C66</f>
        <v>0</v>
      </c>
      <c r="R67" s="201" t="n">
        <f aca="false">+R64*$C66</f>
        <v>0</v>
      </c>
      <c r="S67" s="201" t="n">
        <f aca="false">+S64*$C66</f>
        <v>0</v>
      </c>
      <c r="T67" s="201" t="n">
        <f aca="false">+T64*$C66</f>
        <v>0</v>
      </c>
      <c r="U67" s="201" t="n">
        <f aca="false">+U64*$C66</f>
        <v>0</v>
      </c>
      <c r="V67" s="201" t="n">
        <f aca="false">+V64*$C66</f>
        <v>0</v>
      </c>
      <c r="W67" s="201" t="n">
        <f aca="false">+W64*$C66</f>
        <v>0</v>
      </c>
      <c r="X67" s="201" t="n">
        <f aca="false">+X64*$C66</f>
        <v>0</v>
      </c>
      <c r="Y67" s="201" t="n">
        <f aca="false">+Y64*$C66</f>
        <v>0</v>
      </c>
      <c r="Z67" s="201" t="n">
        <f aca="false">+Z64*$C66</f>
        <v>0</v>
      </c>
      <c r="AA67" s="201" t="n">
        <f aca="false">+AA64*$C66</f>
        <v>0</v>
      </c>
      <c r="AB67" s="201" t="n">
        <f aca="false">+AB64*$C66</f>
        <v>0</v>
      </c>
      <c r="AC67" s="201" t="n">
        <f aca="false">+AC64*$C66</f>
        <v>0</v>
      </c>
      <c r="AD67" s="201" t="n">
        <f aca="false">+AD64*$C66</f>
        <v>0</v>
      </c>
      <c r="AE67" s="201" t="n">
        <f aca="false">+AE64*$C66</f>
        <v>0</v>
      </c>
      <c r="AF67" s="201" t="n">
        <f aca="false">+AF64*$C66</f>
        <v>3.92</v>
      </c>
      <c r="AG67" s="201" t="n">
        <f aca="false">+AG64*$C66</f>
        <v>3.92</v>
      </c>
      <c r="AH67" s="201" t="n">
        <f aca="false">+AH64*$C66</f>
        <v>4.704</v>
      </c>
      <c r="AI67" s="181" t="n">
        <f aca="false">+AI64*$C66</f>
        <v>5.488</v>
      </c>
      <c r="AJ67" s="201" t="n">
        <f aca="false">+AJ64*$C66</f>
        <v>6.272</v>
      </c>
      <c r="AK67" s="201" t="n">
        <f aca="false">+AK64*$C66</f>
        <v>7.056</v>
      </c>
      <c r="AL67" s="201" t="n">
        <f aca="false">+AL64*$C66</f>
        <v>7.84</v>
      </c>
      <c r="AM67" s="201" t="n">
        <f aca="false">+AM64*$C66</f>
        <v>8.624</v>
      </c>
      <c r="AN67" s="201" t="n">
        <f aca="false">+AN64*$C66</f>
        <v>9.408</v>
      </c>
      <c r="AO67" s="201" t="n">
        <f aca="false">+AO64*$C66</f>
        <v>10.192</v>
      </c>
      <c r="AP67" s="201" t="n">
        <f aca="false">+AP64*$C66</f>
        <v>10.976</v>
      </c>
      <c r="AQ67" s="201" t="n">
        <f aca="false">+AQ64*$C66</f>
        <v>11.76</v>
      </c>
      <c r="AR67" s="201" t="n">
        <f aca="false">+AR64*$C66</f>
        <v>12.544</v>
      </c>
      <c r="AS67" s="201" t="n">
        <f aca="false">+AS64*$C66</f>
        <v>13.328</v>
      </c>
      <c r="AT67" s="201" t="n">
        <f aca="false">+AT64*$C66</f>
        <v>14.112</v>
      </c>
      <c r="AU67" s="201" t="n">
        <f aca="false">+AU64*$C66</f>
        <v>14.896</v>
      </c>
      <c r="AV67" s="201" t="n">
        <f aca="false">+AV64*$C66</f>
        <v>15.68</v>
      </c>
      <c r="AW67" s="201" t="n">
        <f aca="false">+AW64*$C66</f>
        <v>15.68</v>
      </c>
      <c r="AX67" s="201" t="n">
        <f aca="false">+AX64*$C66</f>
        <v>15.68</v>
      </c>
      <c r="AY67" s="201" t="n">
        <f aca="false">+AY64*$C66</f>
        <v>15.68</v>
      </c>
      <c r="AZ67" s="201" t="n">
        <f aca="false">+AZ64*$C66</f>
        <v>15.68</v>
      </c>
      <c r="BA67" s="201" t="n">
        <f aca="false">+BA64*$C66</f>
        <v>15.68</v>
      </c>
      <c r="BB67" s="201" t="n">
        <f aca="false">+BB64*$C66</f>
        <v>39.2</v>
      </c>
      <c r="BC67" s="202"/>
      <c r="BD67" s="203"/>
      <c r="BE67" s="203"/>
      <c r="BF67" s="203"/>
      <c r="BG67" s="203"/>
      <c r="BH67" s="203"/>
      <c r="BI67" s="203"/>
      <c r="BJ67" s="203"/>
      <c r="BK67" s="203"/>
      <c r="BL67" s="203"/>
      <c r="BM67" s="203"/>
      <c r="BN67" s="203"/>
      <c r="BO67" s="203"/>
      <c r="BP67" s="203"/>
      <c r="BQ67" s="203"/>
      <c r="BR67" s="203"/>
      <c r="BS67" s="203"/>
      <c r="BT67" s="203"/>
      <c r="BU67" s="203"/>
      <c r="BV67" s="203"/>
      <c r="BW67" s="203"/>
      <c r="BX67" s="203"/>
      <c r="BY67" s="203"/>
      <c r="BZ67" s="203"/>
      <c r="CA67" s="203"/>
      <c r="CB67" s="203"/>
      <c r="CC67" s="203"/>
      <c r="CD67" s="203"/>
      <c r="CE67" s="203"/>
      <c r="CF67" s="203"/>
      <c r="CG67" s="203"/>
      <c r="CH67" s="203"/>
      <c r="CI67" s="203"/>
      <c r="CJ67" s="203"/>
      <c r="CK67" s="203"/>
      <c r="CL67" s="199"/>
      <c r="CM67" s="199"/>
      <c r="CN67" s="199"/>
      <c r="CO67" s="199"/>
      <c r="CP67" s="199"/>
      <c r="CQ67" s="199"/>
      <c r="CR67" s="199"/>
      <c r="CS67" s="199"/>
      <c r="CT67" s="199"/>
      <c r="CU67" s="199"/>
      <c r="CV67" s="199"/>
      <c r="CW67" s="199"/>
      <c r="CX67" s="199"/>
      <c r="CY67" s="199"/>
      <c r="CZ67" s="199"/>
      <c r="DA67" s="199"/>
      <c r="DB67" s="199"/>
      <c r="DC67" s="199"/>
      <c r="DD67" s="199"/>
      <c r="DE67" s="199"/>
      <c r="DF67" s="199"/>
      <c r="DG67" s="199"/>
      <c r="DH67" s="199"/>
      <c r="DI67" s="199"/>
      <c r="DJ67" s="199"/>
      <c r="DK67" s="199"/>
      <c r="DL67" s="199"/>
      <c r="DM67" s="199"/>
      <c r="DN67" s="199"/>
      <c r="DO67" s="199"/>
      <c r="DP67" s="199"/>
      <c r="DQ67" s="199"/>
      <c r="DR67" s="199"/>
      <c r="DS67" s="199"/>
      <c r="DT67" s="199"/>
      <c r="DU67" s="199"/>
      <c r="DV67" s="199"/>
      <c r="DW67" s="199"/>
      <c r="DX67" s="199"/>
      <c r="DY67" s="199"/>
      <c r="DZ67" s="199"/>
      <c r="EA67" s="199"/>
      <c r="EB67" s="199"/>
      <c r="EC67" s="199"/>
      <c r="ED67" s="199"/>
      <c r="EE67" s="199"/>
      <c r="EF67" s="199"/>
      <c r="EG67" s="199"/>
      <c r="EH67" s="199"/>
      <c r="EI67" s="199"/>
      <c r="EJ67" s="199"/>
      <c r="EK67" s="199"/>
      <c r="EL67" s="199"/>
      <c r="EM67" s="199"/>
      <c r="EN67" s="199"/>
      <c r="EO67" s="199"/>
      <c r="EP67" s="199"/>
      <c r="EQ67" s="199"/>
      <c r="ER67" s="199"/>
      <c r="ES67" s="199"/>
      <c r="ET67" s="199"/>
      <c r="EU67" s="199"/>
      <c r="EV67" s="199"/>
      <c r="EW67" s="199"/>
      <c r="EX67" s="199"/>
      <c r="EY67" s="199"/>
      <c r="EZ67" s="199"/>
      <c r="FA67" s="199"/>
      <c r="FB67" s="199"/>
      <c r="FC67" s="199"/>
      <c r="FD67" s="199"/>
      <c r="FE67" s="199"/>
      <c r="FF67" s="199"/>
      <c r="FG67" s="199"/>
      <c r="FH67" s="199"/>
      <c r="FI67" s="199"/>
      <c r="FJ67" s="199"/>
      <c r="FK67" s="199"/>
      <c r="FL67" s="199"/>
      <c r="FM67" s="199"/>
      <c r="FN67" s="199"/>
      <c r="FO67" s="199"/>
      <c r="FP67" s="199"/>
      <c r="FQ67" s="199"/>
      <c r="FR67" s="199"/>
      <c r="FS67" s="199"/>
      <c r="FT67" s="199"/>
      <c r="FU67" s="199"/>
      <c r="FV67" s="199"/>
      <c r="FW67" s="199"/>
      <c r="FX67" s="199"/>
      <c r="FY67" s="199"/>
      <c r="FZ67" s="199"/>
      <c r="GA67" s="199"/>
      <c r="GB67" s="199"/>
      <c r="GC67" s="199"/>
      <c r="GD67" s="199"/>
      <c r="GE67" s="199"/>
      <c r="GF67" s="199"/>
      <c r="GG67" s="199"/>
      <c r="GH67" s="199"/>
      <c r="GI67" s="199"/>
      <c r="GJ67" s="199"/>
      <c r="GK67" s="199"/>
      <c r="GL67" s="199"/>
      <c r="GM67" s="199"/>
      <c r="GN67" s="199"/>
      <c r="GO67" s="199"/>
      <c r="GP67" s="199"/>
      <c r="GQ67" s="199"/>
      <c r="GR67" s="199"/>
      <c r="GS67" s="199"/>
      <c r="GT67" s="199"/>
      <c r="GU67" s="199"/>
      <c r="GV67" s="199"/>
      <c r="GW67" s="199"/>
      <c r="GX67" s="199"/>
      <c r="GY67" s="199"/>
      <c r="GZ67" s="199"/>
      <c r="HA67" s="199"/>
      <c r="HB67" s="199"/>
      <c r="HC67" s="199"/>
      <c r="HD67" s="199"/>
      <c r="HE67" s="199"/>
      <c r="HF67" s="199"/>
      <c r="HG67" s="199"/>
      <c r="HH67" s="199"/>
      <c r="HI67" s="199"/>
      <c r="HJ67" s="199"/>
      <c r="HK67" s="199"/>
      <c r="HL67" s="199"/>
      <c r="HM67" s="199"/>
      <c r="HN67" s="199"/>
      <c r="HO67" s="199"/>
      <c r="HP67" s="199"/>
      <c r="HQ67" s="199"/>
      <c r="HR67" s="199"/>
      <c r="HS67" s="199"/>
      <c r="HT67" s="199"/>
      <c r="HU67" s="199"/>
      <c r="HV67" s="199"/>
      <c r="HW67" s="199"/>
      <c r="HX67" s="199"/>
      <c r="HY67" s="199"/>
      <c r="HZ67" s="199"/>
      <c r="IA67" s="199"/>
      <c r="IB67" s="199"/>
      <c r="IC67" s="199"/>
      <c r="ID67" s="199"/>
      <c r="IE67" s="199"/>
      <c r="IF67" s="199"/>
      <c r="IG67" s="199"/>
      <c r="IH67" s="199"/>
      <c r="II67" s="199"/>
      <c r="IJ67" s="199"/>
      <c r="IK67" s="199"/>
      <c r="IL67" s="199"/>
      <c r="IM67" s="199"/>
      <c r="IN67" s="199"/>
      <c r="IO67" s="199"/>
      <c r="IP67" s="199"/>
      <c r="IQ67" s="199"/>
      <c r="IR67" s="199"/>
      <c r="IS67" s="199"/>
      <c r="IT67" s="199"/>
      <c r="IU67" s="199"/>
      <c r="IV67" s="199"/>
      <c r="IW67" s="199"/>
    </row>
    <row r="68" customFormat="false" ht="15" hidden="false" customHeight="true" outlineLevel="0" collapsed="false">
      <c r="A68" s="155" t="n">
        <f aca="false">+A60+1</f>
        <v>9</v>
      </c>
      <c r="B68" s="184" t="str">
        <f aca="false">+'Detail by Turbine'!G14</f>
        <v>MHI 501F Simple Cycle</v>
      </c>
      <c r="C68" s="185" t="str">
        <f aca="false">+'Detail by Turbine'!S14</f>
        <v>Fort Pierce</v>
      </c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59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  <c r="AZ68" s="186"/>
      <c r="BA68" s="186"/>
      <c r="BB68" s="186"/>
      <c r="BC68" s="187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  <c r="BO68" s="188"/>
      <c r="BP68" s="188"/>
      <c r="BQ68" s="188"/>
      <c r="BR68" s="188"/>
      <c r="BS68" s="188"/>
      <c r="BT68" s="188"/>
      <c r="BU68" s="188"/>
      <c r="BV68" s="188"/>
      <c r="BW68" s="188"/>
      <c r="BX68" s="188"/>
      <c r="BY68" s="188"/>
      <c r="BZ68" s="188"/>
      <c r="CA68" s="188"/>
      <c r="CB68" s="188"/>
      <c r="CC68" s="188"/>
      <c r="CD68" s="188"/>
      <c r="CE68" s="188"/>
      <c r="CF68" s="188"/>
      <c r="CG68" s="188"/>
      <c r="CH68" s="188"/>
      <c r="CI68" s="188"/>
      <c r="CJ68" s="188"/>
      <c r="CK68" s="188"/>
      <c r="CL68" s="188"/>
      <c r="CM68" s="188"/>
      <c r="CN68" s="188"/>
      <c r="CO68" s="188"/>
      <c r="CP68" s="188"/>
      <c r="CQ68" s="188"/>
      <c r="CR68" s="188"/>
      <c r="CS68" s="188"/>
      <c r="CT68" s="188"/>
      <c r="CU68" s="188"/>
      <c r="CV68" s="188"/>
      <c r="CW68" s="188"/>
      <c r="CX68" s="188"/>
      <c r="CY68" s="188"/>
      <c r="CZ68" s="188"/>
      <c r="DA68" s="188"/>
      <c r="DB68" s="188"/>
      <c r="DC68" s="188"/>
      <c r="DD68" s="188"/>
      <c r="DE68" s="188"/>
      <c r="DF68" s="188"/>
      <c r="DG68" s="188"/>
      <c r="DH68" s="188"/>
      <c r="DI68" s="188"/>
      <c r="DJ68" s="188"/>
      <c r="DK68" s="188"/>
      <c r="DL68" s="188"/>
      <c r="DM68" s="188"/>
      <c r="DN68" s="188"/>
      <c r="DO68" s="188"/>
      <c r="DP68" s="188"/>
      <c r="DQ68" s="188"/>
      <c r="DR68" s="188"/>
      <c r="DS68" s="188"/>
      <c r="DT68" s="188"/>
      <c r="DU68" s="188"/>
      <c r="DV68" s="188"/>
      <c r="DW68" s="188"/>
      <c r="DX68" s="188"/>
      <c r="DY68" s="188"/>
      <c r="DZ68" s="188"/>
      <c r="EA68" s="188"/>
      <c r="EB68" s="188"/>
      <c r="EC68" s="188"/>
      <c r="ED68" s="188"/>
      <c r="EE68" s="188"/>
      <c r="EF68" s="188"/>
      <c r="EG68" s="188"/>
      <c r="EH68" s="188"/>
      <c r="EI68" s="188"/>
      <c r="EJ68" s="188"/>
      <c r="EK68" s="188"/>
      <c r="EL68" s="188"/>
      <c r="EM68" s="188"/>
      <c r="EN68" s="188"/>
      <c r="EO68" s="188"/>
      <c r="EP68" s="188"/>
      <c r="EQ68" s="188"/>
      <c r="ER68" s="188"/>
      <c r="ES68" s="188"/>
      <c r="ET68" s="188"/>
      <c r="EU68" s="188"/>
      <c r="EV68" s="188"/>
      <c r="EW68" s="188"/>
      <c r="EX68" s="188"/>
      <c r="EY68" s="188"/>
      <c r="EZ68" s="188"/>
      <c r="FA68" s="188"/>
      <c r="FB68" s="188"/>
      <c r="FC68" s="188"/>
      <c r="FD68" s="188"/>
      <c r="FE68" s="188"/>
      <c r="FF68" s="188"/>
      <c r="FG68" s="188"/>
      <c r="FH68" s="188"/>
      <c r="FI68" s="188"/>
      <c r="FJ68" s="188"/>
      <c r="FK68" s="188"/>
      <c r="FL68" s="188"/>
      <c r="FM68" s="188"/>
      <c r="FN68" s="188"/>
      <c r="FO68" s="188"/>
      <c r="FP68" s="188"/>
      <c r="FQ68" s="188"/>
      <c r="FR68" s="188"/>
      <c r="FS68" s="188"/>
      <c r="FT68" s="188"/>
      <c r="FU68" s="188"/>
      <c r="FV68" s="188"/>
      <c r="FW68" s="188"/>
      <c r="FX68" s="188"/>
      <c r="FY68" s="188"/>
      <c r="FZ68" s="188"/>
      <c r="GA68" s="188"/>
      <c r="GB68" s="188"/>
      <c r="GC68" s="188"/>
      <c r="GD68" s="188"/>
      <c r="GE68" s="188"/>
      <c r="GF68" s="188"/>
      <c r="GG68" s="188"/>
      <c r="GH68" s="188"/>
      <c r="GI68" s="188"/>
      <c r="GJ68" s="188"/>
      <c r="GK68" s="188"/>
      <c r="GL68" s="188"/>
      <c r="GM68" s="188"/>
      <c r="GN68" s="188"/>
      <c r="GO68" s="188"/>
      <c r="GP68" s="188"/>
      <c r="GQ68" s="188"/>
      <c r="GR68" s="188"/>
      <c r="GS68" s="188"/>
      <c r="GT68" s="188"/>
      <c r="GU68" s="188"/>
      <c r="GV68" s="188"/>
      <c r="GW68" s="188"/>
      <c r="GX68" s="188"/>
      <c r="GY68" s="188"/>
      <c r="GZ68" s="188"/>
      <c r="HA68" s="188"/>
      <c r="HB68" s="188"/>
      <c r="HC68" s="188"/>
      <c r="HD68" s="188"/>
      <c r="HE68" s="188"/>
      <c r="HF68" s="188"/>
      <c r="HG68" s="188"/>
      <c r="HH68" s="188"/>
      <c r="HI68" s="188"/>
      <c r="HJ68" s="188"/>
      <c r="HK68" s="188"/>
      <c r="HL68" s="188"/>
      <c r="HM68" s="188"/>
      <c r="HN68" s="188"/>
      <c r="HO68" s="188"/>
      <c r="HP68" s="188"/>
      <c r="HQ68" s="188"/>
      <c r="HR68" s="188"/>
      <c r="HS68" s="188"/>
      <c r="HT68" s="188"/>
      <c r="HU68" s="188"/>
      <c r="HV68" s="188"/>
      <c r="HW68" s="188"/>
      <c r="HX68" s="188"/>
      <c r="HY68" s="188"/>
      <c r="HZ68" s="188"/>
      <c r="IA68" s="188"/>
      <c r="IB68" s="188"/>
      <c r="IC68" s="188"/>
      <c r="ID68" s="188"/>
      <c r="IE68" s="188"/>
      <c r="IF68" s="188"/>
      <c r="IG68" s="188"/>
      <c r="IH68" s="188"/>
      <c r="II68" s="188"/>
      <c r="IJ68" s="188"/>
      <c r="IK68" s="188"/>
      <c r="IL68" s="188"/>
      <c r="IM68" s="188"/>
      <c r="IN68" s="188"/>
      <c r="IO68" s="188"/>
      <c r="IP68" s="188"/>
      <c r="IQ68" s="188"/>
      <c r="IR68" s="188"/>
      <c r="IS68" s="188"/>
      <c r="IT68" s="188"/>
      <c r="IU68" s="188"/>
      <c r="IV68" s="188"/>
      <c r="IW68" s="188"/>
    </row>
    <row r="69" customFormat="false" ht="12.75" hidden="false" customHeight="false" outlineLevel="0" collapsed="false">
      <c r="A69" s="155"/>
      <c r="B69" s="189" t="s">
        <v>128</v>
      </c>
      <c r="C69" s="185"/>
      <c r="D69" s="190" t="n">
        <v>0</v>
      </c>
      <c r="E69" s="190" t="n">
        <v>0</v>
      </c>
      <c r="F69" s="190" t="n">
        <v>0</v>
      </c>
      <c r="G69" s="190" t="n">
        <v>0</v>
      </c>
      <c r="H69" s="190" t="n">
        <v>0</v>
      </c>
      <c r="I69" s="190" t="n">
        <v>0</v>
      </c>
      <c r="J69" s="190" t="n">
        <v>0</v>
      </c>
      <c r="K69" s="190" t="n">
        <v>0</v>
      </c>
      <c r="L69" s="190" t="n">
        <v>0</v>
      </c>
      <c r="M69" s="190" t="n">
        <v>0</v>
      </c>
      <c r="N69" s="190" t="n">
        <v>0</v>
      </c>
      <c r="O69" s="190" t="n">
        <v>0</v>
      </c>
      <c r="P69" s="190" t="n">
        <v>0</v>
      </c>
      <c r="Q69" s="190" t="n">
        <v>0</v>
      </c>
      <c r="R69" s="190" t="n">
        <v>0</v>
      </c>
      <c r="S69" s="190" t="n">
        <v>0</v>
      </c>
      <c r="T69" s="190" t="n">
        <v>0.15</v>
      </c>
      <c r="U69" s="190" t="n">
        <v>0.1</v>
      </c>
      <c r="V69" s="190" t="n">
        <v>0</v>
      </c>
      <c r="W69" s="190" t="n">
        <v>0</v>
      </c>
      <c r="X69" s="190" t="n">
        <v>0.15</v>
      </c>
      <c r="Y69" s="190" t="n">
        <v>0</v>
      </c>
      <c r="Z69" s="190" t="n">
        <v>0</v>
      </c>
      <c r="AA69" s="190" t="n">
        <v>0</v>
      </c>
      <c r="AB69" s="190" t="n">
        <v>0</v>
      </c>
      <c r="AC69" s="190" t="n">
        <v>0</v>
      </c>
      <c r="AD69" s="190" t="n">
        <v>0</v>
      </c>
      <c r="AE69" s="190" t="n">
        <v>0.2</v>
      </c>
      <c r="AF69" s="190" t="n">
        <v>0</v>
      </c>
      <c r="AG69" s="190" t="n">
        <v>0</v>
      </c>
      <c r="AH69" s="190" t="n">
        <v>0.2</v>
      </c>
      <c r="AI69" s="164" t="n">
        <v>0</v>
      </c>
      <c r="AJ69" s="190" t="n">
        <v>0.2</v>
      </c>
      <c r="AK69" s="190" t="n">
        <v>0</v>
      </c>
      <c r="AL69" s="190" t="n">
        <v>0</v>
      </c>
      <c r="AM69" s="190" t="n">
        <v>0</v>
      </c>
      <c r="AN69" s="190" t="n">
        <v>0</v>
      </c>
      <c r="AO69" s="190" t="n">
        <v>0</v>
      </c>
      <c r="AP69" s="190" t="n">
        <v>0</v>
      </c>
      <c r="AQ69" s="190" t="n">
        <v>0</v>
      </c>
      <c r="AR69" s="190" t="n">
        <v>0</v>
      </c>
      <c r="AS69" s="190" t="n">
        <v>0</v>
      </c>
      <c r="AT69" s="190" t="n">
        <v>0</v>
      </c>
      <c r="AU69" s="190" t="n">
        <v>0</v>
      </c>
      <c r="AV69" s="190" t="n">
        <v>0</v>
      </c>
      <c r="AW69" s="190" t="n">
        <v>0</v>
      </c>
      <c r="AX69" s="190" t="n">
        <v>0</v>
      </c>
      <c r="AY69" s="190" t="n">
        <v>0</v>
      </c>
      <c r="AZ69" s="190" t="n">
        <v>0</v>
      </c>
      <c r="BA69" s="190" t="n">
        <v>0</v>
      </c>
      <c r="BB69" s="190" t="n">
        <v>0</v>
      </c>
      <c r="BC69" s="191" t="n">
        <f aca="false">SUM(D69:BB69)</f>
        <v>1</v>
      </c>
      <c r="BD69" s="189"/>
      <c r="BE69" s="192"/>
      <c r="BF69" s="192"/>
      <c r="BG69" s="192"/>
      <c r="BH69" s="192"/>
      <c r="BI69" s="192"/>
      <c r="BJ69" s="192"/>
      <c r="BK69" s="192"/>
      <c r="BL69" s="192"/>
      <c r="BM69" s="192"/>
      <c r="BN69" s="192"/>
      <c r="BO69" s="192"/>
      <c r="BP69" s="192"/>
      <c r="BQ69" s="192"/>
      <c r="BR69" s="192"/>
      <c r="BS69" s="192"/>
      <c r="BT69" s="192"/>
      <c r="BU69" s="192"/>
      <c r="BV69" s="192"/>
      <c r="BW69" s="192"/>
      <c r="BX69" s="192"/>
      <c r="BY69" s="192"/>
      <c r="BZ69" s="192"/>
      <c r="CA69" s="192"/>
      <c r="CB69" s="192"/>
      <c r="CC69" s="192"/>
      <c r="CD69" s="192"/>
      <c r="CE69" s="192"/>
      <c r="CF69" s="192"/>
      <c r="CG69" s="192"/>
      <c r="CH69" s="192"/>
      <c r="CI69" s="192"/>
      <c r="CJ69" s="192"/>
      <c r="CK69" s="192"/>
      <c r="CL69" s="192"/>
      <c r="CM69" s="192"/>
      <c r="CN69" s="192"/>
      <c r="CO69" s="192"/>
      <c r="CP69" s="192"/>
      <c r="CQ69" s="192"/>
      <c r="CR69" s="192"/>
      <c r="CS69" s="192"/>
      <c r="CT69" s="192"/>
      <c r="CU69" s="192"/>
      <c r="CV69" s="192"/>
      <c r="CW69" s="192"/>
      <c r="CX69" s="192"/>
      <c r="CY69" s="192"/>
      <c r="CZ69" s="192"/>
      <c r="DA69" s="192"/>
      <c r="DB69" s="192"/>
      <c r="DC69" s="192"/>
      <c r="DD69" s="192"/>
      <c r="DE69" s="192"/>
      <c r="DF69" s="192"/>
      <c r="DG69" s="192"/>
      <c r="DH69" s="192"/>
      <c r="DI69" s="192"/>
      <c r="DJ69" s="192"/>
      <c r="DK69" s="192"/>
      <c r="DL69" s="192"/>
      <c r="DM69" s="192"/>
      <c r="DN69" s="192"/>
      <c r="DO69" s="192"/>
      <c r="DP69" s="192"/>
      <c r="DQ69" s="192"/>
      <c r="DR69" s="192"/>
      <c r="DS69" s="192"/>
      <c r="DT69" s="192"/>
      <c r="DU69" s="192"/>
      <c r="DV69" s="192"/>
      <c r="DW69" s="192"/>
      <c r="DX69" s="192"/>
      <c r="DY69" s="192"/>
      <c r="DZ69" s="192"/>
      <c r="EA69" s="192"/>
      <c r="EB69" s="192"/>
      <c r="EC69" s="192"/>
      <c r="ED69" s="192"/>
      <c r="EE69" s="192"/>
      <c r="EF69" s="192"/>
      <c r="EG69" s="192"/>
      <c r="EH69" s="192"/>
      <c r="EI69" s="192"/>
      <c r="EJ69" s="192"/>
      <c r="EK69" s="192"/>
      <c r="EL69" s="192"/>
      <c r="EM69" s="192"/>
      <c r="EN69" s="192"/>
      <c r="EO69" s="192"/>
      <c r="EP69" s="192"/>
      <c r="EQ69" s="192"/>
      <c r="ER69" s="192"/>
      <c r="ES69" s="192"/>
      <c r="ET69" s="192"/>
      <c r="EU69" s="192"/>
      <c r="EV69" s="192"/>
      <c r="EW69" s="192"/>
      <c r="EX69" s="192"/>
      <c r="EY69" s="192"/>
      <c r="EZ69" s="192"/>
      <c r="FA69" s="192"/>
      <c r="FB69" s="192"/>
      <c r="FC69" s="192"/>
      <c r="FD69" s="192"/>
      <c r="FE69" s="192"/>
      <c r="FF69" s="192"/>
      <c r="FG69" s="192"/>
      <c r="FH69" s="192"/>
      <c r="FI69" s="192"/>
      <c r="FJ69" s="192"/>
      <c r="FK69" s="192"/>
      <c r="FL69" s="192"/>
      <c r="FM69" s="192"/>
      <c r="FN69" s="192"/>
      <c r="FO69" s="192"/>
      <c r="FP69" s="192"/>
      <c r="FQ69" s="192"/>
      <c r="FR69" s="192"/>
      <c r="FS69" s="192"/>
      <c r="FT69" s="192"/>
      <c r="FU69" s="192"/>
      <c r="FV69" s="192"/>
      <c r="FW69" s="192"/>
      <c r="FX69" s="192"/>
      <c r="FY69" s="192"/>
      <c r="FZ69" s="192"/>
      <c r="GA69" s="192"/>
      <c r="GB69" s="192"/>
      <c r="GC69" s="192"/>
      <c r="GD69" s="192"/>
      <c r="GE69" s="192"/>
      <c r="GF69" s="192"/>
      <c r="GG69" s="192"/>
      <c r="GH69" s="192"/>
      <c r="GI69" s="192"/>
      <c r="GJ69" s="192"/>
      <c r="GK69" s="192"/>
      <c r="GL69" s="192"/>
      <c r="GM69" s="192"/>
      <c r="GN69" s="192"/>
      <c r="GO69" s="192"/>
      <c r="GP69" s="192"/>
      <c r="GQ69" s="192"/>
      <c r="GR69" s="192"/>
      <c r="GS69" s="192"/>
      <c r="GT69" s="192"/>
      <c r="GU69" s="192"/>
      <c r="GV69" s="192"/>
      <c r="GW69" s="192"/>
      <c r="GX69" s="192"/>
      <c r="GY69" s="192"/>
      <c r="GZ69" s="192"/>
      <c r="HA69" s="192"/>
      <c r="HB69" s="192"/>
      <c r="HC69" s="192"/>
      <c r="HD69" s="192"/>
      <c r="HE69" s="192"/>
      <c r="HF69" s="192"/>
      <c r="HG69" s="192"/>
      <c r="HH69" s="192"/>
      <c r="HI69" s="192"/>
      <c r="HJ69" s="192"/>
      <c r="HK69" s="192"/>
      <c r="HL69" s="192"/>
      <c r="HM69" s="192"/>
      <c r="HN69" s="192"/>
      <c r="HO69" s="192"/>
      <c r="HP69" s="192"/>
      <c r="HQ69" s="192"/>
      <c r="HR69" s="192"/>
      <c r="HS69" s="192"/>
      <c r="HT69" s="192"/>
      <c r="HU69" s="192"/>
      <c r="HV69" s="192"/>
      <c r="HW69" s="192"/>
      <c r="HX69" s="192"/>
      <c r="HY69" s="192"/>
      <c r="HZ69" s="192"/>
      <c r="IA69" s="192"/>
      <c r="IB69" s="192"/>
      <c r="IC69" s="192"/>
      <c r="ID69" s="192"/>
      <c r="IE69" s="192"/>
      <c r="IF69" s="192"/>
      <c r="IG69" s="192"/>
      <c r="IH69" s="192"/>
      <c r="II69" s="192"/>
      <c r="IJ69" s="192"/>
      <c r="IK69" s="192"/>
      <c r="IL69" s="192"/>
      <c r="IM69" s="192"/>
      <c r="IN69" s="192"/>
      <c r="IO69" s="192"/>
      <c r="IP69" s="192"/>
      <c r="IQ69" s="192"/>
      <c r="IR69" s="192"/>
      <c r="IS69" s="192"/>
      <c r="IT69" s="192"/>
      <c r="IU69" s="192"/>
      <c r="IV69" s="192"/>
      <c r="IW69" s="192"/>
    </row>
    <row r="70" customFormat="false" ht="12.75" hidden="false" customHeight="false" outlineLevel="0" collapsed="false">
      <c r="A70" s="155"/>
      <c r="B70" s="189" t="s">
        <v>129</v>
      </c>
      <c r="C70" s="185"/>
      <c r="D70" s="190" t="n">
        <f aca="false">D69</f>
        <v>0</v>
      </c>
      <c r="E70" s="190" t="n">
        <f aca="false">+D70+E69</f>
        <v>0</v>
      </c>
      <c r="F70" s="190" t="n">
        <f aca="false">+E70+F69</f>
        <v>0</v>
      </c>
      <c r="G70" s="190" t="n">
        <f aca="false">+F70+G69</f>
        <v>0</v>
      </c>
      <c r="H70" s="190" t="n">
        <f aca="false">+G70+H69</f>
        <v>0</v>
      </c>
      <c r="I70" s="190" t="n">
        <f aca="false">+H70+I69</f>
        <v>0</v>
      </c>
      <c r="J70" s="190" t="n">
        <f aca="false">+I70+J69</f>
        <v>0</v>
      </c>
      <c r="K70" s="190" t="n">
        <f aca="false">+J70+K69</f>
        <v>0</v>
      </c>
      <c r="L70" s="190" t="n">
        <f aca="false">+K70+L69</f>
        <v>0</v>
      </c>
      <c r="M70" s="190" t="n">
        <f aca="false">+L70+M69</f>
        <v>0</v>
      </c>
      <c r="N70" s="190" t="n">
        <f aca="false">+M70+N69</f>
        <v>0</v>
      </c>
      <c r="O70" s="190" t="n">
        <f aca="false">+N70+O69</f>
        <v>0</v>
      </c>
      <c r="P70" s="190" t="n">
        <f aca="false">+O70+P69</f>
        <v>0</v>
      </c>
      <c r="Q70" s="190" t="n">
        <f aca="false">+P70+Q69</f>
        <v>0</v>
      </c>
      <c r="R70" s="190" t="n">
        <f aca="false">+Q70+R69</f>
        <v>0</v>
      </c>
      <c r="S70" s="190" t="n">
        <f aca="false">+R70+S69</f>
        <v>0</v>
      </c>
      <c r="T70" s="190" t="n">
        <f aca="false">+S70+T69</f>
        <v>0.15</v>
      </c>
      <c r="U70" s="190" t="n">
        <f aca="false">+T70+U69</f>
        <v>0.25</v>
      </c>
      <c r="V70" s="190" t="n">
        <f aca="false">+U70+V69</f>
        <v>0.25</v>
      </c>
      <c r="W70" s="190" t="n">
        <f aca="false">+V70+W69</f>
        <v>0.25</v>
      </c>
      <c r="X70" s="190" t="n">
        <f aca="false">+W70+X69</f>
        <v>0.4</v>
      </c>
      <c r="Y70" s="190" t="n">
        <f aca="false">+X70+Y69</f>
        <v>0.4</v>
      </c>
      <c r="Z70" s="190" t="n">
        <f aca="false">+Y70+Z69</f>
        <v>0.4</v>
      </c>
      <c r="AA70" s="190" t="n">
        <f aca="false">+Z70+AA69</f>
        <v>0.4</v>
      </c>
      <c r="AB70" s="190" t="n">
        <f aca="false">+AA70+AB69</f>
        <v>0.4</v>
      </c>
      <c r="AC70" s="190" t="n">
        <f aca="false">+AB70+AC69</f>
        <v>0.4</v>
      </c>
      <c r="AD70" s="190" t="n">
        <f aca="false">+AC70+AD69</f>
        <v>0.4</v>
      </c>
      <c r="AE70" s="190" t="n">
        <f aca="false">+AD70+AE69</f>
        <v>0.6</v>
      </c>
      <c r="AF70" s="190" t="n">
        <f aca="false">+AE70+AF69</f>
        <v>0.6</v>
      </c>
      <c r="AG70" s="190" t="n">
        <f aca="false">+AF70+AG69</f>
        <v>0.6</v>
      </c>
      <c r="AH70" s="190" t="n">
        <f aca="false">+AG70+AH69</f>
        <v>0.8</v>
      </c>
      <c r="AI70" s="164" t="n">
        <f aca="false">+AH70+AI69</f>
        <v>0.8</v>
      </c>
      <c r="AJ70" s="190" t="n">
        <f aca="false">+AI70+AJ69</f>
        <v>1</v>
      </c>
      <c r="AK70" s="190" t="n">
        <f aca="false">+AJ70+AK69</f>
        <v>1</v>
      </c>
      <c r="AL70" s="190" t="n">
        <f aca="false">+AK70+AL69</f>
        <v>1</v>
      </c>
      <c r="AM70" s="190" t="n">
        <f aca="false">+AL70+AM69</f>
        <v>1</v>
      </c>
      <c r="AN70" s="190" t="n">
        <f aca="false">+AM70+AN69</f>
        <v>1</v>
      </c>
      <c r="AO70" s="190" t="n">
        <f aca="false">+AN70+AO69</f>
        <v>1</v>
      </c>
      <c r="AP70" s="190" t="n">
        <f aca="false">+AO70+AP69</f>
        <v>1</v>
      </c>
      <c r="AQ70" s="190" t="n">
        <f aca="false">+AP70+AQ69</f>
        <v>1</v>
      </c>
      <c r="AR70" s="190" t="n">
        <f aca="false">+AQ70+AR69</f>
        <v>1</v>
      </c>
      <c r="AS70" s="190" t="n">
        <f aca="false">+AR70+AS69</f>
        <v>1</v>
      </c>
      <c r="AT70" s="190" t="n">
        <f aca="false">+AS70+AT69</f>
        <v>1</v>
      </c>
      <c r="AU70" s="190" t="n">
        <f aca="false">+AT70+AU69</f>
        <v>1</v>
      </c>
      <c r="AV70" s="190" t="n">
        <f aca="false">+AU70+AV69</f>
        <v>1</v>
      </c>
      <c r="AW70" s="190" t="n">
        <f aca="false">+AV70+AW69</f>
        <v>1</v>
      </c>
      <c r="AX70" s="190" t="n">
        <f aca="false">+AW70+AX69</f>
        <v>1</v>
      </c>
      <c r="AY70" s="190" t="n">
        <f aca="false">+AX70+AY69</f>
        <v>1</v>
      </c>
      <c r="AZ70" s="190" t="n">
        <f aca="false">+AY70+AZ69</f>
        <v>1</v>
      </c>
      <c r="BA70" s="190" t="n">
        <f aca="false">+AZ70+BA69</f>
        <v>1</v>
      </c>
      <c r="BB70" s="190" t="n">
        <f aca="false">+BA70+BB69</f>
        <v>1</v>
      </c>
      <c r="BC70" s="191"/>
      <c r="BD70" s="189"/>
      <c r="BE70" s="192"/>
      <c r="BF70" s="192"/>
      <c r="BG70" s="192"/>
      <c r="BH70" s="192"/>
      <c r="BI70" s="192"/>
      <c r="BJ70" s="192"/>
      <c r="BK70" s="192"/>
      <c r="BL70" s="192"/>
      <c r="BM70" s="192"/>
      <c r="BN70" s="192"/>
      <c r="BO70" s="192"/>
      <c r="BP70" s="192"/>
      <c r="BQ70" s="192"/>
      <c r="BR70" s="192"/>
      <c r="BS70" s="192"/>
      <c r="BT70" s="192"/>
      <c r="BU70" s="192"/>
      <c r="BV70" s="192"/>
      <c r="BW70" s="192"/>
      <c r="BX70" s="192"/>
      <c r="BY70" s="192"/>
      <c r="BZ70" s="192"/>
      <c r="CA70" s="192"/>
      <c r="CB70" s="192"/>
      <c r="CC70" s="192"/>
      <c r="CD70" s="192"/>
      <c r="CE70" s="192"/>
      <c r="CF70" s="192"/>
      <c r="CG70" s="192"/>
      <c r="CH70" s="192"/>
      <c r="CI70" s="192"/>
      <c r="CJ70" s="192"/>
      <c r="CK70" s="192"/>
      <c r="CL70" s="192"/>
      <c r="CM70" s="192"/>
      <c r="CN70" s="192"/>
      <c r="CO70" s="192"/>
      <c r="CP70" s="192"/>
      <c r="CQ70" s="192"/>
      <c r="CR70" s="192"/>
      <c r="CS70" s="192"/>
      <c r="CT70" s="192"/>
      <c r="CU70" s="192"/>
      <c r="CV70" s="192"/>
      <c r="CW70" s="192"/>
      <c r="CX70" s="192"/>
      <c r="CY70" s="192"/>
      <c r="CZ70" s="192"/>
      <c r="DA70" s="192"/>
      <c r="DB70" s="192"/>
      <c r="DC70" s="192"/>
      <c r="DD70" s="192"/>
      <c r="DE70" s="192"/>
      <c r="DF70" s="192"/>
      <c r="DG70" s="192"/>
      <c r="DH70" s="192"/>
      <c r="DI70" s="192"/>
      <c r="DJ70" s="192"/>
      <c r="DK70" s="192"/>
      <c r="DL70" s="192"/>
      <c r="DM70" s="192"/>
      <c r="DN70" s="192"/>
      <c r="DO70" s="192"/>
      <c r="DP70" s="192"/>
      <c r="DQ70" s="192"/>
      <c r="DR70" s="192"/>
      <c r="DS70" s="192"/>
      <c r="DT70" s="192"/>
      <c r="DU70" s="192"/>
      <c r="DV70" s="192"/>
      <c r="DW70" s="192"/>
      <c r="DX70" s="192"/>
      <c r="DY70" s="192"/>
      <c r="DZ70" s="192"/>
      <c r="EA70" s="192"/>
      <c r="EB70" s="192"/>
      <c r="EC70" s="192"/>
      <c r="ED70" s="192"/>
      <c r="EE70" s="192"/>
      <c r="EF70" s="192"/>
      <c r="EG70" s="192"/>
      <c r="EH70" s="192"/>
      <c r="EI70" s="192"/>
      <c r="EJ70" s="192"/>
      <c r="EK70" s="192"/>
      <c r="EL70" s="192"/>
      <c r="EM70" s="192"/>
      <c r="EN70" s="192"/>
      <c r="EO70" s="192"/>
      <c r="EP70" s="192"/>
      <c r="EQ70" s="192"/>
      <c r="ER70" s="192"/>
      <c r="ES70" s="192"/>
      <c r="ET70" s="192"/>
      <c r="EU70" s="192"/>
      <c r="EV70" s="192"/>
      <c r="EW70" s="192"/>
      <c r="EX70" s="192"/>
      <c r="EY70" s="192"/>
      <c r="EZ70" s="192"/>
      <c r="FA70" s="192"/>
      <c r="FB70" s="192"/>
      <c r="FC70" s="192"/>
      <c r="FD70" s="192"/>
      <c r="FE70" s="192"/>
      <c r="FF70" s="192"/>
      <c r="FG70" s="192"/>
      <c r="FH70" s="192"/>
      <c r="FI70" s="192"/>
      <c r="FJ70" s="192"/>
      <c r="FK70" s="192"/>
      <c r="FL70" s="192"/>
      <c r="FM70" s="192"/>
      <c r="FN70" s="192"/>
      <c r="FO70" s="192"/>
      <c r="FP70" s="192"/>
      <c r="FQ70" s="192"/>
      <c r="FR70" s="192"/>
      <c r="FS70" s="192"/>
      <c r="FT70" s="192"/>
      <c r="FU70" s="192"/>
      <c r="FV70" s="192"/>
      <c r="FW70" s="192"/>
      <c r="FX70" s="192"/>
      <c r="FY70" s="192"/>
      <c r="FZ70" s="192"/>
      <c r="GA70" s="192"/>
      <c r="GB70" s="192"/>
      <c r="GC70" s="192"/>
      <c r="GD70" s="192"/>
      <c r="GE70" s="192"/>
      <c r="GF70" s="192"/>
      <c r="GG70" s="192"/>
      <c r="GH70" s="192"/>
      <c r="GI70" s="192"/>
      <c r="GJ70" s="192"/>
      <c r="GK70" s="192"/>
      <c r="GL70" s="192"/>
      <c r="GM70" s="192"/>
      <c r="GN70" s="192"/>
      <c r="GO70" s="192"/>
      <c r="GP70" s="192"/>
      <c r="GQ70" s="192"/>
      <c r="GR70" s="192"/>
      <c r="GS70" s="192"/>
      <c r="GT70" s="192"/>
      <c r="GU70" s="192"/>
      <c r="GV70" s="192"/>
      <c r="GW70" s="192"/>
      <c r="GX70" s="192"/>
      <c r="GY70" s="192"/>
      <c r="GZ70" s="192"/>
      <c r="HA70" s="192"/>
      <c r="HB70" s="192"/>
      <c r="HC70" s="192"/>
      <c r="HD70" s="192"/>
      <c r="HE70" s="192"/>
      <c r="HF70" s="192"/>
      <c r="HG70" s="192"/>
      <c r="HH70" s="192"/>
      <c r="HI70" s="192"/>
      <c r="HJ70" s="192"/>
      <c r="HK70" s="192"/>
      <c r="HL70" s="192"/>
      <c r="HM70" s="192"/>
      <c r="HN70" s="192"/>
      <c r="HO70" s="192"/>
      <c r="HP70" s="192"/>
      <c r="HQ70" s="192"/>
      <c r="HR70" s="192"/>
      <c r="HS70" s="192"/>
      <c r="HT70" s="192"/>
      <c r="HU70" s="192"/>
      <c r="HV70" s="192"/>
      <c r="HW70" s="192"/>
      <c r="HX70" s="192"/>
      <c r="HY70" s="192"/>
      <c r="HZ70" s="192"/>
      <c r="IA70" s="192"/>
      <c r="IB70" s="192"/>
      <c r="IC70" s="192"/>
      <c r="ID70" s="192"/>
      <c r="IE70" s="192"/>
      <c r="IF70" s="192"/>
      <c r="IG70" s="192"/>
      <c r="IH70" s="192"/>
      <c r="II70" s="192"/>
      <c r="IJ70" s="192"/>
      <c r="IK70" s="192"/>
      <c r="IL70" s="192"/>
      <c r="IM70" s="192"/>
      <c r="IN70" s="192"/>
      <c r="IO70" s="192"/>
      <c r="IP70" s="192"/>
      <c r="IQ70" s="192"/>
      <c r="IR70" s="192"/>
      <c r="IS70" s="192"/>
      <c r="IT70" s="192"/>
      <c r="IU70" s="192"/>
      <c r="IV70" s="192"/>
      <c r="IW70" s="192"/>
    </row>
    <row r="71" customFormat="false" ht="12.75" hidden="false" customHeight="false" outlineLevel="0" collapsed="false">
      <c r="A71" s="155"/>
      <c r="B71" s="189" t="s">
        <v>130</v>
      </c>
      <c r="C71" s="185"/>
      <c r="D71" s="190" t="n">
        <v>0</v>
      </c>
      <c r="E71" s="190" t="n">
        <v>0</v>
      </c>
      <c r="F71" s="190" t="n">
        <v>0</v>
      </c>
      <c r="G71" s="190" t="n">
        <v>0</v>
      </c>
      <c r="H71" s="190" t="n">
        <v>0</v>
      </c>
      <c r="I71" s="190" t="n">
        <v>0</v>
      </c>
      <c r="J71" s="190" t="n">
        <v>0</v>
      </c>
      <c r="K71" s="190" t="n">
        <v>0</v>
      </c>
      <c r="L71" s="190" t="n">
        <v>0</v>
      </c>
      <c r="M71" s="190" t="n">
        <v>0</v>
      </c>
      <c r="N71" s="190" t="n">
        <v>0</v>
      </c>
      <c r="O71" s="190" t="n">
        <v>0</v>
      </c>
      <c r="P71" s="190" t="n">
        <v>0</v>
      </c>
      <c r="Q71" s="190" t="n">
        <v>0</v>
      </c>
      <c r="R71" s="190" t="n">
        <v>0</v>
      </c>
      <c r="S71" s="190" t="n">
        <v>0</v>
      </c>
      <c r="T71" s="190" t="n">
        <v>0</v>
      </c>
      <c r="U71" s="190" t="n">
        <v>1</v>
      </c>
      <c r="V71" s="190" t="n">
        <v>0</v>
      </c>
      <c r="W71" s="190" t="n">
        <v>0</v>
      </c>
      <c r="X71" s="190" t="n">
        <v>0</v>
      </c>
      <c r="Y71" s="190" t="n">
        <v>0</v>
      </c>
      <c r="Z71" s="190" t="n">
        <v>0</v>
      </c>
      <c r="AA71" s="190" t="n">
        <v>0</v>
      </c>
      <c r="AB71" s="190" t="n">
        <v>0</v>
      </c>
      <c r="AC71" s="190" t="n">
        <v>0</v>
      </c>
      <c r="AD71" s="190" t="n">
        <v>0</v>
      </c>
      <c r="AE71" s="190" t="n">
        <v>0</v>
      </c>
      <c r="AF71" s="190" t="n">
        <v>0</v>
      </c>
      <c r="AG71" s="190" t="n">
        <v>0</v>
      </c>
      <c r="AH71" s="190" t="n">
        <v>0</v>
      </c>
      <c r="AI71" s="164" t="n">
        <v>0</v>
      </c>
      <c r="AJ71" s="190" t="n">
        <v>0</v>
      </c>
      <c r="AK71" s="190" t="n">
        <v>0</v>
      </c>
      <c r="AL71" s="190" t="n">
        <v>0</v>
      </c>
      <c r="AM71" s="190" t="n">
        <v>0</v>
      </c>
      <c r="AN71" s="190" t="n">
        <v>0</v>
      </c>
      <c r="AO71" s="190" t="n">
        <v>0</v>
      </c>
      <c r="AP71" s="190" t="n">
        <v>0</v>
      </c>
      <c r="AQ71" s="190" t="n">
        <v>0</v>
      </c>
      <c r="AR71" s="190" t="n">
        <v>0</v>
      </c>
      <c r="AS71" s="190" t="n">
        <v>0</v>
      </c>
      <c r="AT71" s="190" t="n">
        <v>0</v>
      </c>
      <c r="AU71" s="190" t="n">
        <v>0</v>
      </c>
      <c r="AV71" s="190" t="n">
        <v>0</v>
      </c>
      <c r="AW71" s="190" t="n">
        <v>0</v>
      </c>
      <c r="AX71" s="190" t="n">
        <v>0</v>
      </c>
      <c r="AY71" s="190" t="n">
        <v>0</v>
      </c>
      <c r="AZ71" s="190" t="n">
        <v>0</v>
      </c>
      <c r="BA71" s="190" t="n">
        <v>0</v>
      </c>
      <c r="BB71" s="190" t="n">
        <v>0</v>
      </c>
      <c r="BC71" s="191" t="n">
        <f aca="false">SUM(D71:BB71)</f>
        <v>1</v>
      </c>
      <c r="BD71" s="189"/>
      <c r="BE71" s="192"/>
      <c r="BF71" s="192"/>
      <c r="BG71" s="192"/>
      <c r="BH71" s="192"/>
      <c r="BI71" s="192"/>
      <c r="BJ71" s="192"/>
      <c r="BK71" s="192"/>
      <c r="BL71" s="192"/>
      <c r="BM71" s="192"/>
      <c r="BN71" s="192"/>
      <c r="BO71" s="192"/>
      <c r="BP71" s="192"/>
      <c r="BQ71" s="192"/>
      <c r="BR71" s="192"/>
      <c r="BS71" s="192"/>
      <c r="BT71" s="192"/>
      <c r="BU71" s="192"/>
      <c r="BV71" s="192"/>
      <c r="BW71" s="192"/>
      <c r="BX71" s="192"/>
      <c r="BY71" s="192"/>
      <c r="BZ71" s="192"/>
      <c r="CA71" s="192"/>
      <c r="CB71" s="192"/>
      <c r="CC71" s="192"/>
      <c r="CD71" s="192"/>
      <c r="CE71" s="192"/>
      <c r="CF71" s="192"/>
      <c r="CG71" s="192"/>
      <c r="CH71" s="192"/>
      <c r="CI71" s="192"/>
      <c r="CJ71" s="192"/>
      <c r="CK71" s="192"/>
      <c r="CL71" s="192"/>
      <c r="CM71" s="192"/>
      <c r="CN71" s="192"/>
      <c r="CO71" s="192"/>
      <c r="CP71" s="192"/>
      <c r="CQ71" s="192"/>
      <c r="CR71" s="192"/>
      <c r="CS71" s="192"/>
      <c r="CT71" s="192"/>
      <c r="CU71" s="192"/>
      <c r="CV71" s="192"/>
      <c r="CW71" s="192"/>
      <c r="CX71" s="192"/>
      <c r="CY71" s="192"/>
      <c r="CZ71" s="192"/>
      <c r="DA71" s="192"/>
      <c r="DB71" s="192"/>
      <c r="DC71" s="192"/>
      <c r="DD71" s="192"/>
      <c r="DE71" s="192"/>
      <c r="DF71" s="192"/>
      <c r="DG71" s="192"/>
      <c r="DH71" s="192"/>
      <c r="DI71" s="192"/>
      <c r="DJ71" s="192"/>
      <c r="DK71" s="192"/>
      <c r="DL71" s="192"/>
      <c r="DM71" s="192"/>
      <c r="DN71" s="192"/>
      <c r="DO71" s="192"/>
      <c r="DP71" s="192"/>
      <c r="DQ71" s="192"/>
      <c r="DR71" s="192"/>
      <c r="DS71" s="192"/>
      <c r="DT71" s="192"/>
      <c r="DU71" s="192"/>
      <c r="DV71" s="192"/>
      <c r="DW71" s="192"/>
      <c r="DX71" s="192"/>
      <c r="DY71" s="192"/>
      <c r="DZ71" s="192"/>
      <c r="EA71" s="192"/>
      <c r="EB71" s="192"/>
      <c r="EC71" s="192"/>
      <c r="ED71" s="192"/>
      <c r="EE71" s="192"/>
      <c r="EF71" s="192"/>
      <c r="EG71" s="192"/>
      <c r="EH71" s="192"/>
      <c r="EI71" s="192"/>
      <c r="EJ71" s="192"/>
      <c r="EK71" s="192"/>
      <c r="EL71" s="192"/>
      <c r="EM71" s="192"/>
      <c r="EN71" s="192"/>
      <c r="EO71" s="192"/>
      <c r="EP71" s="192"/>
      <c r="EQ71" s="192"/>
      <c r="ER71" s="192"/>
      <c r="ES71" s="192"/>
      <c r="ET71" s="192"/>
      <c r="EU71" s="192"/>
      <c r="EV71" s="192"/>
      <c r="EW71" s="192"/>
      <c r="EX71" s="192"/>
      <c r="EY71" s="192"/>
      <c r="EZ71" s="192"/>
      <c r="FA71" s="192"/>
      <c r="FB71" s="192"/>
      <c r="FC71" s="192"/>
      <c r="FD71" s="192"/>
      <c r="FE71" s="192"/>
      <c r="FF71" s="192"/>
      <c r="FG71" s="192"/>
      <c r="FH71" s="192"/>
      <c r="FI71" s="192"/>
      <c r="FJ71" s="192"/>
      <c r="FK71" s="192"/>
      <c r="FL71" s="192"/>
      <c r="FM71" s="192"/>
      <c r="FN71" s="192"/>
      <c r="FO71" s="192"/>
      <c r="FP71" s="192"/>
      <c r="FQ71" s="192"/>
      <c r="FR71" s="192"/>
      <c r="FS71" s="192"/>
      <c r="FT71" s="192"/>
      <c r="FU71" s="192"/>
      <c r="FV71" s="192"/>
      <c r="FW71" s="192"/>
      <c r="FX71" s="192"/>
      <c r="FY71" s="192"/>
      <c r="FZ71" s="192"/>
      <c r="GA71" s="192"/>
      <c r="GB71" s="192"/>
      <c r="GC71" s="192"/>
      <c r="GD71" s="192"/>
      <c r="GE71" s="192"/>
      <c r="GF71" s="192"/>
      <c r="GG71" s="192"/>
      <c r="GH71" s="192"/>
      <c r="GI71" s="192"/>
      <c r="GJ71" s="192"/>
      <c r="GK71" s="192"/>
      <c r="GL71" s="192"/>
      <c r="GM71" s="192"/>
      <c r="GN71" s="192"/>
      <c r="GO71" s="192"/>
      <c r="GP71" s="192"/>
      <c r="GQ71" s="192"/>
      <c r="GR71" s="192"/>
      <c r="GS71" s="192"/>
      <c r="GT71" s="192"/>
      <c r="GU71" s="192"/>
      <c r="GV71" s="192"/>
      <c r="GW71" s="192"/>
      <c r="GX71" s="192"/>
      <c r="GY71" s="192"/>
      <c r="GZ71" s="192"/>
      <c r="HA71" s="192"/>
      <c r="HB71" s="192"/>
      <c r="HC71" s="192"/>
      <c r="HD71" s="192"/>
      <c r="HE71" s="192"/>
      <c r="HF71" s="192"/>
      <c r="HG71" s="192"/>
      <c r="HH71" s="192"/>
      <c r="HI71" s="192"/>
      <c r="HJ71" s="192"/>
      <c r="HK71" s="192"/>
      <c r="HL71" s="192"/>
      <c r="HM71" s="192"/>
      <c r="HN71" s="192"/>
      <c r="HO71" s="192"/>
      <c r="HP71" s="192"/>
      <c r="HQ71" s="192"/>
      <c r="HR71" s="192"/>
      <c r="HS71" s="192"/>
      <c r="HT71" s="192"/>
      <c r="HU71" s="192"/>
      <c r="HV71" s="192"/>
      <c r="HW71" s="192"/>
      <c r="HX71" s="192"/>
      <c r="HY71" s="192"/>
      <c r="HZ71" s="192"/>
      <c r="IA71" s="192"/>
      <c r="IB71" s="192"/>
      <c r="IC71" s="192"/>
      <c r="ID71" s="192"/>
      <c r="IE71" s="192"/>
      <c r="IF71" s="192"/>
      <c r="IG71" s="192"/>
      <c r="IH71" s="192"/>
      <c r="II71" s="192"/>
      <c r="IJ71" s="192"/>
      <c r="IK71" s="192"/>
      <c r="IL71" s="192"/>
      <c r="IM71" s="192"/>
      <c r="IN71" s="192"/>
      <c r="IO71" s="192"/>
      <c r="IP71" s="192"/>
      <c r="IQ71" s="192"/>
      <c r="IR71" s="192"/>
      <c r="IS71" s="192"/>
      <c r="IT71" s="192"/>
      <c r="IU71" s="192"/>
      <c r="IV71" s="192"/>
      <c r="IW71" s="192"/>
    </row>
    <row r="72" customFormat="false" ht="12.75" hidden="false" customHeight="false" outlineLevel="0" collapsed="false">
      <c r="A72" s="155"/>
      <c r="B72" s="189" t="s">
        <v>131</v>
      </c>
      <c r="C72" s="185"/>
      <c r="D72" s="190" t="n">
        <f aca="false">D71</f>
        <v>0</v>
      </c>
      <c r="E72" s="190" t="n">
        <f aca="false">+D72+E71</f>
        <v>0</v>
      </c>
      <c r="F72" s="190" t="n">
        <f aca="false">+E72+F71</f>
        <v>0</v>
      </c>
      <c r="G72" s="190" t="n">
        <f aca="false">+F72+G71</f>
        <v>0</v>
      </c>
      <c r="H72" s="190" t="n">
        <f aca="false">+G72+H71</f>
        <v>0</v>
      </c>
      <c r="I72" s="190" t="n">
        <f aca="false">+H72+I71</f>
        <v>0</v>
      </c>
      <c r="J72" s="190" t="n">
        <f aca="false">+I72+J71</f>
        <v>0</v>
      </c>
      <c r="K72" s="190" t="n">
        <f aca="false">+J72+K71</f>
        <v>0</v>
      </c>
      <c r="L72" s="190" t="n">
        <f aca="false">+K72+L71</f>
        <v>0</v>
      </c>
      <c r="M72" s="190" t="n">
        <f aca="false">+L72+M71</f>
        <v>0</v>
      </c>
      <c r="N72" s="190" t="n">
        <f aca="false">+M72+N71</f>
        <v>0</v>
      </c>
      <c r="O72" s="190" t="n">
        <f aca="false">+N72+O71</f>
        <v>0</v>
      </c>
      <c r="P72" s="190" t="n">
        <f aca="false">+O72+P71</f>
        <v>0</v>
      </c>
      <c r="Q72" s="190" t="n">
        <f aca="false">+P72+Q71</f>
        <v>0</v>
      </c>
      <c r="R72" s="190" t="n">
        <f aca="false">+Q72+R71</f>
        <v>0</v>
      </c>
      <c r="S72" s="190" t="n">
        <f aca="false">+R72+S71</f>
        <v>0</v>
      </c>
      <c r="T72" s="190" t="n">
        <f aca="false">+S72+T71</f>
        <v>0</v>
      </c>
      <c r="U72" s="190" t="n">
        <f aca="false">+T72+U71</f>
        <v>1</v>
      </c>
      <c r="V72" s="190" t="n">
        <f aca="false">+U72+V71</f>
        <v>1</v>
      </c>
      <c r="W72" s="190" t="n">
        <f aca="false">+V72+W71</f>
        <v>1</v>
      </c>
      <c r="X72" s="190" t="n">
        <f aca="false">+W72+X71</f>
        <v>1</v>
      </c>
      <c r="Y72" s="190" t="n">
        <f aca="false">+X72+Y71</f>
        <v>1</v>
      </c>
      <c r="Z72" s="190" t="n">
        <f aca="false">+Y72+Z71</f>
        <v>1</v>
      </c>
      <c r="AA72" s="190" t="n">
        <f aca="false">+Z72+AA71</f>
        <v>1</v>
      </c>
      <c r="AB72" s="190" t="n">
        <f aca="false">+AA72+AB71</f>
        <v>1</v>
      </c>
      <c r="AC72" s="190" t="n">
        <f aca="false">+AB72+AC71</f>
        <v>1</v>
      </c>
      <c r="AD72" s="190" t="n">
        <f aca="false">+AC72+AD71</f>
        <v>1</v>
      </c>
      <c r="AE72" s="190" t="n">
        <f aca="false">+AD72+AE71</f>
        <v>1</v>
      </c>
      <c r="AF72" s="190" t="n">
        <f aca="false">+AE72+AF71</f>
        <v>1</v>
      </c>
      <c r="AG72" s="190" t="n">
        <f aca="false">+AF72+AG71</f>
        <v>1</v>
      </c>
      <c r="AH72" s="190" t="n">
        <f aca="false">+AG72+AH71</f>
        <v>1</v>
      </c>
      <c r="AI72" s="164" t="n">
        <f aca="false">+AH72+AI71</f>
        <v>1</v>
      </c>
      <c r="AJ72" s="190" t="n">
        <f aca="false">+AI72+AJ71</f>
        <v>1</v>
      </c>
      <c r="AK72" s="190" t="n">
        <f aca="false">+AJ72+AK71</f>
        <v>1</v>
      </c>
      <c r="AL72" s="190" t="n">
        <f aca="false">+AK72+AL71</f>
        <v>1</v>
      </c>
      <c r="AM72" s="190" t="n">
        <f aca="false">+AL72+AM71</f>
        <v>1</v>
      </c>
      <c r="AN72" s="190" t="n">
        <f aca="false">+AM72+AN71</f>
        <v>1</v>
      </c>
      <c r="AO72" s="190" t="n">
        <f aca="false">+AN72+AO71</f>
        <v>1</v>
      </c>
      <c r="AP72" s="190" t="n">
        <f aca="false">+AO72+AP71</f>
        <v>1</v>
      </c>
      <c r="AQ72" s="190" t="n">
        <f aca="false">+AP72+AQ71</f>
        <v>1</v>
      </c>
      <c r="AR72" s="190" t="n">
        <f aca="false">+AQ72+AR71</f>
        <v>1</v>
      </c>
      <c r="AS72" s="190" t="n">
        <f aca="false">+AR72+AS71</f>
        <v>1</v>
      </c>
      <c r="AT72" s="190" t="n">
        <f aca="false">+AS72+AT71</f>
        <v>1</v>
      </c>
      <c r="AU72" s="190" t="n">
        <f aca="false">+AT72+AU71</f>
        <v>1</v>
      </c>
      <c r="AV72" s="190" t="n">
        <f aca="false">+AU72+AV71</f>
        <v>1</v>
      </c>
      <c r="AW72" s="190" t="n">
        <f aca="false">+AV72+AW71</f>
        <v>1</v>
      </c>
      <c r="AX72" s="190" t="n">
        <f aca="false">+AW72+AX71</f>
        <v>1</v>
      </c>
      <c r="AY72" s="190" t="n">
        <f aca="false">+AX72+AY71</f>
        <v>1</v>
      </c>
      <c r="AZ72" s="190" t="n">
        <f aca="false">+AY72+AZ71</f>
        <v>1</v>
      </c>
      <c r="BA72" s="190" t="n">
        <f aca="false">+AZ72+BA71</f>
        <v>1</v>
      </c>
      <c r="BB72" s="190" t="n">
        <f aca="false">+BA72+BB71</f>
        <v>1</v>
      </c>
      <c r="BC72" s="191"/>
      <c r="BD72" s="189"/>
      <c r="BE72" s="192"/>
      <c r="BF72" s="192"/>
      <c r="BG72" s="192"/>
      <c r="BH72" s="192"/>
      <c r="BI72" s="192"/>
      <c r="BJ72" s="192"/>
      <c r="BK72" s="192"/>
      <c r="BL72" s="192"/>
      <c r="BM72" s="192"/>
      <c r="BN72" s="192"/>
      <c r="BO72" s="192"/>
      <c r="BP72" s="192"/>
      <c r="BQ72" s="192"/>
      <c r="BR72" s="192"/>
      <c r="BS72" s="192"/>
      <c r="BT72" s="192"/>
      <c r="BU72" s="192"/>
      <c r="BV72" s="192"/>
      <c r="BW72" s="192"/>
      <c r="BX72" s="192"/>
      <c r="BY72" s="192"/>
      <c r="BZ72" s="192"/>
      <c r="CA72" s="192"/>
      <c r="CB72" s="192"/>
      <c r="CC72" s="192"/>
      <c r="CD72" s="192"/>
      <c r="CE72" s="192"/>
      <c r="CF72" s="192"/>
      <c r="CG72" s="192"/>
      <c r="CH72" s="192"/>
      <c r="CI72" s="192"/>
      <c r="CJ72" s="192"/>
      <c r="CK72" s="192"/>
      <c r="CL72" s="192"/>
      <c r="CM72" s="192"/>
      <c r="CN72" s="192"/>
      <c r="CO72" s="192"/>
      <c r="CP72" s="192"/>
      <c r="CQ72" s="192"/>
      <c r="CR72" s="192"/>
      <c r="CS72" s="192"/>
      <c r="CT72" s="192"/>
      <c r="CU72" s="192"/>
      <c r="CV72" s="192"/>
      <c r="CW72" s="192"/>
      <c r="CX72" s="192"/>
      <c r="CY72" s="192"/>
      <c r="CZ72" s="192"/>
      <c r="DA72" s="192"/>
      <c r="DB72" s="192"/>
      <c r="DC72" s="192"/>
      <c r="DD72" s="192"/>
      <c r="DE72" s="192"/>
      <c r="DF72" s="192"/>
      <c r="DG72" s="192"/>
      <c r="DH72" s="192"/>
      <c r="DI72" s="192"/>
      <c r="DJ72" s="192"/>
      <c r="DK72" s="192"/>
      <c r="DL72" s="192"/>
      <c r="DM72" s="192"/>
      <c r="DN72" s="192"/>
      <c r="DO72" s="192"/>
      <c r="DP72" s="192"/>
      <c r="DQ72" s="192"/>
      <c r="DR72" s="192"/>
      <c r="DS72" s="192"/>
      <c r="DT72" s="192"/>
      <c r="DU72" s="192"/>
      <c r="DV72" s="192"/>
      <c r="DW72" s="192"/>
      <c r="DX72" s="192"/>
      <c r="DY72" s="192"/>
      <c r="DZ72" s="192"/>
      <c r="EA72" s="192"/>
      <c r="EB72" s="192"/>
      <c r="EC72" s="192"/>
      <c r="ED72" s="192"/>
      <c r="EE72" s="192"/>
      <c r="EF72" s="192"/>
      <c r="EG72" s="192"/>
      <c r="EH72" s="192"/>
      <c r="EI72" s="192"/>
      <c r="EJ72" s="192"/>
      <c r="EK72" s="192"/>
      <c r="EL72" s="192"/>
      <c r="EM72" s="192"/>
      <c r="EN72" s="192"/>
      <c r="EO72" s="192"/>
      <c r="EP72" s="192"/>
      <c r="EQ72" s="192"/>
      <c r="ER72" s="192"/>
      <c r="ES72" s="192"/>
      <c r="ET72" s="192"/>
      <c r="EU72" s="192"/>
      <c r="EV72" s="192"/>
      <c r="EW72" s="192"/>
      <c r="EX72" s="192"/>
      <c r="EY72" s="192"/>
      <c r="EZ72" s="192"/>
      <c r="FA72" s="192"/>
      <c r="FB72" s="192"/>
      <c r="FC72" s="192"/>
      <c r="FD72" s="192"/>
      <c r="FE72" s="192"/>
      <c r="FF72" s="192"/>
      <c r="FG72" s="192"/>
      <c r="FH72" s="192"/>
      <c r="FI72" s="192"/>
      <c r="FJ72" s="192"/>
      <c r="FK72" s="192"/>
      <c r="FL72" s="192"/>
      <c r="FM72" s="192"/>
      <c r="FN72" s="192"/>
      <c r="FO72" s="192"/>
      <c r="FP72" s="192"/>
      <c r="FQ72" s="192"/>
      <c r="FR72" s="192"/>
      <c r="FS72" s="192"/>
      <c r="FT72" s="192"/>
      <c r="FU72" s="192"/>
      <c r="FV72" s="192"/>
      <c r="FW72" s="192"/>
      <c r="FX72" s="192"/>
      <c r="FY72" s="192"/>
      <c r="FZ72" s="192"/>
      <c r="GA72" s="192"/>
      <c r="GB72" s="192"/>
      <c r="GC72" s="192"/>
      <c r="GD72" s="192"/>
      <c r="GE72" s="192"/>
      <c r="GF72" s="192"/>
      <c r="GG72" s="192"/>
      <c r="GH72" s="192"/>
      <c r="GI72" s="192"/>
      <c r="GJ72" s="192"/>
      <c r="GK72" s="192"/>
      <c r="GL72" s="192"/>
      <c r="GM72" s="192"/>
      <c r="GN72" s="192"/>
      <c r="GO72" s="192"/>
      <c r="GP72" s="192"/>
      <c r="GQ72" s="192"/>
      <c r="GR72" s="192"/>
      <c r="GS72" s="192"/>
      <c r="GT72" s="192"/>
      <c r="GU72" s="192"/>
      <c r="GV72" s="192"/>
      <c r="GW72" s="192"/>
      <c r="GX72" s="192"/>
      <c r="GY72" s="192"/>
      <c r="GZ72" s="192"/>
      <c r="HA72" s="192"/>
      <c r="HB72" s="192"/>
      <c r="HC72" s="192"/>
      <c r="HD72" s="192"/>
      <c r="HE72" s="192"/>
      <c r="HF72" s="192"/>
      <c r="HG72" s="192"/>
      <c r="HH72" s="192"/>
      <c r="HI72" s="192"/>
      <c r="HJ72" s="192"/>
      <c r="HK72" s="192"/>
      <c r="HL72" s="192"/>
      <c r="HM72" s="192"/>
      <c r="HN72" s="192"/>
      <c r="HO72" s="192"/>
      <c r="HP72" s="192"/>
      <c r="HQ72" s="192"/>
      <c r="HR72" s="192"/>
      <c r="HS72" s="192"/>
      <c r="HT72" s="192"/>
      <c r="HU72" s="192"/>
      <c r="HV72" s="192"/>
      <c r="HW72" s="192"/>
      <c r="HX72" s="192"/>
      <c r="HY72" s="192"/>
      <c r="HZ72" s="192"/>
      <c r="IA72" s="192"/>
      <c r="IB72" s="192"/>
      <c r="IC72" s="192"/>
      <c r="ID72" s="192"/>
      <c r="IE72" s="192"/>
      <c r="IF72" s="192"/>
      <c r="IG72" s="192"/>
      <c r="IH72" s="192"/>
      <c r="II72" s="192"/>
      <c r="IJ72" s="192"/>
      <c r="IK72" s="192"/>
      <c r="IL72" s="192"/>
      <c r="IM72" s="192"/>
      <c r="IN72" s="192"/>
      <c r="IO72" s="192"/>
      <c r="IP72" s="192"/>
      <c r="IQ72" s="192"/>
      <c r="IR72" s="192"/>
      <c r="IS72" s="192"/>
      <c r="IT72" s="192"/>
      <c r="IU72" s="192"/>
      <c r="IV72" s="192"/>
      <c r="IW72" s="192"/>
    </row>
    <row r="73" customFormat="false" ht="12.75" hidden="false" customHeight="false" outlineLevel="0" collapsed="false">
      <c r="A73" s="155"/>
      <c r="B73" s="204"/>
      <c r="C73" s="185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169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6"/>
      <c r="BD73" s="204"/>
      <c r="BE73" s="207"/>
      <c r="BF73" s="207"/>
      <c r="BG73" s="207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  <c r="BT73" s="207"/>
      <c r="BU73" s="207"/>
      <c r="BV73" s="207"/>
      <c r="BW73" s="207"/>
      <c r="BX73" s="207"/>
      <c r="BY73" s="207"/>
      <c r="BZ73" s="207"/>
      <c r="CA73" s="207"/>
      <c r="CB73" s="207"/>
      <c r="CC73" s="207"/>
      <c r="CD73" s="207"/>
      <c r="CE73" s="207"/>
      <c r="CF73" s="207"/>
      <c r="CG73" s="207"/>
      <c r="CH73" s="207"/>
      <c r="CI73" s="207"/>
      <c r="CJ73" s="207"/>
      <c r="CK73" s="207"/>
      <c r="CL73" s="207"/>
      <c r="CM73" s="207"/>
      <c r="CN73" s="207"/>
      <c r="CO73" s="207"/>
      <c r="CP73" s="207"/>
      <c r="CQ73" s="207"/>
      <c r="CR73" s="207"/>
      <c r="CS73" s="207"/>
      <c r="CT73" s="207"/>
      <c r="CU73" s="207"/>
      <c r="CV73" s="207"/>
      <c r="CW73" s="207"/>
      <c r="CX73" s="207"/>
      <c r="CY73" s="207"/>
      <c r="CZ73" s="207"/>
      <c r="DA73" s="207"/>
      <c r="DB73" s="207"/>
      <c r="DC73" s="207"/>
      <c r="DD73" s="207"/>
      <c r="DE73" s="207"/>
      <c r="DF73" s="207"/>
      <c r="DG73" s="207"/>
      <c r="DH73" s="207"/>
      <c r="DI73" s="207"/>
      <c r="DJ73" s="207"/>
      <c r="DK73" s="207"/>
      <c r="DL73" s="207"/>
      <c r="DM73" s="207"/>
      <c r="DN73" s="207"/>
      <c r="DO73" s="207"/>
      <c r="DP73" s="207"/>
      <c r="DQ73" s="207"/>
      <c r="DR73" s="207"/>
      <c r="DS73" s="207"/>
      <c r="DT73" s="207"/>
      <c r="DU73" s="207"/>
      <c r="DV73" s="207"/>
      <c r="DW73" s="207"/>
      <c r="DX73" s="207"/>
      <c r="DY73" s="207"/>
      <c r="DZ73" s="207"/>
      <c r="EA73" s="207"/>
      <c r="EB73" s="207"/>
      <c r="EC73" s="207"/>
      <c r="ED73" s="207"/>
      <c r="EE73" s="207"/>
      <c r="EF73" s="207"/>
      <c r="EG73" s="207"/>
      <c r="EH73" s="207"/>
      <c r="EI73" s="207"/>
      <c r="EJ73" s="207"/>
      <c r="EK73" s="207"/>
      <c r="EL73" s="207"/>
      <c r="EM73" s="207"/>
      <c r="EN73" s="207"/>
      <c r="EO73" s="207"/>
      <c r="EP73" s="207"/>
      <c r="EQ73" s="207"/>
      <c r="ER73" s="207"/>
      <c r="ES73" s="207"/>
      <c r="ET73" s="207"/>
      <c r="EU73" s="207"/>
      <c r="EV73" s="207"/>
      <c r="EW73" s="207"/>
      <c r="EX73" s="207"/>
      <c r="EY73" s="207"/>
      <c r="EZ73" s="207"/>
      <c r="FA73" s="207"/>
      <c r="FB73" s="207"/>
      <c r="FC73" s="207"/>
      <c r="FD73" s="207"/>
      <c r="FE73" s="207"/>
      <c r="FF73" s="207"/>
      <c r="FG73" s="207"/>
      <c r="FH73" s="207"/>
      <c r="FI73" s="207"/>
      <c r="FJ73" s="207"/>
      <c r="FK73" s="207"/>
      <c r="FL73" s="207"/>
      <c r="FM73" s="207"/>
      <c r="FN73" s="207"/>
      <c r="FO73" s="207"/>
      <c r="FP73" s="207"/>
      <c r="FQ73" s="207"/>
      <c r="FR73" s="207"/>
      <c r="FS73" s="207"/>
      <c r="FT73" s="207"/>
      <c r="FU73" s="207"/>
      <c r="FV73" s="207"/>
      <c r="FW73" s="207"/>
      <c r="FX73" s="207"/>
      <c r="FY73" s="207"/>
      <c r="FZ73" s="207"/>
      <c r="GA73" s="207"/>
      <c r="GB73" s="207"/>
      <c r="GC73" s="207"/>
      <c r="GD73" s="207"/>
      <c r="GE73" s="207"/>
      <c r="GF73" s="207"/>
      <c r="GG73" s="207"/>
      <c r="GH73" s="207"/>
      <c r="GI73" s="207"/>
      <c r="GJ73" s="207"/>
      <c r="GK73" s="207"/>
      <c r="GL73" s="207"/>
      <c r="GM73" s="207"/>
      <c r="GN73" s="207"/>
      <c r="GO73" s="207"/>
      <c r="GP73" s="207"/>
      <c r="GQ73" s="207"/>
      <c r="GR73" s="207"/>
      <c r="GS73" s="207"/>
      <c r="GT73" s="207"/>
      <c r="GU73" s="207"/>
      <c r="GV73" s="207"/>
      <c r="GW73" s="207"/>
      <c r="GX73" s="207"/>
      <c r="GY73" s="207"/>
      <c r="GZ73" s="207"/>
      <c r="HA73" s="207"/>
      <c r="HB73" s="207"/>
      <c r="HC73" s="207"/>
      <c r="HD73" s="207"/>
      <c r="HE73" s="207"/>
      <c r="HF73" s="207"/>
      <c r="HG73" s="207"/>
      <c r="HH73" s="207"/>
      <c r="HI73" s="207"/>
      <c r="HJ73" s="207"/>
      <c r="HK73" s="207"/>
      <c r="HL73" s="207"/>
      <c r="HM73" s="207"/>
      <c r="HN73" s="207"/>
      <c r="HO73" s="207"/>
      <c r="HP73" s="207"/>
      <c r="HQ73" s="207"/>
      <c r="HR73" s="207"/>
      <c r="HS73" s="207"/>
      <c r="HT73" s="207"/>
      <c r="HU73" s="207"/>
      <c r="HV73" s="207"/>
      <c r="HW73" s="207"/>
      <c r="HX73" s="207"/>
      <c r="HY73" s="207"/>
      <c r="HZ73" s="207"/>
      <c r="IA73" s="207"/>
      <c r="IB73" s="207"/>
      <c r="IC73" s="207"/>
      <c r="ID73" s="207"/>
      <c r="IE73" s="207"/>
      <c r="IF73" s="207"/>
      <c r="IG73" s="207"/>
      <c r="IH73" s="207"/>
      <c r="II73" s="207"/>
      <c r="IJ73" s="207"/>
      <c r="IK73" s="207"/>
      <c r="IL73" s="207"/>
      <c r="IM73" s="207"/>
      <c r="IN73" s="207"/>
      <c r="IO73" s="207"/>
      <c r="IP73" s="207"/>
      <c r="IQ73" s="207"/>
      <c r="IR73" s="207"/>
      <c r="IS73" s="207"/>
      <c r="IT73" s="207"/>
      <c r="IU73" s="207"/>
      <c r="IV73" s="207"/>
      <c r="IW73" s="207"/>
    </row>
    <row r="74" customFormat="false" ht="12.75" hidden="false" customHeight="false" outlineLevel="0" collapsed="false">
      <c r="A74" s="155"/>
      <c r="B74" s="194" t="s">
        <v>132</v>
      </c>
      <c r="C74" s="195" t="n">
        <v>43.618</v>
      </c>
      <c r="D74" s="196" t="n">
        <f aca="false">+D70*$C74</f>
        <v>0</v>
      </c>
      <c r="E74" s="196" t="n">
        <f aca="false">+E70*$C74</f>
        <v>0</v>
      </c>
      <c r="F74" s="196" t="n">
        <f aca="false">+F70*$C74</f>
        <v>0</v>
      </c>
      <c r="G74" s="196" t="n">
        <f aca="false">+G70*$C74</f>
        <v>0</v>
      </c>
      <c r="H74" s="196" t="n">
        <f aca="false">+H70*$C74</f>
        <v>0</v>
      </c>
      <c r="I74" s="196" t="n">
        <f aca="false">+I70*$C74</f>
        <v>0</v>
      </c>
      <c r="J74" s="196" t="n">
        <f aca="false">+J70*$C74</f>
        <v>0</v>
      </c>
      <c r="K74" s="196" t="n">
        <f aca="false">+K70*$C74</f>
        <v>0</v>
      </c>
      <c r="L74" s="196" t="n">
        <f aca="false">+L70*$C74</f>
        <v>0</v>
      </c>
      <c r="M74" s="196" t="n">
        <f aca="false">+M70*$C74</f>
        <v>0</v>
      </c>
      <c r="N74" s="196" t="n">
        <f aca="false">+N70*$C74</f>
        <v>0</v>
      </c>
      <c r="O74" s="196" t="n">
        <f aca="false">+O70*$C74</f>
        <v>0</v>
      </c>
      <c r="P74" s="196" t="n">
        <f aca="false">+P70*$C74</f>
        <v>0</v>
      </c>
      <c r="Q74" s="196" t="n">
        <f aca="false">+Q70*$C74</f>
        <v>0</v>
      </c>
      <c r="R74" s="196" t="n">
        <f aca="false">+R70*$C74</f>
        <v>0</v>
      </c>
      <c r="S74" s="196" t="n">
        <f aca="false">+S70*$C74</f>
        <v>0</v>
      </c>
      <c r="T74" s="196" t="n">
        <f aca="false">+T70*$C74</f>
        <v>6.5427</v>
      </c>
      <c r="U74" s="196" t="n">
        <f aca="false">+U70*$C74</f>
        <v>10.9045</v>
      </c>
      <c r="V74" s="196" t="n">
        <f aca="false">+V70*$C74</f>
        <v>10.9045</v>
      </c>
      <c r="W74" s="196" t="n">
        <f aca="false">+W70*$C74</f>
        <v>10.9045</v>
      </c>
      <c r="X74" s="196" t="n">
        <f aca="false">+X70*$C74</f>
        <v>17.4472</v>
      </c>
      <c r="Y74" s="196" t="n">
        <f aca="false">+Y70*$C74</f>
        <v>17.4472</v>
      </c>
      <c r="Z74" s="196" t="n">
        <f aca="false">+Z70*$C74</f>
        <v>17.4472</v>
      </c>
      <c r="AA74" s="196" t="n">
        <f aca="false">+AA70*$C74</f>
        <v>17.4472</v>
      </c>
      <c r="AB74" s="196" t="n">
        <f aca="false">+AB70*$C74</f>
        <v>17.4472</v>
      </c>
      <c r="AC74" s="196" t="n">
        <f aca="false">+AC70*$C74</f>
        <v>17.4472</v>
      </c>
      <c r="AD74" s="196" t="n">
        <f aca="false">+AD70*$C74</f>
        <v>17.4472</v>
      </c>
      <c r="AE74" s="196" t="n">
        <f aca="false">+AE70*$C74</f>
        <v>26.1708</v>
      </c>
      <c r="AF74" s="196" t="n">
        <f aca="false">+AF70*$C74</f>
        <v>26.1708</v>
      </c>
      <c r="AG74" s="196" t="n">
        <f aca="false">+AG70*$C74</f>
        <v>26.1708</v>
      </c>
      <c r="AH74" s="196" t="n">
        <f aca="false">+AH70*$C74</f>
        <v>34.8944</v>
      </c>
      <c r="AI74" s="175" t="n">
        <f aca="false">+AI70*$C74</f>
        <v>34.8944</v>
      </c>
      <c r="AJ74" s="196" t="n">
        <f aca="false">+AJ70*$C74</f>
        <v>43.618</v>
      </c>
      <c r="AK74" s="196" t="n">
        <f aca="false">+AK70*$C74</f>
        <v>43.618</v>
      </c>
      <c r="AL74" s="196" t="n">
        <f aca="false">+AL70*$C74</f>
        <v>43.618</v>
      </c>
      <c r="AM74" s="196" t="n">
        <f aca="false">+AM70*$C74</f>
        <v>43.618</v>
      </c>
      <c r="AN74" s="196" t="n">
        <f aca="false">+AN70*$C74</f>
        <v>43.618</v>
      </c>
      <c r="AO74" s="196" t="n">
        <f aca="false">+AO70*$C74</f>
        <v>43.618</v>
      </c>
      <c r="AP74" s="196" t="n">
        <f aca="false">+AP70*$C74</f>
        <v>43.618</v>
      </c>
      <c r="AQ74" s="196" t="n">
        <f aca="false">+AQ70*$C74</f>
        <v>43.618</v>
      </c>
      <c r="AR74" s="196" t="n">
        <f aca="false">+AR70*$C74</f>
        <v>43.618</v>
      </c>
      <c r="AS74" s="196" t="n">
        <f aca="false">+AS70*$C74</f>
        <v>43.618</v>
      </c>
      <c r="AT74" s="196" t="n">
        <f aca="false">+AT70*$C74</f>
        <v>43.618</v>
      </c>
      <c r="AU74" s="196" t="n">
        <f aca="false">+AU70*$C74</f>
        <v>43.618</v>
      </c>
      <c r="AV74" s="196" t="n">
        <f aca="false">+AV70*$C74</f>
        <v>43.618</v>
      </c>
      <c r="AW74" s="196" t="n">
        <f aca="false">+AW70*$C74</f>
        <v>43.618</v>
      </c>
      <c r="AX74" s="196" t="n">
        <f aca="false">+AX70*$C74</f>
        <v>43.618</v>
      </c>
      <c r="AY74" s="196" t="n">
        <f aca="false">+AY70*$C74</f>
        <v>43.618</v>
      </c>
      <c r="AZ74" s="196" t="n">
        <f aca="false">+AZ70*$C74</f>
        <v>43.618</v>
      </c>
      <c r="BA74" s="196" t="n">
        <f aca="false">+BA70*$C74</f>
        <v>43.618</v>
      </c>
      <c r="BB74" s="196" t="n">
        <f aca="false">+BB70*$C74</f>
        <v>43.618</v>
      </c>
      <c r="BC74" s="197"/>
      <c r="BD74" s="198"/>
      <c r="BE74" s="198"/>
      <c r="BF74" s="198"/>
      <c r="BG74" s="198"/>
      <c r="BH74" s="198"/>
      <c r="BI74" s="198"/>
      <c r="BJ74" s="198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8"/>
      <c r="CA74" s="198"/>
      <c r="CB74" s="198"/>
      <c r="CC74" s="198"/>
      <c r="CD74" s="198"/>
      <c r="CE74" s="198"/>
      <c r="CF74" s="198"/>
      <c r="CG74" s="198"/>
      <c r="CH74" s="198"/>
      <c r="CI74" s="198"/>
      <c r="CJ74" s="198"/>
      <c r="CK74" s="198"/>
      <c r="CL74" s="194"/>
      <c r="CM74" s="194"/>
      <c r="CN74" s="194"/>
      <c r="CO74" s="194"/>
      <c r="CP74" s="194"/>
      <c r="CQ74" s="194"/>
      <c r="CR74" s="194"/>
      <c r="CS74" s="194"/>
      <c r="CT74" s="194"/>
      <c r="CU74" s="194"/>
      <c r="CV74" s="194"/>
      <c r="CW74" s="194"/>
      <c r="CX74" s="194"/>
      <c r="CY74" s="194"/>
      <c r="CZ74" s="194"/>
      <c r="DA74" s="194"/>
      <c r="DB74" s="194"/>
      <c r="DC74" s="194"/>
      <c r="DD74" s="194"/>
      <c r="DE74" s="194"/>
      <c r="DF74" s="194"/>
      <c r="DG74" s="194"/>
      <c r="DH74" s="194"/>
      <c r="DI74" s="194"/>
      <c r="DJ74" s="194"/>
      <c r="DK74" s="194"/>
      <c r="DL74" s="194"/>
      <c r="DM74" s="194"/>
      <c r="DN74" s="194"/>
      <c r="DO74" s="194"/>
      <c r="DP74" s="194"/>
      <c r="DQ74" s="194"/>
      <c r="DR74" s="194"/>
      <c r="DS74" s="194"/>
      <c r="DT74" s="194"/>
      <c r="DU74" s="194"/>
      <c r="DV74" s="194"/>
      <c r="DW74" s="194"/>
      <c r="DX74" s="194"/>
      <c r="DY74" s="194"/>
      <c r="DZ74" s="194"/>
      <c r="EA74" s="194"/>
      <c r="EB74" s="194"/>
      <c r="EC74" s="194"/>
      <c r="ED74" s="194"/>
      <c r="EE74" s="194"/>
      <c r="EF74" s="194"/>
      <c r="EG74" s="194"/>
      <c r="EH74" s="194"/>
      <c r="EI74" s="194"/>
      <c r="EJ74" s="194"/>
      <c r="EK74" s="194"/>
      <c r="EL74" s="194"/>
      <c r="EM74" s="194"/>
      <c r="EN74" s="194"/>
      <c r="EO74" s="194"/>
      <c r="EP74" s="194"/>
      <c r="EQ74" s="194"/>
      <c r="ER74" s="194"/>
      <c r="ES74" s="194"/>
      <c r="ET74" s="194"/>
      <c r="EU74" s="194"/>
      <c r="EV74" s="194"/>
      <c r="EW74" s="194"/>
      <c r="EX74" s="194"/>
      <c r="EY74" s="194"/>
      <c r="EZ74" s="194"/>
      <c r="FA74" s="194"/>
      <c r="FB74" s="194"/>
      <c r="FC74" s="194"/>
      <c r="FD74" s="194"/>
      <c r="FE74" s="194"/>
      <c r="FF74" s="194"/>
      <c r="FG74" s="194"/>
      <c r="FH74" s="194"/>
      <c r="FI74" s="194"/>
      <c r="FJ74" s="194"/>
      <c r="FK74" s="194"/>
      <c r="FL74" s="194"/>
      <c r="FM74" s="194"/>
      <c r="FN74" s="194"/>
      <c r="FO74" s="194"/>
      <c r="FP74" s="194"/>
      <c r="FQ74" s="194"/>
      <c r="FR74" s="194"/>
      <c r="FS74" s="194"/>
      <c r="FT74" s="194"/>
      <c r="FU74" s="194"/>
      <c r="FV74" s="194"/>
      <c r="FW74" s="194"/>
      <c r="FX74" s="194"/>
      <c r="FY74" s="194"/>
      <c r="FZ74" s="194"/>
      <c r="GA74" s="194"/>
      <c r="GB74" s="194"/>
      <c r="GC74" s="194"/>
      <c r="GD74" s="194"/>
      <c r="GE74" s="194"/>
      <c r="GF74" s="194"/>
      <c r="GG74" s="194"/>
      <c r="GH74" s="194"/>
      <c r="GI74" s="194"/>
      <c r="GJ74" s="194"/>
      <c r="GK74" s="194"/>
      <c r="GL74" s="194"/>
      <c r="GM74" s="194"/>
      <c r="GN74" s="194"/>
      <c r="GO74" s="194"/>
      <c r="GP74" s="194"/>
      <c r="GQ74" s="194"/>
      <c r="GR74" s="194"/>
      <c r="GS74" s="194"/>
      <c r="GT74" s="194"/>
      <c r="GU74" s="194"/>
      <c r="GV74" s="194"/>
      <c r="GW74" s="194"/>
      <c r="GX74" s="194"/>
      <c r="GY74" s="194"/>
      <c r="GZ74" s="194"/>
      <c r="HA74" s="194"/>
      <c r="HB74" s="194"/>
      <c r="HC74" s="194"/>
      <c r="HD74" s="194"/>
      <c r="HE74" s="194"/>
      <c r="HF74" s="194"/>
      <c r="HG74" s="194"/>
      <c r="HH74" s="194"/>
      <c r="HI74" s="194"/>
      <c r="HJ74" s="194"/>
      <c r="HK74" s="194"/>
      <c r="HL74" s="194"/>
      <c r="HM74" s="194"/>
      <c r="HN74" s="194"/>
      <c r="HO74" s="194"/>
      <c r="HP74" s="194"/>
      <c r="HQ74" s="194"/>
      <c r="HR74" s="194"/>
      <c r="HS74" s="194"/>
      <c r="HT74" s="194"/>
      <c r="HU74" s="194"/>
      <c r="HV74" s="194"/>
      <c r="HW74" s="194"/>
      <c r="HX74" s="194"/>
      <c r="HY74" s="194"/>
      <c r="HZ74" s="194"/>
      <c r="IA74" s="194"/>
      <c r="IB74" s="194"/>
      <c r="IC74" s="194"/>
      <c r="ID74" s="194"/>
      <c r="IE74" s="194"/>
      <c r="IF74" s="194"/>
      <c r="IG74" s="194"/>
      <c r="IH74" s="194"/>
      <c r="II74" s="194"/>
      <c r="IJ74" s="194"/>
      <c r="IK74" s="194"/>
      <c r="IL74" s="194"/>
      <c r="IM74" s="194"/>
      <c r="IN74" s="194"/>
      <c r="IO74" s="194"/>
      <c r="IP74" s="194"/>
      <c r="IQ74" s="194"/>
      <c r="IR74" s="194"/>
      <c r="IS74" s="194"/>
      <c r="IT74" s="194"/>
      <c r="IU74" s="194"/>
      <c r="IV74" s="194"/>
      <c r="IW74" s="194"/>
    </row>
    <row r="75" customFormat="false" ht="13.5" hidden="false" customHeight="false" outlineLevel="0" collapsed="false">
      <c r="A75" s="155"/>
      <c r="B75" s="199" t="s">
        <v>133</v>
      </c>
      <c r="C75" s="200" t="str">
        <f aca="false">+'Detail by Turbine'!B14</f>
        <v>Tentative</v>
      </c>
      <c r="D75" s="201" t="n">
        <f aca="false">+D72*$C74</f>
        <v>0</v>
      </c>
      <c r="E75" s="201" t="n">
        <f aca="false">+E72*$C74</f>
        <v>0</v>
      </c>
      <c r="F75" s="201" t="n">
        <f aca="false">+F72*$C74</f>
        <v>0</v>
      </c>
      <c r="G75" s="201" t="n">
        <f aca="false">+G72*$C74</f>
        <v>0</v>
      </c>
      <c r="H75" s="201" t="n">
        <f aca="false">+H72*$C74</f>
        <v>0</v>
      </c>
      <c r="I75" s="201" t="n">
        <f aca="false">+I72*$C74</f>
        <v>0</v>
      </c>
      <c r="J75" s="201" t="n">
        <f aca="false">+J72*$C74</f>
        <v>0</v>
      </c>
      <c r="K75" s="201" t="n">
        <f aca="false">+K72*$C74</f>
        <v>0</v>
      </c>
      <c r="L75" s="201" t="n">
        <f aca="false">+L72*$C74</f>
        <v>0</v>
      </c>
      <c r="M75" s="201" t="n">
        <f aca="false">+M72*$C74</f>
        <v>0</v>
      </c>
      <c r="N75" s="201" t="n">
        <f aca="false">+N72*$C74</f>
        <v>0</v>
      </c>
      <c r="O75" s="201" t="n">
        <f aca="false">+O72*$C74</f>
        <v>0</v>
      </c>
      <c r="P75" s="201" t="n">
        <f aca="false">+P72*$C74</f>
        <v>0</v>
      </c>
      <c r="Q75" s="201" t="n">
        <f aca="false">+Q72*$C74</f>
        <v>0</v>
      </c>
      <c r="R75" s="201" t="n">
        <f aca="false">+R72*$C74</f>
        <v>0</v>
      </c>
      <c r="S75" s="201" t="n">
        <f aca="false">+S72*$C74</f>
        <v>0</v>
      </c>
      <c r="T75" s="201" t="n">
        <f aca="false">+T72*$C74</f>
        <v>0</v>
      </c>
      <c r="U75" s="201" t="n">
        <f aca="false">+U72*$C74</f>
        <v>43.618</v>
      </c>
      <c r="V75" s="201" t="n">
        <f aca="false">+V72*$C74</f>
        <v>43.618</v>
      </c>
      <c r="W75" s="201" t="n">
        <f aca="false">+W72*$C74</f>
        <v>43.618</v>
      </c>
      <c r="X75" s="201" t="n">
        <f aca="false">+X72*$C74</f>
        <v>43.618</v>
      </c>
      <c r="Y75" s="201" t="n">
        <f aca="false">+Y72*$C74</f>
        <v>43.618</v>
      </c>
      <c r="Z75" s="201" t="n">
        <f aca="false">+Z72*$C74</f>
        <v>43.618</v>
      </c>
      <c r="AA75" s="201" t="n">
        <f aca="false">+AA72*$C74</f>
        <v>43.618</v>
      </c>
      <c r="AB75" s="201" t="n">
        <f aca="false">+AB72*$C74</f>
        <v>43.618</v>
      </c>
      <c r="AC75" s="201" t="n">
        <f aca="false">+AC72*$C74</f>
        <v>43.618</v>
      </c>
      <c r="AD75" s="201" t="n">
        <f aca="false">+AD72*$C74</f>
        <v>43.618</v>
      </c>
      <c r="AE75" s="201" t="n">
        <f aca="false">+AE72*$C74</f>
        <v>43.618</v>
      </c>
      <c r="AF75" s="201" t="n">
        <f aca="false">+AF72*$C74</f>
        <v>43.618</v>
      </c>
      <c r="AG75" s="201" t="n">
        <f aca="false">+AG72*$C74</f>
        <v>43.618</v>
      </c>
      <c r="AH75" s="201" t="n">
        <f aca="false">+AH72*$C74</f>
        <v>43.618</v>
      </c>
      <c r="AI75" s="181" t="n">
        <f aca="false">+AI72*$C74</f>
        <v>43.618</v>
      </c>
      <c r="AJ75" s="201" t="n">
        <f aca="false">+AJ72*$C74</f>
        <v>43.618</v>
      </c>
      <c r="AK75" s="201" t="n">
        <f aca="false">+AK72*$C74</f>
        <v>43.618</v>
      </c>
      <c r="AL75" s="201" t="n">
        <f aca="false">+AL72*$C74</f>
        <v>43.618</v>
      </c>
      <c r="AM75" s="201" t="n">
        <f aca="false">+AM72*$C74</f>
        <v>43.618</v>
      </c>
      <c r="AN75" s="201" t="n">
        <f aca="false">+AN72*$C74</f>
        <v>43.618</v>
      </c>
      <c r="AO75" s="201" t="n">
        <f aca="false">+AO72*$C74</f>
        <v>43.618</v>
      </c>
      <c r="AP75" s="201" t="n">
        <f aca="false">+AP72*$C74</f>
        <v>43.618</v>
      </c>
      <c r="AQ75" s="201" t="n">
        <f aca="false">+AQ72*$C74</f>
        <v>43.618</v>
      </c>
      <c r="AR75" s="201" t="n">
        <f aca="false">+AR72*$C74</f>
        <v>43.618</v>
      </c>
      <c r="AS75" s="201" t="n">
        <f aca="false">+AS72*$C74</f>
        <v>43.618</v>
      </c>
      <c r="AT75" s="201" t="n">
        <f aca="false">+AT72*$C74</f>
        <v>43.618</v>
      </c>
      <c r="AU75" s="201" t="n">
        <f aca="false">+AU72*$C74</f>
        <v>43.618</v>
      </c>
      <c r="AV75" s="201" t="n">
        <f aca="false">+AV72*$C74</f>
        <v>43.618</v>
      </c>
      <c r="AW75" s="201" t="n">
        <f aca="false">+AW72*$C74</f>
        <v>43.618</v>
      </c>
      <c r="AX75" s="201" t="n">
        <f aca="false">+AX72*$C74</f>
        <v>43.618</v>
      </c>
      <c r="AY75" s="201" t="n">
        <f aca="false">+AY72*$C74</f>
        <v>43.618</v>
      </c>
      <c r="AZ75" s="201" t="n">
        <f aca="false">+AZ72*$C74</f>
        <v>43.618</v>
      </c>
      <c r="BA75" s="201" t="n">
        <f aca="false">+BA72*$C74</f>
        <v>43.618</v>
      </c>
      <c r="BB75" s="201" t="n">
        <f aca="false">+BB72*$C74</f>
        <v>43.618</v>
      </c>
      <c r="BC75" s="202"/>
      <c r="BD75" s="203"/>
      <c r="BE75" s="203"/>
      <c r="BF75" s="203"/>
      <c r="BG75" s="203"/>
      <c r="BH75" s="203"/>
      <c r="BI75" s="203"/>
      <c r="BJ75" s="203"/>
      <c r="BK75" s="203"/>
      <c r="BL75" s="203"/>
      <c r="BM75" s="203"/>
      <c r="BN75" s="203"/>
      <c r="BO75" s="203"/>
      <c r="BP75" s="203"/>
      <c r="BQ75" s="203"/>
      <c r="BR75" s="203"/>
      <c r="BS75" s="203"/>
      <c r="BT75" s="203"/>
      <c r="BU75" s="203"/>
      <c r="BV75" s="203"/>
      <c r="BW75" s="203"/>
      <c r="BX75" s="203"/>
      <c r="BY75" s="203"/>
      <c r="BZ75" s="203"/>
      <c r="CA75" s="203"/>
      <c r="CB75" s="203"/>
      <c r="CC75" s="203"/>
      <c r="CD75" s="203"/>
      <c r="CE75" s="203"/>
      <c r="CF75" s="203"/>
      <c r="CG75" s="203"/>
      <c r="CH75" s="203"/>
      <c r="CI75" s="203"/>
      <c r="CJ75" s="203"/>
      <c r="CK75" s="203"/>
      <c r="CL75" s="199"/>
      <c r="CM75" s="199"/>
      <c r="CN75" s="199"/>
      <c r="CO75" s="199"/>
      <c r="CP75" s="199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9"/>
      <c r="DL75" s="199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199"/>
      <c r="EF75" s="199"/>
      <c r="EG75" s="199"/>
      <c r="EH75" s="199"/>
      <c r="EI75" s="199"/>
      <c r="EJ75" s="199"/>
      <c r="EK75" s="199"/>
      <c r="EL75" s="199"/>
      <c r="EM75" s="199"/>
      <c r="EN75" s="199"/>
      <c r="EO75" s="199"/>
      <c r="EP75" s="199"/>
      <c r="EQ75" s="199"/>
      <c r="ER75" s="199"/>
      <c r="ES75" s="199"/>
      <c r="ET75" s="199"/>
      <c r="EU75" s="199"/>
      <c r="EV75" s="199"/>
      <c r="EW75" s="199"/>
      <c r="EX75" s="199"/>
      <c r="EY75" s="199"/>
      <c r="EZ75" s="199"/>
      <c r="FA75" s="199"/>
      <c r="FB75" s="199"/>
      <c r="FC75" s="199"/>
      <c r="FD75" s="199"/>
      <c r="FE75" s="199"/>
      <c r="FF75" s="199"/>
      <c r="FG75" s="199"/>
      <c r="FH75" s="199"/>
      <c r="FI75" s="199"/>
      <c r="FJ75" s="199"/>
      <c r="FK75" s="199"/>
      <c r="FL75" s="199"/>
      <c r="FM75" s="199"/>
      <c r="FN75" s="199"/>
      <c r="FO75" s="199"/>
      <c r="FP75" s="199"/>
      <c r="FQ75" s="199"/>
      <c r="FR75" s="199"/>
      <c r="FS75" s="199"/>
      <c r="FT75" s="199"/>
      <c r="FU75" s="199"/>
      <c r="FV75" s="199"/>
      <c r="FW75" s="199"/>
      <c r="FX75" s="199"/>
      <c r="FY75" s="199"/>
      <c r="FZ75" s="199"/>
      <c r="GA75" s="199"/>
      <c r="GB75" s="199"/>
      <c r="GC75" s="199"/>
      <c r="GD75" s="199"/>
      <c r="GE75" s="199"/>
      <c r="GF75" s="199"/>
      <c r="GG75" s="199"/>
      <c r="GH75" s="199"/>
      <c r="GI75" s="199"/>
      <c r="GJ75" s="199"/>
      <c r="GK75" s="199"/>
      <c r="GL75" s="199"/>
      <c r="GM75" s="199"/>
      <c r="GN75" s="199"/>
      <c r="GO75" s="199"/>
      <c r="GP75" s="199"/>
      <c r="GQ75" s="199"/>
      <c r="GR75" s="199"/>
      <c r="GS75" s="199"/>
      <c r="GT75" s="199"/>
      <c r="GU75" s="199"/>
      <c r="GV75" s="199"/>
      <c r="GW75" s="199"/>
      <c r="GX75" s="199"/>
      <c r="GY75" s="199"/>
      <c r="GZ75" s="199"/>
      <c r="HA75" s="199"/>
      <c r="HB75" s="199"/>
      <c r="HC75" s="199"/>
      <c r="HD75" s="199"/>
      <c r="HE75" s="199"/>
      <c r="HF75" s="199"/>
      <c r="HG75" s="199"/>
      <c r="HH75" s="199"/>
      <c r="HI75" s="199"/>
      <c r="HJ75" s="199"/>
      <c r="HK75" s="199"/>
      <c r="HL75" s="199"/>
      <c r="HM75" s="199"/>
      <c r="HN75" s="199"/>
      <c r="HO75" s="199"/>
      <c r="HP75" s="199"/>
      <c r="HQ75" s="199"/>
      <c r="HR75" s="199"/>
      <c r="HS75" s="199"/>
      <c r="HT75" s="199"/>
      <c r="HU75" s="199"/>
      <c r="HV75" s="199"/>
      <c r="HW75" s="199"/>
      <c r="HX75" s="199"/>
      <c r="HY75" s="199"/>
      <c r="HZ75" s="199"/>
      <c r="IA75" s="199"/>
      <c r="IB75" s="199"/>
      <c r="IC75" s="199"/>
      <c r="ID75" s="199"/>
      <c r="IE75" s="199"/>
      <c r="IF75" s="199"/>
      <c r="IG75" s="199"/>
      <c r="IH75" s="199"/>
      <c r="II75" s="199"/>
      <c r="IJ75" s="199"/>
      <c r="IK75" s="199"/>
      <c r="IL75" s="199"/>
      <c r="IM75" s="199"/>
      <c r="IN75" s="199"/>
      <c r="IO75" s="199"/>
      <c r="IP75" s="199"/>
      <c r="IQ75" s="199"/>
      <c r="IR75" s="199"/>
      <c r="IS75" s="199"/>
      <c r="IT75" s="199"/>
      <c r="IU75" s="199"/>
      <c r="IV75" s="199"/>
      <c r="IW75" s="199"/>
    </row>
    <row r="76" customFormat="false" ht="15" hidden="false" customHeight="true" outlineLevel="0" collapsed="false">
      <c r="A76" s="155" t="n">
        <f aca="false">+A68+1</f>
        <v>10</v>
      </c>
      <c r="B76" s="184" t="str">
        <f aca="false">+'Detail by Turbine'!G15</f>
        <v>MHI 501F Simple Cycle</v>
      </c>
      <c r="C76" s="185" t="str">
        <f aca="false">+'Detail by Turbine'!S15</f>
        <v>Eletrobolt II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59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  <c r="AT76" s="186"/>
      <c r="AU76" s="186"/>
      <c r="AV76" s="186"/>
      <c r="AW76" s="186"/>
      <c r="AX76" s="186"/>
      <c r="AY76" s="186"/>
      <c r="AZ76" s="186"/>
      <c r="BA76" s="186"/>
      <c r="BB76" s="186"/>
      <c r="BC76" s="187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  <c r="BO76" s="188"/>
      <c r="BP76" s="188"/>
      <c r="BQ76" s="188"/>
      <c r="BR76" s="188"/>
      <c r="BS76" s="188"/>
      <c r="BT76" s="188"/>
      <c r="BU76" s="188"/>
      <c r="BV76" s="188"/>
      <c r="BW76" s="188"/>
      <c r="BX76" s="188"/>
      <c r="BY76" s="188"/>
      <c r="BZ76" s="188"/>
      <c r="CA76" s="188"/>
      <c r="CB76" s="188"/>
      <c r="CC76" s="188"/>
      <c r="CD76" s="188"/>
      <c r="CE76" s="188"/>
      <c r="CF76" s="188"/>
      <c r="CG76" s="188"/>
      <c r="CH76" s="188"/>
      <c r="CI76" s="188"/>
      <c r="CJ76" s="188"/>
      <c r="CK76" s="188"/>
      <c r="CL76" s="188"/>
      <c r="CM76" s="188"/>
      <c r="CN76" s="188"/>
      <c r="CO76" s="188"/>
      <c r="CP76" s="188"/>
      <c r="CQ76" s="188"/>
      <c r="CR76" s="188"/>
      <c r="CS76" s="188"/>
      <c r="CT76" s="188"/>
      <c r="CU76" s="188"/>
      <c r="CV76" s="188"/>
      <c r="CW76" s="188"/>
      <c r="CX76" s="188"/>
      <c r="CY76" s="188"/>
      <c r="CZ76" s="188"/>
      <c r="DA76" s="188"/>
      <c r="DB76" s="188"/>
      <c r="DC76" s="188"/>
      <c r="DD76" s="188"/>
      <c r="DE76" s="188"/>
      <c r="DF76" s="188"/>
      <c r="DG76" s="188"/>
      <c r="DH76" s="188"/>
      <c r="DI76" s="188"/>
      <c r="DJ76" s="188"/>
      <c r="DK76" s="188"/>
      <c r="DL76" s="188"/>
      <c r="DM76" s="188"/>
      <c r="DN76" s="188"/>
      <c r="DO76" s="188"/>
      <c r="DP76" s="188"/>
      <c r="DQ76" s="188"/>
      <c r="DR76" s="188"/>
      <c r="DS76" s="188"/>
      <c r="DT76" s="188"/>
      <c r="DU76" s="188"/>
      <c r="DV76" s="188"/>
      <c r="DW76" s="188"/>
      <c r="DX76" s="188"/>
      <c r="DY76" s="188"/>
      <c r="DZ76" s="188"/>
      <c r="EA76" s="188"/>
      <c r="EB76" s="188"/>
      <c r="EC76" s="188"/>
      <c r="ED76" s="188"/>
      <c r="EE76" s="188"/>
      <c r="EF76" s="188"/>
      <c r="EG76" s="188"/>
      <c r="EH76" s="188"/>
      <c r="EI76" s="188"/>
      <c r="EJ76" s="188"/>
      <c r="EK76" s="188"/>
      <c r="EL76" s="188"/>
      <c r="EM76" s="188"/>
      <c r="EN76" s="188"/>
      <c r="EO76" s="188"/>
      <c r="EP76" s="188"/>
      <c r="EQ76" s="188"/>
      <c r="ER76" s="188"/>
      <c r="ES76" s="188"/>
      <c r="ET76" s="188"/>
      <c r="EU76" s="188"/>
      <c r="EV76" s="188"/>
      <c r="EW76" s="188"/>
      <c r="EX76" s="188"/>
      <c r="EY76" s="188"/>
      <c r="EZ76" s="188"/>
      <c r="FA76" s="188"/>
      <c r="FB76" s="188"/>
      <c r="FC76" s="188"/>
      <c r="FD76" s="188"/>
      <c r="FE76" s="188"/>
      <c r="FF76" s="188"/>
      <c r="FG76" s="188"/>
      <c r="FH76" s="188"/>
      <c r="FI76" s="188"/>
      <c r="FJ76" s="188"/>
      <c r="FK76" s="188"/>
      <c r="FL76" s="188"/>
      <c r="FM76" s="188"/>
      <c r="FN76" s="188"/>
      <c r="FO76" s="188"/>
      <c r="FP76" s="188"/>
      <c r="FQ76" s="188"/>
      <c r="FR76" s="188"/>
      <c r="FS76" s="188"/>
      <c r="FT76" s="188"/>
      <c r="FU76" s="188"/>
      <c r="FV76" s="188"/>
      <c r="FW76" s="188"/>
      <c r="FX76" s="188"/>
      <c r="FY76" s="188"/>
      <c r="FZ76" s="188"/>
      <c r="GA76" s="188"/>
      <c r="GB76" s="188"/>
      <c r="GC76" s="188"/>
      <c r="GD76" s="188"/>
      <c r="GE76" s="188"/>
      <c r="GF76" s="188"/>
      <c r="GG76" s="188"/>
      <c r="GH76" s="188"/>
      <c r="GI76" s="188"/>
      <c r="GJ76" s="188"/>
      <c r="GK76" s="188"/>
      <c r="GL76" s="188"/>
      <c r="GM76" s="188"/>
      <c r="GN76" s="188"/>
      <c r="GO76" s="188"/>
      <c r="GP76" s="188"/>
      <c r="GQ76" s="188"/>
      <c r="GR76" s="188"/>
      <c r="GS76" s="188"/>
      <c r="GT76" s="188"/>
      <c r="GU76" s="188"/>
      <c r="GV76" s="188"/>
      <c r="GW76" s="188"/>
      <c r="GX76" s="188"/>
      <c r="GY76" s="188"/>
      <c r="GZ76" s="188"/>
      <c r="HA76" s="188"/>
      <c r="HB76" s="188"/>
      <c r="HC76" s="188"/>
      <c r="HD76" s="188"/>
      <c r="HE76" s="188"/>
      <c r="HF76" s="188"/>
      <c r="HG76" s="188"/>
      <c r="HH76" s="188"/>
      <c r="HI76" s="188"/>
      <c r="HJ76" s="188"/>
      <c r="HK76" s="188"/>
      <c r="HL76" s="188"/>
      <c r="HM76" s="188"/>
      <c r="HN76" s="188"/>
      <c r="HO76" s="188"/>
      <c r="HP76" s="188"/>
      <c r="HQ76" s="188"/>
      <c r="HR76" s="188"/>
      <c r="HS76" s="188"/>
      <c r="HT76" s="188"/>
      <c r="HU76" s="188"/>
      <c r="HV76" s="188"/>
      <c r="HW76" s="188"/>
      <c r="HX76" s="188"/>
      <c r="HY76" s="188"/>
      <c r="HZ76" s="188"/>
      <c r="IA76" s="188"/>
      <c r="IB76" s="188"/>
      <c r="IC76" s="188"/>
      <c r="ID76" s="188"/>
      <c r="IE76" s="188"/>
      <c r="IF76" s="188"/>
      <c r="IG76" s="188"/>
      <c r="IH76" s="188"/>
      <c r="II76" s="188"/>
      <c r="IJ76" s="188"/>
      <c r="IK76" s="188"/>
      <c r="IL76" s="188"/>
      <c r="IM76" s="188"/>
      <c r="IN76" s="188"/>
      <c r="IO76" s="188"/>
      <c r="IP76" s="188"/>
      <c r="IQ76" s="188"/>
      <c r="IR76" s="188"/>
      <c r="IS76" s="188"/>
      <c r="IT76" s="188"/>
      <c r="IU76" s="188"/>
      <c r="IV76" s="188"/>
      <c r="IW76" s="188"/>
    </row>
    <row r="77" customFormat="false" ht="12.75" hidden="false" customHeight="false" outlineLevel="0" collapsed="false">
      <c r="A77" s="155"/>
      <c r="B77" s="189" t="s">
        <v>128</v>
      </c>
      <c r="C77" s="185"/>
      <c r="D77" s="190" t="n">
        <v>0</v>
      </c>
      <c r="E77" s="190" t="n">
        <v>0</v>
      </c>
      <c r="F77" s="190" t="n">
        <v>0</v>
      </c>
      <c r="G77" s="190" t="n">
        <v>0</v>
      </c>
      <c r="H77" s="190" t="n">
        <v>0</v>
      </c>
      <c r="I77" s="190" t="n">
        <v>0</v>
      </c>
      <c r="J77" s="190" t="n">
        <v>0</v>
      </c>
      <c r="K77" s="190" t="n">
        <v>0</v>
      </c>
      <c r="L77" s="190" t="n">
        <v>0</v>
      </c>
      <c r="M77" s="190" t="n">
        <v>0</v>
      </c>
      <c r="N77" s="190" t="n">
        <v>0</v>
      </c>
      <c r="O77" s="190" t="n">
        <v>0</v>
      </c>
      <c r="P77" s="190" t="n">
        <v>0</v>
      </c>
      <c r="Q77" s="190" t="n">
        <v>0</v>
      </c>
      <c r="R77" s="190" t="n">
        <v>0</v>
      </c>
      <c r="S77" s="190" t="n">
        <v>0</v>
      </c>
      <c r="T77" s="190" t="n">
        <v>0</v>
      </c>
      <c r="U77" s="190" t="n">
        <v>0</v>
      </c>
      <c r="V77" s="190" t="n">
        <v>0</v>
      </c>
      <c r="W77" s="190" t="n">
        <v>0</v>
      </c>
      <c r="X77" s="190" t="n">
        <v>0</v>
      </c>
      <c r="Y77" s="190" t="n">
        <v>0.1</v>
      </c>
      <c r="Z77" s="190" t="n">
        <v>0</v>
      </c>
      <c r="AA77" s="190" t="n">
        <v>0</v>
      </c>
      <c r="AB77" s="190" t="n">
        <v>0</v>
      </c>
      <c r="AC77" s="190" t="n">
        <v>0</v>
      </c>
      <c r="AD77" s="190" t="n">
        <v>0</v>
      </c>
      <c r="AE77" s="190" t="n">
        <v>0.15</v>
      </c>
      <c r="AF77" s="190" t="n">
        <v>0</v>
      </c>
      <c r="AG77" s="190" t="n">
        <v>0</v>
      </c>
      <c r="AH77" s="190" t="n">
        <v>0</v>
      </c>
      <c r="AI77" s="164" t="n">
        <v>0.15</v>
      </c>
      <c r="AJ77" s="190" t="n">
        <v>0</v>
      </c>
      <c r="AK77" s="190" t="n">
        <v>0</v>
      </c>
      <c r="AL77" s="190" t="n">
        <v>0</v>
      </c>
      <c r="AM77" s="190" t="n">
        <v>0</v>
      </c>
      <c r="AN77" s="190" t="n">
        <v>0</v>
      </c>
      <c r="AO77" s="190" t="n">
        <v>0</v>
      </c>
      <c r="AP77" s="190" t="n">
        <v>0.2</v>
      </c>
      <c r="AQ77" s="190" t="n">
        <v>0</v>
      </c>
      <c r="AR77" s="190" t="n">
        <v>0</v>
      </c>
      <c r="AS77" s="190" t="n">
        <v>0.2</v>
      </c>
      <c r="AT77" s="190" t="n">
        <v>0</v>
      </c>
      <c r="AU77" s="190" t="n">
        <v>0.2</v>
      </c>
      <c r="AV77" s="190" t="n">
        <v>0</v>
      </c>
      <c r="AW77" s="190" t="n">
        <v>0</v>
      </c>
      <c r="AX77" s="190" t="n">
        <v>0</v>
      </c>
      <c r="AY77" s="190" t="n">
        <v>0</v>
      </c>
      <c r="AZ77" s="190" t="n">
        <v>0</v>
      </c>
      <c r="BA77" s="190" t="n">
        <v>0</v>
      </c>
      <c r="BB77" s="190" t="n">
        <v>0</v>
      </c>
      <c r="BC77" s="191" t="n">
        <f aca="false">SUM(D77:BB77)</f>
        <v>1</v>
      </c>
      <c r="BD77" s="189"/>
      <c r="BE77" s="192"/>
      <c r="BF77" s="192"/>
      <c r="BG77" s="192"/>
      <c r="BH77" s="192"/>
      <c r="BI77" s="192"/>
      <c r="BJ77" s="192"/>
      <c r="BK77" s="192"/>
      <c r="BL77" s="192"/>
      <c r="BM77" s="192"/>
      <c r="BN77" s="192"/>
      <c r="BO77" s="192"/>
      <c r="BP77" s="192"/>
      <c r="BQ77" s="192"/>
      <c r="BR77" s="192"/>
      <c r="BS77" s="192"/>
      <c r="BT77" s="192"/>
      <c r="BU77" s="192"/>
      <c r="BV77" s="192"/>
      <c r="BW77" s="192"/>
      <c r="BX77" s="192"/>
      <c r="BY77" s="192"/>
      <c r="BZ77" s="192"/>
      <c r="CA77" s="192"/>
      <c r="CB77" s="192"/>
      <c r="CC77" s="192"/>
      <c r="CD77" s="192"/>
      <c r="CE77" s="192"/>
      <c r="CF77" s="192"/>
      <c r="CG77" s="192"/>
      <c r="CH77" s="192"/>
      <c r="CI77" s="192"/>
      <c r="CJ77" s="192"/>
      <c r="CK77" s="192"/>
      <c r="CL77" s="192"/>
      <c r="CM77" s="192"/>
      <c r="CN77" s="192"/>
      <c r="CO77" s="192"/>
      <c r="CP77" s="192"/>
      <c r="CQ77" s="192"/>
      <c r="CR77" s="192"/>
      <c r="CS77" s="192"/>
      <c r="CT77" s="192"/>
      <c r="CU77" s="192"/>
      <c r="CV77" s="192"/>
      <c r="CW77" s="192"/>
      <c r="CX77" s="192"/>
      <c r="CY77" s="192"/>
      <c r="CZ77" s="192"/>
      <c r="DA77" s="192"/>
      <c r="DB77" s="192"/>
      <c r="DC77" s="192"/>
      <c r="DD77" s="192"/>
      <c r="DE77" s="192"/>
      <c r="DF77" s="192"/>
      <c r="DG77" s="192"/>
      <c r="DH77" s="192"/>
      <c r="DI77" s="192"/>
      <c r="DJ77" s="192"/>
      <c r="DK77" s="192"/>
      <c r="DL77" s="192"/>
      <c r="DM77" s="192"/>
      <c r="DN77" s="192"/>
      <c r="DO77" s="192"/>
      <c r="DP77" s="192"/>
      <c r="DQ77" s="192"/>
      <c r="DR77" s="192"/>
      <c r="DS77" s="192"/>
      <c r="DT77" s="192"/>
      <c r="DU77" s="192"/>
      <c r="DV77" s="192"/>
      <c r="DW77" s="192"/>
      <c r="DX77" s="192"/>
      <c r="DY77" s="192"/>
      <c r="DZ77" s="192"/>
      <c r="EA77" s="192"/>
      <c r="EB77" s="192"/>
      <c r="EC77" s="192"/>
      <c r="ED77" s="192"/>
      <c r="EE77" s="192"/>
      <c r="EF77" s="192"/>
      <c r="EG77" s="192"/>
      <c r="EH77" s="192"/>
      <c r="EI77" s="192"/>
      <c r="EJ77" s="192"/>
      <c r="EK77" s="192"/>
      <c r="EL77" s="192"/>
      <c r="EM77" s="192"/>
      <c r="EN77" s="192"/>
      <c r="EO77" s="192"/>
      <c r="EP77" s="192"/>
      <c r="EQ77" s="192"/>
      <c r="ER77" s="192"/>
      <c r="ES77" s="192"/>
      <c r="ET77" s="192"/>
      <c r="EU77" s="192"/>
      <c r="EV77" s="192"/>
      <c r="EW77" s="192"/>
      <c r="EX77" s="192"/>
      <c r="EY77" s="192"/>
      <c r="EZ77" s="192"/>
      <c r="FA77" s="192"/>
      <c r="FB77" s="192"/>
      <c r="FC77" s="192"/>
      <c r="FD77" s="192"/>
      <c r="FE77" s="192"/>
      <c r="FF77" s="192"/>
      <c r="FG77" s="192"/>
      <c r="FH77" s="192"/>
      <c r="FI77" s="192"/>
      <c r="FJ77" s="192"/>
      <c r="FK77" s="192"/>
      <c r="FL77" s="192"/>
      <c r="FM77" s="192"/>
      <c r="FN77" s="192"/>
      <c r="FO77" s="192"/>
      <c r="FP77" s="192"/>
      <c r="FQ77" s="192"/>
      <c r="FR77" s="192"/>
      <c r="FS77" s="192"/>
      <c r="FT77" s="192"/>
      <c r="FU77" s="192"/>
      <c r="FV77" s="192"/>
      <c r="FW77" s="192"/>
      <c r="FX77" s="192"/>
      <c r="FY77" s="192"/>
      <c r="FZ77" s="192"/>
      <c r="GA77" s="192"/>
      <c r="GB77" s="192"/>
      <c r="GC77" s="192"/>
      <c r="GD77" s="192"/>
      <c r="GE77" s="192"/>
      <c r="GF77" s="192"/>
      <c r="GG77" s="192"/>
      <c r="GH77" s="192"/>
      <c r="GI77" s="192"/>
      <c r="GJ77" s="192"/>
      <c r="GK77" s="192"/>
      <c r="GL77" s="192"/>
      <c r="GM77" s="192"/>
      <c r="GN77" s="192"/>
      <c r="GO77" s="192"/>
      <c r="GP77" s="192"/>
      <c r="GQ77" s="192"/>
      <c r="GR77" s="192"/>
      <c r="GS77" s="192"/>
      <c r="GT77" s="192"/>
      <c r="GU77" s="192"/>
      <c r="GV77" s="192"/>
      <c r="GW77" s="192"/>
      <c r="GX77" s="192"/>
      <c r="GY77" s="192"/>
      <c r="GZ77" s="192"/>
      <c r="HA77" s="192"/>
      <c r="HB77" s="192"/>
      <c r="HC77" s="192"/>
      <c r="HD77" s="192"/>
      <c r="HE77" s="192"/>
      <c r="HF77" s="192"/>
      <c r="HG77" s="192"/>
      <c r="HH77" s="192"/>
      <c r="HI77" s="192"/>
      <c r="HJ77" s="192"/>
      <c r="HK77" s="192"/>
      <c r="HL77" s="192"/>
      <c r="HM77" s="192"/>
      <c r="HN77" s="192"/>
      <c r="HO77" s="192"/>
      <c r="HP77" s="192"/>
      <c r="HQ77" s="192"/>
      <c r="HR77" s="192"/>
      <c r="HS77" s="192"/>
      <c r="HT77" s="192"/>
      <c r="HU77" s="192"/>
      <c r="HV77" s="192"/>
      <c r="HW77" s="192"/>
      <c r="HX77" s="192"/>
      <c r="HY77" s="192"/>
      <c r="HZ77" s="192"/>
      <c r="IA77" s="192"/>
      <c r="IB77" s="192"/>
      <c r="IC77" s="192"/>
      <c r="ID77" s="192"/>
      <c r="IE77" s="192"/>
      <c r="IF77" s="192"/>
      <c r="IG77" s="192"/>
      <c r="IH77" s="192"/>
      <c r="II77" s="192"/>
      <c r="IJ77" s="192"/>
      <c r="IK77" s="192"/>
      <c r="IL77" s="192"/>
      <c r="IM77" s="192"/>
      <c r="IN77" s="192"/>
      <c r="IO77" s="192"/>
      <c r="IP77" s="192"/>
      <c r="IQ77" s="192"/>
      <c r="IR77" s="192"/>
      <c r="IS77" s="192"/>
      <c r="IT77" s="192"/>
      <c r="IU77" s="192"/>
      <c r="IV77" s="192"/>
      <c r="IW77" s="192"/>
    </row>
    <row r="78" customFormat="false" ht="12.75" hidden="false" customHeight="false" outlineLevel="0" collapsed="false">
      <c r="A78" s="155"/>
      <c r="B78" s="189" t="s">
        <v>129</v>
      </c>
      <c r="C78" s="185"/>
      <c r="D78" s="190" t="n">
        <f aca="false">D77</f>
        <v>0</v>
      </c>
      <c r="E78" s="190" t="n">
        <f aca="false">+D78+E77</f>
        <v>0</v>
      </c>
      <c r="F78" s="190" t="n">
        <f aca="false">+E78+F77</f>
        <v>0</v>
      </c>
      <c r="G78" s="190" t="n">
        <f aca="false">+F78+G77</f>
        <v>0</v>
      </c>
      <c r="H78" s="190" t="n">
        <f aca="false">+G78+H77</f>
        <v>0</v>
      </c>
      <c r="I78" s="190" t="n">
        <f aca="false">+H78+I77</f>
        <v>0</v>
      </c>
      <c r="J78" s="190" t="n">
        <f aca="false">+I78+J77</f>
        <v>0</v>
      </c>
      <c r="K78" s="190" t="n">
        <f aca="false">+J78+K77</f>
        <v>0</v>
      </c>
      <c r="L78" s="190" t="n">
        <f aca="false">+K78+L77</f>
        <v>0</v>
      </c>
      <c r="M78" s="190" t="n">
        <f aca="false">+L78+M77</f>
        <v>0</v>
      </c>
      <c r="N78" s="190" t="n">
        <f aca="false">+M78+N77</f>
        <v>0</v>
      </c>
      <c r="O78" s="190" t="n">
        <f aca="false">+N78+O77</f>
        <v>0</v>
      </c>
      <c r="P78" s="190" t="n">
        <f aca="false">+O78+P77</f>
        <v>0</v>
      </c>
      <c r="Q78" s="190" t="n">
        <f aca="false">+P78+Q77</f>
        <v>0</v>
      </c>
      <c r="R78" s="190" t="n">
        <f aca="false">+Q78+R77</f>
        <v>0</v>
      </c>
      <c r="S78" s="190" t="n">
        <f aca="false">+R78+S77</f>
        <v>0</v>
      </c>
      <c r="T78" s="190" t="n">
        <f aca="false">+S78+T77</f>
        <v>0</v>
      </c>
      <c r="U78" s="190" t="n">
        <f aca="false">+T78+U77</f>
        <v>0</v>
      </c>
      <c r="V78" s="190" t="n">
        <f aca="false">+U78+V77</f>
        <v>0</v>
      </c>
      <c r="W78" s="190" t="n">
        <f aca="false">+V78+W77</f>
        <v>0</v>
      </c>
      <c r="X78" s="190" t="n">
        <f aca="false">+W78+X77</f>
        <v>0</v>
      </c>
      <c r="Y78" s="190" t="n">
        <f aca="false">+X78+Y77</f>
        <v>0.1</v>
      </c>
      <c r="Z78" s="190" t="n">
        <f aca="false">+Y78+Z77</f>
        <v>0.1</v>
      </c>
      <c r="AA78" s="190" t="n">
        <f aca="false">+Z78+AA77</f>
        <v>0.1</v>
      </c>
      <c r="AB78" s="190" t="n">
        <f aca="false">+AA78+AB77</f>
        <v>0.1</v>
      </c>
      <c r="AC78" s="190" t="n">
        <f aca="false">+AB78+AC77</f>
        <v>0.1</v>
      </c>
      <c r="AD78" s="190" t="n">
        <f aca="false">+AC78+AD77</f>
        <v>0.1</v>
      </c>
      <c r="AE78" s="190" t="n">
        <f aca="false">+AD78+AE77</f>
        <v>0.25</v>
      </c>
      <c r="AF78" s="190" t="n">
        <f aca="false">+AE78+AF77</f>
        <v>0.25</v>
      </c>
      <c r="AG78" s="190" t="n">
        <f aca="false">+AF78+AG77</f>
        <v>0.25</v>
      </c>
      <c r="AH78" s="190" t="n">
        <f aca="false">+AG78+AH77</f>
        <v>0.25</v>
      </c>
      <c r="AI78" s="164" t="n">
        <f aca="false">+AH78+AI77</f>
        <v>0.4</v>
      </c>
      <c r="AJ78" s="190" t="n">
        <f aca="false">+AI78+AJ77</f>
        <v>0.4</v>
      </c>
      <c r="AK78" s="190" t="n">
        <f aca="false">+AJ78+AK77</f>
        <v>0.4</v>
      </c>
      <c r="AL78" s="190" t="n">
        <f aca="false">+AK78+AL77</f>
        <v>0.4</v>
      </c>
      <c r="AM78" s="190" t="n">
        <f aca="false">+AL78+AM77</f>
        <v>0.4</v>
      </c>
      <c r="AN78" s="190" t="n">
        <f aca="false">+AM78+AN77</f>
        <v>0.4</v>
      </c>
      <c r="AO78" s="190" t="n">
        <f aca="false">+AN78+AO77</f>
        <v>0.4</v>
      </c>
      <c r="AP78" s="190" t="n">
        <f aca="false">+AO78+AP77</f>
        <v>0.6</v>
      </c>
      <c r="AQ78" s="190" t="n">
        <f aca="false">+AP78+AQ77</f>
        <v>0.6</v>
      </c>
      <c r="AR78" s="190" t="n">
        <f aca="false">+AQ78+AR77</f>
        <v>0.6</v>
      </c>
      <c r="AS78" s="190" t="n">
        <f aca="false">+AR78+AS77</f>
        <v>0.8</v>
      </c>
      <c r="AT78" s="190" t="n">
        <f aca="false">+AS78+AT77</f>
        <v>0.8</v>
      </c>
      <c r="AU78" s="190" t="n">
        <f aca="false">+AT78+AU77</f>
        <v>1</v>
      </c>
      <c r="AV78" s="190" t="n">
        <f aca="false">+AU78+AV77</f>
        <v>1</v>
      </c>
      <c r="AW78" s="190" t="n">
        <f aca="false">+AV78+AW77</f>
        <v>1</v>
      </c>
      <c r="AX78" s="190" t="n">
        <f aca="false">+AW78+AX77</f>
        <v>1</v>
      </c>
      <c r="AY78" s="190" t="n">
        <f aca="false">+AX78+AY77</f>
        <v>1</v>
      </c>
      <c r="AZ78" s="190" t="n">
        <f aca="false">+AY78+AZ77</f>
        <v>1</v>
      </c>
      <c r="BA78" s="190" t="n">
        <f aca="false">+AZ78+BA77</f>
        <v>1</v>
      </c>
      <c r="BB78" s="190" t="n">
        <f aca="false">+BA78+BB77</f>
        <v>1</v>
      </c>
      <c r="BC78" s="191"/>
      <c r="BD78" s="189"/>
      <c r="BE78" s="192"/>
      <c r="BF78" s="192"/>
      <c r="BG78" s="192"/>
      <c r="BH78" s="192"/>
      <c r="BI78" s="192"/>
      <c r="BJ78" s="192"/>
      <c r="BK78" s="192"/>
      <c r="BL78" s="192"/>
      <c r="BM78" s="192"/>
      <c r="BN78" s="192"/>
      <c r="BO78" s="192"/>
      <c r="BP78" s="192"/>
      <c r="BQ78" s="192"/>
      <c r="BR78" s="192"/>
      <c r="BS78" s="192"/>
      <c r="BT78" s="192"/>
      <c r="BU78" s="192"/>
      <c r="BV78" s="192"/>
      <c r="BW78" s="192"/>
      <c r="BX78" s="192"/>
      <c r="BY78" s="192"/>
      <c r="BZ78" s="192"/>
      <c r="CA78" s="192"/>
      <c r="CB78" s="192"/>
      <c r="CC78" s="192"/>
      <c r="CD78" s="192"/>
      <c r="CE78" s="192"/>
      <c r="CF78" s="192"/>
      <c r="CG78" s="192"/>
      <c r="CH78" s="192"/>
      <c r="CI78" s="192"/>
      <c r="CJ78" s="192"/>
      <c r="CK78" s="192"/>
      <c r="CL78" s="192"/>
      <c r="CM78" s="192"/>
      <c r="CN78" s="192"/>
      <c r="CO78" s="192"/>
      <c r="CP78" s="192"/>
      <c r="CQ78" s="192"/>
      <c r="CR78" s="192"/>
      <c r="CS78" s="192"/>
      <c r="CT78" s="192"/>
      <c r="CU78" s="192"/>
      <c r="CV78" s="192"/>
      <c r="CW78" s="192"/>
      <c r="CX78" s="192"/>
      <c r="CY78" s="192"/>
      <c r="CZ78" s="192"/>
      <c r="DA78" s="192"/>
      <c r="DB78" s="192"/>
      <c r="DC78" s="192"/>
      <c r="DD78" s="192"/>
      <c r="DE78" s="192"/>
      <c r="DF78" s="192"/>
      <c r="DG78" s="192"/>
      <c r="DH78" s="192"/>
      <c r="DI78" s="192"/>
      <c r="DJ78" s="192"/>
      <c r="DK78" s="192"/>
      <c r="DL78" s="192"/>
      <c r="DM78" s="192"/>
      <c r="DN78" s="192"/>
      <c r="DO78" s="192"/>
      <c r="DP78" s="192"/>
      <c r="DQ78" s="192"/>
      <c r="DR78" s="192"/>
      <c r="DS78" s="192"/>
      <c r="DT78" s="192"/>
      <c r="DU78" s="192"/>
      <c r="DV78" s="192"/>
      <c r="DW78" s="192"/>
      <c r="DX78" s="192"/>
      <c r="DY78" s="192"/>
      <c r="DZ78" s="192"/>
      <c r="EA78" s="192"/>
      <c r="EB78" s="192"/>
      <c r="EC78" s="192"/>
      <c r="ED78" s="192"/>
      <c r="EE78" s="192"/>
      <c r="EF78" s="192"/>
      <c r="EG78" s="192"/>
      <c r="EH78" s="192"/>
      <c r="EI78" s="192"/>
      <c r="EJ78" s="192"/>
      <c r="EK78" s="192"/>
      <c r="EL78" s="192"/>
      <c r="EM78" s="192"/>
      <c r="EN78" s="192"/>
      <c r="EO78" s="192"/>
      <c r="EP78" s="192"/>
      <c r="EQ78" s="192"/>
      <c r="ER78" s="192"/>
      <c r="ES78" s="192"/>
      <c r="ET78" s="192"/>
      <c r="EU78" s="192"/>
      <c r="EV78" s="192"/>
      <c r="EW78" s="192"/>
      <c r="EX78" s="192"/>
      <c r="EY78" s="192"/>
      <c r="EZ78" s="192"/>
      <c r="FA78" s="192"/>
      <c r="FB78" s="192"/>
      <c r="FC78" s="192"/>
      <c r="FD78" s="192"/>
      <c r="FE78" s="192"/>
      <c r="FF78" s="192"/>
      <c r="FG78" s="192"/>
      <c r="FH78" s="192"/>
      <c r="FI78" s="192"/>
      <c r="FJ78" s="192"/>
      <c r="FK78" s="192"/>
      <c r="FL78" s="192"/>
      <c r="FM78" s="192"/>
      <c r="FN78" s="192"/>
      <c r="FO78" s="192"/>
      <c r="FP78" s="192"/>
      <c r="FQ78" s="192"/>
      <c r="FR78" s="192"/>
      <c r="FS78" s="192"/>
      <c r="FT78" s="192"/>
      <c r="FU78" s="192"/>
      <c r="FV78" s="192"/>
      <c r="FW78" s="192"/>
      <c r="FX78" s="192"/>
      <c r="FY78" s="192"/>
      <c r="FZ78" s="192"/>
      <c r="GA78" s="192"/>
      <c r="GB78" s="192"/>
      <c r="GC78" s="192"/>
      <c r="GD78" s="192"/>
      <c r="GE78" s="192"/>
      <c r="GF78" s="192"/>
      <c r="GG78" s="192"/>
      <c r="GH78" s="192"/>
      <c r="GI78" s="192"/>
      <c r="GJ78" s="192"/>
      <c r="GK78" s="192"/>
      <c r="GL78" s="192"/>
      <c r="GM78" s="192"/>
      <c r="GN78" s="192"/>
      <c r="GO78" s="192"/>
      <c r="GP78" s="192"/>
      <c r="GQ78" s="192"/>
      <c r="GR78" s="192"/>
      <c r="GS78" s="192"/>
      <c r="GT78" s="192"/>
      <c r="GU78" s="192"/>
      <c r="GV78" s="192"/>
      <c r="GW78" s="192"/>
      <c r="GX78" s="192"/>
      <c r="GY78" s="192"/>
      <c r="GZ78" s="192"/>
      <c r="HA78" s="192"/>
      <c r="HB78" s="192"/>
      <c r="HC78" s="192"/>
      <c r="HD78" s="192"/>
      <c r="HE78" s="192"/>
      <c r="HF78" s="192"/>
      <c r="HG78" s="192"/>
      <c r="HH78" s="192"/>
      <c r="HI78" s="192"/>
      <c r="HJ78" s="192"/>
      <c r="HK78" s="192"/>
      <c r="HL78" s="192"/>
      <c r="HM78" s="192"/>
      <c r="HN78" s="192"/>
      <c r="HO78" s="192"/>
      <c r="HP78" s="192"/>
      <c r="HQ78" s="192"/>
      <c r="HR78" s="192"/>
      <c r="HS78" s="192"/>
      <c r="HT78" s="192"/>
      <c r="HU78" s="192"/>
      <c r="HV78" s="192"/>
      <c r="HW78" s="192"/>
      <c r="HX78" s="192"/>
      <c r="HY78" s="192"/>
      <c r="HZ78" s="192"/>
      <c r="IA78" s="192"/>
      <c r="IB78" s="192"/>
      <c r="IC78" s="192"/>
      <c r="ID78" s="192"/>
      <c r="IE78" s="192"/>
      <c r="IF78" s="192"/>
      <c r="IG78" s="192"/>
      <c r="IH78" s="192"/>
      <c r="II78" s="192"/>
      <c r="IJ78" s="192"/>
      <c r="IK78" s="192"/>
      <c r="IL78" s="192"/>
      <c r="IM78" s="192"/>
      <c r="IN78" s="192"/>
      <c r="IO78" s="192"/>
      <c r="IP78" s="192"/>
      <c r="IQ78" s="192"/>
      <c r="IR78" s="192"/>
      <c r="IS78" s="192"/>
      <c r="IT78" s="192"/>
      <c r="IU78" s="192"/>
      <c r="IV78" s="192"/>
      <c r="IW78" s="192"/>
    </row>
    <row r="79" customFormat="false" ht="12.75" hidden="false" customHeight="false" outlineLevel="0" collapsed="false">
      <c r="A79" s="155"/>
      <c r="B79" s="189" t="s">
        <v>130</v>
      </c>
      <c r="C79" s="185"/>
      <c r="D79" s="190" t="n">
        <v>0</v>
      </c>
      <c r="E79" s="190" t="n">
        <v>0</v>
      </c>
      <c r="F79" s="190" t="n">
        <v>0</v>
      </c>
      <c r="G79" s="190" t="n">
        <v>0</v>
      </c>
      <c r="H79" s="190" t="n">
        <v>0</v>
      </c>
      <c r="I79" s="190" t="n">
        <v>0</v>
      </c>
      <c r="J79" s="190" t="n">
        <v>0</v>
      </c>
      <c r="K79" s="190" t="n">
        <v>0</v>
      </c>
      <c r="L79" s="190" t="n">
        <v>0</v>
      </c>
      <c r="M79" s="190" t="n">
        <v>0</v>
      </c>
      <c r="N79" s="190" t="n">
        <v>0</v>
      </c>
      <c r="O79" s="190" t="n">
        <v>0</v>
      </c>
      <c r="P79" s="190" t="n">
        <v>0</v>
      </c>
      <c r="Q79" s="190" t="n">
        <v>0</v>
      </c>
      <c r="R79" s="190" t="n">
        <v>0</v>
      </c>
      <c r="S79" s="190" t="n">
        <v>0</v>
      </c>
      <c r="T79" s="190" t="n">
        <v>0</v>
      </c>
      <c r="U79" s="190" t="n">
        <v>0</v>
      </c>
      <c r="V79" s="190" t="n">
        <v>0</v>
      </c>
      <c r="W79" s="190" t="n">
        <v>0</v>
      </c>
      <c r="X79" s="190" t="n">
        <v>0</v>
      </c>
      <c r="Y79" s="190" t="n">
        <v>1</v>
      </c>
      <c r="Z79" s="190" t="n">
        <v>0</v>
      </c>
      <c r="AA79" s="190" t="n">
        <v>0</v>
      </c>
      <c r="AB79" s="190" t="n">
        <v>0</v>
      </c>
      <c r="AC79" s="190" t="n">
        <v>0</v>
      </c>
      <c r="AD79" s="190" t="n">
        <v>0</v>
      </c>
      <c r="AE79" s="190" t="n">
        <v>0</v>
      </c>
      <c r="AF79" s="190" t="n">
        <v>0</v>
      </c>
      <c r="AG79" s="190" t="n">
        <v>0</v>
      </c>
      <c r="AH79" s="190" t="n">
        <v>0</v>
      </c>
      <c r="AI79" s="164" t="n">
        <v>0</v>
      </c>
      <c r="AJ79" s="190" t="n">
        <v>0</v>
      </c>
      <c r="AK79" s="190" t="n">
        <v>0</v>
      </c>
      <c r="AL79" s="190" t="n">
        <v>0</v>
      </c>
      <c r="AM79" s="190" t="n">
        <v>0</v>
      </c>
      <c r="AN79" s="190" t="n">
        <v>0</v>
      </c>
      <c r="AO79" s="190" t="n">
        <v>0</v>
      </c>
      <c r="AP79" s="190" t="n">
        <v>0</v>
      </c>
      <c r="AQ79" s="190" t="n">
        <v>0</v>
      </c>
      <c r="AR79" s="190" t="n">
        <v>0</v>
      </c>
      <c r="AS79" s="190" t="n">
        <v>0</v>
      </c>
      <c r="AT79" s="190" t="n">
        <v>0</v>
      </c>
      <c r="AU79" s="190" t="n">
        <v>0</v>
      </c>
      <c r="AV79" s="190" t="n">
        <v>0</v>
      </c>
      <c r="AW79" s="190" t="n">
        <v>0</v>
      </c>
      <c r="AX79" s="190" t="n">
        <v>0</v>
      </c>
      <c r="AY79" s="190" t="n">
        <v>0</v>
      </c>
      <c r="AZ79" s="190" t="n">
        <v>0</v>
      </c>
      <c r="BA79" s="190" t="n">
        <v>0</v>
      </c>
      <c r="BB79" s="190" t="n">
        <v>0</v>
      </c>
      <c r="BC79" s="191" t="n">
        <f aca="false">SUM(D79:BB79)</f>
        <v>1</v>
      </c>
      <c r="BD79" s="189"/>
      <c r="BE79" s="192"/>
      <c r="BF79" s="192"/>
      <c r="BG79" s="192"/>
      <c r="BH79" s="192"/>
      <c r="BI79" s="192"/>
      <c r="BJ79" s="192"/>
      <c r="BK79" s="192"/>
      <c r="BL79" s="192"/>
      <c r="BM79" s="192"/>
      <c r="BN79" s="192"/>
      <c r="BO79" s="192"/>
      <c r="BP79" s="192"/>
      <c r="BQ79" s="192"/>
      <c r="BR79" s="192"/>
      <c r="BS79" s="192"/>
      <c r="BT79" s="192"/>
      <c r="BU79" s="192"/>
      <c r="BV79" s="192"/>
      <c r="BW79" s="192"/>
      <c r="BX79" s="192"/>
      <c r="BY79" s="192"/>
      <c r="BZ79" s="192"/>
      <c r="CA79" s="192"/>
      <c r="CB79" s="192"/>
      <c r="CC79" s="192"/>
      <c r="CD79" s="192"/>
      <c r="CE79" s="192"/>
      <c r="CF79" s="192"/>
      <c r="CG79" s="192"/>
      <c r="CH79" s="192"/>
      <c r="CI79" s="192"/>
      <c r="CJ79" s="192"/>
      <c r="CK79" s="192"/>
      <c r="CL79" s="192"/>
      <c r="CM79" s="192"/>
      <c r="CN79" s="192"/>
      <c r="CO79" s="192"/>
      <c r="CP79" s="192"/>
      <c r="CQ79" s="192"/>
      <c r="CR79" s="192"/>
      <c r="CS79" s="192"/>
      <c r="CT79" s="192"/>
      <c r="CU79" s="192"/>
      <c r="CV79" s="192"/>
      <c r="CW79" s="192"/>
      <c r="CX79" s="192"/>
      <c r="CY79" s="192"/>
      <c r="CZ79" s="192"/>
      <c r="DA79" s="192"/>
      <c r="DB79" s="192"/>
      <c r="DC79" s="192"/>
      <c r="DD79" s="192"/>
      <c r="DE79" s="192"/>
      <c r="DF79" s="192"/>
      <c r="DG79" s="192"/>
      <c r="DH79" s="192"/>
      <c r="DI79" s="192"/>
      <c r="DJ79" s="192"/>
      <c r="DK79" s="192"/>
      <c r="DL79" s="192"/>
      <c r="DM79" s="192"/>
      <c r="DN79" s="192"/>
      <c r="DO79" s="192"/>
      <c r="DP79" s="192"/>
      <c r="DQ79" s="192"/>
      <c r="DR79" s="192"/>
      <c r="DS79" s="192"/>
      <c r="DT79" s="192"/>
      <c r="DU79" s="192"/>
      <c r="DV79" s="192"/>
      <c r="DW79" s="192"/>
      <c r="DX79" s="192"/>
      <c r="DY79" s="192"/>
      <c r="DZ79" s="192"/>
      <c r="EA79" s="192"/>
      <c r="EB79" s="192"/>
      <c r="EC79" s="192"/>
      <c r="ED79" s="192"/>
      <c r="EE79" s="192"/>
      <c r="EF79" s="192"/>
      <c r="EG79" s="192"/>
      <c r="EH79" s="192"/>
      <c r="EI79" s="192"/>
      <c r="EJ79" s="192"/>
      <c r="EK79" s="192"/>
      <c r="EL79" s="192"/>
      <c r="EM79" s="192"/>
      <c r="EN79" s="192"/>
      <c r="EO79" s="192"/>
      <c r="EP79" s="192"/>
      <c r="EQ79" s="192"/>
      <c r="ER79" s="192"/>
      <c r="ES79" s="192"/>
      <c r="ET79" s="192"/>
      <c r="EU79" s="192"/>
      <c r="EV79" s="192"/>
      <c r="EW79" s="192"/>
      <c r="EX79" s="192"/>
      <c r="EY79" s="192"/>
      <c r="EZ79" s="192"/>
      <c r="FA79" s="192"/>
      <c r="FB79" s="192"/>
      <c r="FC79" s="192"/>
      <c r="FD79" s="192"/>
      <c r="FE79" s="192"/>
      <c r="FF79" s="192"/>
      <c r="FG79" s="192"/>
      <c r="FH79" s="192"/>
      <c r="FI79" s="192"/>
      <c r="FJ79" s="192"/>
      <c r="FK79" s="192"/>
      <c r="FL79" s="192"/>
      <c r="FM79" s="192"/>
      <c r="FN79" s="192"/>
      <c r="FO79" s="192"/>
      <c r="FP79" s="192"/>
      <c r="FQ79" s="192"/>
      <c r="FR79" s="192"/>
      <c r="FS79" s="192"/>
      <c r="FT79" s="192"/>
      <c r="FU79" s="192"/>
      <c r="FV79" s="192"/>
      <c r="FW79" s="192"/>
      <c r="FX79" s="192"/>
      <c r="FY79" s="192"/>
      <c r="FZ79" s="192"/>
      <c r="GA79" s="192"/>
      <c r="GB79" s="192"/>
      <c r="GC79" s="192"/>
      <c r="GD79" s="192"/>
      <c r="GE79" s="192"/>
      <c r="GF79" s="192"/>
      <c r="GG79" s="192"/>
      <c r="GH79" s="192"/>
      <c r="GI79" s="192"/>
      <c r="GJ79" s="192"/>
      <c r="GK79" s="192"/>
      <c r="GL79" s="192"/>
      <c r="GM79" s="192"/>
      <c r="GN79" s="192"/>
      <c r="GO79" s="192"/>
      <c r="GP79" s="192"/>
      <c r="GQ79" s="192"/>
      <c r="GR79" s="192"/>
      <c r="GS79" s="192"/>
      <c r="GT79" s="192"/>
      <c r="GU79" s="192"/>
      <c r="GV79" s="192"/>
      <c r="GW79" s="192"/>
      <c r="GX79" s="192"/>
      <c r="GY79" s="192"/>
      <c r="GZ79" s="192"/>
      <c r="HA79" s="192"/>
      <c r="HB79" s="192"/>
      <c r="HC79" s="192"/>
      <c r="HD79" s="192"/>
      <c r="HE79" s="192"/>
      <c r="HF79" s="192"/>
      <c r="HG79" s="192"/>
      <c r="HH79" s="192"/>
      <c r="HI79" s="192"/>
      <c r="HJ79" s="192"/>
      <c r="HK79" s="192"/>
      <c r="HL79" s="192"/>
      <c r="HM79" s="192"/>
      <c r="HN79" s="192"/>
      <c r="HO79" s="192"/>
      <c r="HP79" s="192"/>
      <c r="HQ79" s="192"/>
      <c r="HR79" s="192"/>
      <c r="HS79" s="192"/>
      <c r="HT79" s="192"/>
      <c r="HU79" s="192"/>
      <c r="HV79" s="192"/>
      <c r="HW79" s="192"/>
      <c r="HX79" s="192"/>
      <c r="HY79" s="192"/>
      <c r="HZ79" s="192"/>
      <c r="IA79" s="192"/>
      <c r="IB79" s="192"/>
      <c r="IC79" s="192"/>
      <c r="ID79" s="192"/>
      <c r="IE79" s="192"/>
      <c r="IF79" s="192"/>
      <c r="IG79" s="192"/>
      <c r="IH79" s="192"/>
      <c r="II79" s="192"/>
      <c r="IJ79" s="192"/>
      <c r="IK79" s="192"/>
      <c r="IL79" s="192"/>
      <c r="IM79" s="192"/>
      <c r="IN79" s="192"/>
      <c r="IO79" s="192"/>
      <c r="IP79" s="192"/>
      <c r="IQ79" s="192"/>
      <c r="IR79" s="192"/>
      <c r="IS79" s="192"/>
      <c r="IT79" s="192"/>
      <c r="IU79" s="192"/>
      <c r="IV79" s="192"/>
      <c r="IW79" s="192"/>
    </row>
    <row r="80" customFormat="false" ht="12.75" hidden="false" customHeight="false" outlineLevel="0" collapsed="false">
      <c r="A80" s="155"/>
      <c r="B80" s="189" t="s">
        <v>131</v>
      </c>
      <c r="C80" s="185"/>
      <c r="D80" s="190" t="n">
        <f aca="false">D79</f>
        <v>0</v>
      </c>
      <c r="E80" s="190" t="n">
        <f aca="false">+D80+E79</f>
        <v>0</v>
      </c>
      <c r="F80" s="190" t="n">
        <f aca="false">+E80+F79</f>
        <v>0</v>
      </c>
      <c r="G80" s="190" t="n">
        <f aca="false">+F80+G79</f>
        <v>0</v>
      </c>
      <c r="H80" s="190" t="n">
        <f aca="false">+G80+H79</f>
        <v>0</v>
      </c>
      <c r="I80" s="190" t="n">
        <f aca="false">+H80+I79</f>
        <v>0</v>
      </c>
      <c r="J80" s="190" t="n">
        <f aca="false">+I80+J79</f>
        <v>0</v>
      </c>
      <c r="K80" s="190" t="n">
        <f aca="false">+J80+K79</f>
        <v>0</v>
      </c>
      <c r="L80" s="190" t="n">
        <f aca="false">+K80+L79</f>
        <v>0</v>
      </c>
      <c r="M80" s="190" t="n">
        <f aca="false">+L80+M79</f>
        <v>0</v>
      </c>
      <c r="N80" s="190" t="n">
        <f aca="false">+M80+N79</f>
        <v>0</v>
      </c>
      <c r="O80" s="190" t="n">
        <f aca="false">+N80+O79</f>
        <v>0</v>
      </c>
      <c r="P80" s="190" t="n">
        <f aca="false">+O80+P79</f>
        <v>0</v>
      </c>
      <c r="Q80" s="190" t="n">
        <f aca="false">+P80+Q79</f>
        <v>0</v>
      </c>
      <c r="R80" s="190" t="n">
        <f aca="false">+Q80+R79</f>
        <v>0</v>
      </c>
      <c r="S80" s="190" t="n">
        <f aca="false">+R80+S79</f>
        <v>0</v>
      </c>
      <c r="T80" s="190" t="n">
        <f aca="false">+S80+T79</f>
        <v>0</v>
      </c>
      <c r="U80" s="190" t="n">
        <f aca="false">+T80+U79</f>
        <v>0</v>
      </c>
      <c r="V80" s="190" t="n">
        <f aca="false">+U80+V79</f>
        <v>0</v>
      </c>
      <c r="W80" s="190" t="n">
        <f aca="false">+V80+W79</f>
        <v>0</v>
      </c>
      <c r="X80" s="190" t="n">
        <f aca="false">+W80+X79</f>
        <v>0</v>
      </c>
      <c r="Y80" s="190" t="n">
        <f aca="false">+X80+Y79</f>
        <v>1</v>
      </c>
      <c r="Z80" s="190" t="n">
        <f aca="false">+Y80+Z79</f>
        <v>1</v>
      </c>
      <c r="AA80" s="190" t="n">
        <f aca="false">+Z80+AA79</f>
        <v>1</v>
      </c>
      <c r="AB80" s="190" t="n">
        <f aca="false">+AA80+AB79</f>
        <v>1</v>
      </c>
      <c r="AC80" s="190" t="n">
        <f aca="false">+AB80+AC79</f>
        <v>1</v>
      </c>
      <c r="AD80" s="190" t="n">
        <f aca="false">+AC80+AD79</f>
        <v>1</v>
      </c>
      <c r="AE80" s="190" t="n">
        <f aca="false">+AD80+AE79</f>
        <v>1</v>
      </c>
      <c r="AF80" s="190" t="n">
        <f aca="false">+AE80+AF79</f>
        <v>1</v>
      </c>
      <c r="AG80" s="190" t="n">
        <f aca="false">+AF80+AG79</f>
        <v>1</v>
      </c>
      <c r="AH80" s="190" t="n">
        <f aca="false">+AG80+AH79</f>
        <v>1</v>
      </c>
      <c r="AI80" s="164" t="n">
        <f aca="false">+AH80+AI79</f>
        <v>1</v>
      </c>
      <c r="AJ80" s="190" t="n">
        <f aca="false">+AI80+AJ79</f>
        <v>1</v>
      </c>
      <c r="AK80" s="190" t="n">
        <f aca="false">+AJ80+AK79</f>
        <v>1</v>
      </c>
      <c r="AL80" s="190" t="n">
        <f aca="false">+AK80+AL79</f>
        <v>1</v>
      </c>
      <c r="AM80" s="190" t="n">
        <f aca="false">+AL80+AM79</f>
        <v>1</v>
      </c>
      <c r="AN80" s="190" t="n">
        <f aca="false">+AM80+AN79</f>
        <v>1</v>
      </c>
      <c r="AO80" s="190" t="n">
        <f aca="false">+AN80+AO79</f>
        <v>1</v>
      </c>
      <c r="AP80" s="190" t="n">
        <f aca="false">+AO80+AP79</f>
        <v>1</v>
      </c>
      <c r="AQ80" s="190" t="n">
        <f aca="false">+AP80+AQ79</f>
        <v>1</v>
      </c>
      <c r="AR80" s="190" t="n">
        <f aca="false">+AQ80+AR79</f>
        <v>1</v>
      </c>
      <c r="AS80" s="190" t="n">
        <f aca="false">+AR80+AS79</f>
        <v>1</v>
      </c>
      <c r="AT80" s="190" t="n">
        <f aca="false">+AS80+AT79</f>
        <v>1</v>
      </c>
      <c r="AU80" s="190" t="n">
        <f aca="false">+AT80+AU79</f>
        <v>1</v>
      </c>
      <c r="AV80" s="190" t="n">
        <f aca="false">+AU80+AV79</f>
        <v>1</v>
      </c>
      <c r="AW80" s="190" t="n">
        <f aca="false">+AV80+AW79</f>
        <v>1</v>
      </c>
      <c r="AX80" s="190" t="n">
        <f aca="false">+AW80+AX79</f>
        <v>1</v>
      </c>
      <c r="AY80" s="190" t="n">
        <f aca="false">+AX80+AY79</f>
        <v>1</v>
      </c>
      <c r="AZ80" s="190" t="n">
        <f aca="false">+AY80+AZ79</f>
        <v>1</v>
      </c>
      <c r="BA80" s="190" t="n">
        <f aca="false">+AZ80+BA79</f>
        <v>1</v>
      </c>
      <c r="BB80" s="190" t="n">
        <f aca="false">+BA80+BB79</f>
        <v>1</v>
      </c>
      <c r="BC80" s="191"/>
      <c r="BD80" s="189"/>
      <c r="BE80" s="192"/>
      <c r="BF80" s="192"/>
      <c r="BG80" s="192"/>
      <c r="BH80" s="192"/>
      <c r="BI80" s="192"/>
      <c r="BJ80" s="192"/>
      <c r="BK80" s="192"/>
      <c r="BL80" s="192"/>
      <c r="BM80" s="192"/>
      <c r="BN80" s="192"/>
      <c r="BO80" s="192"/>
      <c r="BP80" s="192"/>
      <c r="BQ80" s="192"/>
      <c r="BR80" s="192"/>
      <c r="BS80" s="192"/>
      <c r="BT80" s="192"/>
      <c r="BU80" s="192"/>
      <c r="BV80" s="192"/>
      <c r="BW80" s="192"/>
      <c r="BX80" s="192"/>
      <c r="BY80" s="192"/>
      <c r="BZ80" s="192"/>
      <c r="CA80" s="192"/>
      <c r="CB80" s="192"/>
      <c r="CC80" s="192"/>
      <c r="CD80" s="192"/>
      <c r="CE80" s="192"/>
      <c r="CF80" s="192"/>
      <c r="CG80" s="192"/>
      <c r="CH80" s="192"/>
      <c r="CI80" s="192"/>
      <c r="CJ80" s="192"/>
      <c r="CK80" s="192"/>
      <c r="CL80" s="192"/>
      <c r="CM80" s="192"/>
      <c r="CN80" s="192"/>
      <c r="CO80" s="192"/>
      <c r="CP80" s="192"/>
      <c r="CQ80" s="192"/>
      <c r="CR80" s="192"/>
      <c r="CS80" s="192"/>
      <c r="CT80" s="192"/>
      <c r="CU80" s="192"/>
      <c r="CV80" s="192"/>
      <c r="CW80" s="192"/>
      <c r="CX80" s="192"/>
      <c r="CY80" s="192"/>
      <c r="CZ80" s="192"/>
      <c r="DA80" s="192"/>
      <c r="DB80" s="192"/>
      <c r="DC80" s="192"/>
      <c r="DD80" s="192"/>
      <c r="DE80" s="192"/>
      <c r="DF80" s="192"/>
      <c r="DG80" s="192"/>
      <c r="DH80" s="192"/>
      <c r="DI80" s="192"/>
      <c r="DJ80" s="192"/>
      <c r="DK80" s="192"/>
      <c r="DL80" s="192"/>
      <c r="DM80" s="192"/>
      <c r="DN80" s="192"/>
      <c r="DO80" s="192"/>
      <c r="DP80" s="192"/>
      <c r="DQ80" s="192"/>
      <c r="DR80" s="192"/>
      <c r="DS80" s="192"/>
      <c r="DT80" s="192"/>
      <c r="DU80" s="192"/>
      <c r="DV80" s="192"/>
      <c r="DW80" s="192"/>
      <c r="DX80" s="192"/>
      <c r="DY80" s="192"/>
      <c r="DZ80" s="192"/>
      <c r="EA80" s="192"/>
      <c r="EB80" s="192"/>
      <c r="EC80" s="192"/>
      <c r="ED80" s="192"/>
      <c r="EE80" s="192"/>
      <c r="EF80" s="192"/>
      <c r="EG80" s="192"/>
      <c r="EH80" s="192"/>
      <c r="EI80" s="192"/>
      <c r="EJ80" s="192"/>
      <c r="EK80" s="192"/>
      <c r="EL80" s="192"/>
      <c r="EM80" s="192"/>
      <c r="EN80" s="192"/>
      <c r="EO80" s="192"/>
      <c r="EP80" s="192"/>
      <c r="EQ80" s="192"/>
      <c r="ER80" s="192"/>
      <c r="ES80" s="192"/>
      <c r="ET80" s="192"/>
      <c r="EU80" s="192"/>
      <c r="EV80" s="192"/>
      <c r="EW80" s="192"/>
      <c r="EX80" s="192"/>
      <c r="EY80" s="192"/>
      <c r="EZ80" s="192"/>
      <c r="FA80" s="192"/>
      <c r="FB80" s="192"/>
      <c r="FC80" s="192"/>
      <c r="FD80" s="192"/>
      <c r="FE80" s="192"/>
      <c r="FF80" s="192"/>
      <c r="FG80" s="192"/>
      <c r="FH80" s="192"/>
      <c r="FI80" s="192"/>
      <c r="FJ80" s="192"/>
      <c r="FK80" s="192"/>
      <c r="FL80" s="192"/>
      <c r="FM80" s="192"/>
      <c r="FN80" s="192"/>
      <c r="FO80" s="192"/>
      <c r="FP80" s="192"/>
      <c r="FQ80" s="192"/>
      <c r="FR80" s="192"/>
      <c r="FS80" s="192"/>
      <c r="FT80" s="192"/>
      <c r="FU80" s="192"/>
      <c r="FV80" s="192"/>
      <c r="FW80" s="192"/>
      <c r="FX80" s="192"/>
      <c r="FY80" s="192"/>
      <c r="FZ80" s="192"/>
      <c r="GA80" s="192"/>
      <c r="GB80" s="192"/>
      <c r="GC80" s="192"/>
      <c r="GD80" s="192"/>
      <c r="GE80" s="192"/>
      <c r="GF80" s="192"/>
      <c r="GG80" s="192"/>
      <c r="GH80" s="192"/>
      <c r="GI80" s="192"/>
      <c r="GJ80" s="192"/>
      <c r="GK80" s="192"/>
      <c r="GL80" s="192"/>
      <c r="GM80" s="192"/>
      <c r="GN80" s="192"/>
      <c r="GO80" s="192"/>
      <c r="GP80" s="192"/>
      <c r="GQ80" s="192"/>
      <c r="GR80" s="192"/>
      <c r="GS80" s="192"/>
      <c r="GT80" s="192"/>
      <c r="GU80" s="192"/>
      <c r="GV80" s="192"/>
      <c r="GW80" s="192"/>
      <c r="GX80" s="192"/>
      <c r="GY80" s="192"/>
      <c r="GZ80" s="192"/>
      <c r="HA80" s="192"/>
      <c r="HB80" s="192"/>
      <c r="HC80" s="192"/>
      <c r="HD80" s="192"/>
      <c r="HE80" s="192"/>
      <c r="HF80" s="192"/>
      <c r="HG80" s="192"/>
      <c r="HH80" s="192"/>
      <c r="HI80" s="192"/>
      <c r="HJ80" s="192"/>
      <c r="HK80" s="192"/>
      <c r="HL80" s="192"/>
      <c r="HM80" s="192"/>
      <c r="HN80" s="192"/>
      <c r="HO80" s="192"/>
      <c r="HP80" s="192"/>
      <c r="HQ80" s="192"/>
      <c r="HR80" s="192"/>
      <c r="HS80" s="192"/>
      <c r="HT80" s="192"/>
      <c r="HU80" s="192"/>
      <c r="HV80" s="192"/>
      <c r="HW80" s="192"/>
      <c r="HX80" s="192"/>
      <c r="HY80" s="192"/>
      <c r="HZ80" s="192"/>
      <c r="IA80" s="192"/>
      <c r="IB80" s="192"/>
      <c r="IC80" s="192"/>
      <c r="ID80" s="192"/>
      <c r="IE80" s="192"/>
      <c r="IF80" s="192"/>
      <c r="IG80" s="192"/>
      <c r="IH80" s="192"/>
      <c r="II80" s="192"/>
      <c r="IJ80" s="192"/>
      <c r="IK80" s="192"/>
      <c r="IL80" s="192"/>
      <c r="IM80" s="192"/>
      <c r="IN80" s="192"/>
      <c r="IO80" s="192"/>
      <c r="IP80" s="192"/>
      <c r="IQ80" s="192"/>
      <c r="IR80" s="192"/>
      <c r="IS80" s="192"/>
      <c r="IT80" s="192"/>
      <c r="IU80" s="192"/>
      <c r="IV80" s="192"/>
      <c r="IW80" s="192"/>
    </row>
    <row r="81" customFormat="false" ht="12.75" hidden="false" customHeight="false" outlineLevel="0" collapsed="false">
      <c r="A81" s="155"/>
      <c r="B81" s="204"/>
      <c r="C81" s="18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169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205"/>
      <c r="AU81" s="205"/>
      <c r="AV81" s="205"/>
      <c r="AW81" s="205"/>
      <c r="AX81" s="205"/>
      <c r="AY81" s="205"/>
      <c r="AZ81" s="205"/>
      <c r="BA81" s="205"/>
      <c r="BB81" s="205"/>
      <c r="BC81" s="206"/>
      <c r="BD81" s="204"/>
      <c r="BE81" s="207"/>
      <c r="BF81" s="207"/>
      <c r="BG81" s="207"/>
      <c r="BH81" s="207"/>
      <c r="BI81" s="207"/>
      <c r="BJ81" s="207"/>
      <c r="BK81" s="207"/>
      <c r="BL81" s="207"/>
      <c r="BM81" s="207"/>
      <c r="BN81" s="207"/>
      <c r="BO81" s="207"/>
      <c r="BP81" s="207"/>
      <c r="BQ81" s="207"/>
      <c r="BR81" s="207"/>
      <c r="BS81" s="207"/>
      <c r="BT81" s="207"/>
      <c r="BU81" s="207"/>
      <c r="BV81" s="207"/>
      <c r="BW81" s="207"/>
      <c r="BX81" s="207"/>
      <c r="BY81" s="207"/>
      <c r="BZ81" s="207"/>
      <c r="CA81" s="207"/>
      <c r="CB81" s="207"/>
      <c r="CC81" s="207"/>
      <c r="CD81" s="207"/>
      <c r="CE81" s="207"/>
      <c r="CF81" s="207"/>
      <c r="CG81" s="207"/>
      <c r="CH81" s="207"/>
      <c r="CI81" s="207"/>
      <c r="CJ81" s="207"/>
      <c r="CK81" s="207"/>
      <c r="CL81" s="207"/>
      <c r="CM81" s="207"/>
      <c r="CN81" s="207"/>
      <c r="CO81" s="207"/>
      <c r="CP81" s="207"/>
      <c r="CQ81" s="207"/>
      <c r="CR81" s="207"/>
      <c r="CS81" s="207"/>
      <c r="CT81" s="207"/>
      <c r="CU81" s="207"/>
      <c r="CV81" s="207"/>
      <c r="CW81" s="207"/>
      <c r="CX81" s="207"/>
      <c r="CY81" s="207"/>
      <c r="CZ81" s="207"/>
      <c r="DA81" s="207"/>
      <c r="DB81" s="207"/>
      <c r="DC81" s="207"/>
      <c r="DD81" s="207"/>
      <c r="DE81" s="207"/>
      <c r="DF81" s="207"/>
      <c r="DG81" s="207"/>
      <c r="DH81" s="207"/>
      <c r="DI81" s="207"/>
      <c r="DJ81" s="207"/>
      <c r="DK81" s="207"/>
      <c r="DL81" s="207"/>
      <c r="DM81" s="207"/>
      <c r="DN81" s="207"/>
      <c r="DO81" s="207"/>
      <c r="DP81" s="207"/>
      <c r="DQ81" s="207"/>
      <c r="DR81" s="207"/>
      <c r="DS81" s="207"/>
      <c r="DT81" s="207"/>
      <c r="DU81" s="207"/>
      <c r="DV81" s="207"/>
      <c r="DW81" s="207"/>
      <c r="DX81" s="207"/>
      <c r="DY81" s="207"/>
      <c r="DZ81" s="207"/>
      <c r="EA81" s="207"/>
      <c r="EB81" s="207"/>
      <c r="EC81" s="207"/>
      <c r="ED81" s="207"/>
      <c r="EE81" s="207"/>
      <c r="EF81" s="207"/>
      <c r="EG81" s="207"/>
      <c r="EH81" s="207"/>
      <c r="EI81" s="207"/>
      <c r="EJ81" s="207"/>
      <c r="EK81" s="207"/>
      <c r="EL81" s="207"/>
      <c r="EM81" s="207"/>
      <c r="EN81" s="207"/>
      <c r="EO81" s="207"/>
      <c r="EP81" s="207"/>
      <c r="EQ81" s="207"/>
      <c r="ER81" s="207"/>
      <c r="ES81" s="207"/>
      <c r="ET81" s="207"/>
      <c r="EU81" s="207"/>
      <c r="EV81" s="207"/>
      <c r="EW81" s="207"/>
      <c r="EX81" s="207"/>
      <c r="EY81" s="207"/>
      <c r="EZ81" s="207"/>
      <c r="FA81" s="207"/>
      <c r="FB81" s="207"/>
      <c r="FC81" s="207"/>
      <c r="FD81" s="207"/>
      <c r="FE81" s="207"/>
      <c r="FF81" s="207"/>
      <c r="FG81" s="207"/>
      <c r="FH81" s="207"/>
      <c r="FI81" s="207"/>
      <c r="FJ81" s="207"/>
      <c r="FK81" s="207"/>
      <c r="FL81" s="207"/>
      <c r="FM81" s="207"/>
      <c r="FN81" s="207"/>
      <c r="FO81" s="207"/>
      <c r="FP81" s="207"/>
      <c r="FQ81" s="207"/>
      <c r="FR81" s="207"/>
      <c r="FS81" s="207"/>
      <c r="FT81" s="207"/>
      <c r="FU81" s="207"/>
      <c r="FV81" s="207"/>
      <c r="FW81" s="207"/>
      <c r="FX81" s="207"/>
      <c r="FY81" s="207"/>
      <c r="FZ81" s="207"/>
      <c r="GA81" s="207"/>
      <c r="GB81" s="207"/>
      <c r="GC81" s="207"/>
      <c r="GD81" s="207"/>
      <c r="GE81" s="207"/>
      <c r="GF81" s="207"/>
      <c r="GG81" s="207"/>
      <c r="GH81" s="207"/>
      <c r="GI81" s="207"/>
      <c r="GJ81" s="207"/>
      <c r="GK81" s="207"/>
      <c r="GL81" s="207"/>
      <c r="GM81" s="207"/>
      <c r="GN81" s="207"/>
      <c r="GO81" s="207"/>
      <c r="GP81" s="207"/>
      <c r="GQ81" s="207"/>
      <c r="GR81" s="207"/>
      <c r="GS81" s="207"/>
      <c r="GT81" s="207"/>
      <c r="GU81" s="207"/>
      <c r="GV81" s="207"/>
      <c r="GW81" s="207"/>
      <c r="GX81" s="207"/>
      <c r="GY81" s="207"/>
      <c r="GZ81" s="207"/>
      <c r="HA81" s="207"/>
      <c r="HB81" s="207"/>
      <c r="HC81" s="207"/>
      <c r="HD81" s="207"/>
      <c r="HE81" s="207"/>
      <c r="HF81" s="207"/>
      <c r="HG81" s="207"/>
      <c r="HH81" s="207"/>
      <c r="HI81" s="207"/>
      <c r="HJ81" s="207"/>
      <c r="HK81" s="207"/>
      <c r="HL81" s="207"/>
      <c r="HM81" s="207"/>
      <c r="HN81" s="207"/>
      <c r="HO81" s="207"/>
      <c r="HP81" s="207"/>
      <c r="HQ81" s="207"/>
      <c r="HR81" s="207"/>
      <c r="HS81" s="207"/>
      <c r="HT81" s="207"/>
      <c r="HU81" s="207"/>
      <c r="HV81" s="207"/>
      <c r="HW81" s="207"/>
      <c r="HX81" s="207"/>
      <c r="HY81" s="207"/>
      <c r="HZ81" s="207"/>
      <c r="IA81" s="207"/>
      <c r="IB81" s="207"/>
      <c r="IC81" s="207"/>
      <c r="ID81" s="207"/>
      <c r="IE81" s="207"/>
      <c r="IF81" s="207"/>
      <c r="IG81" s="207"/>
      <c r="IH81" s="207"/>
      <c r="II81" s="207"/>
      <c r="IJ81" s="207"/>
      <c r="IK81" s="207"/>
      <c r="IL81" s="207"/>
      <c r="IM81" s="207"/>
      <c r="IN81" s="207"/>
      <c r="IO81" s="207"/>
      <c r="IP81" s="207"/>
      <c r="IQ81" s="207"/>
      <c r="IR81" s="207"/>
      <c r="IS81" s="207"/>
      <c r="IT81" s="207"/>
      <c r="IU81" s="207"/>
      <c r="IV81" s="207"/>
      <c r="IW81" s="207"/>
    </row>
    <row r="82" customFormat="false" ht="12.75" hidden="false" customHeight="false" outlineLevel="0" collapsed="false">
      <c r="A82" s="155"/>
      <c r="B82" s="194" t="s">
        <v>132</v>
      </c>
      <c r="C82" s="195" t="n">
        <v>36.854</v>
      </c>
      <c r="D82" s="196" t="n">
        <f aca="false">+D78*$C82</f>
        <v>0</v>
      </c>
      <c r="E82" s="196" t="n">
        <f aca="false">+E78*$C82</f>
        <v>0</v>
      </c>
      <c r="F82" s="196" t="n">
        <f aca="false">+F78*$C82</f>
        <v>0</v>
      </c>
      <c r="G82" s="196" t="n">
        <f aca="false">+G78*$C82</f>
        <v>0</v>
      </c>
      <c r="H82" s="196" t="n">
        <f aca="false">+H78*$C82</f>
        <v>0</v>
      </c>
      <c r="I82" s="196" t="n">
        <f aca="false">+I78*$C82</f>
        <v>0</v>
      </c>
      <c r="J82" s="196" t="n">
        <f aca="false">+J78*$C82</f>
        <v>0</v>
      </c>
      <c r="K82" s="196" t="n">
        <f aca="false">+K78*$C82</f>
        <v>0</v>
      </c>
      <c r="L82" s="196" t="n">
        <f aca="false">+L78*$C82</f>
        <v>0</v>
      </c>
      <c r="M82" s="196" t="n">
        <f aca="false">+M78*$C82</f>
        <v>0</v>
      </c>
      <c r="N82" s="196" t="n">
        <f aca="false">+N78*$C82</f>
        <v>0</v>
      </c>
      <c r="O82" s="196" t="n">
        <f aca="false">+O78*$C82</f>
        <v>0</v>
      </c>
      <c r="P82" s="196" t="n">
        <f aca="false">+P78*$C82</f>
        <v>0</v>
      </c>
      <c r="Q82" s="196" t="n">
        <f aca="false">+Q78*$C82</f>
        <v>0</v>
      </c>
      <c r="R82" s="196" t="n">
        <f aca="false">+R78*$C82</f>
        <v>0</v>
      </c>
      <c r="S82" s="196" t="n">
        <f aca="false">+S78*$C82</f>
        <v>0</v>
      </c>
      <c r="T82" s="196" t="n">
        <f aca="false">+T78*$C82</f>
        <v>0</v>
      </c>
      <c r="U82" s="196" t="n">
        <f aca="false">+U78*$C82</f>
        <v>0</v>
      </c>
      <c r="V82" s="196" t="n">
        <f aca="false">+V78*$C82</f>
        <v>0</v>
      </c>
      <c r="W82" s="196" t="n">
        <f aca="false">+W78*$C82</f>
        <v>0</v>
      </c>
      <c r="X82" s="196" t="n">
        <f aca="false">+X78*$C82</f>
        <v>0</v>
      </c>
      <c r="Y82" s="196" t="n">
        <f aca="false">+Y78*$C82</f>
        <v>3.6854</v>
      </c>
      <c r="Z82" s="196" t="n">
        <f aca="false">+Z78*$C82</f>
        <v>3.6854</v>
      </c>
      <c r="AA82" s="196" t="n">
        <f aca="false">+AA78*$C82</f>
        <v>3.6854</v>
      </c>
      <c r="AB82" s="196" t="n">
        <f aca="false">+AB78*$C82</f>
        <v>3.6854</v>
      </c>
      <c r="AC82" s="196" t="n">
        <f aca="false">+AC78*$C82</f>
        <v>3.6854</v>
      </c>
      <c r="AD82" s="196" t="n">
        <f aca="false">+AD78*$C82</f>
        <v>3.6854</v>
      </c>
      <c r="AE82" s="196" t="n">
        <f aca="false">+AE78*$C82</f>
        <v>9.2135</v>
      </c>
      <c r="AF82" s="196" t="n">
        <f aca="false">+AF78*$C82</f>
        <v>9.2135</v>
      </c>
      <c r="AG82" s="196" t="n">
        <f aca="false">+AG78*$C82</f>
        <v>9.2135</v>
      </c>
      <c r="AH82" s="196" t="n">
        <f aca="false">+AH78*$C82</f>
        <v>9.2135</v>
      </c>
      <c r="AI82" s="175" t="n">
        <f aca="false">+AI78*$C82</f>
        <v>14.7416</v>
      </c>
      <c r="AJ82" s="196" t="n">
        <f aca="false">+AJ78*$C82</f>
        <v>14.7416</v>
      </c>
      <c r="AK82" s="196" t="n">
        <f aca="false">+AK78*$C82</f>
        <v>14.7416</v>
      </c>
      <c r="AL82" s="196" t="n">
        <f aca="false">+AL78*$C82</f>
        <v>14.7416</v>
      </c>
      <c r="AM82" s="196" t="n">
        <f aca="false">+AM78*$C82</f>
        <v>14.7416</v>
      </c>
      <c r="AN82" s="196" t="n">
        <f aca="false">+AN78*$C82</f>
        <v>14.7416</v>
      </c>
      <c r="AO82" s="196" t="n">
        <f aca="false">+AO78*$C82</f>
        <v>14.7416</v>
      </c>
      <c r="AP82" s="196" t="n">
        <f aca="false">+AP78*$C82</f>
        <v>22.1124</v>
      </c>
      <c r="AQ82" s="196" t="n">
        <f aca="false">+AQ78*$C82</f>
        <v>22.1124</v>
      </c>
      <c r="AR82" s="196" t="n">
        <f aca="false">+AR78*$C82</f>
        <v>22.1124</v>
      </c>
      <c r="AS82" s="196" t="n">
        <f aca="false">+AS78*$C82</f>
        <v>29.4832</v>
      </c>
      <c r="AT82" s="196" t="n">
        <f aca="false">+AT78*$C82</f>
        <v>29.4832</v>
      </c>
      <c r="AU82" s="196" t="n">
        <f aca="false">+AU78*$C82</f>
        <v>36.854</v>
      </c>
      <c r="AV82" s="196" t="n">
        <f aca="false">+AV78*$C82</f>
        <v>36.854</v>
      </c>
      <c r="AW82" s="196" t="n">
        <f aca="false">+AW78*$C82</f>
        <v>36.854</v>
      </c>
      <c r="AX82" s="196" t="n">
        <f aca="false">+AX78*$C82</f>
        <v>36.854</v>
      </c>
      <c r="AY82" s="196" t="n">
        <f aca="false">+AY78*$C82</f>
        <v>36.854</v>
      </c>
      <c r="AZ82" s="196" t="n">
        <f aca="false">+AZ78*$C82</f>
        <v>36.854</v>
      </c>
      <c r="BA82" s="196" t="n">
        <f aca="false">+BA78*$C82</f>
        <v>36.854</v>
      </c>
      <c r="BB82" s="196" t="n">
        <f aca="false">+BB78*$C82</f>
        <v>36.854</v>
      </c>
      <c r="BC82" s="197"/>
      <c r="BD82" s="198"/>
      <c r="BE82" s="198"/>
      <c r="BF82" s="198"/>
      <c r="BG82" s="198"/>
      <c r="BH82" s="198"/>
      <c r="BI82" s="198"/>
      <c r="BJ82" s="198"/>
      <c r="BK82" s="198"/>
      <c r="BL82" s="198"/>
      <c r="BM82" s="198"/>
      <c r="BN82" s="198"/>
      <c r="BO82" s="198"/>
      <c r="BP82" s="198"/>
      <c r="BQ82" s="198"/>
      <c r="BR82" s="198"/>
      <c r="BS82" s="198"/>
      <c r="BT82" s="198"/>
      <c r="BU82" s="198"/>
      <c r="BV82" s="198"/>
      <c r="BW82" s="198"/>
      <c r="BX82" s="198"/>
      <c r="BY82" s="198"/>
      <c r="BZ82" s="198"/>
      <c r="CA82" s="198"/>
      <c r="CB82" s="198"/>
      <c r="CC82" s="198"/>
      <c r="CD82" s="198"/>
      <c r="CE82" s="198"/>
      <c r="CF82" s="198"/>
      <c r="CG82" s="198"/>
      <c r="CH82" s="198"/>
      <c r="CI82" s="198"/>
      <c r="CJ82" s="198"/>
      <c r="CK82" s="198"/>
      <c r="CL82" s="194"/>
      <c r="CM82" s="194"/>
      <c r="CN82" s="194"/>
      <c r="CO82" s="194"/>
      <c r="CP82" s="194"/>
      <c r="CQ82" s="194"/>
      <c r="CR82" s="194"/>
      <c r="CS82" s="194"/>
      <c r="CT82" s="194"/>
      <c r="CU82" s="194"/>
      <c r="CV82" s="194"/>
      <c r="CW82" s="194"/>
      <c r="CX82" s="194"/>
      <c r="CY82" s="194"/>
      <c r="CZ82" s="194"/>
      <c r="DA82" s="194"/>
      <c r="DB82" s="194"/>
      <c r="DC82" s="194"/>
      <c r="DD82" s="194"/>
      <c r="DE82" s="194"/>
      <c r="DF82" s="194"/>
      <c r="DG82" s="194"/>
      <c r="DH82" s="194"/>
      <c r="DI82" s="194"/>
      <c r="DJ82" s="194"/>
      <c r="DK82" s="194"/>
      <c r="DL82" s="194"/>
      <c r="DM82" s="194"/>
      <c r="DN82" s="194"/>
      <c r="DO82" s="194"/>
      <c r="DP82" s="194"/>
      <c r="DQ82" s="194"/>
      <c r="DR82" s="194"/>
      <c r="DS82" s="194"/>
      <c r="DT82" s="194"/>
      <c r="DU82" s="194"/>
      <c r="DV82" s="194"/>
      <c r="DW82" s="194"/>
      <c r="DX82" s="194"/>
      <c r="DY82" s="194"/>
      <c r="DZ82" s="194"/>
      <c r="EA82" s="194"/>
      <c r="EB82" s="194"/>
      <c r="EC82" s="194"/>
      <c r="ED82" s="194"/>
      <c r="EE82" s="194"/>
      <c r="EF82" s="194"/>
      <c r="EG82" s="194"/>
      <c r="EH82" s="194"/>
      <c r="EI82" s="194"/>
      <c r="EJ82" s="194"/>
      <c r="EK82" s="194"/>
      <c r="EL82" s="194"/>
      <c r="EM82" s="194"/>
      <c r="EN82" s="194"/>
      <c r="EO82" s="194"/>
      <c r="EP82" s="194"/>
      <c r="EQ82" s="194"/>
      <c r="ER82" s="194"/>
      <c r="ES82" s="194"/>
      <c r="ET82" s="194"/>
      <c r="EU82" s="194"/>
      <c r="EV82" s="194"/>
      <c r="EW82" s="194"/>
      <c r="EX82" s="194"/>
      <c r="EY82" s="194"/>
      <c r="EZ82" s="194"/>
      <c r="FA82" s="194"/>
      <c r="FB82" s="194"/>
      <c r="FC82" s="194"/>
      <c r="FD82" s="194"/>
      <c r="FE82" s="194"/>
      <c r="FF82" s="194"/>
      <c r="FG82" s="194"/>
      <c r="FH82" s="194"/>
      <c r="FI82" s="194"/>
      <c r="FJ82" s="194"/>
      <c r="FK82" s="194"/>
      <c r="FL82" s="194"/>
      <c r="FM82" s="194"/>
      <c r="FN82" s="194"/>
      <c r="FO82" s="194"/>
      <c r="FP82" s="194"/>
      <c r="FQ82" s="194"/>
      <c r="FR82" s="194"/>
      <c r="FS82" s="194"/>
      <c r="FT82" s="194"/>
      <c r="FU82" s="194"/>
      <c r="FV82" s="194"/>
      <c r="FW82" s="194"/>
      <c r="FX82" s="194"/>
      <c r="FY82" s="194"/>
      <c r="FZ82" s="194"/>
      <c r="GA82" s="194"/>
      <c r="GB82" s="194"/>
      <c r="GC82" s="194"/>
      <c r="GD82" s="194"/>
      <c r="GE82" s="194"/>
      <c r="GF82" s="194"/>
      <c r="GG82" s="194"/>
      <c r="GH82" s="194"/>
      <c r="GI82" s="194"/>
      <c r="GJ82" s="194"/>
      <c r="GK82" s="194"/>
      <c r="GL82" s="194"/>
      <c r="GM82" s="194"/>
      <c r="GN82" s="194"/>
      <c r="GO82" s="194"/>
      <c r="GP82" s="194"/>
      <c r="GQ82" s="194"/>
      <c r="GR82" s="194"/>
      <c r="GS82" s="194"/>
      <c r="GT82" s="194"/>
      <c r="GU82" s="194"/>
      <c r="GV82" s="194"/>
      <c r="GW82" s="194"/>
      <c r="GX82" s="194"/>
      <c r="GY82" s="194"/>
      <c r="GZ82" s="194"/>
      <c r="HA82" s="194"/>
      <c r="HB82" s="194"/>
      <c r="HC82" s="194"/>
      <c r="HD82" s="194"/>
      <c r="HE82" s="194"/>
      <c r="HF82" s="194"/>
      <c r="HG82" s="194"/>
      <c r="HH82" s="194"/>
      <c r="HI82" s="194"/>
      <c r="HJ82" s="194"/>
      <c r="HK82" s="194"/>
      <c r="HL82" s="194"/>
      <c r="HM82" s="194"/>
      <c r="HN82" s="194"/>
      <c r="HO82" s="194"/>
      <c r="HP82" s="194"/>
      <c r="HQ82" s="194"/>
      <c r="HR82" s="194"/>
      <c r="HS82" s="194"/>
      <c r="HT82" s="194"/>
      <c r="HU82" s="194"/>
      <c r="HV82" s="194"/>
      <c r="HW82" s="194"/>
      <c r="HX82" s="194"/>
      <c r="HY82" s="194"/>
      <c r="HZ82" s="194"/>
      <c r="IA82" s="194"/>
      <c r="IB82" s="194"/>
      <c r="IC82" s="194"/>
      <c r="ID82" s="194"/>
      <c r="IE82" s="194"/>
      <c r="IF82" s="194"/>
      <c r="IG82" s="194"/>
      <c r="IH82" s="194"/>
      <c r="II82" s="194"/>
      <c r="IJ82" s="194"/>
      <c r="IK82" s="194"/>
      <c r="IL82" s="194"/>
      <c r="IM82" s="194"/>
      <c r="IN82" s="194"/>
      <c r="IO82" s="194"/>
      <c r="IP82" s="194"/>
      <c r="IQ82" s="194"/>
      <c r="IR82" s="194"/>
      <c r="IS82" s="194"/>
      <c r="IT82" s="194"/>
      <c r="IU82" s="194"/>
      <c r="IV82" s="194"/>
      <c r="IW82" s="194"/>
    </row>
    <row r="83" customFormat="false" ht="13.5" hidden="false" customHeight="false" outlineLevel="0" collapsed="false">
      <c r="A83" s="155"/>
      <c r="B83" s="199" t="s">
        <v>133</v>
      </c>
      <c r="C83" s="200" t="str">
        <f aca="false">+'Detail by Turbine'!B15</f>
        <v>Tentative</v>
      </c>
      <c r="D83" s="201" t="n">
        <f aca="false">+D80*$C82</f>
        <v>0</v>
      </c>
      <c r="E83" s="201" t="n">
        <f aca="false">+E80*$C82</f>
        <v>0</v>
      </c>
      <c r="F83" s="201" t="n">
        <f aca="false">+F80*$C82</f>
        <v>0</v>
      </c>
      <c r="G83" s="201" t="n">
        <f aca="false">+G80*$C82</f>
        <v>0</v>
      </c>
      <c r="H83" s="201" t="n">
        <f aca="false">+H80*$C82</f>
        <v>0</v>
      </c>
      <c r="I83" s="201" t="n">
        <f aca="false">+I80*$C82</f>
        <v>0</v>
      </c>
      <c r="J83" s="201" t="n">
        <f aca="false">+J80*$C82</f>
        <v>0</v>
      </c>
      <c r="K83" s="201" t="n">
        <f aca="false">+K80*$C82</f>
        <v>0</v>
      </c>
      <c r="L83" s="201" t="n">
        <f aca="false">+L80*$C82</f>
        <v>0</v>
      </c>
      <c r="M83" s="201" t="n">
        <f aca="false">+M80*$C82</f>
        <v>0</v>
      </c>
      <c r="N83" s="201" t="n">
        <f aca="false">+N80*$C82</f>
        <v>0</v>
      </c>
      <c r="O83" s="201" t="n">
        <f aca="false">+O80*$C82</f>
        <v>0</v>
      </c>
      <c r="P83" s="201" t="n">
        <f aca="false">+P80*$C82</f>
        <v>0</v>
      </c>
      <c r="Q83" s="201" t="n">
        <f aca="false">+Q80*$C82</f>
        <v>0</v>
      </c>
      <c r="R83" s="201" t="n">
        <f aca="false">+R80*$C82</f>
        <v>0</v>
      </c>
      <c r="S83" s="201" t="n">
        <f aca="false">+S80*$C82</f>
        <v>0</v>
      </c>
      <c r="T83" s="201" t="n">
        <f aca="false">+T80*$C82</f>
        <v>0</v>
      </c>
      <c r="U83" s="201" t="n">
        <f aca="false">+U80*$C82</f>
        <v>0</v>
      </c>
      <c r="V83" s="201" t="n">
        <f aca="false">+V80*$C82</f>
        <v>0</v>
      </c>
      <c r="W83" s="201" t="n">
        <f aca="false">+W80*$C82</f>
        <v>0</v>
      </c>
      <c r="X83" s="201" t="n">
        <f aca="false">+X80*$C82</f>
        <v>0</v>
      </c>
      <c r="Y83" s="201" t="n">
        <f aca="false">+Y80*$C82</f>
        <v>36.854</v>
      </c>
      <c r="Z83" s="201" t="n">
        <f aca="false">+Z80*$C82</f>
        <v>36.854</v>
      </c>
      <c r="AA83" s="201" t="n">
        <f aca="false">+AA80*$C82</f>
        <v>36.854</v>
      </c>
      <c r="AB83" s="201" t="n">
        <f aca="false">+AB80*$C82</f>
        <v>36.854</v>
      </c>
      <c r="AC83" s="201" t="n">
        <f aca="false">+AC80*$C82</f>
        <v>36.854</v>
      </c>
      <c r="AD83" s="201" t="n">
        <f aca="false">+AD80*$C82</f>
        <v>36.854</v>
      </c>
      <c r="AE83" s="201" t="n">
        <f aca="false">+AE80*$C82</f>
        <v>36.854</v>
      </c>
      <c r="AF83" s="201" t="n">
        <f aca="false">+AF80*$C82</f>
        <v>36.854</v>
      </c>
      <c r="AG83" s="201" t="n">
        <f aca="false">+AG80*$C82</f>
        <v>36.854</v>
      </c>
      <c r="AH83" s="201" t="n">
        <f aca="false">+AH80*$C82</f>
        <v>36.854</v>
      </c>
      <c r="AI83" s="181" t="n">
        <f aca="false">+AI80*$C82</f>
        <v>36.854</v>
      </c>
      <c r="AJ83" s="201" t="n">
        <f aca="false">+AJ80*$C82</f>
        <v>36.854</v>
      </c>
      <c r="AK83" s="201" t="n">
        <f aca="false">+AK80*$C82</f>
        <v>36.854</v>
      </c>
      <c r="AL83" s="201" t="n">
        <f aca="false">+AL80*$C82</f>
        <v>36.854</v>
      </c>
      <c r="AM83" s="201" t="n">
        <f aca="false">+AM80*$C82</f>
        <v>36.854</v>
      </c>
      <c r="AN83" s="201" t="n">
        <f aca="false">+AN80*$C82</f>
        <v>36.854</v>
      </c>
      <c r="AO83" s="201" t="n">
        <f aca="false">+AO80*$C82</f>
        <v>36.854</v>
      </c>
      <c r="AP83" s="201" t="n">
        <f aca="false">+AP80*$C82</f>
        <v>36.854</v>
      </c>
      <c r="AQ83" s="201" t="n">
        <f aca="false">+AQ80*$C82</f>
        <v>36.854</v>
      </c>
      <c r="AR83" s="201" t="n">
        <f aca="false">+AR80*$C82</f>
        <v>36.854</v>
      </c>
      <c r="AS83" s="201" t="n">
        <f aca="false">+AS80*$C82</f>
        <v>36.854</v>
      </c>
      <c r="AT83" s="201" t="n">
        <f aca="false">+AT80*$C82</f>
        <v>36.854</v>
      </c>
      <c r="AU83" s="201" t="n">
        <f aca="false">+AU80*$C82</f>
        <v>36.854</v>
      </c>
      <c r="AV83" s="201" t="n">
        <f aca="false">+AV80*$C82</f>
        <v>36.854</v>
      </c>
      <c r="AW83" s="201" t="n">
        <f aca="false">+AW80*$C82</f>
        <v>36.854</v>
      </c>
      <c r="AX83" s="201" t="n">
        <f aca="false">+AX80*$C82</f>
        <v>36.854</v>
      </c>
      <c r="AY83" s="201" t="n">
        <f aca="false">+AY80*$C82</f>
        <v>36.854</v>
      </c>
      <c r="AZ83" s="201" t="n">
        <f aca="false">+AZ80*$C82</f>
        <v>36.854</v>
      </c>
      <c r="BA83" s="201" t="n">
        <f aca="false">+BA80*$C82</f>
        <v>36.854</v>
      </c>
      <c r="BB83" s="201" t="n">
        <f aca="false">+BB80*$C82</f>
        <v>36.854</v>
      </c>
      <c r="BC83" s="202"/>
      <c r="BD83" s="203"/>
      <c r="BE83" s="203"/>
      <c r="BF83" s="203"/>
      <c r="BG83" s="203"/>
      <c r="BH83" s="203"/>
      <c r="BI83" s="203"/>
      <c r="BJ83" s="203"/>
      <c r="BK83" s="203"/>
      <c r="BL83" s="203"/>
      <c r="BM83" s="203"/>
      <c r="BN83" s="203"/>
      <c r="BO83" s="203"/>
      <c r="BP83" s="203"/>
      <c r="BQ83" s="203"/>
      <c r="BR83" s="203"/>
      <c r="BS83" s="203"/>
      <c r="BT83" s="203"/>
      <c r="BU83" s="203"/>
      <c r="BV83" s="203"/>
      <c r="BW83" s="203"/>
      <c r="BX83" s="203"/>
      <c r="BY83" s="203"/>
      <c r="BZ83" s="203"/>
      <c r="CA83" s="203"/>
      <c r="CB83" s="203"/>
      <c r="CC83" s="203"/>
      <c r="CD83" s="203"/>
      <c r="CE83" s="203"/>
      <c r="CF83" s="203"/>
      <c r="CG83" s="203"/>
      <c r="CH83" s="203"/>
      <c r="CI83" s="203"/>
      <c r="CJ83" s="203"/>
      <c r="CK83" s="203"/>
      <c r="CL83" s="199"/>
      <c r="CM83" s="199"/>
      <c r="CN83" s="199"/>
      <c r="CO83" s="199"/>
      <c r="CP83" s="199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9"/>
      <c r="DJ83" s="199"/>
      <c r="DK83" s="199"/>
      <c r="DL83" s="199"/>
      <c r="DM83" s="199"/>
      <c r="DN83" s="199"/>
      <c r="DO83" s="199"/>
      <c r="DP83" s="199"/>
      <c r="DQ83" s="199"/>
      <c r="DR83" s="199"/>
      <c r="DS83" s="199"/>
      <c r="DT83" s="199"/>
      <c r="DU83" s="199"/>
      <c r="DV83" s="199"/>
      <c r="DW83" s="199"/>
      <c r="DX83" s="199"/>
      <c r="DY83" s="199"/>
      <c r="DZ83" s="199"/>
      <c r="EA83" s="199"/>
      <c r="EB83" s="199"/>
      <c r="EC83" s="199"/>
      <c r="ED83" s="199"/>
      <c r="EE83" s="199"/>
      <c r="EF83" s="199"/>
      <c r="EG83" s="199"/>
      <c r="EH83" s="199"/>
      <c r="EI83" s="199"/>
      <c r="EJ83" s="199"/>
      <c r="EK83" s="199"/>
      <c r="EL83" s="199"/>
      <c r="EM83" s="199"/>
      <c r="EN83" s="199"/>
      <c r="EO83" s="199"/>
      <c r="EP83" s="199"/>
      <c r="EQ83" s="199"/>
      <c r="ER83" s="199"/>
      <c r="ES83" s="199"/>
      <c r="ET83" s="199"/>
      <c r="EU83" s="199"/>
      <c r="EV83" s="199"/>
      <c r="EW83" s="199"/>
      <c r="EX83" s="199"/>
      <c r="EY83" s="199"/>
      <c r="EZ83" s="199"/>
      <c r="FA83" s="199"/>
      <c r="FB83" s="199"/>
      <c r="FC83" s="199"/>
      <c r="FD83" s="199"/>
      <c r="FE83" s="199"/>
      <c r="FF83" s="199"/>
      <c r="FG83" s="199"/>
      <c r="FH83" s="199"/>
      <c r="FI83" s="199"/>
      <c r="FJ83" s="199"/>
      <c r="FK83" s="199"/>
      <c r="FL83" s="199"/>
      <c r="FM83" s="199"/>
      <c r="FN83" s="199"/>
      <c r="FO83" s="199"/>
      <c r="FP83" s="199"/>
      <c r="FQ83" s="199"/>
      <c r="FR83" s="199"/>
      <c r="FS83" s="199"/>
      <c r="FT83" s="199"/>
      <c r="FU83" s="199"/>
      <c r="FV83" s="199"/>
      <c r="FW83" s="199"/>
      <c r="FX83" s="199"/>
      <c r="FY83" s="199"/>
      <c r="FZ83" s="199"/>
      <c r="GA83" s="199"/>
      <c r="GB83" s="199"/>
      <c r="GC83" s="199"/>
      <c r="GD83" s="199"/>
      <c r="GE83" s="199"/>
      <c r="GF83" s="199"/>
      <c r="GG83" s="199"/>
      <c r="GH83" s="199"/>
      <c r="GI83" s="199"/>
      <c r="GJ83" s="199"/>
      <c r="GK83" s="199"/>
      <c r="GL83" s="199"/>
      <c r="GM83" s="199"/>
      <c r="GN83" s="199"/>
      <c r="GO83" s="199"/>
      <c r="GP83" s="199"/>
      <c r="GQ83" s="199"/>
      <c r="GR83" s="199"/>
      <c r="GS83" s="199"/>
      <c r="GT83" s="199"/>
      <c r="GU83" s="199"/>
      <c r="GV83" s="199"/>
      <c r="GW83" s="199"/>
      <c r="GX83" s="199"/>
      <c r="GY83" s="199"/>
      <c r="GZ83" s="199"/>
      <c r="HA83" s="199"/>
      <c r="HB83" s="199"/>
      <c r="HC83" s="199"/>
      <c r="HD83" s="199"/>
      <c r="HE83" s="199"/>
      <c r="HF83" s="199"/>
      <c r="HG83" s="199"/>
      <c r="HH83" s="199"/>
      <c r="HI83" s="199"/>
      <c r="HJ83" s="199"/>
      <c r="HK83" s="199"/>
      <c r="HL83" s="199"/>
      <c r="HM83" s="199"/>
      <c r="HN83" s="199"/>
      <c r="HO83" s="199"/>
      <c r="HP83" s="199"/>
      <c r="HQ83" s="199"/>
      <c r="HR83" s="199"/>
      <c r="HS83" s="199"/>
      <c r="HT83" s="199"/>
      <c r="HU83" s="199"/>
      <c r="HV83" s="199"/>
      <c r="HW83" s="199"/>
      <c r="HX83" s="199"/>
      <c r="HY83" s="199"/>
      <c r="HZ83" s="199"/>
      <c r="IA83" s="199"/>
      <c r="IB83" s="199"/>
      <c r="IC83" s="199"/>
      <c r="ID83" s="199"/>
      <c r="IE83" s="199"/>
      <c r="IF83" s="199"/>
      <c r="IG83" s="199"/>
      <c r="IH83" s="199"/>
      <c r="II83" s="199"/>
      <c r="IJ83" s="199"/>
      <c r="IK83" s="199"/>
      <c r="IL83" s="199"/>
      <c r="IM83" s="199"/>
      <c r="IN83" s="199"/>
      <c r="IO83" s="199"/>
      <c r="IP83" s="199"/>
      <c r="IQ83" s="199"/>
      <c r="IR83" s="199"/>
      <c r="IS83" s="199"/>
      <c r="IT83" s="199"/>
      <c r="IU83" s="199"/>
      <c r="IV83" s="199"/>
      <c r="IW83" s="199"/>
    </row>
    <row r="84" customFormat="false" ht="15" hidden="false" customHeight="true" outlineLevel="0" collapsed="false">
      <c r="A84" s="155" t="n">
        <f aca="false">+A76+1</f>
        <v>11</v>
      </c>
      <c r="B84" s="184" t="str">
        <f aca="false">+'Detail by Turbine'!G16</f>
        <v>MHI 501F Simple Cycle</v>
      </c>
      <c r="C84" s="185" t="str">
        <f aca="false">+'Detail by Turbine'!S16</f>
        <v>Eletrobolt II</v>
      </c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59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  <c r="AT84" s="186"/>
      <c r="AU84" s="186"/>
      <c r="AV84" s="186"/>
      <c r="AW84" s="186"/>
      <c r="AX84" s="186"/>
      <c r="AY84" s="186"/>
      <c r="AZ84" s="186"/>
      <c r="BA84" s="186"/>
      <c r="BB84" s="186"/>
      <c r="BC84" s="187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8"/>
      <c r="BO84" s="188"/>
      <c r="BP84" s="188"/>
      <c r="BQ84" s="188"/>
      <c r="BR84" s="188"/>
      <c r="BS84" s="188"/>
      <c r="BT84" s="188"/>
      <c r="BU84" s="188"/>
      <c r="BV84" s="188"/>
      <c r="BW84" s="188"/>
      <c r="BX84" s="188"/>
      <c r="BY84" s="188"/>
      <c r="BZ84" s="188"/>
      <c r="CA84" s="188"/>
      <c r="CB84" s="188"/>
      <c r="CC84" s="188"/>
      <c r="CD84" s="188"/>
      <c r="CE84" s="188"/>
      <c r="CF84" s="188"/>
      <c r="CG84" s="188"/>
      <c r="CH84" s="188"/>
      <c r="CI84" s="188"/>
      <c r="CJ84" s="188"/>
      <c r="CK84" s="188"/>
      <c r="CL84" s="188"/>
      <c r="CM84" s="188"/>
      <c r="CN84" s="188"/>
      <c r="CO84" s="188"/>
      <c r="CP84" s="188"/>
      <c r="CQ84" s="188"/>
      <c r="CR84" s="188"/>
      <c r="CS84" s="188"/>
      <c r="CT84" s="188"/>
      <c r="CU84" s="188"/>
      <c r="CV84" s="188"/>
      <c r="CW84" s="188"/>
      <c r="CX84" s="188"/>
      <c r="CY84" s="188"/>
      <c r="CZ84" s="188"/>
      <c r="DA84" s="188"/>
      <c r="DB84" s="188"/>
      <c r="DC84" s="188"/>
      <c r="DD84" s="188"/>
      <c r="DE84" s="188"/>
      <c r="DF84" s="188"/>
      <c r="DG84" s="188"/>
      <c r="DH84" s="188"/>
      <c r="DI84" s="188"/>
      <c r="DJ84" s="188"/>
      <c r="DK84" s="188"/>
      <c r="DL84" s="188"/>
      <c r="DM84" s="188"/>
      <c r="DN84" s="188"/>
      <c r="DO84" s="188"/>
      <c r="DP84" s="188"/>
      <c r="DQ84" s="188"/>
      <c r="DR84" s="188"/>
      <c r="DS84" s="188"/>
      <c r="DT84" s="188"/>
      <c r="DU84" s="188"/>
      <c r="DV84" s="188"/>
      <c r="DW84" s="188"/>
      <c r="DX84" s="188"/>
      <c r="DY84" s="188"/>
      <c r="DZ84" s="188"/>
      <c r="EA84" s="188"/>
      <c r="EB84" s="188"/>
      <c r="EC84" s="188"/>
      <c r="ED84" s="188"/>
      <c r="EE84" s="188"/>
      <c r="EF84" s="188"/>
      <c r="EG84" s="188"/>
      <c r="EH84" s="188"/>
      <c r="EI84" s="188"/>
      <c r="EJ84" s="188"/>
      <c r="EK84" s="188"/>
      <c r="EL84" s="188"/>
      <c r="EM84" s="188"/>
      <c r="EN84" s="188"/>
      <c r="EO84" s="188"/>
      <c r="EP84" s="188"/>
      <c r="EQ84" s="188"/>
      <c r="ER84" s="188"/>
      <c r="ES84" s="188"/>
      <c r="ET84" s="188"/>
      <c r="EU84" s="188"/>
      <c r="EV84" s="188"/>
      <c r="EW84" s="188"/>
      <c r="EX84" s="188"/>
      <c r="EY84" s="188"/>
      <c r="EZ84" s="188"/>
      <c r="FA84" s="188"/>
      <c r="FB84" s="188"/>
      <c r="FC84" s="188"/>
      <c r="FD84" s="188"/>
      <c r="FE84" s="188"/>
      <c r="FF84" s="188"/>
      <c r="FG84" s="188"/>
      <c r="FH84" s="188"/>
      <c r="FI84" s="188"/>
      <c r="FJ84" s="188"/>
      <c r="FK84" s="188"/>
      <c r="FL84" s="188"/>
      <c r="FM84" s="188"/>
      <c r="FN84" s="188"/>
      <c r="FO84" s="188"/>
      <c r="FP84" s="188"/>
      <c r="FQ84" s="188"/>
      <c r="FR84" s="188"/>
      <c r="FS84" s="188"/>
      <c r="FT84" s="188"/>
      <c r="FU84" s="188"/>
      <c r="FV84" s="188"/>
      <c r="FW84" s="188"/>
      <c r="FX84" s="188"/>
      <c r="FY84" s="188"/>
      <c r="FZ84" s="188"/>
      <c r="GA84" s="188"/>
      <c r="GB84" s="188"/>
      <c r="GC84" s="188"/>
      <c r="GD84" s="188"/>
      <c r="GE84" s="188"/>
      <c r="GF84" s="188"/>
      <c r="GG84" s="188"/>
      <c r="GH84" s="188"/>
      <c r="GI84" s="188"/>
      <c r="GJ84" s="188"/>
      <c r="GK84" s="188"/>
      <c r="GL84" s="188"/>
      <c r="GM84" s="188"/>
      <c r="GN84" s="188"/>
      <c r="GO84" s="188"/>
      <c r="GP84" s="188"/>
      <c r="GQ84" s="188"/>
      <c r="GR84" s="188"/>
      <c r="GS84" s="188"/>
      <c r="GT84" s="188"/>
      <c r="GU84" s="188"/>
      <c r="GV84" s="188"/>
      <c r="GW84" s="188"/>
      <c r="GX84" s="188"/>
      <c r="GY84" s="188"/>
      <c r="GZ84" s="188"/>
      <c r="HA84" s="188"/>
      <c r="HB84" s="188"/>
      <c r="HC84" s="188"/>
      <c r="HD84" s="188"/>
      <c r="HE84" s="188"/>
      <c r="HF84" s="188"/>
      <c r="HG84" s="188"/>
      <c r="HH84" s="188"/>
      <c r="HI84" s="188"/>
      <c r="HJ84" s="188"/>
      <c r="HK84" s="188"/>
      <c r="HL84" s="188"/>
      <c r="HM84" s="188"/>
      <c r="HN84" s="188"/>
      <c r="HO84" s="188"/>
      <c r="HP84" s="188"/>
      <c r="HQ84" s="188"/>
      <c r="HR84" s="188"/>
      <c r="HS84" s="188"/>
      <c r="HT84" s="188"/>
      <c r="HU84" s="188"/>
      <c r="HV84" s="188"/>
      <c r="HW84" s="188"/>
      <c r="HX84" s="188"/>
      <c r="HY84" s="188"/>
      <c r="HZ84" s="188"/>
      <c r="IA84" s="188"/>
      <c r="IB84" s="188"/>
      <c r="IC84" s="188"/>
      <c r="ID84" s="188"/>
      <c r="IE84" s="188"/>
      <c r="IF84" s="188"/>
      <c r="IG84" s="188"/>
      <c r="IH84" s="188"/>
      <c r="II84" s="188"/>
      <c r="IJ84" s="188"/>
      <c r="IK84" s="188"/>
      <c r="IL84" s="188"/>
      <c r="IM84" s="188"/>
      <c r="IN84" s="188"/>
      <c r="IO84" s="188"/>
      <c r="IP84" s="188"/>
      <c r="IQ84" s="188"/>
      <c r="IR84" s="188"/>
      <c r="IS84" s="188"/>
      <c r="IT84" s="188"/>
      <c r="IU84" s="188"/>
      <c r="IV84" s="188"/>
      <c r="IW84" s="188"/>
    </row>
    <row r="85" customFormat="false" ht="12.75" hidden="false" customHeight="false" outlineLevel="0" collapsed="false">
      <c r="A85" s="155"/>
      <c r="B85" s="189" t="s">
        <v>128</v>
      </c>
      <c r="C85" s="185"/>
      <c r="D85" s="190" t="n">
        <v>0</v>
      </c>
      <c r="E85" s="190" t="n">
        <v>0</v>
      </c>
      <c r="F85" s="190" t="n">
        <v>0</v>
      </c>
      <c r="G85" s="190" t="n">
        <v>0</v>
      </c>
      <c r="H85" s="190" t="n">
        <v>0</v>
      </c>
      <c r="I85" s="190" t="n">
        <v>0</v>
      </c>
      <c r="J85" s="190" t="n">
        <v>0</v>
      </c>
      <c r="K85" s="190" t="n">
        <v>0</v>
      </c>
      <c r="L85" s="190" t="n">
        <v>0</v>
      </c>
      <c r="M85" s="190" t="n">
        <v>0</v>
      </c>
      <c r="N85" s="190" t="n">
        <v>0</v>
      </c>
      <c r="O85" s="190" t="n">
        <v>0</v>
      </c>
      <c r="P85" s="190" t="n">
        <v>0</v>
      </c>
      <c r="Q85" s="190" t="n">
        <v>0</v>
      </c>
      <c r="R85" s="190" t="n">
        <v>0</v>
      </c>
      <c r="S85" s="190" t="n">
        <v>0</v>
      </c>
      <c r="T85" s="190" t="n">
        <v>0</v>
      </c>
      <c r="U85" s="190" t="n">
        <v>0</v>
      </c>
      <c r="V85" s="190" t="n">
        <v>0</v>
      </c>
      <c r="W85" s="190" t="n">
        <v>0</v>
      </c>
      <c r="X85" s="190" t="n">
        <v>0</v>
      </c>
      <c r="Y85" s="190" t="n">
        <v>0.1</v>
      </c>
      <c r="Z85" s="190" t="n">
        <v>0</v>
      </c>
      <c r="AA85" s="190" t="n">
        <v>0</v>
      </c>
      <c r="AB85" s="190" t="n">
        <v>0</v>
      </c>
      <c r="AC85" s="190" t="n">
        <v>0</v>
      </c>
      <c r="AD85" s="190" t="n">
        <v>0</v>
      </c>
      <c r="AE85" s="190" t="n">
        <v>0</v>
      </c>
      <c r="AF85" s="190" t="n">
        <v>0.15</v>
      </c>
      <c r="AG85" s="190" t="n">
        <v>0</v>
      </c>
      <c r="AH85" s="190" t="n">
        <v>0</v>
      </c>
      <c r="AI85" s="164" t="n">
        <v>0</v>
      </c>
      <c r="AJ85" s="190" t="n">
        <v>0.15</v>
      </c>
      <c r="AK85" s="190" t="n">
        <v>0</v>
      </c>
      <c r="AL85" s="190" t="n">
        <v>0</v>
      </c>
      <c r="AM85" s="190" t="n">
        <v>0</v>
      </c>
      <c r="AN85" s="190" t="n">
        <v>0</v>
      </c>
      <c r="AO85" s="190" t="n">
        <v>0</v>
      </c>
      <c r="AP85" s="190" t="n">
        <v>0</v>
      </c>
      <c r="AQ85" s="190" t="n">
        <v>0.2</v>
      </c>
      <c r="AR85" s="190" t="n">
        <v>0</v>
      </c>
      <c r="AS85" s="190" t="n">
        <v>0</v>
      </c>
      <c r="AT85" s="190" t="n">
        <v>0.2</v>
      </c>
      <c r="AU85" s="190" t="n">
        <v>0</v>
      </c>
      <c r="AV85" s="190" t="n">
        <v>0.2</v>
      </c>
      <c r="AW85" s="190" t="n">
        <v>0</v>
      </c>
      <c r="AX85" s="190" t="n">
        <v>0</v>
      </c>
      <c r="AY85" s="190" t="n">
        <v>0</v>
      </c>
      <c r="AZ85" s="190" t="n">
        <v>0</v>
      </c>
      <c r="BA85" s="190" t="n">
        <v>0</v>
      </c>
      <c r="BB85" s="190" t="n">
        <v>0</v>
      </c>
      <c r="BC85" s="191" t="n">
        <f aca="false">SUM(D85:BB85)</f>
        <v>1</v>
      </c>
      <c r="BD85" s="189"/>
      <c r="BE85" s="192"/>
      <c r="BF85" s="192"/>
      <c r="BG85" s="192"/>
      <c r="BH85" s="192"/>
      <c r="BI85" s="192"/>
      <c r="BJ85" s="192"/>
      <c r="BK85" s="192"/>
      <c r="BL85" s="192"/>
      <c r="BM85" s="192"/>
      <c r="BN85" s="192"/>
      <c r="BO85" s="192"/>
      <c r="BP85" s="192"/>
      <c r="BQ85" s="192"/>
      <c r="BR85" s="192"/>
      <c r="BS85" s="192"/>
      <c r="BT85" s="192"/>
      <c r="BU85" s="192"/>
      <c r="BV85" s="192"/>
      <c r="BW85" s="192"/>
      <c r="BX85" s="192"/>
      <c r="BY85" s="192"/>
      <c r="BZ85" s="192"/>
      <c r="CA85" s="192"/>
      <c r="CB85" s="192"/>
      <c r="CC85" s="192"/>
      <c r="CD85" s="192"/>
      <c r="CE85" s="192"/>
      <c r="CF85" s="192"/>
      <c r="CG85" s="192"/>
      <c r="CH85" s="192"/>
      <c r="CI85" s="192"/>
      <c r="CJ85" s="192"/>
      <c r="CK85" s="192"/>
      <c r="CL85" s="192"/>
      <c r="CM85" s="192"/>
      <c r="CN85" s="192"/>
      <c r="CO85" s="192"/>
      <c r="CP85" s="192"/>
      <c r="CQ85" s="192"/>
      <c r="CR85" s="192"/>
      <c r="CS85" s="192"/>
      <c r="CT85" s="192"/>
      <c r="CU85" s="192"/>
      <c r="CV85" s="192"/>
      <c r="CW85" s="192"/>
      <c r="CX85" s="192"/>
      <c r="CY85" s="192"/>
      <c r="CZ85" s="192"/>
      <c r="DA85" s="192"/>
      <c r="DB85" s="192"/>
      <c r="DC85" s="192"/>
      <c r="DD85" s="192"/>
      <c r="DE85" s="192"/>
      <c r="DF85" s="192"/>
      <c r="DG85" s="192"/>
      <c r="DH85" s="192"/>
      <c r="DI85" s="192"/>
      <c r="DJ85" s="192"/>
      <c r="DK85" s="192"/>
      <c r="DL85" s="192"/>
      <c r="DM85" s="192"/>
      <c r="DN85" s="192"/>
      <c r="DO85" s="192"/>
      <c r="DP85" s="192"/>
      <c r="DQ85" s="192"/>
      <c r="DR85" s="192"/>
      <c r="DS85" s="192"/>
      <c r="DT85" s="192"/>
      <c r="DU85" s="192"/>
      <c r="DV85" s="192"/>
      <c r="DW85" s="192"/>
      <c r="DX85" s="192"/>
      <c r="DY85" s="192"/>
      <c r="DZ85" s="192"/>
      <c r="EA85" s="192"/>
      <c r="EB85" s="192"/>
      <c r="EC85" s="192"/>
      <c r="ED85" s="192"/>
      <c r="EE85" s="192"/>
      <c r="EF85" s="192"/>
      <c r="EG85" s="192"/>
      <c r="EH85" s="192"/>
      <c r="EI85" s="192"/>
      <c r="EJ85" s="192"/>
      <c r="EK85" s="192"/>
      <c r="EL85" s="192"/>
      <c r="EM85" s="192"/>
      <c r="EN85" s="192"/>
      <c r="EO85" s="192"/>
      <c r="EP85" s="192"/>
      <c r="EQ85" s="192"/>
      <c r="ER85" s="192"/>
      <c r="ES85" s="192"/>
      <c r="ET85" s="192"/>
      <c r="EU85" s="192"/>
      <c r="EV85" s="192"/>
      <c r="EW85" s="192"/>
      <c r="EX85" s="192"/>
      <c r="EY85" s="192"/>
      <c r="EZ85" s="192"/>
      <c r="FA85" s="192"/>
      <c r="FB85" s="192"/>
      <c r="FC85" s="192"/>
      <c r="FD85" s="192"/>
      <c r="FE85" s="192"/>
      <c r="FF85" s="192"/>
      <c r="FG85" s="192"/>
      <c r="FH85" s="192"/>
      <c r="FI85" s="192"/>
      <c r="FJ85" s="192"/>
      <c r="FK85" s="192"/>
      <c r="FL85" s="192"/>
      <c r="FM85" s="192"/>
      <c r="FN85" s="192"/>
      <c r="FO85" s="192"/>
      <c r="FP85" s="192"/>
      <c r="FQ85" s="192"/>
      <c r="FR85" s="192"/>
      <c r="FS85" s="192"/>
      <c r="FT85" s="192"/>
      <c r="FU85" s="192"/>
      <c r="FV85" s="192"/>
      <c r="FW85" s="192"/>
      <c r="FX85" s="192"/>
      <c r="FY85" s="192"/>
      <c r="FZ85" s="192"/>
      <c r="GA85" s="192"/>
      <c r="GB85" s="192"/>
      <c r="GC85" s="192"/>
      <c r="GD85" s="192"/>
      <c r="GE85" s="192"/>
      <c r="GF85" s="192"/>
      <c r="GG85" s="192"/>
      <c r="GH85" s="192"/>
      <c r="GI85" s="192"/>
      <c r="GJ85" s="192"/>
      <c r="GK85" s="192"/>
      <c r="GL85" s="192"/>
      <c r="GM85" s="192"/>
      <c r="GN85" s="192"/>
      <c r="GO85" s="192"/>
      <c r="GP85" s="192"/>
      <c r="GQ85" s="192"/>
      <c r="GR85" s="192"/>
      <c r="GS85" s="192"/>
      <c r="GT85" s="192"/>
      <c r="GU85" s="192"/>
      <c r="GV85" s="192"/>
      <c r="GW85" s="192"/>
      <c r="GX85" s="192"/>
      <c r="GY85" s="192"/>
      <c r="GZ85" s="192"/>
      <c r="HA85" s="192"/>
      <c r="HB85" s="192"/>
      <c r="HC85" s="192"/>
      <c r="HD85" s="192"/>
      <c r="HE85" s="192"/>
      <c r="HF85" s="192"/>
      <c r="HG85" s="192"/>
      <c r="HH85" s="192"/>
      <c r="HI85" s="192"/>
      <c r="HJ85" s="192"/>
      <c r="HK85" s="192"/>
      <c r="HL85" s="192"/>
      <c r="HM85" s="192"/>
      <c r="HN85" s="192"/>
      <c r="HO85" s="192"/>
      <c r="HP85" s="192"/>
      <c r="HQ85" s="192"/>
      <c r="HR85" s="192"/>
      <c r="HS85" s="192"/>
      <c r="HT85" s="192"/>
      <c r="HU85" s="192"/>
      <c r="HV85" s="192"/>
      <c r="HW85" s="192"/>
      <c r="HX85" s="192"/>
      <c r="HY85" s="192"/>
      <c r="HZ85" s="192"/>
      <c r="IA85" s="192"/>
      <c r="IB85" s="192"/>
      <c r="IC85" s="192"/>
      <c r="ID85" s="192"/>
      <c r="IE85" s="192"/>
      <c r="IF85" s="192"/>
      <c r="IG85" s="192"/>
      <c r="IH85" s="192"/>
      <c r="II85" s="192"/>
      <c r="IJ85" s="192"/>
      <c r="IK85" s="192"/>
      <c r="IL85" s="192"/>
      <c r="IM85" s="192"/>
      <c r="IN85" s="192"/>
      <c r="IO85" s="192"/>
      <c r="IP85" s="192"/>
      <c r="IQ85" s="192"/>
      <c r="IR85" s="192"/>
      <c r="IS85" s="192"/>
      <c r="IT85" s="192"/>
      <c r="IU85" s="192"/>
      <c r="IV85" s="192"/>
      <c r="IW85" s="192"/>
    </row>
    <row r="86" customFormat="false" ht="12.75" hidden="false" customHeight="false" outlineLevel="0" collapsed="false">
      <c r="A86" s="155"/>
      <c r="B86" s="189" t="s">
        <v>129</v>
      </c>
      <c r="C86" s="185"/>
      <c r="D86" s="190" t="n">
        <f aca="false">D85</f>
        <v>0</v>
      </c>
      <c r="E86" s="190" t="n">
        <f aca="false">+D86+E85</f>
        <v>0</v>
      </c>
      <c r="F86" s="190" t="n">
        <f aca="false">+E86+F85</f>
        <v>0</v>
      </c>
      <c r="G86" s="190" t="n">
        <f aca="false">+F86+G85</f>
        <v>0</v>
      </c>
      <c r="H86" s="190" t="n">
        <f aca="false">+G86+H85</f>
        <v>0</v>
      </c>
      <c r="I86" s="190" t="n">
        <f aca="false">+H86+I85</f>
        <v>0</v>
      </c>
      <c r="J86" s="190" t="n">
        <f aca="false">+I86+J85</f>
        <v>0</v>
      </c>
      <c r="K86" s="190" t="n">
        <f aca="false">+J86+K85</f>
        <v>0</v>
      </c>
      <c r="L86" s="190" t="n">
        <f aca="false">+K86+L85</f>
        <v>0</v>
      </c>
      <c r="M86" s="190" t="n">
        <f aca="false">+L86+M85</f>
        <v>0</v>
      </c>
      <c r="N86" s="190" t="n">
        <f aca="false">+M86+N85</f>
        <v>0</v>
      </c>
      <c r="O86" s="190" t="n">
        <f aca="false">+N86+O85</f>
        <v>0</v>
      </c>
      <c r="P86" s="190" t="n">
        <f aca="false">+O86+P85</f>
        <v>0</v>
      </c>
      <c r="Q86" s="190" t="n">
        <f aca="false">+P86+Q85</f>
        <v>0</v>
      </c>
      <c r="R86" s="190" t="n">
        <f aca="false">+Q86+R85</f>
        <v>0</v>
      </c>
      <c r="S86" s="190" t="n">
        <f aca="false">+R86+S85</f>
        <v>0</v>
      </c>
      <c r="T86" s="190" t="n">
        <f aca="false">+S86+T85</f>
        <v>0</v>
      </c>
      <c r="U86" s="190" t="n">
        <f aca="false">+T86+U85</f>
        <v>0</v>
      </c>
      <c r="V86" s="190" t="n">
        <f aca="false">+U86+V85</f>
        <v>0</v>
      </c>
      <c r="W86" s="190" t="n">
        <f aca="false">+V86+W85</f>
        <v>0</v>
      </c>
      <c r="X86" s="190" t="n">
        <f aca="false">+W86+X85</f>
        <v>0</v>
      </c>
      <c r="Y86" s="190" t="n">
        <f aca="false">+X86+Y85</f>
        <v>0.1</v>
      </c>
      <c r="Z86" s="190" t="n">
        <f aca="false">+Y86+Z85</f>
        <v>0.1</v>
      </c>
      <c r="AA86" s="190" t="n">
        <f aca="false">+Z86+AA85</f>
        <v>0.1</v>
      </c>
      <c r="AB86" s="190" t="n">
        <f aca="false">+AA86+AB85</f>
        <v>0.1</v>
      </c>
      <c r="AC86" s="190" t="n">
        <f aca="false">+AB86+AC85</f>
        <v>0.1</v>
      </c>
      <c r="AD86" s="190" t="n">
        <f aca="false">+AC86+AD85</f>
        <v>0.1</v>
      </c>
      <c r="AE86" s="190" t="n">
        <f aca="false">+AD86+AE85</f>
        <v>0.1</v>
      </c>
      <c r="AF86" s="190" t="n">
        <f aca="false">+AE86+AF85</f>
        <v>0.25</v>
      </c>
      <c r="AG86" s="190" t="n">
        <f aca="false">+AF86+AG85</f>
        <v>0.25</v>
      </c>
      <c r="AH86" s="190" t="n">
        <f aca="false">+AG86+AH85</f>
        <v>0.25</v>
      </c>
      <c r="AI86" s="164" t="n">
        <f aca="false">+AH86+AI85</f>
        <v>0.25</v>
      </c>
      <c r="AJ86" s="190" t="n">
        <f aca="false">+AI86+AJ85</f>
        <v>0.4</v>
      </c>
      <c r="AK86" s="190" t="n">
        <f aca="false">+AJ86+AK85</f>
        <v>0.4</v>
      </c>
      <c r="AL86" s="190" t="n">
        <f aca="false">+AK86+AL85</f>
        <v>0.4</v>
      </c>
      <c r="AM86" s="190" t="n">
        <f aca="false">+AL86+AM85</f>
        <v>0.4</v>
      </c>
      <c r="AN86" s="190" t="n">
        <f aca="false">+AM86+AN85</f>
        <v>0.4</v>
      </c>
      <c r="AO86" s="190" t="n">
        <f aca="false">+AN86+AO85</f>
        <v>0.4</v>
      </c>
      <c r="AP86" s="190" t="n">
        <f aca="false">+AO86+AP85</f>
        <v>0.4</v>
      </c>
      <c r="AQ86" s="190" t="n">
        <f aca="false">+AP86+AQ85</f>
        <v>0.6</v>
      </c>
      <c r="AR86" s="190" t="n">
        <f aca="false">+AQ86+AR85</f>
        <v>0.6</v>
      </c>
      <c r="AS86" s="190" t="n">
        <f aca="false">+AR86+AS85</f>
        <v>0.6</v>
      </c>
      <c r="AT86" s="190" t="n">
        <f aca="false">+AS86+AT85</f>
        <v>0.8</v>
      </c>
      <c r="AU86" s="190" t="n">
        <f aca="false">+AT86+AU85</f>
        <v>0.8</v>
      </c>
      <c r="AV86" s="190" t="n">
        <f aca="false">+AU86+AV85</f>
        <v>1</v>
      </c>
      <c r="AW86" s="190" t="n">
        <f aca="false">+AV86+AW85</f>
        <v>1</v>
      </c>
      <c r="AX86" s="190" t="n">
        <f aca="false">+AW86+AX85</f>
        <v>1</v>
      </c>
      <c r="AY86" s="190" t="n">
        <f aca="false">+AX86+AY85</f>
        <v>1</v>
      </c>
      <c r="AZ86" s="190" t="n">
        <f aca="false">+AY86+AZ85</f>
        <v>1</v>
      </c>
      <c r="BA86" s="190" t="n">
        <f aca="false">+AZ86+BA85</f>
        <v>1</v>
      </c>
      <c r="BB86" s="190" t="n">
        <f aca="false">+BA86+BB85</f>
        <v>1</v>
      </c>
      <c r="BC86" s="191"/>
      <c r="BD86" s="189"/>
      <c r="BE86" s="192"/>
      <c r="BF86" s="192"/>
      <c r="BG86" s="192"/>
      <c r="BH86" s="192"/>
      <c r="BI86" s="192"/>
      <c r="BJ86" s="192"/>
      <c r="BK86" s="192"/>
      <c r="BL86" s="192"/>
      <c r="BM86" s="192"/>
      <c r="BN86" s="192"/>
      <c r="BO86" s="192"/>
      <c r="BP86" s="192"/>
      <c r="BQ86" s="192"/>
      <c r="BR86" s="192"/>
      <c r="BS86" s="192"/>
      <c r="BT86" s="192"/>
      <c r="BU86" s="192"/>
      <c r="BV86" s="192"/>
      <c r="BW86" s="192"/>
      <c r="BX86" s="192"/>
      <c r="BY86" s="192"/>
      <c r="BZ86" s="192"/>
      <c r="CA86" s="192"/>
      <c r="CB86" s="192"/>
      <c r="CC86" s="192"/>
      <c r="CD86" s="192"/>
      <c r="CE86" s="192"/>
      <c r="CF86" s="192"/>
      <c r="CG86" s="192"/>
      <c r="CH86" s="192"/>
      <c r="CI86" s="192"/>
      <c r="CJ86" s="192"/>
      <c r="CK86" s="192"/>
      <c r="CL86" s="192"/>
      <c r="CM86" s="192"/>
      <c r="CN86" s="192"/>
      <c r="CO86" s="192"/>
      <c r="CP86" s="192"/>
      <c r="CQ86" s="192"/>
      <c r="CR86" s="192"/>
      <c r="CS86" s="192"/>
      <c r="CT86" s="192"/>
      <c r="CU86" s="192"/>
      <c r="CV86" s="192"/>
      <c r="CW86" s="192"/>
      <c r="CX86" s="192"/>
      <c r="CY86" s="192"/>
      <c r="CZ86" s="192"/>
      <c r="DA86" s="192"/>
      <c r="DB86" s="192"/>
      <c r="DC86" s="192"/>
      <c r="DD86" s="192"/>
      <c r="DE86" s="192"/>
      <c r="DF86" s="192"/>
      <c r="DG86" s="192"/>
      <c r="DH86" s="192"/>
      <c r="DI86" s="192"/>
      <c r="DJ86" s="192"/>
      <c r="DK86" s="192"/>
      <c r="DL86" s="192"/>
      <c r="DM86" s="192"/>
      <c r="DN86" s="192"/>
      <c r="DO86" s="192"/>
      <c r="DP86" s="192"/>
      <c r="DQ86" s="192"/>
      <c r="DR86" s="192"/>
      <c r="DS86" s="192"/>
      <c r="DT86" s="192"/>
      <c r="DU86" s="192"/>
      <c r="DV86" s="192"/>
      <c r="DW86" s="192"/>
      <c r="DX86" s="192"/>
      <c r="DY86" s="192"/>
      <c r="DZ86" s="192"/>
      <c r="EA86" s="192"/>
      <c r="EB86" s="192"/>
      <c r="EC86" s="192"/>
      <c r="ED86" s="192"/>
      <c r="EE86" s="192"/>
      <c r="EF86" s="192"/>
      <c r="EG86" s="192"/>
      <c r="EH86" s="192"/>
      <c r="EI86" s="192"/>
      <c r="EJ86" s="192"/>
      <c r="EK86" s="192"/>
      <c r="EL86" s="192"/>
      <c r="EM86" s="192"/>
      <c r="EN86" s="192"/>
      <c r="EO86" s="192"/>
      <c r="EP86" s="192"/>
      <c r="EQ86" s="192"/>
      <c r="ER86" s="192"/>
      <c r="ES86" s="192"/>
      <c r="ET86" s="192"/>
      <c r="EU86" s="192"/>
      <c r="EV86" s="192"/>
      <c r="EW86" s="192"/>
      <c r="EX86" s="192"/>
      <c r="EY86" s="192"/>
      <c r="EZ86" s="192"/>
      <c r="FA86" s="192"/>
      <c r="FB86" s="192"/>
      <c r="FC86" s="192"/>
      <c r="FD86" s="192"/>
      <c r="FE86" s="192"/>
      <c r="FF86" s="192"/>
      <c r="FG86" s="192"/>
      <c r="FH86" s="192"/>
      <c r="FI86" s="192"/>
      <c r="FJ86" s="192"/>
      <c r="FK86" s="192"/>
      <c r="FL86" s="192"/>
      <c r="FM86" s="192"/>
      <c r="FN86" s="192"/>
      <c r="FO86" s="192"/>
      <c r="FP86" s="192"/>
      <c r="FQ86" s="192"/>
      <c r="FR86" s="192"/>
      <c r="FS86" s="192"/>
      <c r="FT86" s="192"/>
      <c r="FU86" s="192"/>
      <c r="FV86" s="192"/>
      <c r="FW86" s="192"/>
      <c r="FX86" s="192"/>
      <c r="FY86" s="192"/>
      <c r="FZ86" s="192"/>
      <c r="GA86" s="192"/>
      <c r="GB86" s="192"/>
      <c r="GC86" s="192"/>
      <c r="GD86" s="192"/>
      <c r="GE86" s="192"/>
      <c r="GF86" s="192"/>
      <c r="GG86" s="192"/>
      <c r="GH86" s="192"/>
      <c r="GI86" s="192"/>
      <c r="GJ86" s="192"/>
      <c r="GK86" s="192"/>
      <c r="GL86" s="192"/>
      <c r="GM86" s="192"/>
      <c r="GN86" s="192"/>
      <c r="GO86" s="192"/>
      <c r="GP86" s="192"/>
      <c r="GQ86" s="192"/>
      <c r="GR86" s="192"/>
      <c r="GS86" s="192"/>
      <c r="GT86" s="192"/>
      <c r="GU86" s="192"/>
      <c r="GV86" s="192"/>
      <c r="GW86" s="192"/>
      <c r="GX86" s="192"/>
      <c r="GY86" s="192"/>
      <c r="GZ86" s="192"/>
      <c r="HA86" s="192"/>
      <c r="HB86" s="192"/>
      <c r="HC86" s="192"/>
      <c r="HD86" s="192"/>
      <c r="HE86" s="192"/>
      <c r="HF86" s="192"/>
      <c r="HG86" s="192"/>
      <c r="HH86" s="192"/>
      <c r="HI86" s="192"/>
      <c r="HJ86" s="192"/>
      <c r="HK86" s="192"/>
      <c r="HL86" s="192"/>
      <c r="HM86" s="192"/>
      <c r="HN86" s="192"/>
      <c r="HO86" s="192"/>
      <c r="HP86" s="192"/>
      <c r="HQ86" s="192"/>
      <c r="HR86" s="192"/>
      <c r="HS86" s="192"/>
      <c r="HT86" s="192"/>
      <c r="HU86" s="192"/>
      <c r="HV86" s="192"/>
      <c r="HW86" s="192"/>
      <c r="HX86" s="192"/>
      <c r="HY86" s="192"/>
      <c r="HZ86" s="192"/>
      <c r="IA86" s="192"/>
      <c r="IB86" s="192"/>
      <c r="IC86" s="192"/>
      <c r="ID86" s="192"/>
      <c r="IE86" s="192"/>
      <c r="IF86" s="192"/>
      <c r="IG86" s="192"/>
      <c r="IH86" s="192"/>
      <c r="II86" s="192"/>
      <c r="IJ86" s="192"/>
      <c r="IK86" s="192"/>
      <c r="IL86" s="192"/>
      <c r="IM86" s="192"/>
      <c r="IN86" s="192"/>
      <c r="IO86" s="192"/>
      <c r="IP86" s="192"/>
      <c r="IQ86" s="192"/>
      <c r="IR86" s="192"/>
      <c r="IS86" s="192"/>
      <c r="IT86" s="192"/>
      <c r="IU86" s="192"/>
      <c r="IV86" s="192"/>
      <c r="IW86" s="192"/>
    </row>
    <row r="87" customFormat="false" ht="12.75" hidden="false" customHeight="false" outlineLevel="0" collapsed="false">
      <c r="A87" s="155"/>
      <c r="B87" s="189" t="s">
        <v>130</v>
      </c>
      <c r="C87" s="185"/>
      <c r="D87" s="190" t="n">
        <v>0</v>
      </c>
      <c r="E87" s="190" t="n">
        <v>0</v>
      </c>
      <c r="F87" s="190" t="n">
        <v>0</v>
      </c>
      <c r="G87" s="190" t="n">
        <v>0</v>
      </c>
      <c r="H87" s="190" t="n">
        <v>0</v>
      </c>
      <c r="I87" s="190" t="n">
        <v>0</v>
      </c>
      <c r="J87" s="190" t="n">
        <v>0</v>
      </c>
      <c r="K87" s="190" t="n">
        <v>0</v>
      </c>
      <c r="L87" s="190" t="n">
        <v>0</v>
      </c>
      <c r="M87" s="190" t="n">
        <v>0</v>
      </c>
      <c r="N87" s="190" t="n">
        <v>0</v>
      </c>
      <c r="O87" s="190" t="n">
        <v>0</v>
      </c>
      <c r="P87" s="190" t="n">
        <v>0</v>
      </c>
      <c r="Q87" s="190" t="n">
        <v>0</v>
      </c>
      <c r="R87" s="190" t="n">
        <v>0</v>
      </c>
      <c r="S87" s="190" t="n">
        <v>0</v>
      </c>
      <c r="T87" s="190" t="n">
        <v>0</v>
      </c>
      <c r="U87" s="190" t="n">
        <v>0</v>
      </c>
      <c r="V87" s="190" t="n">
        <v>0</v>
      </c>
      <c r="W87" s="190" t="n">
        <v>0</v>
      </c>
      <c r="X87" s="190" t="n">
        <v>0</v>
      </c>
      <c r="Y87" s="190" t="n">
        <v>1</v>
      </c>
      <c r="Z87" s="190" t="n">
        <v>0</v>
      </c>
      <c r="AA87" s="190" t="n">
        <v>0</v>
      </c>
      <c r="AB87" s="190" t="n">
        <v>0</v>
      </c>
      <c r="AC87" s="190" t="n">
        <v>0</v>
      </c>
      <c r="AD87" s="190" t="n">
        <v>0</v>
      </c>
      <c r="AE87" s="190" t="n">
        <v>0</v>
      </c>
      <c r="AF87" s="190" t="n">
        <v>0</v>
      </c>
      <c r="AG87" s="190" t="n">
        <v>0</v>
      </c>
      <c r="AH87" s="190" t="n">
        <v>0</v>
      </c>
      <c r="AI87" s="164" t="n">
        <v>0</v>
      </c>
      <c r="AJ87" s="190" t="n">
        <v>0</v>
      </c>
      <c r="AK87" s="190" t="n">
        <v>0</v>
      </c>
      <c r="AL87" s="190" t="n">
        <v>0</v>
      </c>
      <c r="AM87" s="190" t="n">
        <v>0</v>
      </c>
      <c r="AN87" s="190" t="n">
        <v>0</v>
      </c>
      <c r="AO87" s="190" t="n">
        <v>0</v>
      </c>
      <c r="AP87" s="190" t="n">
        <v>0</v>
      </c>
      <c r="AQ87" s="190" t="n">
        <v>0</v>
      </c>
      <c r="AR87" s="190" t="n">
        <v>0</v>
      </c>
      <c r="AS87" s="190" t="n">
        <v>0</v>
      </c>
      <c r="AT87" s="190" t="n">
        <v>0</v>
      </c>
      <c r="AU87" s="190" t="n">
        <v>0</v>
      </c>
      <c r="AV87" s="190" t="n">
        <v>0</v>
      </c>
      <c r="AW87" s="190" t="n">
        <v>0</v>
      </c>
      <c r="AX87" s="190" t="n">
        <v>0</v>
      </c>
      <c r="AY87" s="190" t="n">
        <v>0</v>
      </c>
      <c r="AZ87" s="190" t="n">
        <v>0</v>
      </c>
      <c r="BA87" s="190" t="n">
        <v>0</v>
      </c>
      <c r="BB87" s="190" t="n">
        <v>0</v>
      </c>
      <c r="BC87" s="191" t="n">
        <f aca="false">SUM(D87:BB87)</f>
        <v>1</v>
      </c>
      <c r="BD87" s="189"/>
      <c r="BE87" s="192"/>
      <c r="BF87" s="192"/>
      <c r="BG87" s="192"/>
      <c r="BH87" s="192"/>
      <c r="BI87" s="192"/>
      <c r="BJ87" s="192"/>
      <c r="BK87" s="192"/>
      <c r="BL87" s="192"/>
      <c r="BM87" s="192"/>
      <c r="BN87" s="192"/>
      <c r="BO87" s="192"/>
      <c r="BP87" s="192"/>
      <c r="BQ87" s="192"/>
      <c r="BR87" s="192"/>
      <c r="BS87" s="192"/>
      <c r="BT87" s="192"/>
      <c r="BU87" s="192"/>
      <c r="BV87" s="192"/>
      <c r="BW87" s="192"/>
      <c r="BX87" s="192"/>
      <c r="BY87" s="192"/>
      <c r="BZ87" s="192"/>
      <c r="CA87" s="192"/>
      <c r="CB87" s="192"/>
      <c r="CC87" s="192"/>
      <c r="CD87" s="192"/>
      <c r="CE87" s="192"/>
      <c r="CF87" s="192"/>
      <c r="CG87" s="192"/>
      <c r="CH87" s="192"/>
      <c r="CI87" s="192"/>
      <c r="CJ87" s="192"/>
      <c r="CK87" s="192"/>
      <c r="CL87" s="192"/>
      <c r="CM87" s="192"/>
      <c r="CN87" s="192"/>
      <c r="CO87" s="192"/>
      <c r="CP87" s="192"/>
      <c r="CQ87" s="192"/>
      <c r="CR87" s="192"/>
      <c r="CS87" s="192"/>
      <c r="CT87" s="192"/>
      <c r="CU87" s="192"/>
      <c r="CV87" s="192"/>
      <c r="CW87" s="192"/>
      <c r="CX87" s="192"/>
      <c r="CY87" s="192"/>
      <c r="CZ87" s="192"/>
      <c r="DA87" s="192"/>
      <c r="DB87" s="192"/>
      <c r="DC87" s="192"/>
      <c r="DD87" s="192"/>
      <c r="DE87" s="192"/>
      <c r="DF87" s="192"/>
      <c r="DG87" s="192"/>
      <c r="DH87" s="192"/>
      <c r="DI87" s="192"/>
      <c r="DJ87" s="192"/>
      <c r="DK87" s="192"/>
      <c r="DL87" s="192"/>
      <c r="DM87" s="192"/>
      <c r="DN87" s="192"/>
      <c r="DO87" s="192"/>
      <c r="DP87" s="192"/>
      <c r="DQ87" s="192"/>
      <c r="DR87" s="192"/>
      <c r="DS87" s="192"/>
      <c r="DT87" s="192"/>
      <c r="DU87" s="192"/>
      <c r="DV87" s="192"/>
      <c r="DW87" s="192"/>
      <c r="DX87" s="192"/>
      <c r="DY87" s="192"/>
      <c r="DZ87" s="192"/>
      <c r="EA87" s="192"/>
      <c r="EB87" s="192"/>
      <c r="EC87" s="192"/>
      <c r="ED87" s="192"/>
      <c r="EE87" s="192"/>
      <c r="EF87" s="192"/>
      <c r="EG87" s="192"/>
      <c r="EH87" s="192"/>
      <c r="EI87" s="192"/>
      <c r="EJ87" s="192"/>
      <c r="EK87" s="192"/>
      <c r="EL87" s="192"/>
      <c r="EM87" s="192"/>
      <c r="EN87" s="192"/>
      <c r="EO87" s="192"/>
      <c r="EP87" s="192"/>
      <c r="EQ87" s="192"/>
      <c r="ER87" s="192"/>
      <c r="ES87" s="192"/>
      <c r="ET87" s="192"/>
      <c r="EU87" s="192"/>
      <c r="EV87" s="192"/>
      <c r="EW87" s="192"/>
      <c r="EX87" s="192"/>
      <c r="EY87" s="192"/>
      <c r="EZ87" s="192"/>
      <c r="FA87" s="192"/>
      <c r="FB87" s="192"/>
      <c r="FC87" s="192"/>
      <c r="FD87" s="192"/>
      <c r="FE87" s="192"/>
      <c r="FF87" s="192"/>
      <c r="FG87" s="192"/>
      <c r="FH87" s="192"/>
      <c r="FI87" s="192"/>
      <c r="FJ87" s="192"/>
      <c r="FK87" s="192"/>
      <c r="FL87" s="192"/>
      <c r="FM87" s="192"/>
      <c r="FN87" s="192"/>
      <c r="FO87" s="192"/>
      <c r="FP87" s="192"/>
      <c r="FQ87" s="192"/>
      <c r="FR87" s="192"/>
      <c r="FS87" s="192"/>
      <c r="FT87" s="192"/>
      <c r="FU87" s="192"/>
      <c r="FV87" s="192"/>
      <c r="FW87" s="192"/>
      <c r="FX87" s="192"/>
      <c r="FY87" s="192"/>
      <c r="FZ87" s="192"/>
      <c r="GA87" s="192"/>
      <c r="GB87" s="192"/>
      <c r="GC87" s="192"/>
      <c r="GD87" s="192"/>
      <c r="GE87" s="192"/>
      <c r="GF87" s="192"/>
      <c r="GG87" s="192"/>
      <c r="GH87" s="192"/>
      <c r="GI87" s="192"/>
      <c r="GJ87" s="192"/>
      <c r="GK87" s="192"/>
      <c r="GL87" s="192"/>
      <c r="GM87" s="192"/>
      <c r="GN87" s="192"/>
      <c r="GO87" s="192"/>
      <c r="GP87" s="192"/>
      <c r="GQ87" s="192"/>
      <c r="GR87" s="192"/>
      <c r="GS87" s="192"/>
      <c r="GT87" s="192"/>
      <c r="GU87" s="192"/>
      <c r="GV87" s="192"/>
      <c r="GW87" s="192"/>
      <c r="GX87" s="192"/>
      <c r="GY87" s="192"/>
      <c r="GZ87" s="192"/>
      <c r="HA87" s="192"/>
      <c r="HB87" s="192"/>
      <c r="HC87" s="192"/>
      <c r="HD87" s="192"/>
      <c r="HE87" s="192"/>
      <c r="HF87" s="192"/>
      <c r="HG87" s="192"/>
      <c r="HH87" s="192"/>
      <c r="HI87" s="192"/>
      <c r="HJ87" s="192"/>
      <c r="HK87" s="192"/>
      <c r="HL87" s="192"/>
      <c r="HM87" s="192"/>
      <c r="HN87" s="192"/>
      <c r="HO87" s="192"/>
      <c r="HP87" s="192"/>
      <c r="HQ87" s="192"/>
      <c r="HR87" s="192"/>
      <c r="HS87" s="192"/>
      <c r="HT87" s="192"/>
      <c r="HU87" s="192"/>
      <c r="HV87" s="192"/>
      <c r="HW87" s="192"/>
      <c r="HX87" s="192"/>
      <c r="HY87" s="192"/>
      <c r="HZ87" s="192"/>
      <c r="IA87" s="192"/>
      <c r="IB87" s="192"/>
      <c r="IC87" s="192"/>
      <c r="ID87" s="192"/>
      <c r="IE87" s="192"/>
      <c r="IF87" s="192"/>
      <c r="IG87" s="192"/>
      <c r="IH87" s="192"/>
      <c r="II87" s="192"/>
      <c r="IJ87" s="192"/>
      <c r="IK87" s="192"/>
      <c r="IL87" s="192"/>
      <c r="IM87" s="192"/>
      <c r="IN87" s="192"/>
      <c r="IO87" s="192"/>
      <c r="IP87" s="192"/>
      <c r="IQ87" s="192"/>
      <c r="IR87" s="192"/>
      <c r="IS87" s="192"/>
      <c r="IT87" s="192"/>
      <c r="IU87" s="192"/>
      <c r="IV87" s="192"/>
      <c r="IW87" s="192"/>
    </row>
    <row r="88" customFormat="false" ht="12.75" hidden="false" customHeight="false" outlineLevel="0" collapsed="false">
      <c r="A88" s="155"/>
      <c r="B88" s="189" t="s">
        <v>131</v>
      </c>
      <c r="C88" s="185"/>
      <c r="D88" s="190" t="n">
        <f aca="false">D87</f>
        <v>0</v>
      </c>
      <c r="E88" s="190" t="n">
        <f aca="false">+D88+E87</f>
        <v>0</v>
      </c>
      <c r="F88" s="190" t="n">
        <f aca="false">+E88+F87</f>
        <v>0</v>
      </c>
      <c r="G88" s="190" t="n">
        <f aca="false">+F88+G87</f>
        <v>0</v>
      </c>
      <c r="H88" s="190" t="n">
        <f aca="false">+G88+H87</f>
        <v>0</v>
      </c>
      <c r="I88" s="190" t="n">
        <f aca="false">+H88+I87</f>
        <v>0</v>
      </c>
      <c r="J88" s="190" t="n">
        <f aca="false">+I88+J87</f>
        <v>0</v>
      </c>
      <c r="K88" s="190" t="n">
        <f aca="false">+J88+K87</f>
        <v>0</v>
      </c>
      <c r="L88" s="190" t="n">
        <f aca="false">+K88+L87</f>
        <v>0</v>
      </c>
      <c r="M88" s="190" t="n">
        <f aca="false">+L88+M87</f>
        <v>0</v>
      </c>
      <c r="N88" s="190" t="n">
        <f aca="false">+M88+N87</f>
        <v>0</v>
      </c>
      <c r="O88" s="190" t="n">
        <f aca="false">+N88+O87</f>
        <v>0</v>
      </c>
      <c r="P88" s="190" t="n">
        <f aca="false">+O88+P87</f>
        <v>0</v>
      </c>
      <c r="Q88" s="190" t="n">
        <f aca="false">+P88+Q87</f>
        <v>0</v>
      </c>
      <c r="R88" s="190" t="n">
        <f aca="false">+Q88+R87</f>
        <v>0</v>
      </c>
      <c r="S88" s="190" t="n">
        <f aca="false">+R88+S87</f>
        <v>0</v>
      </c>
      <c r="T88" s="190" t="n">
        <f aca="false">+S88+T87</f>
        <v>0</v>
      </c>
      <c r="U88" s="190" t="n">
        <f aca="false">+T88+U87</f>
        <v>0</v>
      </c>
      <c r="V88" s="190" t="n">
        <f aca="false">+U88+V87</f>
        <v>0</v>
      </c>
      <c r="W88" s="190" t="n">
        <f aca="false">+V88+W87</f>
        <v>0</v>
      </c>
      <c r="X88" s="190" t="n">
        <f aca="false">+W88+X87</f>
        <v>0</v>
      </c>
      <c r="Y88" s="190" t="n">
        <f aca="false">+X88+Y87</f>
        <v>1</v>
      </c>
      <c r="Z88" s="190" t="n">
        <f aca="false">+Y88+Z87</f>
        <v>1</v>
      </c>
      <c r="AA88" s="190" t="n">
        <f aca="false">+Z88+AA87</f>
        <v>1</v>
      </c>
      <c r="AB88" s="190" t="n">
        <f aca="false">+AA88+AB87</f>
        <v>1</v>
      </c>
      <c r="AC88" s="190" t="n">
        <f aca="false">+AB88+AC87</f>
        <v>1</v>
      </c>
      <c r="AD88" s="190" t="n">
        <f aca="false">+AC88+AD87</f>
        <v>1</v>
      </c>
      <c r="AE88" s="190" t="n">
        <f aca="false">+AD88+AE87</f>
        <v>1</v>
      </c>
      <c r="AF88" s="190" t="n">
        <f aca="false">+AE88+AF87</f>
        <v>1</v>
      </c>
      <c r="AG88" s="190" t="n">
        <f aca="false">+AF88+AG87</f>
        <v>1</v>
      </c>
      <c r="AH88" s="190" t="n">
        <f aca="false">+AG88+AH87</f>
        <v>1</v>
      </c>
      <c r="AI88" s="164" t="n">
        <f aca="false">+AH88+AI87</f>
        <v>1</v>
      </c>
      <c r="AJ88" s="190" t="n">
        <f aca="false">+AI88+AJ87</f>
        <v>1</v>
      </c>
      <c r="AK88" s="190" t="n">
        <f aca="false">+AJ88+AK87</f>
        <v>1</v>
      </c>
      <c r="AL88" s="190" t="n">
        <f aca="false">+AK88+AL87</f>
        <v>1</v>
      </c>
      <c r="AM88" s="190" t="n">
        <f aca="false">+AL88+AM87</f>
        <v>1</v>
      </c>
      <c r="AN88" s="190" t="n">
        <f aca="false">+AM88+AN87</f>
        <v>1</v>
      </c>
      <c r="AO88" s="190" t="n">
        <f aca="false">+AN88+AO87</f>
        <v>1</v>
      </c>
      <c r="AP88" s="190" t="n">
        <f aca="false">+AO88+AP87</f>
        <v>1</v>
      </c>
      <c r="AQ88" s="190" t="n">
        <f aca="false">+AP88+AQ87</f>
        <v>1</v>
      </c>
      <c r="AR88" s="190" t="n">
        <f aca="false">+AQ88+AR87</f>
        <v>1</v>
      </c>
      <c r="AS88" s="190" t="n">
        <f aca="false">+AR88+AS87</f>
        <v>1</v>
      </c>
      <c r="AT88" s="190" t="n">
        <f aca="false">+AS88+AT87</f>
        <v>1</v>
      </c>
      <c r="AU88" s="190" t="n">
        <f aca="false">+AT88+AU87</f>
        <v>1</v>
      </c>
      <c r="AV88" s="190" t="n">
        <f aca="false">+AU88+AV87</f>
        <v>1</v>
      </c>
      <c r="AW88" s="190" t="n">
        <f aca="false">+AV88+AW87</f>
        <v>1</v>
      </c>
      <c r="AX88" s="190" t="n">
        <f aca="false">+AW88+AX87</f>
        <v>1</v>
      </c>
      <c r="AY88" s="190" t="n">
        <f aca="false">+AX88+AY87</f>
        <v>1</v>
      </c>
      <c r="AZ88" s="190" t="n">
        <f aca="false">+AY88+AZ87</f>
        <v>1</v>
      </c>
      <c r="BA88" s="190" t="n">
        <f aca="false">+AZ88+BA87</f>
        <v>1</v>
      </c>
      <c r="BB88" s="190" t="n">
        <f aca="false">+BA88+BB87</f>
        <v>1</v>
      </c>
      <c r="BC88" s="191"/>
      <c r="BD88" s="189"/>
      <c r="BE88" s="192"/>
      <c r="BF88" s="192"/>
      <c r="BG88" s="192"/>
      <c r="BH88" s="192"/>
      <c r="BI88" s="192"/>
      <c r="BJ88" s="192"/>
      <c r="BK88" s="192"/>
      <c r="BL88" s="192"/>
      <c r="BM88" s="192"/>
      <c r="BN88" s="192"/>
      <c r="BO88" s="192"/>
      <c r="BP88" s="192"/>
      <c r="BQ88" s="192"/>
      <c r="BR88" s="192"/>
      <c r="BS88" s="192"/>
      <c r="BT88" s="192"/>
      <c r="BU88" s="192"/>
      <c r="BV88" s="192"/>
      <c r="BW88" s="192"/>
      <c r="BX88" s="192"/>
      <c r="BY88" s="192"/>
      <c r="BZ88" s="192"/>
      <c r="CA88" s="192"/>
      <c r="CB88" s="192"/>
      <c r="CC88" s="192"/>
      <c r="CD88" s="192"/>
      <c r="CE88" s="192"/>
      <c r="CF88" s="192"/>
      <c r="CG88" s="192"/>
      <c r="CH88" s="192"/>
      <c r="CI88" s="192"/>
      <c r="CJ88" s="192"/>
      <c r="CK88" s="192"/>
      <c r="CL88" s="192"/>
      <c r="CM88" s="192"/>
      <c r="CN88" s="192"/>
      <c r="CO88" s="192"/>
      <c r="CP88" s="192"/>
      <c r="CQ88" s="192"/>
      <c r="CR88" s="192"/>
      <c r="CS88" s="192"/>
      <c r="CT88" s="192"/>
      <c r="CU88" s="192"/>
      <c r="CV88" s="192"/>
      <c r="CW88" s="192"/>
      <c r="CX88" s="192"/>
      <c r="CY88" s="192"/>
      <c r="CZ88" s="192"/>
      <c r="DA88" s="192"/>
      <c r="DB88" s="192"/>
      <c r="DC88" s="192"/>
      <c r="DD88" s="192"/>
      <c r="DE88" s="192"/>
      <c r="DF88" s="192"/>
      <c r="DG88" s="192"/>
      <c r="DH88" s="192"/>
      <c r="DI88" s="192"/>
      <c r="DJ88" s="192"/>
      <c r="DK88" s="192"/>
      <c r="DL88" s="192"/>
      <c r="DM88" s="192"/>
      <c r="DN88" s="192"/>
      <c r="DO88" s="192"/>
      <c r="DP88" s="192"/>
      <c r="DQ88" s="192"/>
      <c r="DR88" s="192"/>
      <c r="DS88" s="192"/>
      <c r="DT88" s="192"/>
      <c r="DU88" s="192"/>
      <c r="DV88" s="192"/>
      <c r="DW88" s="192"/>
      <c r="DX88" s="192"/>
      <c r="DY88" s="192"/>
      <c r="DZ88" s="192"/>
      <c r="EA88" s="192"/>
      <c r="EB88" s="192"/>
      <c r="EC88" s="192"/>
      <c r="ED88" s="192"/>
      <c r="EE88" s="192"/>
      <c r="EF88" s="192"/>
      <c r="EG88" s="192"/>
      <c r="EH88" s="192"/>
      <c r="EI88" s="192"/>
      <c r="EJ88" s="192"/>
      <c r="EK88" s="192"/>
      <c r="EL88" s="192"/>
      <c r="EM88" s="192"/>
      <c r="EN88" s="192"/>
      <c r="EO88" s="192"/>
      <c r="EP88" s="192"/>
      <c r="EQ88" s="192"/>
      <c r="ER88" s="192"/>
      <c r="ES88" s="192"/>
      <c r="ET88" s="192"/>
      <c r="EU88" s="192"/>
      <c r="EV88" s="192"/>
      <c r="EW88" s="192"/>
      <c r="EX88" s="192"/>
      <c r="EY88" s="192"/>
      <c r="EZ88" s="192"/>
      <c r="FA88" s="192"/>
      <c r="FB88" s="192"/>
      <c r="FC88" s="192"/>
      <c r="FD88" s="192"/>
      <c r="FE88" s="192"/>
      <c r="FF88" s="192"/>
      <c r="FG88" s="192"/>
      <c r="FH88" s="192"/>
      <c r="FI88" s="192"/>
      <c r="FJ88" s="192"/>
      <c r="FK88" s="192"/>
      <c r="FL88" s="192"/>
      <c r="FM88" s="192"/>
      <c r="FN88" s="192"/>
      <c r="FO88" s="192"/>
      <c r="FP88" s="192"/>
      <c r="FQ88" s="192"/>
      <c r="FR88" s="192"/>
      <c r="FS88" s="192"/>
      <c r="FT88" s="192"/>
      <c r="FU88" s="192"/>
      <c r="FV88" s="192"/>
      <c r="FW88" s="192"/>
      <c r="FX88" s="192"/>
      <c r="FY88" s="192"/>
      <c r="FZ88" s="192"/>
      <c r="GA88" s="192"/>
      <c r="GB88" s="192"/>
      <c r="GC88" s="192"/>
      <c r="GD88" s="192"/>
      <c r="GE88" s="192"/>
      <c r="GF88" s="192"/>
      <c r="GG88" s="192"/>
      <c r="GH88" s="192"/>
      <c r="GI88" s="192"/>
      <c r="GJ88" s="192"/>
      <c r="GK88" s="192"/>
      <c r="GL88" s="192"/>
      <c r="GM88" s="192"/>
      <c r="GN88" s="192"/>
      <c r="GO88" s="192"/>
      <c r="GP88" s="192"/>
      <c r="GQ88" s="192"/>
      <c r="GR88" s="192"/>
      <c r="GS88" s="192"/>
      <c r="GT88" s="192"/>
      <c r="GU88" s="192"/>
      <c r="GV88" s="192"/>
      <c r="GW88" s="192"/>
      <c r="GX88" s="192"/>
      <c r="GY88" s="192"/>
      <c r="GZ88" s="192"/>
      <c r="HA88" s="192"/>
      <c r="HB88" s="192"/>
      <c r="HC88" s="192"/>
      <c r="HD88" s="192"/>
      <c r="HE88" s="192"/>
      <c r="HF88" s="192"/>
      <c r="HG88" s="192"/>
      <c r="HH88" s="192"/>
      <c r="HI88" s="192"/>
      <c r="HJ88" s="192"/>
      <c r="HK88" s="192"/>
      <c r="HL88" s="192"/>
      <c r="HM88" s="192"/>
      <c r="HN88" s="192"/>
      <c r="HO88" s="192"/>
      <c r="HP88" s="192"/>
      <c r="HQ88" s="192"/>
      <c r="HR88" s="192"/>
      <c r="HS88" s="192"/>
      <c r="HT88" s="192"/>
      <c r="HU88" s="192"/>
      <c r="HV88" s="192"/>
      <c r="HW88" s="192"/>
      <c r="HX88" s="192"/>
      <c r="HY88" s="192"/>
      <c r="HZ88" s="192"/>
      <c r="IA88" s="192"/>
      <c r="IB88" s="192"/>
      <c r="IC88" s="192"/>
      <c r="ID88" s="192"/>
      <c r="IE88" s="192"/>
      <c r="IF88" s="192"/>
      <c r="IG88" s="192"/>
      <c r="IH88" s="192"/>
      <c r="II88" s="192"/>
      <c r="IJ88" s="192"/>
      <c r="IK88" s="192"/>
      <c r="IL88" s="192"/>
      <c r="IM88" s="192"/>
      <c r="IN88" s="192"/>
      <c r="IO88" s="192"/>
      <c r="IP88" s="192"/>
      <c r="IQ88" s="192"/>
      <c r="IR88" s="192"/>
      <c r="IS88" s="192"/>
      <c r="IT88" s="192"/>
      <c r="IU88" s="192"/>
      <c r="IV88" s="192"/>
      <c r="IW88" s="192"/>
    </row>
    <row r="89" customFormat="false" ht="12.75" hidden="false" customHeight="false" outlineLevel="0" collapsed="false">
      <c r="A89" s="155"/>
      <c r="B89" s="204"/>
      <c r="C89" s="18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169"/>
      <c r="AJ89" s="205"/>
      <c r="AK89" s="205"/>
      <c r="AL89" s="205"/>
      <c r="AM89" s="205"/>
      <c r="AN89" s="205"/>
      <c r="AO89" s="205"/>
      <c r="AP89" s="205"/>
      <c r="AQ89" s="205"/>
      <c r="AR89" s="205"/>
      <c r="AS89" s="205"/>
      <c r="AT89" s="205"/>
      <c r="AU89" s="205"/>
      <c r="AV89" s="205"/>
      <c r="AW89" s="205"/>
      <c r="AX89" s="205"/>
      <c r="AY89" s="205"/>
      <c r="AZ89" s="205"/>
      <c r="BA89" s="205"/>
      <c r="BB89" s="205"/>
      <c r="BC89" s="206"/>
      <c r="BD89" s="204"/>
      <c r="BE89" s="207"/>
      <c r="BF89" s="207"/>
      <c r="BG89" s="207"/>
      <c r="BH89" s="207"/>
      <c r="BI89" s="207"/>
      <c r="BJ89" s="207"/>
      <c r="BK89" s="207"/>
      <c r="BL89" s="207"/>
      <c r="BM89" s="207"/>
      <c r="BN89" s="207"/>
      <c r="BO89" s="207"/>
      <c r="BP89" s="207"/>
      <c r="BQ89" s="207"/>
      <c r="BR89" s="207"/>
      <c r="BS89" s="207"/>
      <c r="BT89" s="207"/>
      <c r="BU89" s="207"/>
      <c r="BV89" s="207"/>
      <c r="BW89" s="207"/>
      <c r="BX89" s="207"/>
      <c r="BY89" s="207"/>
      <c r="BZ89" s="207"/>
      <c r="CA89" s="207"/>
      <c r="CB89" s="207"/>
      <c r="CC89" s="207"/>
      <c r="CD89" s="207"/>
      <c r="CE89" s="207"/>
      <c r="CF89" s="207"/>
      <c r="CG89" s="207"/>
      <c r="CH89" s="207"/>
      <c r="CI89" s="207"/>
      <c r="CJ89" s="207"/>
      <c r="CK89" s="207"/>
      <c r="CL89" s="207"/>
      <c r="CM89" s="207"/>
      <c r="CN89" s="207"/>
      <c r="CO89" s="207"/>
      <c r="CP89" s="207"/>
      <c r="CQ89" s="207"/>
      <c r="CR89" s="207"/>
      <c r="CS89" s="207"/>
      <c r="CT89" s="207"/>
      <c r="CU89" s="207"/>
      <c r="CV89" s="207"/>
      <c r="CW89" s="207"/>
      <c r="CX89" s="207"/>
      <c r="CY89" s="207"/>
      <c r="CZ89" s="207"/>
      <c r="DA89" s="207"/>
      <c r="DB89" s="207"/>
      <c r="DC89" s="207"/>
      <c r="DD89" s="207"/>
      <c r="DE89" s="207"/>
      <c r="DF89" s="207"/>
      <c r="DG89" s="207"/>
      <c r="DH89" s="207"/>
      <c r="DI89" s="207"/>
      <c r="DJ89" s="207"/>
      <c r="DK89" s="207"/>
      <c r="DL89" s="207"/>
      <c r="DM89" s="207"/>
      <c r="DN89" s="207"/>
      <c r="DO89" s="207"/>
      <c r="DP89" s="207"/>
      <c r="DQ89" s="207"/>
      <c r="DR89" s="207"/>
      <c r="DS89" s="207"/>
      <c r="DT89" s="207"/>
      <c r="DU89" s="207"/>
      <c r="DV89" s="207"/>
      <c r="DW89" s="207"/>
      <c r="DX89" s="207"/>
      <c r="DY89" s="207"/>
      <c r="DZ89" s="207"/>
      <c r="EA89" s="207"/>
      <c r="EB89" s="207"/>
      <c r="EC89" s="207"/>
      <c r="ED89" s="207"/>
      <c r="EE89" s="207"/>
      <c r="EF89" s="207"/>
      <c r="EG89" s="207"/>
      <c r="EH89" s="207"/>
      <c r="EI89" s="207"/>
      <c r="EJ89" s="207"/>
      <c r="EK89" s="207"/>
      <c r="EL89" s="207"/>
      <c r="EM89" s="207"/>
      <c r="EN89" s="207"/>
      <c r="EO89" s="207"/>
      <c r="EP89" s="207"/>
      <c r="EQ89" s="207"/>
      <c r="ER89" s="207"/>
      <c r="ES89" s="207"/>
      <c r="ET89" s="207"/>
      <c r="EU89" s="207"/>
      <c r="EV89" s="207"/>
      <c r="EW89" s="207"/>
      <c r="EX89" s="207"/>
      <c r="EY89" s="207"/>
      <c r="EZ89" s="207"/>
      <c r="FA89" s="207"/>
      <c r="FB89" s="207"/>
      <c r="FC89" s="207"/>
      <c r="FD89" s="207"/>
      <c r="FE89" s="207"/>
      <c r="FF89" s="207"/>
      <c r="FG89" s="207"/>
      <c r="FH89" s="207"/>
      <c r="FI89" s="207"/>
      <c r="FJ89" s="207"/>
      <c r="FK89" s="207"/>
      <c r="FL89" s="207"/>
      <c r="FM89" s="207"/>
      <c r="FN89" s="207"/>
      <c r="FO89" s="207"/>
      <c r="FP89" s="207"/>
      <c r="FQ89" s="207"/>
      <c r="FR89" s="207"/>
      <c r="FS89" s="207"/>
      <c r="FT89" s="207"/>
      <c r="FU89" s="207"/>
      <c r="FV89" s="207"/>
      <c r="FW89" s="207"/>
      <c r="FX89" s="207"/>
      <c r="FY89" s="207"/>
      <c r="FZ89" s="207"/>
      <c r="GA89" s="207"/>
      <c r="GB89" s="207"/>
      <c r="GC89" s="207"/>
      <c r="GD89" s="207"/>
      <c r="GE89" s="207"/>
      <c r="GF89" s="207"/>
      <c r="GG89" s="207"/>
      <c r="GH89" s="207"/>
      <c r="GI89" s="207"/>
      <c r="GJ89" s="207"/>
      <c r="GK89" s="207"/>
      <c r="GL89" s="207"/>
      <c r="GM89" s="207"/>
      <c r="GN89" s="207"/>
      <c r="GO89" s="207"/>
      <c r="GP89" s="207"/>
      <c r="GQ89" s="207"/>
      <c r="GR89" s="207"/>
      <c r="GS89" s="207"/>
      <c r="GT89" s="207"/>
      <c r="GU89" s="207"/>
      <c r="GV89" s="207"/>
      <c r="GW89" s="207"/>
      <c r="GX89" s="207"/>
      <c r="GY89" s="207"/>
      <c r="GZ89" s="207"/>
      <c r="HA89" s="207"/>
      <c r="HB89" s="207"/>
      <c r="HC89" s="207"/>
      <c r="HD89" s="207"/>
      <c r="HE89" s="207"/>
      <c r="HF89" s="207"/>
      <c r="HG89" s="207"/>
      <c r="HH89" s="207"/>
      <c r="HI89" s="207"/>
      <c r="HJ89" s="207"/>
      <c r="HK89" s="207"/>
      <c r="HL89" s="207"/>
      <c r="HM89" s="207"/>
      <c r="HN89" s="207"/>
      <c r="HO89" s="207"/>
      <c r="HP89" s="207"/>
      <c r="HQ89" s="207"/>
      <c r="HR89" s="207"/>
      <c r="HS89" s="207"/>
      <c r="HT89" s="207"/>
      <c r="HU89" s="207"/>
      <c r="HV89" s="207"/>
      <c r="HW89" s="207"/>
      <c r="HX89" s="207"/>
      <c r="HY89" s="207"/>
      <c r="HZ89" s="207"/>
      <c r="IA89" s="207"/>
      <c r="IB89" s="207"/>
      <c r="IC89" s="207"/>
      <c r="ID89" s="207"/>
      <c r="IE89" s="207"/>
      <c r="IF89" s="207"/>
      <c r="IG89" s="207"/>
      <c r="IH89" s="207"/>
      <c r="II89" s="207"/>
      <c r="IJ89" s="207"/>
      <c r="IK89" s="207"/>
      <c r="IL89" s="207"/>
      <c r="IM89" s="207"/>
      <c r="IN89" s="207"/>
      <c r="IO89" s="207"/>
      <c r="IP89" s="207"/>
      <c r="IQ89" s="207"/>
      <c r="IR89" s="207"/>
      <c r="IS89" s="207"/>
      <c r="IT89" s="207"/>
      <c r="IU89" s="207"/>
      <c r="IV89" s="207"/>
      <c r="IW89" s="207"/>
    </row>
    <row r="90" customFormat="false" ht="12.75" hidden="false" customHeight="false" outlineLevel="0" collapsed="false">
      <c r="A90" s="155"/>
      <c r="B90" s="194" t="s">
        <v>132</v>
      </c>
      <c r="C90" s="195" t="n">
        <v>36.854</v>
      </c>
      <c r="D90" s="196" t="n">
        <f aca="false">+D86*$C90</f>
        <v>0</v>
      </c>
      <c r="E90" s="196" t="n">
        <f aca="false">+E86*$C90</f>
        <v>0</v>
      </c>
      <c r="F90" s="196" t="n">
        <f aca="false">+F86*$C90</f>
        <v>0</v>
      </c>
      <c r="G90" s="196" t="n">
        <f aca="false">+G86*$C90</f>
        <v>0</v>
      </c>
      <c r="H90" s="196" t="n">
        <f aca="false">+H86*$C90</f>
        <v>0</v>
      </c>
      <c r="I90" s="196" t="n">
        <f aca="false">+I86*$C90</f>
        <v>0</v>
      </c>
      <c r="J90" s="196" t="n">
        <f aca="false">+J86*$C90</f>
        <v>0</v>
      </c>
      <c r="K90" s="196" t="n">
        <f aca="false">+K86*$C90</f>
        <v>0</v>
      </c>
      <c r="L90" s="196" t="n">
        <f aca="false">+L86*$C90</f>
        <v>0</v>
      </c>
      <c r="M90" s="196" t="n">
        <f aca="false">+M86*$C90</f>
        <v>0</v>
      </c>
      <c r="N90" s="196" t="n">
        <f aca="false">+N86*$C90</f>
        <v>0</v>
      </c>
      <c r="O90" s="196" t="n">
        <f aca="false">+O86*$C90</f>
        <v>0</v>
      </c>
      <c r="P90" s="196" t="n">
        <f aca="false">+P86*$C90</f>
        <v>0</v>
      </c>
      <c r="Q90" s="196" t="n">
        <f aca="false">+Q86*$C90</f>
        <v>0</v>
      </c>
      <c r="R90" s="196" t="n">
        <f aca="false">+R86*$C90</f>
        <v>0</v>
      </c>
      <c r="S90" s="196" t="n">
        <f aca="false">+S86*$C90</f>
        <v>0</v>
      </c>
      <c r="T90" s="196" t="n">
        <f aca="false">+T86*$C90</f>
        <v>0</v>
      </c>
      <c r="U90" s="196" t="n">
        <f aca="false">+U86*$C90</f>
        <v>0</v>
      </c>
      <c r="V90" s="196" t="n">
        <f aca="false">+V86*$C90</f>
        <v>0</v>
      </c>
      <c r="W90" s="196" t="n">
        <f aca="false">+W86*$C90</f>
        <v>0</v>
      </c>
      <c r="X90" s="196" t="n">
        <f aca="false">+X86*$C90</f>
        <v>0</v>
      </c>
      <c r="Y90" s="196" t="n">
        <f aca="false">+Y86*$C90</f>
        <v>3.6854</v>
      </c>
      <c r="Z90" s="196" t="n">
        <f aca="false">+Z86*$C90</f>
        <v>3.6854</v>
      </c>
      <c r="AA90" s="196" t="n">
        <f aca="false">+AA86*$C90</f>
        <v>3.6854</v>
      </c>
      <c r="AB90" s="196" t="n">
        <f aca="false">+AB86*$C90</f>
        <v>3.6854</v>
      </c>
      <c r="AC90" s="196" t="n">
        <f aca="false">+AC86*$C90</f>
        <v>3.6854</v>
      </c>
      <c r="AD90" s="196" t="n">
        <f aca="false">+AD86*$C90</f>
        <v>3.6854</v>
      </c>
      <c r="AE90" s="196" t="n">
        <f aca="false">+AE86*$C90</f>
        <v>3.6854</v>
      </c>
      <c r="AF90" s="196" t="n">
        <f aca="false">+AF86*$C90</f>
        <v>9.2135</v>
      </c>
      <c r="AG90" s="196" t="n">
        <f aca="false">+AG86*$C90</f>
        <v>9.2135</v>
      </c>
      <c r="AH90" s="196" t="n">
        <f aca="false">+AH86*$C90</f>
        <v>9.2135</v>
      </c>
      <c r="AI90" s="175" t="n">
        <f aca="false">+AI86*$C90</f>
        <v>9.2135</v>
      </c>
      <c r="AJ90" s="196" t="n">
        <f aca="false">+AJ86*$C90</f>
        <v>14.7416</v>
      </c>
      <c r="AK90" s="196" t="n">
        <f aca="false">+AK86*$C90</f>
        <v>14.7416</v>
      </c>
      <c r="AL90" s="196" t="n">
        <f aca="false">+AL86*$C90</f>
        <v>14.7416</v>
      </c>
      <c r="AM90" s="196" t="n">
        <f aca="false">+AM86*$C90</f>
        <v>14.7416</v>
      </c>
      <c r="AN90" s="196" t="n">
        <f aca="false">+AN86*$C90</f>
        <v>14.7416</v>
      </c>
      <c r="AO90" s="196" t="n">
        <f aca="false">+AO86*$C90</f>
        <v>14.7416</v>
      </c>
      <c r="AP90" s="196" t="n">
        <f aca="false">+AP86*$C90</f>
        <v>14.7416</v>
      </c>
      <c r="AQ90" s="196" t="n">
        <f aca="false">+AQ86*$C90</f>
        <v>22.1124</v>
      </c>
      <c r="AR90" s="196" t="n">
        <f aca="false">+AR86*$C90</f>
        <v>22.1124</v>
      </c>
      <c r="AS90" s="196" t="n">
        <f aca="false">+AS86*$C90</f>
        <v>22.1124</v>
      </c>
      <c r="AT90" s="196" t="n">
        <f aca="false">+AT86*$C90</f>
        <v>29.4832</v>
      </c>
      <c r="AU90" s="196" t="n">
        <f aca="false">+AU86*$C90</f>
        <v>29.4832</v>
      </c>
      <c r="AV90" s="196" t="n">
        <f aca="false">+AV86*$C90</f>
        <v>36.854</v>
      </c>
      <c r="AW90" s="196" t="n">
        <f aca="false">+AW86*$C90</f>
        <v>36.854</v>
      </c>
      <c r="AX90" s="196" t="n">
        <f aca="false">+AX86*$C90</f>
        <v>36.854</v>
      </c>
      <c r="AY90" s="196" t="n">
        <f aca="false">+AY86*$C90</f>
        <v>36.854</v>
      </c>
      <c r="AZ90" s="196" t="n">
        <f aca="false">+AZ86*$C90</f>
        <v>36.854</v>
      </c>
      <c r="BA90" s="196" t="n">
        <f aca="false">+BA86*$C90</f>
        <v>36.854</v>
      </c>
      <c r="BB90" s="196" t="n">
        <f aca="false">+BB86*$C90</f>
        <v>36.854</v>
      </c>
      <c r="BC90" s="197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198"/>
      <c r="BZ90" s="198"/>
      <c r="CA90" s="198"/>
      <c r="CB90" s="198"/>
      <c r="CC90" s="198"/>
      <c r="CD90" s="198"/>
      <c r="CE90" s="198"/>
      <c r="CF90" s="198"/>
      <c r="CG90" s="198"/>
      <c r="CH90" s="198"/>
      <c r="CI90" s="198"/>
      <c r="CJ90" s="198"/>
      <c r="CK90" s="198"/>
      <c r="CL90" s="194"/>
      <c r="CM90" s="194"/>
      <c r="CN90" s="194"/>
      <c r="CO90" s="194"/>
      <c r="CP90" s="194"/>
      <c r="CQ90" s="194"/>
      <c r="CR90" s="194"/>
      <c r="CS90" s="194"/>
      <c r="CT90" s="194"/>
      <c r="CU90" s="194"/>
      <c r="CV90" s="194"/>
      <c r="CW90" s="194"/>
      <c r="CX90" s="194"/>
      <c r="CY90" s="194"/>
      <c r="CZ90" s="194"/>
      <c r="DA90" s="194"/>
      <c r="DB90" s="194"/>
      <c r="DC90" s="194"/>
      <c r="DD90" s="194"/>
      <c r="DE90" s="194"/>
      <c r="DF90" s="194"/>
      <c r="DG90" s="194"/>
      <c r="DH90" s="194"/>
      <c r="DI90" s="194"/>
      <c r="DJ90" s="194"/>
      <c r="DK90" s="194"/>
      <c r="DL90" s="194"/>
      <c r="DM90" s="194"/>
      <c r="DN90" s="194"/>
      <c r="DO90" s="194"/>
      <c r="DP90" s="194"/>
      <c r="DQ90" s="194"/>
      <c r="DR90" s="194"/>
      <c r="DS90" s="194"/>
      <c r="DT90" s="194"/>
      <c r="DU90" s="194"/>
      <c r="DV90" s="194"/>
      <c r="DW90" s="194"/>
      <c r="DX90" s="194"/>
      <c r="DY90" s="194"/>
      <c r="DZ90" s="194"/>
      <c r="EA90" s="194"/>
      <c r="EB90" s="194"/>
      <c r="EC90" s="194"/>
      <c r="ED90" s="194"/>
      <c r="EE90" s="194"/>
      <c r="EF90" s="194"/>
      <c r="EG90" s="194"/>
      <c r="EH90" s="194"/>
      <c r="EI90" s="194"/>
      <c r="EJ90" s="194"/>
      <c r="EK90" s="194"/>
      <c r="EL90" s="194"/>
      <c r="EM90" s="194"/>
      <c r="EN90" s="194"/>
      <c r="EO90" s="194"/>
      <c r="EP90" s="194"/>
      <c r="EQ90" s="194"/>
      <c r="ER90" s="194"/>
      <c r="ES90" s="194"/>
      <c r="ET90" s="194"/>
      <c r="EU90" s="194"/>
      <c r="EV90" s="194"/>
      <c r="EW90" s="194"/>
      <c r="EX90" s="194"/>
      <c r="EY90" s="194"/>
      <c r="EZ90" s="194"/>
      <c r="FA90" s="194"/>
      <c r="FB90" s="194"/>
      <c r="FC90" s="194"/>
      <c r="FD90" s="194"/>
      <c r="FE90" s="194"/>
      <c r="FF90" s="194"/>
      <c r="FG90" s="194"/>
      <c r="FH90" s="194"/>
      <c r="FI90" s="194"/>
      <c r="FJ90" s="194"/>
      <c r="FK90" s="194"/>
      <c r="FL90" s="194"/>
      <c r="FM90" s="194"/>
      <c r="FN90" s="194"/>
      <c r="FO90" s="194"/>
      <c r="FP90" s="194"/>
      <c r="FQ90" s="194"/>
      <c r="FR90" s="194"/>
      <c r="FS90" s="194"/>
      <c r="FT90" s="194"/>
      <c r="FU90" s="194"/>
      <c r="FV90" s="194"/>
      <c r="FW90" s="194"/>
      <c r="FX90" s="194"/>
      <c r="FY90" s="194"/>
      <c r="FZ90" s="194"/>
      <c r="GA90" s="194"/>
      <c r="GB90" s="194"/>
      <c r="GC90" s="194"/>
      <c r="GD90" s="194"/>
      <c r="GE90" s="194"/>
      <c r="GF90" s="194"/>
      <c r="GG90" s="194"/>
      <c r="GH90" s="194"/>
      <c r="GI90" s="194"/>
      <c r="GJ90" s="194"/>
      <c r="GK90" s="194"/>
      <c r="GL90" s="194"/>
      <c r="GM90" s="194"/>
      <c r="GN90" s="194"/>
      <c r="GO90" s="194"/>
      <c r="GP90" s="194"/>
      <c r="GQ90" s="194"/>
      <c r="GR90" s="194"/>
      <c r="GS90" s="194"/>
      <c r="GT90" s="194"/>
      <c r="GU90" s="194"/>
      <c r="GV90" s="194"/>
      <c r="GW90" s="194"/>
      <c r="GX90" s="194"/>
      <c r="GY90" s="194"/>
      <c r="GZ90" s="194"/>
      <c r="HA90" s="194"/>
      <c r="HB90" s="194"/>
      <c r="HC90" s="194"/>
      <c r="HD90" s="194"/>
      <c r="HE90" s="194"/>
      <c r="HF90" s="194"/>
      <c r="HG90" s="194"/>
      <c r="HH90" s="194"/>
      <c r="HI90" s="194"/>
      <c r="HJ90" s="194"/>
      <c r="HK90" s="194"/>
      <c r="HL90" s="194"/>
      <c r="HM90" s="194"/>
      <c r="HN90" s="194"/>
      <c r="HO90" s="194"/>
      <c r="HP90" s="194"/>
      <c r="HQ90" s="194"/>
      <c r="HR90" s="194"/>
      <c r="HS90" s="194"/>
      <c r="HT90" s="194"/>
      <c r="HU90" s="194"/>
      <c r="HV90" s="194"/>
      <c r="HW90" s="194"/>
      <c r="HX90" s="194"/>
      <c r="HY90" s="194"/>
      <c r="HZ90" s="194"/>
      <c r="IA90" s="194"/>
      <c r="IB90" s="194"/>
      <c r="IC90" s="194"/>
      <c r="ID90" s="194"/>
      <c r="IE90" s="194"/>
      <c r="IF90" s="194"/>
      <c r="IG90" s="194"/>
      <c r="IH90" s="194"/>
      <c r="II90" s="194"/>
      <c r="IJ90" s="194"/>
      <c r="IK90" s="194"/>
      <c r="IL90" s="194"/>
      <c r="IM90" s="194"/>
      <c r="IN90" s="194"/>
      <c r="IO90" s="194"/>
      <c r="IP90" s="194"/>
      <c r="IQ90" s="194"/>
      <c r="IR90" s="194"/>
      <c r="IS90" s="194"/>
      <c r="IT90" s="194"/>
      <c r="IU90" s="194"/>
      <c r="IV90" s="194"/>
      <c r="IW90" s="194"/>
    </row>
    <row r="91" customFormat="false" ht="13.5" hidden="false" customHeight="false" outlineLevel="0" collapsed="false">
      <c r="A91" s="155"/>
      <c r="B91" s="199" t="s">
        <v>133</v>
      </c>
      <c r="C91" s="200" t="str">
        <f aca="false">+'Detail by Turbine'!B16</f>
        <v>Tentative</v>
      </c>
      <c r="D91" s="201" t="n">
        <f aca="false">+D88*$C90</f>
        <v>0</v>
      </c>
      <c r="E91" s="201" t="n">
        <f aca="false">+E88*$C90</f>
        <v>0</v>
      </c>
      <c r="F91" s="201" t="n">
        <f aca="false">+F88*$C90</f>
        <v>0</v>
      </c>
      <c r="G91" s="201" t="n">
        <f aca="false">+G88*$C90</f>
        <v>0</v>
      </c>
      <c r="H91" s="201" t="n">
        <f aca="false">+H88*$C90</f>
        <v>0</v>
      </c>
      <c r="I91" s="201" t="n">
        <f aca="false">+I88*$C90</f>
        <v>0</v>
      </c>
      <c r="J91" s="201" t="n">
        <f aca="false">+J88*$C90</f>
        <v>0</v>
      </c>
      <c r="K91" s="201" t="n">
        <f aca="false">+K88*$C90</f>
        <v>0</v>
      </c>
      <c r="L91" s="201" t="n">
        <f aca="false">+L88*$C90</f>
        <v>0</v>
      </c>
      <c r="M91" s="201" t="n">
        <f aca="false">+M88*$C90</f>
        <v>0</v>
      </c>
      <c r="N91" s="201" t="n">
        <f aca="false">+N88*$C90</f>
        <v>0</v>
      </c>
      <c r="O91" s="201" t="n">
        <f aca="false">+O88*$C90</f>
        <v>0</v>
      </c>
      <c r="P91" s="201" t="n">
        <f aca="false">+P88*$C90</f>
        <v>0</v>
      </c>
      <c r="Q91" s="201" t="n">
        <f aca="false">+Q88*$C90</f>
        <v>0</v>
      </c>
      <c r="R91" s="201" t="n">
        <f aca="false">+R88*$C90</f>
        <v>0</v>
      </c>
      <c r="S91" s="201" t="n">
        <f aca="false">+S88*$C90</f>
        <v>0</v>
      </c>
      <c r="T91" s="201" t="n">
        <f aca="false">+T88*$C90</f>
        <v>0</v>
      </c>
      <c r="U91" s="201" t="n">
        <f aca="false">+U88*$C90</f>
        <v>0</v>
      </c>
      <c r="V91" s="201" t="n">
        <f aca="false">+V88*$C90</f>
        <v>0</v>
      </c>
      <c r="W91" s="201" t="n">
        <f aca="false">+W88*$C90</f>
        <v>0</v>
      </c>
      <c r="X91" s="201" t="n">
        <f aca="false">+X88*$C90</f>
        <v>0</v>
      </c>
      <c r="Y91" s="201" t="n">
        <f aca="false">+Y88*$C90</f>
        <v>36.854</v>
      </c>
      <c r="Z91" s="201" t="n">
        <f aca="false">+Z88*$C90</f>
        <v>36.854</v>
      </c>
      <c r="AA91" s="201" t="n">
        <f aca="false">+AA88*$C90</f>
        <v>36.854</v>
      </c>
      <c r="AB91" s="201" t="n">
        <f aca="false">+AB88*$C90</f>
        <v>36.854</v>
      </c>
      <c r="AC91" s="201" t="n">
        <f aca="false">+AC88*$C90</f>
        <v>36.854</v>
      </c>
      <c r="AD91" s="201" t="n">
        <f aca="false">+AD88*$C90</f>
        <v>36.854</v>
      </c>
      <c r="AE91" s="201" t="n">
        <f aca="false">+AE88*$C90</f>
        <v>36.854</v>
      </c>
      <c r="AF91" s="201" t="n">
        <f aca="false">+AF88*$C90</f>
        <v>36.854</v>
      </c>
      <c r="AG91" s="201" t="n">
        <f aca="false">+AG88*$C90</f>
        <v>36.854</v>
      </c>
      <c r="AH91" s="201" t="n">
        <f aca="false">+AH88*$C90</f>
        <v>36.854</v>
      </c>
      <c r="AI91" s="181" t="n">
        <f aca="false">+AI88*$C90</f>
        <v>36.854</v>
      </c>
      <c r="AJ91" s="201" t="n">
        <f aca="false">+AJ88*$C90</f>
        <v>36.854</v>
      </c>
      <c r="AK91" s="201" t="n">
        <f aca="false">+AK88*$C90</f>
        <v>36.854</v>
      </c>
      <c r="AL91" s="201" t="n">
        <f aca="false">+AL88*$C90</f>
        <v>36.854</v>
      </c>
      <c r="AM91" s="201" t="n">
        <f aca="false">+AM88*$C90</f>
        <v>36.854</v>
      </c>
      <c r="AN91" s="201" t="n">
        <f aca="false">+AN88*$C90</f>
        <v>36.854</v>
      </c>
      <c r="AO91" s="201" t="n">
        <f aca="false">+AO88*$C90</f>
        <v>36.854</v>
      </c>
      <c r="AP91" s="201" t="n">
        <f aca="false">+AP88*$C90</f>
        <v>36.854</v>
      </c>
      <c r="AQ91" s="201" t="n">
        <f aca="false">+AQ88*$C90</f>
        <v>36.854</v>
      </c>
      <c r="AR91" s="201" t="n">
        <f aca="false">+AR88*$C90</f>
        <v>36.854</v>
      </c>
      <c r="AS91" s="201" t="n">
        <f aca="false">+AS88*$C90</f>
        <v>36.854</v>
      </c>
      <c r="AT91" s="201" t="n">
        <f aca="false">+AT88*$C90</f>
        <v>36.854</v>
      </c>
      <c r="AU91" s="201" t="n">
        <f aca="false">+AU88*$C90</f>
        <v>36.854</v>
      </c>
      <c r="AV91" s="201" t="n">
        <f aca="false">+AV88*$C90</f>
        <v>36.854</v>
      </c>
      <c r="AW91" s="201" t="n">
        <f aca="false">+AW88*$C90</f>
        <v>36.854</v>
      </c>
      <c r="AX91" s="201" t="n">
        <f aca="false">+AX88*$C90</f>
        <v>36.854</v>
      </c>
      <c r="AY91" s="201" t="n">
        <f aca="false">+AY88*$C90</f>
        <v>36.854</v>
      </c>
      <c r="AZ91" s="201" t="n">
        <f aca="false">+AZ88*$C90</f>
        <v>36.854</v>
      </c>
      <c r="BA91" s="201" t="n">
        <f aca="false">+BA88*$C90</f>
        <v>36.854</v>
      </c>
      <c r="BB91" s="201" t="n">
        <f aca="false">+BB88*$C90</f>
        <v>36.854</v>
      </c>
      <c r="BC91" s="202"/>
      <c r="BD91" s="203"/>
      <c r="BE91" s="203"/>
      <c r="BF91" s="203"/>
      <c r="BG91" s="203"/>
      <c r="BH91" s="203"/>
      <c r="BI91" s="203"/>
      <c r="BJ91" s="203"/>
      <c r="BK91" s="203"/>
      <c r="BL91" s="203"/>
      <c r="BM91" s="203"/>
      <c r="BN91" s="203"/>
      <c r="BO91" s="203"/>
      <c r="BP91" s="203"/>
      <c r="BQ91" s="203"/>
      <c r="BR91" s="203"/>
      <c r="BS91" s="203"/>
      <c r="BT91" s="203"/>
      <c r="BU91" s="203"/>
      <c r="BV91" s="203"/>
      <c r="BW91" s="203"/>
      <c r="BX91" s="203"/>
      <c r="BY91" s="203"/>
      <c r="BZ91" s="203"/>
      <c r="CA91" s="203"/>
      <c r="CB91" s="203"/>
      <c r="CC91" s="203"/>
      <c r="CD91" s="203"/>
      <c r="CE91" s="203"/>
      <c r="CF91" s="203"/>
      <c r="CG91" s="203"/>
      <c r="CH91" s="203"/>
      <c r="CI91" s="203"/>
      <c r="CJ91" s="203"/>
      <c r="CK91" s="203"/>
      <c r="CL91" s="199"/>
      <c r="CM91" s="199"/>
      <c r="CN91" s="199"/>
      <c r="CO91" s="199"/>
      <c r="CP91" s="199"/>
      <c r="CQ91" s="199"/>
      <c r="CR91" s="199"/>
      <c r="CS91" s="199"/>
      <c r="CT91" s="199"/>
      <c r="CU91" s="199"/>
      <c r="CV91" s="199"/>
      <c r="CW91" s="199"/>
      <c r="CX91" s="199"/>
      <c r="CY91" s="199"/>
      <c r="CZ91" s="199"/>
      <c r="DA91" s="199"/>
      <c r="DB91" s="199"/>
      <c r="DC91" s="199"/>
      <c r="DD91" s="199"/>
      <c r="DE91" s="199"/>
      <c r="DF91" s="199"/>
      <c r="DG91" s="199"/>
      <c r="DH91" s="199"/>
      <c r="DI91" s="199"/>
      <c r="DJ91" s="199"/>
      <c r="DK91" s="199"/>
      <c r="DL91" s="199"/>
      <c r="DM91" s="199"/>
      <c r="DN91" s="199"/>
      <c r="DO91" s="199"/>
      <c r="DP91" s="199"/>
      <c r="DQ91" s="199"/>
      <c r="DR91" s="199"/>
      <c r="DS91" s="199"/>
      <c r="DT91" s="199"/>
      <c r="DU91" s="199"/>
      <c r="DV91" s="199"/>
      <c r="DW91" s="199"/>
      <c r="DX91" s="199"/>
      <c r="DY91" s="199"/>
      <c r="DZ91" s="199"/>
      <c r="EA91" s="199"/>
      <c r="EB91" s="199"/>
      <c r="EC91" s="199"/>
      <c r="ED91" s="199"/>
      <c r="EE91" s="199"/>
      <c r="EF91" s="199"/>
      <c r="EG91" s="199"/>
      <c r="EH91" s="199"/>
      <c r="EI91" s="199"/>
      <c r="EJ91" s="199"/>
      <c r="EK91" s="199"/>
      <c r="EL91" s="199"/>
      <c r="EM91" s="199"/>
      <c r="EN91" s="199"/>
      <c r="EO91" s="199"/>
      <c r="EP91" s="199"/>
      <c r="EQ91" s="199"/>
      <c r="ER91" s="199"/>
      <c r="ES91" s="199"/>
      <c r="ET91" s="199"/>
      <c r="EU91" s="199"/>
      <c r="EV91" s="199"/>
      <c r="EW91" s="199"/>
      <c r="EX91" s="199"/>
      <c r="EY91" s="199"/>
      <c r="EZ91" s="199"/>
      <c r="FA91" s="199"/>
      <c r="FB91" s="199"/>
      <c r="FC91" s="199"/>
      <c r="FD91" s="199"/>
      <c r="FE91" s="199"/>
      <c r="FF91" s="199"/>
      <c r="FG91" s="199"/>
      <c r="FH91" s="199"/>
      <c r="FI91" s="199"/>
      <c r="FJ91" s="199"/>
      <c r="FK91" s="199"/>
      <c r="FL91" s="199"/>
      <c r="FM91" s="199"/>
      <c r="FN91" s="199"/>
      <c r="FO91" s="199"/>
      <c r="FP91" s="199"/>
      <c r="FQ91" s="199"/>
      <c r="FR91" s="199"/>
      <c r="FS91" s="199"/>
      <c r="FT91" s="199"/>
      <c r="FU91" s="199"/>
      <c r="FV91" s="199"/>
      <c r="FW91" s="199"/>
      <c r="FX91" s="199"/>
      <c r="FY91" s="199"/>
      <c r="FZ91" s="199"/>
      <c r="GA91" s="199"/>
      <c r="GB91" s="199"/>
      <c r="GC91" s="199"/>
      <c r="GD91" s="199"/>
      <c r="GE91" s="199"/>
      <c r="GF91" s="199"/>
      <c r="GG91" s="199"/>
      <c r="GH91" s="199"/>
      <c r="GI91" s="199"/>
      <c r="GJ91" s="199"/>
      <c r="GK91" s="199"/>
      <c r="GL91" s="199"/>
      <c r="GM91" s="199"/>
      <c r="GN91" s="199"/>
      <c r="GO91" s="199"/>
      <c r="GP91" s="199"/>
      <c r="GQ91" s="199"/>
      <c r="GR91" s="199"/>
      <c r="GS91" s="199"/>
      <c r="GT91" s="199"/>
      <c r="GU91" s="199"/>
      <c r="GV91" s="199"/>
      <c r="GW91" s="199"/>
      <c r="GX91" s="199"/>
      <c r="GY91" s="199"/>
      <c r="GZ91" s="199"/>
      <c r="HA91" s="199"/>
      <c r="HB91" s="199"/>
      <c r="HC91" s="199"/>
      <c r="HD91" s="199"/>
      <c r="HE91" s="199"/>
      <c r="HF91" s="199"/>
      <c r="HG91" s="199"/>
      <c r="HH91" s="199"/>
      <c r="HI91" s="199"/>
      <c r="HJ91" s="199"/>
      <c r="HK91" s="199"/>
      <c r="HL91" s="199"/>
      <c r="HM91" s="199"/>
      <c r="HN91" s="199"/>
      <c r="HO91" s="199"/>
      <c r="HP91" s="199"/>
      <c r="HQ91" s="199"/>
      <c r="HR91" s="199"/>
      <c r="HS91" s="199"/>
      <c r="HT91" s="199"/>
      <c r="HU91" s="199"/>
      <c r="HV91" s="199"/>
      <c r="HW91" s="199"/>
      <c r="HX91" s="199"/>
      <c r="HY91" s="199"/>
      <c r="HZ91" s="199"/>
      <c r="IA91" s="199"/>
      <c r="IB91" s="199"/>
      <c r="IC91" s="199"/>
      <c r="ID91" s="199"/>
      <c r="IE91" s="199"/>
      <c r="IF91" s="199"/>
      <c r="IG91" s="199"/>
      <c r="IH91" s="199"/>
      <c r="II91" s="199"/>
      <c r="IJ91" s="199"/>
      <c r="IK91" s="199"/>
      <c r="IL91" s="199"/>
      <c r="IM91" s="199"/>
      <c r="IN91" s="199"/>
      <c r="IO91" s="199"/>
      <c r="IP91" s="199"/>
      <c r="IQ91" s="199"/>
      <c r="IR91" s="199"/>
      <c r="IS91" s="199"/>
      <c r="IT91" s="199"/>
      <c r="IU91" s="199"/>
      <c r="IV91" s="199"/>
      <c r="IW91" s="199"/>
    </row>
    <row r="92" customFormat="false" ht="15" hidden="false" customHeight="true" outlineLevel="0" collapsed="false">
      <c r="A92" s="155" t="n">
        <f aca="false">+A84+1</f>
        <v>12</v>
      </c>
      <c r="B92" s="208" t="str">
        <f aca="false">+'Detail by Turbine'!G17</f>
        <v>MHI 501F Simple Cycle</v>
      </c>
      <c r="C92" s="209" t="str">
        <f aca="false">+'Detail by Turbine'!S17</f>
        <v>Unassigned</v>
      </c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159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187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  <c r="BO92" s="188"/>
      <c r="BP92" s="188"/>
      <c r="BQ92" s="188"/>
      <c r="BR92" s="188"/>
      <c r="BS92" s="188"/>
      <c r="BT92" s="188"/>
      <c r="BU92" s="188"/>
      <c r="BV92" s="188"/>
      <c r="BW92" s="188"/>
      <c r="BX92" s="188"/>
      <c r="BY92" s="188"/>
      <c r="BZ92" s="188"/>
      <c r="CA92" s="188"/>
      <c r="CB92" s="188"/>
      <c r="CC92" s="188"/>
      <c r="CD92" s="188"/>
      <c r="CE92" s="188"/>
      <c r="CF92" s="188"/>
      <c r="CG92" s="188"/>
      <c r="CH92" s="188"/>
      <c r="CI92" s="188"/>
      <c r="CJ92" s="188"/>
      <c r="CK92" s="188"/>
      <c r="CL92" s="188"/>
      <c r="CM92" s="188"/>
      <c r="CN92" s="188"/>
      <c r="CO92" s="188"/>
      <c r="CP92" s="188"/>
      <c r="CQ92" s="188"/>
      <c r="CR92" s="188"/>
      <c r="CS92" s="188"/>
      <c r="CT92" s="188"/>
      <c r="CU92" s="188"/>
      <c r="CV92" s="188"/>
      <c r="CW92" s="188"/>
      <c r="CX92" s="188"/>
      <c r="CY92" s="188"/>
      <c r="CZ92" s="188"/>
      <c r="DA92" s="188"/>
      <c r="DB92" s="188"/>
      <c r="DC92" s="188"/>
      <c r="DD92" s="188"/>
      <c r="DE92" s="188"/>
      <c r="DF92" s="188"/>
      <c r="DG92" s="188"/>
      <c r="DH92" s="188"/>
      <c r="DI92" s="188"/>
      <c r="DJ92" s="188"/>
      <c r="DK92" s="188"/>
      <c r="DL92" s="188"/>
      <c r="DM92" s="188"/>
      <c r="DN92" s="188"/>
      <c r="DO92" s="188"/>
      <c r="DP92" s="188"/>
      <c r="DQ92" s="188"/>
      <c r="DR92" s="188"/>
      <c r="DS92" s="188"/>
      <c r="DT92" s="188"/>
      <c r="DU92" s="188"/>
      <c r="DV92" s="188"/>
      <c r="DW92" s="188"/>
      <c r="DX92" s="188"/>
      <c r="DY92" s="188"/>
      <c r="DZ92" s="188"/>
      <c r="EA92" s="188"/>
      <c r="EB92" s="188"/>
      <c r="EC92" s="188"/>
      <c r="ED92" s="188"/>
      <c r="EE92" s="188"/>
      <c r="EF92" s="188"/>
      <c r="EG92" s="188"/>
      <c r="EH92" s="188"/>
      <c r="EI92" s="188"/>
      <c r="EJ92" s="188"/>
      <c r="EK92" s="188"/>
      <c r="EL92" s="188"/>
      <c r="EM92" s="188"/>
      <c r="EN92" s="188"/>
      <c r="EO92" s="188"/>
      <c r="EP92" s="188"/>
      <c r="EQ92" s="188"/>
      <c r="ER92" s="188"/>
      <c r="ES92" s="188"/>
      <c r="ET92" s="188"/>
      <c r="EU92" s="188"/>
      <c r="EV92" s="188"/>
      <c r="EW92" s="188"/>
      <c r="EX92" s="188"/>
      <c r="EY92" s="188"/>
      <c r="EZ92" s="188"/>
      <c r="FA92" s="188"/>
      <c r="FB92" s="188"/>
      <c r="FC92" s="188"/>
      <c r="FD92" s="188"/>
      <c r="FE92" s="188"/>
      <c r="FF92" s="188"/>
      <c r="FG92" s="188"/>
      <c r="FH92" s="188"/>
      <c r="FI92" s="188"/>
      <c r="FJ92" s="188"/>
      <c r="FK92" s="188"/>
      <c r="FL92" s="188"/>
      <c r="FM92" s="188"/>
      <c r="FN92" s="188"/>
      <c r="FO92" s="188"/>
      <c r="FP92" s="188"/>
      <c r="FQ92" s="188"/>
      <c r="FR92" s="188"/>
      <c r="FS92" s="188"/>
      <c r="FT92" s="188"/>
      <c r="FU92" s="188"/>
      <c r="FV92" s="188"/>
      <c r="FW92" s="188"/>
      <c r="FX92" s="188"/>
      <c r="FY92" s="188"/>
      <c r="FZ92" s="188"/>
      <c r="GA92" s="188"/>
      <c r="GB92" s="188"/>
      <c r="GC92" s="188"/>
      <c r="GD92" s="188"/>
      <c r="GE92" s="188"/>
      <c r="GF92" s="188"/>
      <c r="GG92" s="188"/>
      <c r="GH92" s="188"/>
      <c r="GI92" s="188"/>
      <c r="GJ92" s="188"/>
      <c r="GK92" s="188"/>
      <c r="GL92" s="188"/>
      <c r="GM92" s="188"/>
      <c r="GN92" s="188"/>
      <c r="GO92" s="188"/>
      <c r="GP92" s="188"/>
      <c r="GQ92" s="188"/>
      <c r="GR92" s="188"/>
      <c r="GS92" s="188"/>
      <c r="GT92" s="188"/>
      <c r="GU92" s="188"/>
      <c r="GV92" s="188"/>
      <c r="GW92" s="188"/>
      <c r="GX92" s="188"/>
      <c r="GY92" s="188"/>
      <c r="GZ92" s="188"/>
      <c r="HA92" s="188"/>
      <c r="HB92" s="188"/>
      <c r="HC92" s="188"/>
      <c r="HD92" s="188"/>
      <c r="HE92" s="188"/>
      <c r="HF92" s="188"/>
      <c r="HG92" s="188"/>
      <c r="HH92" s="188"/>
      <c r="HI92" s="188"/>
      <c r="HJ92" s="188"/>
      <c r="HK92" s="188"/>
      <c r="HL92" s="188"/>
      <c r="HM92" s="188"/>
      <c r="HN92" s="188"/>
      <c r="HO92" s="188"/>
      <c r="HP92" s="188"/>
      <c r="HQ92" s="188"/>
      <c r="HR92" s="188"/>
      <c r="HS92" s="188"/>
      <c r="HT92" s="188"/>
      <c r="HU92" s="188"/>
      <c r="HV92" s="188"/>
      <c r="HW92" s="188"/>
      <c r="HX92" s="188"/>
      <c r="HY92" s="188"/>
      <c r="HZ92" s="188"/>
      <c r="IA92" s="188"/>
      <c r="IB92" s="188"/>
      <c r="IC92" s="188"/>
      <c r="ID92" s="188"/>
      <c r="IE92" s="188"/>
      <c r="IF92" s="188"/>
      <c r="IG92" s="188"/>
      <c r="IH92" s="188"/>
      <c r="II92" s="188"/>
      <c r="IJ92" s="188"/>
      <c r="IK92" s="188"/>
      <c r="IL92" s="188"/>
      <c r="IM92" s="188"/>
      <c r="IN92" s="188"/>
      <c r="IO92" s="188"/>
      <c r="IP92" s="188"/>
      <c r="IQ92" s="188"/>
      <c r="IR92" s="188"/>
      <c r="IS92" s="188"/>
      <c r="IT92" s="188"/>
      <c r="IU92" s="188"/>
      <c r="IV92" s="188"/>
      <c r="IW92" s="188"/>
    </row>
    <row r="93" customFormat="false" ht="12.75" hidden="false" customHeight="false" outlineLevel="0" collapsed="false">
      <c r="A93" s="155"/>
      <c r="B93" s="211" t="s">
        <v>128</v>
      </c>
      <c r="C93" s="209"/>
      <c r="D93" s="212" t="n">
        <v>0</v>
      </c>
      <c r="E93" s="212" t="n">
        <v>0</v>
      </c>
      <c r="F93" s="212" t="n">
        <v>0</v>
      </c>
      <c r="G93" s="212" t="n">
        <v>0</v>
      </c>
      <c r="H93" s="212" t="n">
        <v>0</v>
      </c>
      <c r="I93" s="212" t="n">
        <v>0</v>
      </c>
      <c r="J93" s="212" t="n">
        <v>0</v>
      </c>
      <c r="K93" s="212" t="n">
        <v>0</v>
      </c>
      <c r="L93" s="212" t="n">
        <v>0</v>
      </c>
      <c r="M93" s="212" t="n">
        <v>0</v>
      </c>
      <c r="N93" s="212" t="n">
        <v>0</v>
      </c>
      <c r="O93" s="212" t="n">
        <v>0</v>
      </c>
      <c r="P93" s="212" t="n">
        <v>0</v>
      </c>
      <c r="Q93" s="212" t="n">
        <v>0</v>
      </c>
      <c r="R93" s="212" t="n">
        <v>0</v>
      </c>
      <c r="S93" s="212" t="n">
        <v>0</v>
      </c>
      <c r="T93" s="212" t="n">
        <v>0.15</v>
      </c>
      <c r="U93" s="212" t="n">
        <v>0.1</v>
      </c>
      <c r="V93" s="212" t="n">
        <v>0</v>
      </c>
      <c r="W93" s="212" t="n">
        <v>0</v>
      </c>
      <c r="X93" s="212" t="n">
        <v>0.15</v>
      </c>
      <c r="Y93" s="212" t="n">
        <v>0</v>
      </c>
      <c r="Z93" s="212" t="n">
        <v>0</v>
      </c>
      <c r="AA93" s="212" t="n">
        <v>0</v>
      </c>
      <c r="AB93" s="212" t="n">
        <v>0</v>
      </c>
      <c r="AC93" s="212" t="n">
        <v>0</v>
      </c>
      <c r="AD93" s="212" t="n">
        <v>0</v>
      </c>
      <c r="AE93" s="212" t="n">
        <v>0.2</v>
      </c>
      <c r="AF93" s="212" t="n">
        <v>0</v>
      </c>
      <c r="AG93" s="212" t="n">
        <v>0</v>
      </c>
      <c r="AH93" s="212" t="n">
        <v>0.2</v>
      </c>
      <c r="AI93" s="164" t="n">
        <v>0</v>
      </c>
      <c r="AJ93" s="212" t="n">
        <v>0.2</v>
      </c>
      <c r="AK93" s="212" t="n">
        <v>0</v>
      </c>
      <c r="AL93" s="212" t="n">
        <v>0</v>
      </c>
      <c r="AM93" s="212" t="n">
        <v>0</v>
      </c>
      <c r="AN93" s="212" t="n">
        <v>0</v>
      </c>
      <c r="AO93" s="212" t="n">
        <v>0</v>
      </c>
      <c r="AP93" s="212" t="n">
        <v>0</v>
      </c>
      <c r="AQ93" s="212" t="n">
        <v>0</v>
      </c>
      <c r="AR93" s="212" t="n">
        <v>0</v>
      </c>
      <c r="AS93" s="212" t="n">
        <v>0</v>
      </c>
      <c r="AT93" s="212" t="n">
        <v>0</v>
      </c>
      <c r="AU93" s="212" t="n">
        <v>0</v>
      </c>
      <c r="AV93" s="212" t="n">
        <v>0</v>
      </c>
      <c r="AW93" s="212" t="n">
        <v>0</v>
      </c>
      <c r="AX93" s="212" t="n">
        <v>0</v>
      </c>
      <c r="AY93" s="212" t="n">
        <v>0</v>
      </c>
      <c r="AZ93" s="212" t="n">
        <v>0</v>
      </c>
      <c r="BA93" s="212" t="n">
        <v>0</v>
      </c>
      <c r="BB93" s="212" t="n">
        <v>0</v>
      </c>
      <c r="BC93" s="191" t="n">
        <f aca="false">SUM(D93:BB93)</f>
        <v>1</v>
      </c>
      <c r="BD93" s="189"/>
      <c r="BE93" s="192"/>
      <c r="BF93" s="192"/>
      <c r="BG93" s="192"/>
      <c r="BH93" s="192"/>
      <c r="BI93" s="192"/>
      <c r="BJ93" s="192"/>
      <c r="BK93" s="192"/>
      <c r="BL93" s="192"/>
      <c r="BM93" s="192"/>
      <c r="BN93" s="192"/>
      <c r="BO93" s="192"/>
      <c r="BP93" s="192"/>
      <c r="BQ93" s="192"/>
      <c r="BR93" s="192"/>
      <c r="BS93" s="192"/>
      <c r="BT93" s="192"/>
      <c r="BU93" s="192"/>
      <c r="BV93" s="192"/>
      <c r="BW93" s="192"/>
      <c r="BX93" s="192"/>
      <c r="BY93" s="192"/>
      <c r="BZ93" s="192"/>
      <c r="CA93" s="192"/>
      <c r="CB93" s="192"/>
      <c r="CC93" s="192"/>
      <c r="CD93" s="192"/>
      <c r="CE93" s="192"/>
      <c r="CF93" s="192"/>
      <c r="CG93" s="192"/>
      <c r="CH93" s="192"/>
      <c r="CI93" s="192"/>
      <c r="CJ93" s="192"/>
      <c r="CK93" s="192"/>
      <c r="CL93" s="192"/>
      <c r="CM93" s="192"/>
      <c r="CN93" s="192"/>
      <c r="CO93" s="192"/>
      <c r="CP93" s="192"/>
      <c r="CQ93" s="192"/>
      <c r="CR93" s="192"/>
      <c r="CS93" s="192"/>
      <c r="CT93" s="192"/>
      <c r="CU93" s="192"/>
      <c r="CV93" s="192"/>
      <c r="CW93" s="192"/>
      <c r="CX93" s="192"/>
      <c r="CY93" s="192"/>
      <c r="CZ93" s="192"/>
      <c r="DA93" s="192"/>
      <c r="DB93" s="192"/>
      <c r="DC93" s="192"/>
      <c r="DD93" s="192"/>
      <c r="DE93" s="192"/>
      <c r="DF93" s="192"/>
      <c r="DG93" s="192"/>
      <c r="DH93" s="192"/>
      <c r="DI93" s="192"/>
      <c r="DJ93" s="192"/>
      <c r="DK93" s="192"/>
      <c r="DL93" s="192"/>
      <c r="DM93" s="192"/>
      <c r="DN93" s="192"/>
      <c r="DO93" s="192"/>
      <c r="DP93" s="192"/>
      <c r="DQ93" s="192"/>
      <c r="DR93" s="192"/>
      <c r="DS93" s="192"/>
      <c r="DT93" s="192"/>
      <c r="DU93" s="192"/>
      <c r="DV93" s="192"/>
      <c r="DW93" s="192"/>
      <c r="DX93" s="192"/>
      <c r="DY93" s="192"/>
      <c r="DZ93" s="192"/>
      <c r="EA93" s="192"/>
      <c r="EB93" s="192"/>
      <c r="EC93" s="192"/>
      <c r="ED93" s="192"/>
      <c r="EE93" s="192"/>
      <c r="EF93" s="192"/>
      <c r="EG93" s="192"/>
      <c r="EH93" s="192"/>
      <c r="EI93" s="192"/>
      <c r="EJ93" s="192"/>
      <c r="EK93" s="192"/>
      <c r="EL93" s="192"/>
      <c r="EM93" s="192"/>
      <c r="EN93" s="192"/>
      <c r="EO93" s="192"/>
      <c r="EP93" s="192"/>
      <c r="EQ93" s="192"/>
      <c r="ER93" s="192"/>
      <c r="ES93" s="192"/>
      <c r="ET93" s="192"/>
      <c r="EU93" s="192"/>
      <c r="EV93" s="192"/>
      <c r="EW93" s="192"/>
      <c r="EX93" s="192"/>
      <c r="EY93" s="192"/>
      <c r="EZ93" s="192"/>
      <c r="FA93" s="192"/>
      <c r="FB93" s="192"/>
      <c r="FC93" s="192"/>
      <c r="FD93" s="192"/>
      <c r="FE93" s="192"/>
      <c r="FF93" s="192"/>
      <c r="FG93" s="192"/>
      <c r="FH93" s="192"/>
      <c r="FI93" s="192"/>
      <c r="FJ93" s="192"/>
      <c r="FK93" s="192"/>
      <c r="FL93" s="192"/>
      <c r="FM93" s="192"/>
      <c r="FN93" s="192"/>
      <c r="FO93" s="192"/>
      <c r="FP93" s="192"/>
      <c r="FQ93" s="192"/>
      <c r="FR93" s="192"/>
      <c r="FS93" s="192"/>
      <c r="FT93" s="192"/>
      <c r="FU93" s="192"/>
      <c r="FV93" s="192"/>
      <c r="FW93" s="192"/>
      <c r="FX93" s="192"/>
      <c r="FY93" s="192"/>
      <c r="FZ93" s="192"/>
      <c r="GA93" s="192"/>
      <c r="GB93" s="192"/>
      <c r="GC93" s="192"/>
      <c r="GD93" s="192"/>
      <c r="GE93" s="192"/>
      <c r="GF93" s="192"/>
      <c r="GG93" s="192"/>
      <c r="GH93" s="192"/>
      <c r="GI93" s="192"/>
      <c r="GJ93" s="192"/>
      <c r="GK93" s="192"/>
      <c r="GL93" s="192"/>
      <c r="GM93" s="192"/>
      <c r="GN93" s="192"/>
      <c r="GO93" s="192"/>
      <c r="GP93" s="192"/>
      <c r="GQ93" s="192"/>
      <c r="GR93" s="192"/>
      <c r="GS93" s="192"/>
      <c r="GT93" s="192"/>
      <c r="GU93" s="192"/>
      <c r="GV93" s="192"/>
      <c r="GW93" s="192"/>
      <c r="GX93" s="192"/>
      <c r="GY93" s="192"/>
      <c r="GZ93" s="192"/>
      <c r="HA93" s="192"/>
      <c r="HB93" s="192"/>
      <c r="HC93" s="192"/>
      <c r="HD93" s="192"/>
      <c r="HE93" s="192"/>
      <c r="HF93" s="192"/>
      <c r="HG93" s="192"/>
      <c r="HH93" s="192"/>
      <c r="HI93" s="192"/>
      <c r="HJ93" s="192"/>
      <c r="HK93" s="192"/>
      <c r="HL93" s="192"/>
      <c r="HM93" s="192"/>
      <c r="HN93" s="192"/>
      <c r="HO93" s="192"/>
      <c r="HP93" s="192"/>
      <c r="HQ93" s="192"/>
      <c r="HR93" s="192"/>
      <c r="HS93" s="192"/>
      <c r="HT93" s="192"/>
      <c r="HU93" s="192"/>
      <c r="HV93" s="192"/>
      <c r="HW93" s="192"/>
      <c r="HX93" s="192"/>
      <c r="HY93" s="192"/>
      <c r="HZ93" s="192"/>
      <c r="IA93" s="192"/>
      <c r="IB93" s="192"/>
      <c r="IC93" s="192"/>
      <c r="ID93" s="192"/>
      <c r="IE93" s="192"/>
      <c r="IF93" s="192"/>
      <c r="IG93" s="192"/>
      <c r="IH93" s="192"/>
      <c r="II93" s="192"/>
      <c r="IJ93" s="192"/>
      <c r="IK93" s="192"/>
      <c r="IL93" s="192"/>
      <c r="IM93" s="192"/>
      <c r="IN93" s="192"/>
      <c r="IO93" s="192"/>
      <c r="IP93" s="192"/>
      <c r="IQ93" s="192"/>
      <c r="IR93" s="192"/>
      <c r="IS93" s="192"/>
      <c r="IT93" s="192"/>
      <c r="IU93" s="192"/>
      <c r="IV93" s="192"/>
      <c r="IW93" s="192"/>
    </row>
    <row r="94" customFormat="false" ht="12.75" hidden="false" customHeight="false" outlineLevel="0" collapsed="false">
      <c r="A94" s="155"/>
      <c r="B94" s="211" t="s">
        <v>129</v>
      </c>
      <c r="C94" s="209"/>
      <c r="D94" s="212" t="n">
        <f aca="false">D93</f>
        <v>0</v>
      </c>
      <c r="E94" s="212" t="n">
        <f aca="false">+D94+E93</f>
        <v>0</v>
      </c>
      <c r="F94" s="212" t="n">
        <f aca="false">+E94+F93</f>
        <v>0</v>
      </c>
      <c r="G94" s="212" t="n">
        <f aca="false">+F94+G93</f>
        <v>0</v>
      </c>
      <c r="H94" s="212" t="n">
        <f aca="false">+G94+H93</f>
        <v>0</v>
      </c>
      <c r="I94" s="212" t="n">
        <f aca="false">+H94+I93</f>
        <v>0</v>
      </c>
      <c r="J94" s="212" t="n">
        <f aca="false">+I94+J93</f>
        <v>0</v>
      </c>
      <c r="K94" s="212" t="n">
        <f aca="false">+J94+K93</f>
        <v>0</v>
      </c>
      <c r="L94" s="212" t="n">
        <f aca="false">+K94+L93</f>
        <v>0</v>
      </c>
      <c r="M94" s="212" t="n">
        <f aca="false">+L94+M93</f>
        <v>0</v>
      </c>
      <c r="N94" s="212" t="n">
        <f aca="false">+M94+N93</f>
        <v>0</v>
      </c>
      <c r="O94" s="212" t="n">
        <f aca="false">+N94+O93</f>
        <v>0</v>
      </c>
      <c r="P94" s="212" t="n">
        <f aca="false">+O94+P93</f>
        <v>0</v>
      </c>
      <c r="Q94" s="212" t="n">
        <f aca="false">+P94+Q93</f>
        <v>0</v>
      </c>
      <c r="R94" s="212" t="n">
        <f aca="false">+Q94+R93</f>
        <v>0</v>
      </c>
      <c r="S94" s="212" t="n">
        <f aca="false">+R94+S93</f>
        <v>0</v>
      </c>
      <c r="T94" s="212" t="n">
        <f aca="false">+S94+T93</f>
        <v>0.15</v>
      </c>
      <c r="U94" s="212" t="n">
        <f aca="false">+T94+U93</f>
        <v>0.25</v>
      </c>
      <c r="V94" s="212" t="n">
        <f aca="false">+U94+V93</f>
        <v>0.25</v>
      </c>
      <c r="W94" s="212" t="n">
        <f aca="false">+V94+W93</f>
        <v>0.25</v>
      </c>
      <c r="X94" s="212" t="n">
        <f aca="false">+W94+X93</f>
        <v>0.4</v>
      </c>
      <c r="Y94" s="212" t="n">
        <f aca="false">+X94+Y93</f>
        <v>0.4</v>
      </c>
      <c r="Z94" s="212" t="n">
        <f aca="false">+Y94+Z93</f>
        <v>0.4</v>
      </c>
      <c r="AA94" s="212" t="n">
        <f aca="false">+Z94+AA93</f>
        <v>0.4</v>
      </c>
      <c r="AB94" s="212" t="n">
        <f aca="false">+AA94+AB93</f>
        <v>0.4</v>
      </c>
      <c r="AC94" s="212" t="n">
        <f aca="false">+AB94+AC93</f>
        <v>0.4</v>
      </c>
      <c r="AD94" s="212" t="n">
        <f aca="false">+AC94+AD93</f>
        <v>0.4</v>
      </c>
      <c r="AE94" s="212" t="n">
        <f aca="false">+AD94+AE93</f>
        <v>0.6</v>
      </c>
      <c r="AF94" s="212" t="n">
        <f aca="false">+AE94+AF93</f>
        <v>0.6</v>
      </c>
      <c r="AG94" s="212" t="n">
        <f aca="false">+AF94+AG93</f>
        <v>0.6</v>
      </c>
      <c r="AH94" s="212" t="n">
        <f aca="false">+AG94+AH93</f>
        <v>0.8</v>
      </c>
      <c r="AI94" s="164" t="n">
        <f aca="false">+AH94+AI93</f>
        <v>0.8</v>
      </c>
      <c r="AJ94" s="212" t="n">
        <f aca="false">+AI94+AJ93</f>
        <v>1</v>
      </c>
      <c r="AK94" s="212" t="n">
        <f aca="false">+AJ94+AK93</f>
        <v>1</v>
      </c>
      <c r="AL94" s="212" t="n">
        <f aca="false">+AK94+AL93</f>
        <v>1</v>
      </c>
      <c r="AM94" s="212" t="n">
        <f aca="false">+AL94+AM93</f>
        <v>1</v>
      </c>
      <c r="AN94" s="212" t="n">
        <f aca="false">+AM94+AN93</f>
        <v>1</v>
      </c>
      <c r="AO94" s="212" t="n">
        <f aca="false">+AN94+AO93</f>
        <v>1</v>
      </c>
      <c r="AP94" s="212" t="n">
        <f aca="false">+AO94+AP93</f>
        <v>1</v>
      </c>
      <c r="AQ94" s="212" t="n">
        <f aca="false">+AP94+AQ93</f>
        <v>1</v>
      </c>
      <c r="AR94" s="212" t="n">
        <f aca="false">+AQ94+AR93</f>
        <v>1</v>
      </c>
      <c r="AS94" s="212" t="n">
        <f aca="false">+AR94+AS93</f>
        <v>1</v>
      </c>
      <c r="AT94" s="212" t="n">
        <f aca="false">+AS94+AT93</f>
        <v>1</v>
      </c>
      <c r="AU94" s="212" t="n">
        <f aca="false">+AT94+AU93</f>
        <v>1</v>
      </c>
      <c r="AV94" s="212" t="n">
        <f aca="false">+AU94+AV93</f>
        <v>1</v>
      </c>
      <c r="AW94" s="212" t="n">
        <f aca="false">+AV94+AW93</f>
        <v>1</v>
      </c>
      <c r="AX94" s="212" t="n">
        <f aca="false">+AW94+AX93</f>
        <v>1</v>
      </c>
      <c r="AY94" s="212" t="n">
        <f aca="false">+AX94+AY93</f>
        <v>1</v>
      </c>
      <c r="AZ94" s="212" t="n">
        <f aca="false">+AY94+AZ93</f>
        <v>1</v>
      </c>
      <c r="BA94" s="212" t="n">
        <f aca="false">+AZ94+BA93</f>
        <v>1</v>
      </c>
      <c r="BB94" s="212" t="n">
        <f aca="false">+BA94+BB93</f>
        <v>1</v>
      </c>
      <c r="BC94" s="191"/>
      <c r="BD94" s="189"/>
      <c r="BE94" s="192"/>
      <c r="BF94" s="192"/>
      <c r="BG94" s="192"/>
      <c r="BH94" s="192"/>
      <c r="BI94" s="192"/>
      <c r="BJ94" s="192"/>
      <c r="BK94" s="192"/>
      <c r="BL94" s="192"/>
      <c r="BM94" s="192"/>
      <c r="BN94" s="192"/>
      <c r="BO94" s="192"/>
      <c r="BP94" s="192"/>
      <c r="BQ94" s="192"/>
      <c r="BR94" s="192"/>
      <c r="BS94" s="192"/>
      <c r="BT94" s="192"/>
      <c r="BU94" s="192"/>
      <c r="BV94" s="192"/>
      <c r="BW94" s="192"/>
      <c r="BX94" s="192"/>
      <c r="BY94" s="192"/>
      <c r="BZ94" s="192"/>
      <c r="CA94" s="192"/>
      <c r="CB94" s="192"/>
      <c r="CC94" s="192"/>
      <c r="CD94" s="192"/>
      <c r="CE94" s="192"/>
      <c r="CF94" s="192"/>
      <c r="CG94" s="192"/>
      <c r="CH94" s="192"/>
      <c r="CI94" s="192"/>
      <c r="CJ94" s="192"/>
      <c r="CK94" s="192"/>
      <c r="CL94" s="192"/>
      <c r="CM94" s="192"/>
      <c r="CN94" s="192"/>
      <c r="CO94" s="192"/>
      <c r="CP94" s="192"/>
      <c r="CQ94" s="192"/>
      <c r="CR94" s="192"/>
      <c r="CS94" s="192"/>
      <c r="CT94" s="192"/>
      <c r="CU94" s="192"/>
      <c r="CV94" s="192"/>
      <c r="CW94" s="192"/>
      <c r="CX94" s="192"/>
      <c r="CY94" s="192"/>
      <c r="CZ94" s="192"/>
      <c r="DA94" s="192"/>
      <c r="DB94" s="192"/>
      <c r="DC94" s="192"/>
      <c r="DD94" s="192"/>
      <c r="DE94" s="192"/>
      <c r="DF94" s="192"/>
      <c r="DG94" s="192"/>
      <c r="DH94" s="192"/>
      <c r="DI94" s="192"/>
      <c r="DJ94" s="192"/>
      <c r="DK94" s="192"/>
      <c r="DL94" s="192"/>
      <c r="DM94" s="192"/>
      <c r="DN94" s="192"/>
      <c r="DO94" s="192"/>
      <c r="DP94" s="192"/>
      <c r="DQ94" s="192"/>
      <c r="DR94" s="192"/>
      <c r="DS94" s="192"/>
      <c r="DT94" s="192"/>
      <c r="DU94" s="192"/>
      <c r="DV94" s="192"/>
      <c r="DW94" s="192"/>
      <c r="DX94" s="192"/>
      <c r="DY94" s="192"/>
      <c r="DZ94" s="192"/>
      <c r="EA94" s="192"/>
      <c r="EB94" s="192"/>
      <c r="EC94" s="192"/>
      <c r="ED94" s="192"/>
      <c r="EE94" s="192"/>
      <c r="EF94" s="192"/>
      <c r="EG94" s="192"/>
      <c r="EH94" s="192"/>
      <c r="EI94" s="192"/>
      <c r="EJ94" s="192"/>
      <c r="EK94" s="192"/>
      <c r="EL94" s="192"/>
      <c r="EM94" s="192"/>
      <c r="EN94" s="192"/>
      <c r="EO94" s="192"/>
      <c r="EP94" s="192"/>
      <c r="EQ94" s="192"/>
      <c r="ER94" s="192"/>
      <c r="ES94" s="192"/>
      <c r="ET94" s="192"/>
      <c r="EU94" s="192"/>
      <c r="EV94" s="192"/>
      <c r="EW94" s="192"/>
      <c r="EX94" s="192"/>
      <c r="EY94" s="192"/>
      <c r="EZ94" s="192"/>
      <c r="FA94" s="192"/>
      <c r="FB94" s="192"/>
      <c r="FC94" s="192"/>
      <c r="FD94" s="192"/>
      <c r="FE94" s="192"/>
      <c r="FF94" s="192"/>
      <c r="FG94" s="192"/>
      <c r="FH94" s="192"/>
      <c r="FI94" s="192"/>
      <c r="FJ94" s="192"/>
      <c r="FK94" s="192"/>
      <c r="FL94" s="192"/>
      <c r="FM94" s="192"/>
      <c r="FN94" s="192"/>
      <c r="FO94" s="192"/>
      <c r="FP94" s="192"/>
      <c r="FQ94" s="192"/>
      <c r="FR94" s="192"/>
      <c r="FS94" s="192"/>
      <c r="FT94" s="192"/>
      <c r="FU94" s="192"/>
      <c r="FV94" s="192"/>
      <c r="FW94" s="192"/>
      <c r="FX94" s="192"/>
      <c r="FY94" s="192"/>
      <c r="FZ94" s="192"/>
      <c r="GA94" s="192"/>
      <c r="GB94" s="192"/>
      <c r="GC94" s="192"/>
      <c r="GD94" s="192"/>
      <c r="GE94" s="192"/>
      <c r="GF94" s="192"/>
      <c r="GG94" s="192"/>
      <c r="GH94" s="192"/>
      <c r="GI94" s="192"/>
      <c r="GJ94" s="192"/>
      <c r="GK94" s="192"/>
      <c r="GL94" s="192"/>
      <c r="GM94" s="192"/>
      <c r="GN94" s="192"/>
      <c r="GO94" s="192"/>
      <c r="GP94" s="192"/>
      <c r="GQ94" s="192"/>
      <c r="GR94" s="192"/>
      <c r="GS94" s="192"/>
      <c r="GT94" s="192"/>
      <c r="GU94" s="192"/>
      <c r="GV94" s="192"/>
      <c r="GW94" s="192"/>
      <c r="GX94" s="192"/>
      <c r="GY94" s="192"/>
      <c r="GZ94" s="192"/>
      <c r="HA94" s="192"/>
      <c r="HB94" s="192"/>
      <c r="HC94" s="192"/>
      <c r="HD94" s="192"/>
      <c r="HE94" s="192"/>
      <c r="HF94" s="192"/>
      <c r="HG94" s="192"/>
      <c r="HH94" s="192"/>
      <c r="HI94" s="192"/>
      <c r="HJ94" s="192"/>
      <c r="HK94" s="192"/>
      <c r="HL94" s="192"/>
      <c r="HM94" s="192"/>
      <c r="HN94" s="192"/>
      <c r="HO94" s="192"/>
      <c r="HP94" s="192"/>
      <c r="HQ94" s="192"/>
      <c r="HR94" s="192"/>
      <c r="HS94" s="192"/>
      <c r="HT94" s="192"/>
      <c r="HU94" s="192"/>
      <c r="HV94" s="192"/>
      <c r="HW94" s="192"/>
      <c r="HX94" s="192"/>
      <c r="HY94" s="192"/>
      <c r="HZ94" s="192"/>
      <c r="IA94" s="192"/>
      <c r="IB94" s="192"/>
      <c r="IC94" s="192"/>
      <c r="ID94" s="192"/>
      <c r="IE94" s="192"/>
      <c r="IF94" s="192"/>
      <c r="IG94" s="192"/>
      <c r="IH94" s="192"/>
      <c r="II94" s="192"/>
      <c r="IJ94" s="192"/>
      <c r="IK94" s="192"/>
      <c r="IL94" s="192"/>
      <c r="IM94" s="192"/>
      <c r="IN94" s="192"/>
      <c r="IO94" s="192"/>
      <c r="IP94" s="192"/>
      <c r="IQ94" s="192"/>
      <c r="IR94" s="192"/>
      <c r="IS94" s="192"/>
      <c r="IT94" s="192"/>
      <c r="IU94" s="192"/>
      <c r="IV94" s="192"/>
      <c r="IW94" s="192"/>
    </row>
    <row r="95" customFormat="false" ht="12.75" hidden="false" customHeight="false" outlineLevel="0" collapsed="false">
      <c r="A95" s="155"/>
      <c r="B95" s="211" t="s">
        <v>130</v>
      </c>
      <c r="C95" s="209"/>
      <c r="D95" s="212" t="n">
        <v>0</v>
      </c>
      <c r="E95" s="212" t="n">
        <v>0</v>
      </c>
      <c r="F95" s="212" t="n">
        <v>0</v>
      </c>
      <c r="G95" s="212" t="n">
        <v>0</v>
      </c>
      <c r="H95" s="212" t="n">
        <v>0</v>
      </c>
      <c r="I95" s="212" t="n">
        <v>0</v>
      </c>
      <c r="J95" s="212" t="n">
        <v>0</v>
      </c>
      <c r="K95" s="212" t="n">
        <v>0</v>
      </c>
      <c r="L95" s="212" t="n">
        <v>0</v>
      </c>
      <c r="M95" s="212" t="n">
        <v>0</v>
      </c>
      <c r="N95" s="212" t="n">
        <v>0</v>
      </c>
      <c r="O95" s="212" t="n">
        <v>0</v>
      </c>
      <c r="P95" s="212" t="n">
        <v>0</v>
      </c>
      <c r="Q95" s="212" t="n">
        <v>0</v>
      </c>
      <c r="R95" s="212" t="n">
        <v>0</v>
      </c>
      <c r="S95" s="212" t="n">
        <v>0</v>
      </c>
      <c r="T95" s="212" t="n">
        <v>0</v>
      </c>
      <c r="U95" s="212" t="n">
        <v>1</v>
      </c>
      <c r="V95" s="212" t="n">
        <v>0</v>
      </c>
      <c r="W95" s="212" t="n">
        <v>0</v>
      </c>
      <c r="X95" s="212" t="n">
        <v>0</v>
      </c>
      <c r="Y95" s="212" t="n">
        <v>0</v>
      </c>
      <c r="Z95" s="212" t="n">
        <v>0</v>
      </c>
      <c r="AA95" s="212" t="n">
        <v>0</v>
      </c>
      <c r="AB95" s="212" t="n">
        <v>0</v>
      </c>
      <c r="AC95" s="212" t="n">
        <v>0</v>
      </c>
      <c r="AD95" s="212" t="n">
        <v>0</v>
      </c>
      <c r="AE95" s="212" t="n">
        <v>0</v>
      </c>
      <c r="AF95" s="212" t="n">
        <v>0</v>
      </c>
      <c r="AG95" s="212" t="n">
        <v>0</v>
      </c>
      <c r="AH95" s="212" t="n">
        <v>0</v>
      </c>
      <c r="AI95" s="164" t="n">
        <v>0</v>
      </c>
      <c r="AJ95" s="212" t="n">
        <v>0</v>
      </c>
      <c r="AK95" s="212" t="n">
        <v>0</v>
      </c>
      <c r="AL95" s="212" t="n">
        <v>0</v>
      </c>
      <c r="AM95" s="212" t="n">
        <v>0</v>
      </c>
      <c r="AN95" s="212" t="n">
        <v>0</v>
      </c>
      <c r="AO95" s="212" t="n">
        <v>0</v>
      </c>
      <c r="AP95" s="212" t="n">
        <v>0</v>
      </c>
      <c r="AQ95" s="212" t="n">
        <v>0</v>
      </c>
      <c r="AR95" s="212" t="n">
        <v>0</v>
      </c>
      <c r="AS95" s="212" t="n">
        <v>0</v>
      </c>
      <c r="AT95" s="212" t="n">
        <v>0</v>
      </c>
      <c r="AU95" s="212" t="n">
        <v>0</v>
      </c>
      <c r="AV95" s="212" t="n">
        <v>0</v>
      </c>
      <c r="AW95" s="212" t="n">
        <v>0</v>
      </c>
      <c r="AX95" s="212" t="n">
        <v>0</v>
      </c>
      <c r="AY95" s="212" t="n">
        <v>0</v>
      </c>
      <c r="AZ95" s="212" t="n">
        <v>0</v>
      </c>
      <c r="BA95" s="212" t="n">
        <v>0</v>
      </c>
      <c r="BB95" s="212" t="n">
        <v>0</v>
      </c>
      <c r="BC95" s="191" t="n">
        <f aca="false">SUM(D95:BB95)</f>
        <v>1</v>
      </c>
      <c r="BD95" s="189"/>
      <c r="BE95" s="192"/>
      <c r="BF95" s="192"/>
      <c r="BG95" s="192"/>
      <c r="BH95" s="192"/>
      <c r="BI95" s="192"/>
      <c r="BJ95" s="192"/>
      <c r="BK95" s="192"/>
      <c r="BL95" s="192"/>
      <c r="BM95" s="192"/>
      <c r="BN95" s="192"/>
      <c r="BO95" s="192"/>
      <c r="BP95" s="192"/>
      <c r="BQ95" s="192"/>
      <c r="BR95" s="192"/>
      <c r="BS95" s="192"/>
      <c r="BT95" s="192"/>
      <c r="BU95" s="192"/>
      <c r="BV95" s="192"/>
      <c r="BW95" s="192"/>
      <c r="BX95" s="192"/>
      <c r="BY95" s="192"/>
      <c r="BZ95" s="192"/>
      <c r="CA95" s="192"/>
      <c r="CB95" s="192"/>
      <c r="CC95" s="192"/>
      <c r="CD95" s="192"/>
      <c r="CE95" s="192"/>
      <c r="CF95" s="192"/>
      <c r="CG95" s="192"/>
      <c r="CH95" s="192"/>
      <c r="CI95" s="192"/>
      <c r="CJ95" s="192"/>
      <c r="CK95" s="192"/>
      <c r="CL95" s="192"/>
      <c r="CM95" s="192"/>
      <c r="CN95" s="192"/>
      <c r="CO95" s="192"/>
      <c r="CP95" s="192"/>
      <c r="CQ95" s="192"/>
      <c r="CR95" s="192"/>
      <c r="CS95" s="192"/>
      <c r="CT95" s="192"/>
      <c r="CU95" s="192"/>
      <c r="CV95" s="192"/>
      <c r="CW95" s="192"/>
      <c r="CX95" s="192"/>
      <c r="CY95" s="192"/>
      <c r="CZ95" s="192"/>
      <c r="DA95" s="192"/>
      <c r="DB95" s="192"/>
      <c r="DC95" s="192"/>
      <c r="DD95" s="192"/>
      <c r="DE95" s="192"/>
      <c r="DF95" s="192"/>
      <c r="DG95" s="192"/>
      <c r="DH95" s="192"/>
      <c r="DI95" s="192"/>
      <c r="DJ95" s="192"/>
      <c r="DK95" s="192"/>
      <c r="DL95" s="192"/>
      <c r="DM95" s="192"/>
      <c r="DN95" s="192"/>
      <c r="DO95" s="192"/>
      <c r="DP95" s="192"/>
      <c r="DQ95" s="192"/>
      <c r="DR95" s="192"/>
      <c r="DS95" s="192"/>
      <c r="DT95" s="192"/>
      <c r="DU95" s="192"/>
      <c r="DV95" s="192"/>
      <c r="DW95" s="192"/>
      <c r="DX95" s="192"/>
      <c r="DY95" s="192"/>
      <c r="DZ95" s="192"/>
      <c r="EA95" s="192"/>
      <c r="EB95" s="192"/>
      <c r="EC95" s="192"/>
      <c r="ED95" s="192"/>
      <c r="EE95" s="192"/>
      <c r="EF95" s="192"/>
      <c r="EG95" s="192"/>
      <c r="EH95" s="192"/>
      <c r="EI95" s="192"/>
      <c r="EJ95" s="192"/>
      <c r="EK95" s="192"/>
      <c r="EL95" s="192"/>
      <c r="EM95" s="192"/>
      <c r="EN95" s="192"/>
      <c r="EO95" s="192"/>
      <c r="EP95" s="192"/>
      <c r="EQ95" s="192"/>
      <c r="ER95" s="192"/>
      <c r="ES95" s="192"/>
      <c r="ET95" s="192"/>
      <c r="EU95" s="192"/>
      <c r="EV95" s="192"/>
      <c r="EW95" s="192"/>
      <c r="EX95" s="192"/>
      <c r="EY95" s="192"/>
      <c r="EZ95" s="192"/>
      <c r="FA95" s="192"/>
      <c r="FB95" s="192"/>
      <c r="FC95" s="192"/>
      <c r="FD95" s="192"/>
      <c r="FE95" s="192"/>
      <c r="FF95" s="192"/>
      <c r="FG95" s="192"/>
      <c r="FH95" s="192"/>
      <c r="FI95" s="192"/>
      <c r="FJ95" s="192"/>
      <c r="FK95" s="192"/>
      <c r="FL95" s="192"/>
      <c r="FM95" s="192"/>
      <c r="FN95" s="192"/>
      <c r="FO95" s="192"/>
      <c r="FP95" s="192"/>
      <c r="FQ95" s="192"/>
      <c r="FR95" s="192"/>
      <c r="FS95" s="192"/>
      <c r="FT95" s="192"/>
      <c r="FU95" s="192"/>
      <c r="FV95" s="192"/>
      <c r="FW95" s="192"/>
      <c r="FX95" s="192"/>
      <c r="FY95" s="192"/>
      <c r="FZ95" s="192"/>
      <c r="GA95" s="192"/>
      <c r="GB95" s="192"/>
      <c r="GC95" s="192"/>
      <c r="GD95" s="192"/>
      <c r="GE95" s="192"/>
      <c r="GF95" s="192"/>
      <c r="GG95" s="192"/>
      <c r="GH95" s="192"/>
      <c r="GI95" s="192"/>
      <c r="GJ95" s="192"/>
      <c r="GK95" s="192"/>
      <c r="GL95" s="192"/>
      <c r="GM95" s="192"/>
      <c r="GN95" s="192"/>
      <c r="GO95" s="192"/>
      <c r="GP95" s="192"/>
      <c r="GQ95" s="192"/>
      <c r="GR95" s="192"/>
      <c r="GS95" s="192"/>
      <c r="GT95" s="192"/>
      <c r="GU95" s="192"/>
      <c r="GV95" s="192"/>
      <c r="GW95" s="192"/>
      <c r="GX95" s="192"/>
      <c r="GY95" s="192"/>
      <c r="GZ95" s="192"/>
      <c r="HA95" s="192"/>
      <c r="HB95" s="192"/>
      <c r="HC95" s="192"/>
      <c r="HD95" s="192"/>
      <c r="HE95" s="192"/>
      <c r="HF95" s="192"/>
      <c r="HG95" s="192"/>
      <c r="HH95" s="192"/>
      <c r="HI95" s="192"/>
      <c r="HJ95" s="192"/>
      <c r="HK95" s="192"/>
      <c r="HL95" s="192"/>
      <c r="HM95" s="192"/>
      <c r="HN95" s="192"/>
      <c r="HO95" s="192"/>
      <c r="HP95" s="192"/>
      <c r="HQ95" s="192"/>
      <c r="HR95" s="192"/>
      <c r="HS95" s="192"/>
      <c r="HT95" s="192"/>
      <c r="HU95" s="192"/>
      <c r="HV95" s="192"/>
      <c r="HW95" s="192"/>
      <c r="HX95" s="192"/>
      <c r="HY95" s="192"/>
      <c r="HZ95" s="192"/>
      <c r="IA95" s="192"/>
      <c r="IB95" s="192"/>
      <c r="IC95" s="192"/>
      <c r="ID95" s="192"/>
      <c r="IE95" s="192"/>
      <c r="IF95" s="192"/>
      <c r="IG95" s="192"/>
      <c r="IH95" s="192"/>
      <c r="II95" s="192"/>
      <c r="IJ95" s="192"/>
      <c r="IK95" s="192"/>
      <c r="IL95" s="192"/>
      <c r="IM95" s="192"/>
      <c r="IN95" s="192"/>
      <c r="IO95" s="192"/>
      <c r="IP95" s="192"/>
      <c r="IQ95" s="192"/>
      <c r="IR95" s="192"/>
      <c r="IS95" s="192"/>
      <c r="IT95" s="192"/>
      <c r="IU95" s="192"/>
      <c r="IV95" s="192"/>
      <c r="IW95" s="192"/>
    </row>
    <row r="96" customFormat="false" ht="12.75" hidden="false" customHeight="false" outlineLevel="0" collapsed="false">
      <c r="A96" s="155"/>
      <c r="B96" s="211" t="s">
        <v>131</v>
      </c>
      <c r="C96" s="209"/>
      <c r="D96" s="212" t="n">
        <f aca="false">D95</f>
        <v>0</v>
      </c>
      <c r="E96" s="212" t="n">
        <f aca="false">+D96+E95</f>
        <v>0</v>
      </c>
      <c r="F96" s="212" t="n">
        <f aca="false">+E96+F95</f>
        <v>0</v>
      </c>
      <c r="G96" s="212" t="n">
        <f aca="false">+F96+G95</f>
        <v>0</v>
      </c>
      <c r="H96" s="212" t="n">
        <f aca="false">+G96+H95</f>
        <v>0</v>
      </c>
      <c r="I96" s="212" t="n">
        <f aca="false">+H96+I95</f>
        <v>0</v>
      </c>
      <c r="J96" s="212" t="n">
        <f aca="false">+I96+J95</f>
        <v>0</v>
      </c>
      <c r="K96" s="212" t="n">
        <f aca="false">+J96+K95</f>
        <v>0</v>
      </c>
      <c r="L96" s="212" t="n">
        <f aca="false">+K96+L95</f>
        <v>0</v>
      </c>
      <c r="M96" s="212" t="n">
        <f aca="false">+L96+M95</f>
        <v>0</v>
      </c>
      <c r="N96" s="212" t="n">
        <f aca="false">+M96+N95</f>
        <v>0</v>
      </c>
      <c r="O96" s="212" t="n">
        <f aca="false">+N96+O95</f>
        <v>0</v>
      </c>
      <c r="P96" s="212" t="n">
        <f aca="false">+O96+P95</f>
        <v>0</v>
      </c>
      <c r="Q96" s="212" t="n">
        <f aca="false">+P96+Q95</f>
        <v>0</v>
      </c>
      <c r="R96" s="212" t="n">
        <f aca="false">+Q96+R95</f>
        <v>0</v>
      </c>
      <c r="S96" s="212" t="n">
        <f aca="false">+R96+S95</f>
        <v>0</v>
      </c>
      <c r="T96" s="212" t="n">
        <f aca="false">+S96+T95</f>
        <v>0</v>
      </c>
      <c r="U96" s="212" t="n">
        <f aca="false">+T96+U95</f>
        <v>1</v>
      </c>
      <c r="V96" s="212" t="n">
        <f aca="false">+U96+V95</f>
        <v>1</v>
      </c>
      <c r="W96" s="212" t="n">
        <f aca="false">+V96+W95</f>
        <v>1</v>
      </c>
      <c r="X96" s="212" t="n">
        <f aca="false">+W96+X95</f>
        <v>1</v>
      </c>
      <c r="Y96" s="212" t="n">
        <f aca="false">+X96+Y95</f>
        <v>1</v>
      </c>
      <c r="Z96" s="212" t="n">
        <f aca="false">+Y96+Z95</f>
        <v>1</v>
      </c>
      <c r="AA96" s="212" t="n">
        <f aca="false">+Z96+AA95</f>
        <v>1</v>
      </c>
      <c r="AB96" s="212" t="n">
        <f aca="false">+AA96+AB95</f>
        <v>1</v>
      </c>
      <c r="AC96" s="212" t="n">
        <f aca="false">+AB96+AC95</f>
        <v>1</v>
      </c>
      <c r="AD96" s="212" t="n">
        <f aca="false">+AC96+AD95</f>
        <v>1</v>
      </c>
      <c r="AE96" s="212" t="n">
        <f aca="false">+AD96+AE95</f>
        <v>1</v>
      </c>
      <c r="AF96" s="212" t="n">
        <f aca="false">+AE96+AF95</f>
        <v>1</v>
      </c>
      <c r="AG96" s="212" t="n">
        <f aca="false">+AF96+AG95</f>
        <v>1</v>
      </c>
      <c r="AH96" s="212" t="n">
        <f aca="false">+AG96+AH95</f>
        <v>1</v>
      </c>
      <c r="AI96" s="164" t="n">
        <f aca="false">+AH96+AI95</f>
        <v>1</v>
      </c>
      <c r="AJ96" s="212" t="n">
        <f aca="false">+AI96+AJ95</f>
        <v>1</v>
      </c>
      <c r="AK96" s="212" t="n">
        <f aca="false">+AJ96+AK95</f>
        <v>1</v>
      </c>
      <c r="AL96" s="212" t="n">
        <f aca="false">+AK96+AL95</f>
        <v>1</v>
      </c>
      <c r="AM96" s="212" t="n">
        <f aca="false">+AL96+AM95</f>
        <v>1</v>
      </c>
      <c r="AN96" s="212" t="n">
        <f aca="false">+AM96+AN95</f>
        <v>1</v>
      </c>
      <c r="AO96" s="212" t="n">
        <f aca="false">+AN96+AO95</f>
        <v>1</v>
      </c>
      <c r="AP96" s="212" t="n">
        <f aca="false">+AO96+AP95</f>
        <v>1</v>
      </c>
      <c r="AQ96" s="212" t="n">
        <f aca="false">+AP96+AQ95</f>
        <v>1</v>
      </c>
      <c r="AR96" s="212" t="n">
        <f aca="false">+AQ96+AR95</f>
        <v>1</v>
      </c>
      <c r="AS96" s="212" t="n">
        <f aca="false">+AR96+AS95</f>
        <v>1</v>
      </c>
      <c r="AT96" s="212" t="n">
        <f aca="false">+AS96+AT95</f>
        <v>1</v>
      </c>
      <c r="AU96" s="212" t="n">
        <f aca="false">+AT96+AU95</f>
        <v>1</v>
      </c>
      <c r="AV96" s="212" t="n">
        <f aca="false">+AU96+AV95</f>
        <v>1</v>
      </c>
      <c r="AW96" s="212" t="n">
        <f aca="false">+AV96+AW95</f>
        <v>1</v>
      </c>
      <c r="AX96" s="212" t="n">
        <f aca="false">+AW96+AX95</f>
        <v>1</v>
      </c>
      <c r="AY96" s="212" t="n">
        <f aca="false">+AX96+AY95</f>
        <v>1</v>
      </c>
      <c r="AZ96" s="212" t="n">
        <f aca="false">+AY96+AZ95</f>
        <v>1</v>
      </c>
      <c r="BA96" s="212" t="n">
        <f aca="false">+AZ96+BA95</f>
        <v>1</v>
      </c>
      <c r="BB96" s="212" t="n">
        <f aca="false">+BA96+BB95</f>
        <v>1</v>
      </c>
      <c r="BC96" s="191"/>
      <c r="BD96" s="189"/>
      <c r="BE96" s="192"/>
      <c r="BF96" s="192"/>
      <c r="BG96" s="192"/>
      <c r="BH96" s="192"/>
      <c r="BI96" s="192"/>
      <c r="BJ96" s="192"/>
      <c r="BK96" s="192"/>
      <c r="BL96" s="192"/>
      <c r="BM96" s="192"/>
      <c r="BN96" s="192"/>
      <c r="BO96" s="192"/>
      <c r="BP96" s="192"/>
      <c r="BQ96" s="192"/>
      <c r="BR96" s="192"/>
      <c r="BS96" s="192"/>
      <c r="BT96" s="192"/>
      <c r="BU96" s="192"/>
      <c r="BV96" s="192"/>
      <c r="BW96" s="192"/>
      <c r="BX96" s="192"/>
      <c r="BY96" s="192"/>
      <c r="BZ96" s="192"/>
      <c r="CA96" s="192"/>
      <c r="CB96" s="192"/>
      <c r="CC96" s="192"/>
      <c r="CD96" s="192"/>
      <c r="CE96" s="192"/>
      <c r="CF96" s="192"/>
      <c r="CG96" s="192"/>
      <c r="CH96" s="192"/>
      <c r="CI96" s="192"/>
      <c r="CJ96" s="192"/>
      <c r="CK96" s="192"/>
      <c r="CL96" s="192"/>
      <c r="CM96" s="192"/>
      <c r="CN96" s="192"/>
      <c r="CO96" s="192"/>
      <c r="CP96" s="192"/>
      <c r="CQ96" s="192"/>
      <c r="CR96" s="192"/>
      <c r="CS96" s="192"/>
      <c r="CT96" s="192"/>
      <c r="CU96" s="192"/>
      <c r="CV96" s="192"/>
      <c r="CW96" s="192"/>
      <c r="CX96" s="192"/>
      <c r="CY96" s="192"/>
      <c r="CZ96" s="192"/>
      <c r="DA96" s="192"/>
      <c r="DB96" s="192"/>
      <c r="DC96" s="192"/>
      <c r="DD96" s="192"/>
      <c r="DE96" s="192"/>
      <c r="DF96" s="192"/>
      <c r="DG96" s="192"/>
      <c r="DH96" s="192"/>
      <c r="DI96" s="192"/>
      <c r="DJ96" s="192"/>
      <c r="DK96" s="192"/>
      <c r="DL96" s="192"/>
      <c r="DM96" s="192"/>
      <c r="DN96" s="192"/>
      <c r="DO96" s="192"/>
      <c r="DP96" s="192"/>
      <c r="DQ96" s="192"/>
      <c r="DR96" s="192"/>
      <c r="DS96" s="192"/>
      <c r="DT96" s="192"/>
      <c r="DU96" s="192"/>
      <c r="DV96" s="192"/>
      <c r="DW96" s="192"/>
      <c r="DX96" s="192"/>
      <c r="DY96" s="192"/>
      <c r="DZ96" s="192"/>
      <c r="EA96" s="192"/>
      <c r="EB96" s="192"/>
      <c r="EC96" s="192"/>
      <c r="ED96" s="192"/>
      <c r="EE96" s="192"/>
      <c r="EF96" s="192"/>
      <c r="EG96" s="192"/>
      <c r="EH96" s="192"/>
      <c r="EI96" s="192"/>
      <c r="EJ96" s="192"/>
      <c r="EK96" s="192"/>
      <c r="EL96" s="192"/>
      <c r="EM96" s="192"/>
      <c r="EN96" s="192"/>
      <c r="EO96" s="192"/>
      <c r="EP96" s="192"/>
      <c r="EQ96" s="192"/>
      <c r="ER96" s="192"/>
      <c r="ES96" s="192"/>
      <c r="ET96" s="192"/>
      <c r="EU96" s="192"/>
      <c r="EV96" s="192"/>
      <c r="EW96" s="192"/>
      <c r="EX96" s="192"/>
      <c r="EY96" s="192"/>
      <c r="EZ96" s="192"/>
      <c r="FA96" s="192"/>
      <c r="FB96" s="192"/>
      <c r="FC96" s="192"/>
      <c r="FD96" s="192"/>
      <c r="FE96" s="192"/>
      <c r="FF96" s="192"/>
      <c r="FG96" s="192"/>
      <c r="FH96" s="192"/>
      <c r="FI96" s="192"/>
      <c r="FJ96" s="192"/>
      <c r="FK96" s="192"/>
      <c r="FL96" s="192"/>
      <c r="FM96" s="192"/>
      <c r="FN96" s="192"/>
      <c r="FO96" s="192"/>
      <c r="FP96" s="192"/>
      <c r="FQ96" s="192"/>
      <c r="FR96" s="192"/>
      <c r="FS96" s="192"/>
      <c r="FT96" s="192"/>
      <c r="FU96" s="192"/>
      <c r="FV96" s="192"/>
      <c r="FW96" s="192"/>
      <c r="FX96" s="192"/>
      <c r="FY96" s="192"/>
      <c r="FZ96" s="192"/>
      <c r="GA96" s="192"/>
      <c r="GB96" s="192"/>
      <c r="GC96" s="192"/>
      <c r="GD96" s="192"/>
      <c r="GE96" s="192"/>
      <c r="GF96" s="192"/>
      <c r="GG96" s="192"/>
      <c r="GH96" s="192"/>
      <c r="GI96" s="192"/>
      <c r="GJ96" s="192"/>
      <c r="GK96" s="192"/>
      <c r="GL96" s="192"/>
      <c r="GM96" s="192"/>
      <c r="GN96" s="192"/>
      <c r="GO96" s="192"/>
      <c r="GP96" s="192"/>
      <c r="GQ96" s="192"/>
      <c r="GR96" s="192"/>
      <c r="GS96" s="192"/>
      <c r="GT96" s="192"/>
      <c r="GU96" s="192"/>
      <c r="GV96" s="192"/>
      <c r="GW96" s="192"/>
      <c r="GX96" s="192"/>
      <c r="GY96" s="192"/>
      <c r="GZ96" s="192"/>
      <c r="HA96" s="192"/>
      <c r="HB96" s="192"/>
      <c r="HC96" s="192"/>
      <c r="HD96" s="192"/>
      <c r="HE96" s="192"/>
      <c r="HF96" s="192"/>
      <c r="HG96" s="192"/>
      <c r="HH96" s="192"/>
      <c r="HI96" s="192"/>
      <c r="HJ96" s="192"/>
      <c r="HK96" s="192"/>
      <c r="HL96" s="192"/>
      <c r="HM96" s="192"/>
      <c r="HN96" s="192"/>
      <c r="HO96" s="192"/>
      <c r="HP96" s="192"/>
      <c r="HQ96" s="192"/>
      <c r="HR96" s="192"/>
      <c r="HS96" s="192"/>
      <c r="HT96" s="192"/>
      <c r="HU96" s="192"/>
      <c r="HV96" s="192"/>
      <c r="HW96" s="192"/>
      <c r="HX96" s="192"/>
      <c r="HY96" s="192"/>
      <c r="HZ96" s="192"/>
      <c r="IA96" s="192"/>
      <c r="IB96" s="192"/>
      <c r="IC96" s="192"/>
      <c r="ID96" s="192"/>
      <c r="IE96" s="192"/>
      <c r="IF96" s="192"/>
      <c r="IG96" s="192"/>
      <c r="IH96" s="192"/>
      <c r="II96" s="192"/>
      <c r="IJ96" s="192"/>
      <c r="IK96" s="192"/>
      <c r="IL96" s="192"/>
      <c r="IM96" s="192"/>
      <c r="IN96" s="192"/>
      <c r="IO96" s="192"/>
      <c r="IP96" s="192"/>
      <c r="IQ96" s="192"/>
      <c r="IR96" s="192"/>
      <c r="IS96" s="192"/>
      <c r="IT96" s="192"/>
      <c r="IU96" s="192"/>
      <c r="IV96" s="192"/>
      <c r="IW96" s="192"/>
    </row>
    <row r="97" customFormat="false" ht="12.75" hidden="false" customHeight="false" outlineLevel="0" collapsed="false">
      <c r="A97" s="155"/>
      <c r="B97" s="213"/>
      <c r="C97" s="209"/>
      <c r="D97" s="214"/>
      <c r="E97" s="214"/>
      <c r="F97" s="214"/>
      <c r="G97" s="214"/>
      <c r="H97" s="214"/>
      <c r="I97" s="214"/>
      <c r="J97" s="214"/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4"/>
      <c r="AH97" s="214"/>
      <c r="AI97" s="169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06"/>
      <c r="BD97" s="204"/>
      <c r="BE97" s="207"/>
      <c r="BF97" s="207"/>
      <c r="BG97" s="207"/>
      <c r="BH97" s="207"/>
      <c r="BI97" s="207"/>
      <c r="BJ97" s="207"/>
      <c r="BK97" s="207"/>
      <c r="BL97" s="207"/>
      <c r="BM97" s="207"/>
      <c r="BN97" s="207"/>
      <c r="BO97" s="207"/>
      <c r="BP97" s="207"/>
      <c r="BQ97" s="207"/>
      <c r="BR97" s="207"/>
      <c r="BS97" s="207"/>
      <c r="BT97" s="207"/>
      <c r="BU97" s="207"/>
      <c r="BV97" s="207"/>
      <c r="BW97" s="207"/>
      <c r="BX97" s="207"/>
      <c r="BY97" s="207"/>
      <c r="BZ97" s="207"/>
      <c r="CA97" s="207"/>
      <c r="CB97" s="207"/>
      <c r="CC97" s="207"/>
      <c r="CD97" s="207"/>
      <c r="CE97" s="207"/>
      <c r="CF97" s="207"/>
      <c r="CG97" s="207"/>
      <c r="CH97" s="207"/>
      <c r="CI97" s="207"/>
      <c r="CJ97" s="207"/>
      <c r="CK97" s="207"/>
      <c r="CL97" s="207"/>
      <c r="CM97" s="207"/>
      <c r="CN97" s="207"/>
      <c r="CO97" s="207"/>
      <c r="CP97" s="207"/>
      <c r="CQ97" s="207"/>
      <c r="CR97" s="207"/>
      <c r="CS97" s="207"/>
      <c r="CT97" s="207"/>
      <c r="CU97" s="207"/>
      <c r="CV97" s="207"/>
      <c r="CW97" s="207"/>
      <c r="CX97" s="207"/>
      <c r="CY97" s="207"/>
      <c r="CZ97" s="207"/>
      <c r="DA97" s="207"/>
      <c r="DB97" s="207"/>
      <c r="DC97" s="207"/>
      <c r="DD97" s="207"/>
      <c r="DE97" s="207"/>
      <c r="DF97" s="207"/>
      <c r="DG97" s="207"/>
      <c r="DH97" s="207"/>
      <c r="DI97" s="207"/>
      <c r="DJ97" s="207"/>
      <c r="DK97" s="207"/>
      <c r="DL97" s="207"/>
      <c r="DM97" s="207"/>
      <c r="DN97" s="207"/>
      <c r="DO97" s="207"/>
      <c r="DP97" s="207"/>
      <c r="DQ97" s="207"/>
      <c r="DR97" s="207"/>
      <c r="DS97" s="207"/>
      <c r="DT97" s="207"/>
      <c r="DU97" s="207"/>
      <c r="DV97" s="207"/>
      <c r="DW97" s="207"/>
      <c r="DX97" s="207"/>
      <c r="DY97" s="207"/>
      <c r="DZ97" s="207"/>
      <c r="EA97" s="207"/>
      <c r="EB97" s="207"/>
      <c r="EC97" s="207"/>
      <c r="ED97" s="207"/>
      <c r="EE97" s="207"/>
      <c r="EF97" s="207"/>
      <c r="EG97" s="207"/>
      <c r="EH97" s="207"/>
      <c r="EI97" s="207"/>
      <c r="EJ97" s="207"/>
      <c r="EK97" s="207"/>
      <c r="EL97" s="207"/>
      <c r="EM97" s="207"/>
      <c r="EN97" s="207"/>
      <c r="EO97" s="207"/>
      <c r="EP97" s="207"/>
      <c r="EQ97" s="207"/>
      <c r="ER97" s="207"/>
      <c r="ES97" s="207"/>
      <c r="ET97" s="207"/>
      <c r="EU97" s="207"/>
      <c r="EV97" s="207"/>
      <c r="EW97" s="207"/>
      <c r="EX97" s="207"/>
      <c r="EY97" s="207"/>
      <c r="EZ97" s="207"/>
      <c r="FA97" s="207"/>
      <c r="FB97" s="207"/>
      <c r="FC97" s="207"/>
      <c r="FD97" s="207"/>
      <c r="FE97" s="207"/>
      <c r="FF97" s="207"/>
      <c r="FG97" s="207"/>
      <c r="FH97" s="207"/>
      <c r="FI97" s="207"/>
      <c r="FJ97" s="207"/>
      <c r="FK97" s="207"/>
      <c r="FL97" s="207"/>
      <c r="FM97" s="207"/>
      <c r="FN97" s="207"/>
      <c r="FO97" s="207"/>
      <c r="FP97" s="207"/>
      <c r="FQ97" s="207"/>
      <c r="FR97" s="207"/>
      <c r="FS97" s="207"/>
      <c r="FT97" s="207"/>
      <c r="FU97" s="207"/>
      <c r="FV97" s="207"/>
      <c r="FW97" s="207"/>
      <c r="FX97" s="207"/>
      <c r="FY97" s="207"/>
      <c r="FZ97" s="207"/>
      <c r="GA97" s="207"/>
      <c r="GB97" s="207"/>
      <c r="GC97" s="207"/>
      <c r="GD97" s="207"/>
      <c r="GE97" s="207"/>
      <c r="GF97" s="207"/>
      <c r="GG97" s="207"/>
      <c r="GH97" s="207"/>
      <c r="GI97" s="207"/>
      <c r="GJ97" s="207"/>
      <c r="GK97" s="207"/>
      <c r="GL97" s="207"/>
      <c r="GM97" s="207"/>
      <c r="GN97" s="207"/>
      <c r="GO97" s="207"/>
      <c r="GP97" s="207"/>
      <c r="GQ97" s="207"/>
      <c r="GR97" s="207"/>
      <c r="GS97" s="207"/>
      <c r="GT97" s="207"/>
      <c r="GU97" s="207"/>
      <c r="GV97" s="207"/>
      <c r="GW97" s="207"/>
      <c r="GX97" s="207"/>
      <c r="GY97" s="207"/>
      <c r="GZ97" s="207"/>
      <c r="HA97" s="207"/>
      <c r="HB97" s="207"/>
      <c r="HC97" s="207"/>
      <c r="HD97" s="207"/>
      <c r="HE97" s="207"/>
      <c r="HF97" s="207"/>
      <c r="HG97" s="207"/>
      <c r="HH97" s="207"/>
      <c r="HI97" s="207"/>
      <c r="HJ97" s="207"/>
      <c r="HK97" s="207"/>
      <c r="HL97" s="207"/>
      <c r="HM97" s="207"/>
      <c r="HN97" s="207"/>
      <c r="HO97" s="207"/>
      <c r="HP97" s="207"/>
      <c r="HQ97" s="207"/>
      <c r="HR97" s="207"/>
      <c r="HS97" s="207"/>
      <c r="HT97" s="207"/>
      <c r="HU97" s="207"/>
      <c r="HV97" s="207"/>
      <c r="HW97" s="207"/>
      <c r="HX97" s="207"/>
      <c r="HY97" s="207"/>
      <c r="HZ97" s="207"/>
      <c r="IA97" s="207"/>
      <c r="IB97" s="207"/>
      <c r="IC97" s="207"/>
      <c r="ID97" s="207"/>
      <c r="IE97" s="207"/>
      <c r="IF97" s="207"/>
      <c r="IG97" s="207"/>
      <c r="IH97" s="207"/>
      <c r="II97" s="207"/>
      <c r="IJ97" s="207"/>
      <c r="IK97" s="207"/>
      <c r="IL97" s="207"/>
      <c r="IM97" s="207"/>
      <c r="IN97" s="207"/>
      <c r="IO97" s="207"/>
      <c r="IP97" s="207"/>
      <c r="IQ97" s="207"/>
      <c r="IR97" s="207"/>
      <c r="IS97" s="207"/>
      <c r="IT97" s="207"/>
      <c r="IU97" s="207"/>
      <c r="IV97" s="207"/>
      <c r="IW97" s="207"/>
    </row>
    <row r="98" customFormat="false" ht="12.75" hidden="false" customHeight="false" outlineLevel="0" collapsed="false">
      <c r="A98" s="155"/>
      <c r="B98" s="215" t="s">
        <v>132</v>
      </c>
      <c r="C98" s="216" t="n">
        <v>43.618</v>
      </c>
      <c r="D98" s="217" t="n">
        <f aca="false">+D94*$C98</f>
        <v>0</v>
      </c>
      <c r="E98" s="217" t="n">
        <f aca="false">+E94*$C98</f>
        <v>0</v>
      </c>
      <c r="F98" s="217" t="n">
        <f aca="false">+F94*$C98</f>
        <v>0</v>
      </c>
      <c r="G98" s="217" t="n">
        <f aca="false">+G94*$C98</f>
        <v>0</v>
      </c>
      <c r="H98" s="217" t="n">
        <f aca="false">+H94*$C98</f>
        <v>0</v>
      </c>
      <c r="I98" s="217" t="n">
        <f aca="false">+I94*$C98</f>
        <v>0</v>
      </c>
      <c r="J98" s="217" t="n">
        <f aca="false">+J94*$C98</f>
        <v>0</v>
      </c>
      <c r="K98" s="217" t="n">
        <f aca="false">+K94*$C98</f>
        <v>0</v>
      </c>
      <c r="L98" s="217" t="n">
        <f aca="false">+L94*$C98</f>
        <v>0</v>
      </c>
      <c r="M98" s="217" t="n">
        <f aca="false">+M94*$C98</f>
        <v>0</v>
      </c>
      <c r="N98" s="217" t="n">
        <f aca="false">+N94*$C98</f>
        <v>0</v>
      </c>
      <c r="O98" s="217" t="n">
        <f aca="false">+O94*$C98</f>
        <v>0</v>
      </c>
      <c r="P98" s="217" t="n">
        <f aca="false">+P94*$C98</f>
        <v>0</v>
      </c>
      <c r="Q98" s="217" t="n">
        <f aca="false">+Q94*$C98</f>
        <v>0</v>
      </c>
      <c r="R98" s="217" t="n">
        <f aca="false">+R94*$C98</f>
        <v>0</v>
      </c>
      <c r="S98" s="217" t="n">
        <f aca="false">+S94*$C98</f>
        <v>0</v>
      </c>
      <c r="T98" s="217" t="n">
        <f aca="false">+T94*$C98</f>
        <v>6.5427</v>
      </c>
      <c r="U98" s="217" t="n">
        <f aca="false">+U94*$C98</f>
        <v>10.9045</v>
      </c>
      <c r="V98" s="217" t="n">
        <f aca="false">+V94*$C98</f>
        <v>10.9045</v>
      </c>
      <c r="W98" s="217" t="n">
        <f aca="false">+W94*$C98</f>
        <v>10.9045</v>
      </c>
      <c r="X98" s="217" t="n">
        <f aca="false">+X94*$C98</f>
        <v>17.4472</v>
      </c>
      <c r="Y98" s="217" t="n">
        <f aca="false">+Y94*$C98</f>
        <v>17.4472</v>
      </c>
      <c r="Z98" s="217" t="n">
        <f aca="false">+Z94*$C98</f>
        <v>17.4472</v>
      </c>
      <c r="AA98" s="217" t="n">
        <f aca="false">+AA94*$C98</f>
        <v>17.4472</v>
      </c>
      <c r="AB98" s="217" t="n">
        <f aca="false">+AB94*$C98</f>
        <v>17.4472</v>
      </c>
      <c r="AC98" s="217" t="n">
        <f aca="false">+AC94*$C98</f>
        <v>17.4472</v>
      </c>
      <c r="AD98" s="217" t="n">
        <f aca="false">+AD94*$C98</f>
        <v>17.4472</v>
      </c>
      <c r="AE98" s="217" t="n">
        <f aca="false">+AE94*$C98</f>
        <v>26.1708</v>
      </c>
      <c r="AF98" s="217" t="n">
        <f aca="false">+AF94*$C98</f>
        <v>26.1708</v>
      </c>
      <c r="AG98" s="217" t="n">
        <f aca="false">+AG94*$C98</f>
        <v>26.1708</v>
      </c>
      <c r="AH98" s="217" t="n">
        <f aca="false">+AH94*$C98</f>
        <v>34.8944</v>
      </c>
      <c r="AI98" s="175" t="n">
        <f aca="false">+AI94*$C98</f>
        <v>34.8944</v>
      </c>
      <c r="AJ98" s="217" t="n">
        <f aca="false">+AJ94*$C98</f>
        <v>43.618</v>
      </c>
      <c r="AK98" s="217" t="n">
        <f aca="false">+AK94*$C98</f>
        <v>43.618</v>
      </c>
      <c r="AL98" s="217" t="n">
        <f aca="false">+AL94*$C98</f>
        <v>43.618</v>
      </c>
      <c r="AM98" s="217" t="n">
        <f aca="false">+AM94*$C98</f>
        <v>43.618</v>
      </c>
      <c r="AN98" s="217" t="n">
        <f aca="false">+AN94*$C98</f>
        <v>43.618</v>
      </c>
      <c r="AO98" s="217" t="n">
        <f aca="false">+AO94*$C98</f>
        <v>43.618</v>
      </c>
      <c r="AP98" s="217" t="n">
        <f aca="false">+AP94*$C98</f>
        <v>43.618</v>
      </c>
      <c r="AQ98" s="217" t="n">
        <f aca="false">+AQ94*$C98</f>
        <v>43.618</v>
      </c>
      <c r="AR98" s="217" t="n">
        <f aca="false">+AR94*$C98</f>
        <v>43.618</v>
      </c>
      <c r="AS98" s="217" t="n">
        <f aca="false">+AS94*$C98</f>
        <v>43.618</v>
      </c>
      <c r="AT98" s="217" t="n">
        <f aca="false">+AT94*$C98</f>
        <v>43.618</v>
      </c>
      <c r="AU98" s="217" t="n">
        <f aca="false">+AU94*$C98</f>
        <v>43.618</v>
      </c>
      <c r="AV98" s="217" t="n">
        <f aca="false">+AV94*$C98</f>
        <v>43.618</v>
      </c>
      <c r="AW98" s="217" t="n">
        <f aca="false">+AW94*$C98</f>
        <v>43.618</v>
      </c>
      <c r="AX98" s="217" t="n">
        <f aca="false">+AX94*$C98</f>
        <v>43.618</v>
      </c>
      <c r="AY98" s="217" t="n">
        <f aca="false">+AY94*$C98</f>
        <v>43.618</v>
      </c>
      <c r="AZ98" s="217" t="n">
        <f aca="false">+AZ94*$C98</f>
        <v>43.618</v>
      </c>
      <c r="BA98" s="217" t="n">
        <f aca="false">+BA94*$C98</f>
        <v>43.618</v>
      </c>
      <c r="BB98" s="217" t="n">
        <f aca="false">+BB94*$C98</f>
        <v>43.618</v>
      </c>
      <c r="BC98" s="197"/>
      <c r="BD98" s="198"/>
      <c r="BE98" s="198"/>
      <c r="BF98" s="198"/>
      <c r="BG98" s="198"/>
      <c r="BH98" s="198"/>
      <c r="BI98" s="198"/>
      <c r="BJ98" s="198"/>
      <c r="BK98" s="198"/>
      <c r="BL98" s="198"/>
      <c r="BM98" s="198"/>
      <c r="BN98" s="198"/>
      <c r="BO98" s="198"/>
      <c r="BP98" s="198"/>
      <c r="BQ98" s="198"/>
      <c r="BR98" s="198"/>
      <c r="BS98" s="198"/>
      <c r="BT98" s="198"/>
      <c r="BU98" s="198"/>
      <c r="BV98" s="198"/>
      <c r="BW98" s="198"/>
      <c r="BX98" s="198"/>
      <c r="BY98" s="198"/>
      <c r="BZ98" s="198"/>
      <c r="CA98" s="198"/>
      <c r="CB98" s="198"/>
      <c r="CC98" s="198"/>
      <c r="CD98" s="198"/>
      <c r="CE98" s="198"/>
      <c r="CF98" s="198"/>
      <c r="CG98" s="198"/>
      <c r="CH98" s="198"/>
      <c r="CI98" s="198"/>
      <c r="CJ98" s="198"/>
      <c r="CK98" s="198"/>
      <c r="CL98" s="194"/>
      <c r="CM98" s="194"/>
      <c r="CN98" s="194"/>
      <c r="CO98" s="194"/>
      <c r="CP98" s="194"/>
      <c r="CQ98" s="194"/>
      <c r="CR98" s="194"/>
      <c r="CS98" s="194"/>
      <c r="CT98" s="194"/>
      <c r="CU98" s="194"/>
      <c r="CV98" s="194"/>
      <c r="CW98" s="194"/>
      <c r="CX98" s="194"/>
      <c r="CY98" s="194"/>
      <c r="CZ98" s="194"/>
      <c r="DA98" s="194"/>
      <c r="DB98" s="194"/>
      <c r="DC98" s="194"/>
      <c r="DD98" s="194"/>
      <c r="DE98" s="194"/>
      <c r="DF98" s="194"/>
      <c r="DG98" s="194"/>
      <c r="DH98" s="194"/>
      <c r="DI98" s="194"/>
      <c r="DJ98" s="194"/>
      <c r="DK98" s="194"/>
      <c r="DL98" s="194"/>
      <c r="DM98" s="194"/>
      <c r="DN98" s="194"/>
      <c r="DO98" s="194"/>
      <c r="DP98" s="194"/>
      <c r="DQ98" s="194"/>
      <c r="DR98" s="194"/>
      <c r="DS98" s="194"/>
      <c r="DT98" s="194"/>
      <c r="DU98" s="194"/>
      <c r="DV98" s="194"/>
      <c r="DW98" s="194"/>
      <c r="DX98" s="194"/>
      <c r="DY98" s="194"/>
      <c r="DZ98" s="194"/>
      <c r="EA98" s="194"/>
      <c r="EB98" s="194"/>
      <c r="EC98" s="194"/>
      <c r="ED98" s="194"/>
      <c r="EE98" s="194"/>
      <c r="EF98" s="194"/>
      <c r="EG98" s="194"/>
      <c r="EH98" s="194"/>
      <c r="EI98" s="194"/>
      <c r="EJ98" s="194"/>
      <c r="EK98" s="194"/>
      <c r="EL98" s="194"/>
      <c r="EM98" s="194"/>
      <c r="EN98" s="194"/>
      <c r="EO98" s="194"/>
      <c r="EP98" s="194"/>
      <c r="EQ98" s="194"/>
      <c r="ER98" s="194"/>
      <c r="ES98" s="194"/>
      <c r="ET98" s="194"/>
      <c r="EU98" s="194"/>
      <c r="EV98" s="194"/>
      <c r="EW98" s="194"/>
      <c r="EX98" s="194"/>
      <c r="EY98" s="194"/>
      <c r="EZ98" s="194"/>
      <c r="FA98" s="194"/>
      <c r="FB98" s="194"/>
      <c r="FC98" s="194"/>
      <c r="FD98" s="194"/>
      <c r="FE98" s="194"/>
      <c r="FF98" s="194"/>
      <c r="FG98" s="194"/>
      <c r="FH98" s="194"/>
      <c r="FI98" s="194"/>
      <c r="FJ98" s="194"/>
      <c r="FK98" s="194"/>
      <c r="FL98" s="194"/>
      <c r="FM98" s="194"/>
      <c r="FN98" s="194"/>
      <c r="FO98" s="194"/>
      <c r="FP98" s="194"/>
      <c r="FQ98" s="194"/>
      <c r="FR98" s="194"/>
      <c r="FS98" s="194"/>
      <c r="FT98" s="194"/>
      <c r="FU98" s="194"/>
      <c r="FV98" s="194"/>
      <c r="FW98" s="194"/>
      <c r="FX98" s="194"/>
      <c r="FY98" s="194"/>
      <c r="FZ98" s="194"/>
      <c r="GA98" s="194"/>
      <c r="GB98" s="194"/>
      <c r="GC98" s="194"/>
      <c r="GD98" s="194"/>
      <c r="GE98" s="194"/>
      <c r="GF98" s="194"/>
      <c r="GG98" s="194"/>
      <c r="GH98" s="194"/>
      <c r="GI98" s="194"/>
      <c r="GJ98" s="194"/>
      <c r="GK98" s="194"/>
      <c r="GL98" s="194"/>
      <c r="GM98" s="194"/>
      <c r="GN98" s="194"/>
      <c r="GO98" s="194"/>
      <c r="GP98" s="194"/>
      <c r="GQ98" s="194"/>
      <c r="GR98" s="194"/>
      <c r="GS98" s="194"/>
      <c r="GT98" s="194"/>
      <c r="GU98" s="194"/>
      <c r="GV98" s="194"/>
      <c r="GW98" s="194"/>
      <c r="GX98" s="194"/>
      <c r="GY98" s="194"/>
      <c r="GZ98" s="194"/>
      <c r="HA98" s="194"/>
      <c r="HB98" s="194"/>
      <c r="HC98" s="194"/>
      <c r="HD98" s="194"/>
      <c r="HE98" s="194"/>
      <c r="HF98" s="194"/>
      <c r="HG98" s="194"/>
      <c r="HH98" s="194"/>
      <c r="HI98" s="194"/>
      <c r="HJ98" s="194"/>
      <c r="HK98" s="194"/>
      <c r="HL98" s="194"/>
      <c r="HM98" s="194"/>
      <c r="HN98" s="194"/>
      <c r="HO98" s="194"/>
      <c r="HP98" s="194"/>
      <c r="HQ98" s="194"/>
      <c r="HR98" s="194"/>
      <c r="HS98" s="194"/>
      <c r="HT98" s="194"/>
      <c r="HU98" s="194"/>
      <c r="HV98" s="194"/>
      <c r="HW98" s="194"/>
      <c r="HX98" s="194"/>
      <c r="HY98" s="194"/>
      <c r="HZ98" s="194"/>
      <c r="IA98" s="194"/>
      <c r="IB98" s="194"/>
      <c r="IC98" s="194"/>
      <c r="ID98" s="194"/>
      <c r="IE98" s="194"/>
      <c r="IF98" s="194"/>
      <c r="IG98" s="194"/>
      <c r="IH98" s="194"/>
      <c r="II98" s="194"/>
      <c r="IJ98" s="194"/>
      <c r="IK98" s="194"/>
      <c r="IL98" s="194"/>
      <c r="IM98" s="194"/>
      <c r="IN98" s="194"/>
      <c r="IO98" s="194"/>
      <c r="IP98" s="194"/>
      <c r="IQ98" s="194"/>
      <c r="IR98" s="194"/>
      <c r="IS98" s="194"/>
      <c r="IT98" s="194"/>
      <c r="IU98" s="194"/>
      <c r="IV98" s="194"/>
      <c r="IW98" s="194"/>
    </row>
    <row r="99" customFormat="false" ht="13.5" hidden="false" customHeight="false" outlineLevel="0" collapsed="false">
      <c r="A99" s="155"/>
      <c r="B99" s="218" t="s">
        <v>133</v>
      </c>
      <c r="C99" s="219" t="str">
        <f aca="false">+'Detail by Turbine'!B17</f>
        <v>Available</v>
      </c>
      <c r="D99" s="220" t="n">
        <f aca="false">+D96*$C98</f>
        <v>0</v>
      </c>
      <c r="E99" s="220" t="n">
        <f aca="false">+E96*$C98</f>
        <v>0</v>
      </c>
      <c r="F99" s="220" t="n">
        <f aca="false">+F96*$C98</f>
        <v>0</v>
      </c>
      <c r="G99" s="220" t="n">
        <f aca="false">+G96*$C98</f>
        <v>0</v>
      </c>
      <c r="H99" s="220" t="n">
        <f aca="false">+H96*$C98</f>
        <v>0</v>
      </c>
      <c r="I99" s="220" t="n">
        <f aca="false">+I96*$C98</f>
        <v>0</v>
      </c>
      <c r="J99" s="220" t="n">
        <f aca="false">+J96*$C98</f>
        <v>0</v>
      </c>
      <c r="K99" s="220" t="n">
        <f aca="false">+K96*$C98</f>
        <v>0</v>
      </c>
      <c r="L99" s="220" t="n">
        <f aca="false">+L96*$C98</f>
        <v>0</v>
      </c>
      <c r="M99" s="220" t="n">
        <f aca="false">+M96*$C98</f>
        <v>0</v>
      </c>
      <c r="N99" s="220" t="n">
        <f aca="false">+N96*$C98</f>
        <v>0</v>
      </c>
      <c r="O99" s="220" t="n">
        <f aca="false">+O96*$C98</f>
        <v>0</v>
      </c>
      <c r="P99" s="220" t="n">
        <f aca="false">+P96*$C98</f>
        <v>0</v>
      </c>
      <c r="Q99" s="220" t="n">
        <f aca="false">+Q96*$C98</f>
        <v>0</v>
      </c>
      <c r="R99" s="220" t="n">
        <f aca="false">+R96*$C98</f>
        <v>0</v>
      </c>
      <c r="S99" s="220" t="n">
        <f aca="false">+S96*$C98</f>
        <v>0</v>
      </c>
      <c r="T99" s="220" t="n">
        <f aca="false">+T96*$C98</f>
        <v>0</v>
      </c>
      <c r="U99" s="220" t="n">
        <f aca="false">+U96*$C98</f>
        <v>43.618</v>
      </c>
      <c r="V99" s="220" t="n">
        <f aca="false">+V96*$C98</f>
        <v>43.618</v>
      </c>
      <c r="W99" s="220" t="n">
        <f aca="false">+W96*$C98</f>
        <v>43.618</v>
      </c>
      <c r="X99" s="220" t="n">
        <f aca="false">+X96*$C98</f>
        <v>43.618</v>
      </c>
      <c r="Y99" s="220" t="n">
        <f aca="false">+Y96*$C98</f>
        <v>43.618</v>
      </c>
      <c r="Z99" s="220" t="n">
        <f aca="false">+Z96*$C98</f>
        <v>43.618</v>
      </c>
      <c r="AA99" s="220" t="n">
        <f aca="false">+AA96*$C98</f>
        <v>43.618</v>
      </c>
      <c r="AB99" s="220" t="n">
        <f aca="false">+AB96*$C98</f>
        <v>43.618</v>
      </c>
      <c r="AC99" s="220" t="n">
        <f aca="false">+AC96*$C98</f>
        <v>43.618</v>
      </c>
      <c r="AD99" s="220" t="n">
        <f aca="false">+AD96*$C98</f>
        <v>43.618</v>
      </c>
      <c r="AE99" s="220" t="n">
        <f aca="false">+AE96*$C98</f>
        <v>43.618</v>
      </c>
      <c r="AF99" s="220" t="n">
        <f aca="false">+AF96*$C98</f>
        <v>43.618</v>
      </c>
      <c r="AG99" s="220" t="n">
        <f aca="false">+AG96*$C98</f>
        <v>43.618</v>
      </c>
      <c r="AH99" s="220" t="n">
        <f aca="false">+AH96*$C98</f>
        <v>43.618</v>
      </c>
      <c r="AI99" s="181" t="n">
        <f aca="false">+AI96*$C98</f>
        <v>43.618</v>
      </c>
      <c r="AJ99" s="220" t="n">
        <f aca="false">+AJ96*$C98</f>
        <v>43.618</v>
      </c>
      <c r="AK99" s="220" t="n">
        <f aca="false">+AK96*$C98</f>
        <v>43.618</v>
      </c>
      <c r="AL99" s="220" t="n">
        <f aca="false">+AL96*$C98</f>
        <v>43.618</v>
      </c>
      <c r="AM99" s="220" t="n">
        <f aca="false">+AM96*$C98</f>
        <v>43.618</v>
      </c>
      <c r="AN99" s="220" t="n">
        <f aca="false">+AN96*$C98</f>
        <v>43.618</v>
      </c>
      <c r="AO99" s="220" t="n">
        <f aca="false">+AO96*$C98</f>
        <v>43.618</v>
      </c>
      <c r="AP99" s="220" t="n">
        <f aca="false">+AP96*$C98</f>
        <v>43.618</v>
      </c>
      <c r="AQ99" s="220" t="n">
        <f aca="false">+AQ96*$C98</f>
        <v>43.618</v>
      </c>
      <c r="AR99" s="220" t="n">
        <f aca="false">+AR96*$C98</f>
        <v>43.618</v>
      </c>
      <c r="AS99" s="220" t="n">
        <f aca="false">+AS96*$C98</f>
        <v>43.618</v>
      </c>
      <c r="AT99" s="220" t="n">
        <f aca="false">+AT96*$C98</f>
        <v>43.618</v>
      </c>
      <c r="AU99" s="220" t="n">
        <f aca="false">+AU96*$C98</f>
        <v>43.618</v>
      </c>
      <c r="AV99" s="220" t="n">
        <f aca="false">+AV96*$C98</f>
        <v>43.618</v>
      </c>
      <c r="AW99" s="220" t="n">
        <f aca="false">+AW96*$C98</f>
        <v>43.618</v>
      </c>
      <c r="AX99" s="220" t="n">
        <f aca="false">+AX96*$C98</f>
        <v>43.618</v>
      </c>
      <c r="AY99" s="220" t="n">
        <f aca="false">+AY96*$C98</f>
        <v>43.618</v>
      </c>
      <c r="AZ99" s="220" t="n">
        <f aca="false">+AZ96*$C98</f>
        <v>43.618</v>
      </c>
      <c r="BA99" s="220" t="n">
        <f aca="false">+BA96*$C98</f>
        <v>43.618</v>
      </c>
      <c r="BB99" s="220" t="n">
        <f aca="false">+BB96*$C98</f>
        <v>43.618</v>
      </c>
      <c r="BC99" s="202"/>
      <c r="BD99" s="203"/>
      <c r="BE99" s="203"/>
      <c r="BF99" s="203"/>
      <c r="BG99" s="203"/>
      <c r="BH99" s="203"/>
      <c r="BI99" s="203"/>
      <c r="BJ99" s="203"/>
      <c r="BK99" s="203"/>
      <c r="BL99" s="203"/>
      <c r="BM99" s="203"/>
      <c r="BN99" s="203"/>
      <c r="BO99" s="203"/>
      <c r="BP99" s="203"/>
      <c r="BQ99" s="203"/>
      <c r="BR99" s="203"/>
      <c r="BS99" s="203"/>
      <c r="BT99" s="203"/>
      <c r="BU99" s="203"/>
      <c r="BV99" s="203"/>
      <c r="BW99" s="203"/>
      <c r="BX99" s="203"/>
      <c r="BY99" s="203"/>
      <c r="BZ99" s="203"/>
      <c r="CA99" s="203"/>
      <c r="CB99" s="203"/>
      <c r="CC99" s="203"/>
      <c r="CD99" s="203"/>
      <c r="CE99" s="203"/>
      <c r="CF99" s="203"/>
      <c r="CG99" s="203"/>
      <c r="CH99" s="203"/>
      <c r="CI99" s="203"/>
      <c r="CJ99" s="203"/>
      <c r="CK99" s="203"/>
      <c r="CL99" s="199"/>
      <c r="CM99" s="199"/>
      <c r="CN99" s="199"/>
      <c r="CO99" s="199"/>
      <c r="CP99" s="199"/>
      <c r="CQ99" s="199"/>
      <c r="CR99" s="199"/>
      <c r="CS99" s="199"/>
      <c r="CT99" s="199"/>
      <c r="CU99" s="199"/>
      <c r="CV99" s="199"/>
      <c r="CW99" s="199"/>
      <c r="CX99" s="199"/>
      <c r="CY99" s="199"/>
      <c r="CZ99" s="199"/>
      <c r="DA99" s="199"/>
      <c r="DB99" s="199"/>
      <c r="DC99" s="199"/>
      <c r="DD99" s="199"/>
      <c r="DE99" s="199"/>
      <c r="DF99" s="199"/>
      <c r="DG99" s="199"/>
      <c r="DH99" s="199"/>
      <c r="DI99" s="199"/>
      <c r="DJ99" s="199"/>
      <c r="DK99" s="199"/>
      <c r="DL99" s="199"/>
      <c r="DM99" s="199"/>
      <c r="DN99" s="199"/>
      <c r="DO99" s="199"/>
      <c r="DP99" s="199"/>
      <c r="DQ99" s="199"/>
      <c r="DR99" s="199"/>
      <c r="DS99" s="199"/>
      <c r="DT99" s="199"/>
      <c r="DU99" s="199"/>
      <c r="DV99" s="199"/>
      <c r="DW99" s="199"/>
      <c r="DX99" s="199"/>
      <c r="DY99" s="199"/>
      <c r="DZ99" s="199"/>
      <c r="EA99" s="199"/>
      <c r="EB99" s="199"/>
      <c r="EC99" s="199"/>
      <c r="ED99" s="199"/>
      <c r="EE99" s="199"/>
      <c r="EF99" s="199"/>
      <c r="EG99" s="199"/>
      <c r="EH99" s="199"/>
      <c r="EI99" s="199"/>
      <c r="EJ99" s="199"/>
      <c r="EK99" s="199"/>
      <c r="EL99" s="199"/>
      <c r="EM99" s="199"/>
      <c r="EN99" s="199"/>
      <c r="EO99" s="199"/>
      <c r="EP99" s="199"/>
      <c r="EQ99" s="199"/>
      <c r="ER99" s="199"/>
      <c r="ES99" s="199"/>
      <c r="ET99" s="199"/>
      <c r="EU99" s="199"/>
      <c r="EV99" s="199"/>
      <c r="EW99" s="199"/>
      <c r="EX99" s="199"/>
      <c r="EY99" s="199"/>
      <c r="EZ99" s="199"/>
      <c r="FA99" s="199"/>
      <c r="FB99" s="199"/>
      <c r="FC99" s="199"/>
      <c r="FD99" s="199"/>
      <c r="FE99" s="199"/>
      <c r="FF99" s="199"/>
      <c r="FG99" s="199"/>
      <c r="FH99" s="199"/>
      <c r="FI99" s="199"/>
      <c r="FJ99" s="199"/>
      <c r="FK99" s="199"/>
      <c r="FL99" s="199"/>
      <c r="FM99" s="199"/>
      <c r="FN99" s="199"/>
      <c r="FO99" s="199"/>
      <c r="FP99" s="199"/>
      <c r="FQ99" s="199"/>
      <c r="FR99" s="199"/>
      <c r="FS99" s="199"/>
      <c r="FT99" s="199"/>
      <c r="FU99" s="199"/>
      <c r="FV99" s="199"/>
      <c r="FW99" s="199"/>
      <c r="FX99" s="199"/>
      <c r="FY99" s="199"/>
      <c r="FZ99" s="199"/>
      <c r="GA99" s="199"/>
      <c r="GB99" s="199"/>
      <c r="GC99" s="199"/>
      <c r="GD99" s="199"/>
      <c r="GE99" s="199"/>
      <c r="GF99" s="199"/>
      <c r="GG99" s="199"/>
      <c r="GH99" s="199"/>
      <c r="GI99" s="199"/>
      <c r="GJ99" s="199"/>
      <c r="GK99" s="199"/>
      <c r="GL99" s="199"/>
      <c r="GM99" s="199"/>
      <c r="GN99" s="199"/>
      <c r="GO99" s="199"/>
      <c r="GP99" s="199"/>
      <c r="GQ99" s="199"/>
      <c r="GR99" s="199"/>
      <c r="GS99" s="199"/>
      <c r="GT99" s="199"/>
      <c r="GU99" s="199"/>
      <c r="GV99" s="199"/>
      <c r="GW99" s="199"/>
      <c r="GX99" s="199"/>
      <c r="GY99" s="199"/>
      <c r="GZ99" s="199"/>
      <c r="HA99" s="199"/>
      <c r="HB99" s="199"/>
      <c r="HC99" s="199"/>
      <c r="HD99" s="199"/>
      <c r="HE99" s="199"/>
      <c r="HF99" s="199"/>
      <c r="HG99" s="199"/>
      <c r="HH99" s="199"/>
      <c r="HI99" s="199"/>
      <c r="HJ99" s="199"/>
      <c r="HK99" s="199"/>
      <c r="HL99" s="199"/>
      <c r="HM99" s="199"/>
      <c r="HN99" s="199"/>
      <c r="HO99" s="199"/>
      <c r="HP99" s="199"/>
      <c r="HQ99" s="199"/>
      <c r="HR99" s="199"/>
      <c r="HS99" s="199"/>
      <c r="HT99" s="199"/>
      <c r="HU99" s="199"/>
      <c r="HV99" s="199"/>
      <c r="HW99" s="199"/>
      <c r="HX99" s="199"/>
      <c r="HY99" s="199"/>
      <c r="HZ99" s="199"/>
      <c r="IA99" s="199"/>
      <c r="IB99" s="199"/>
      <c r="IC99" s="199"/>
      <c r="ID99" s="199"/>
      <c r="IE99" s="199"/>
      <c r="IF99" s="199"/>
      <c r="IG99" s="199"/>
      <c r="IH99" s="199"/>
      <c r="II99" s="199"/>
      <c r="IJ99" s="199"/>
      <c r="IK99" s="199"/>
      <c r="IL99" s="199"/>
      <c r="IM99" s="199"/>
      <c r="IN99" s="199"/>
      <c r="IO99" s="199"/>
      <c r="IP99" s="199"/>
      <c r="IQ99" s="199"/>
      <c r="IR99" s="199"/>
      <c r="IS99" s="199"/>
      <c r="IT99" s="199"/>
      <c r="IU99" s="199"/>
      <c r="IV99" s="199"/>
      <c r="IW99" s="199"/>
    </row>
    <row r="100" customFormat="false" ht="15" hidden="false" customHeight="true" outlineLevel="0" collapsed="false">
      <c r="A100" s="155" t="n">
        <f aca="false">+A92+1</f>
        <v>13</v>
      </c>
      <c r="B100" s="208" t="str">
        <f aca="false">+'Detail by Turbine'!G18</f>
        <v>9FA STAG Power Islands</v>
      </c>
      <c r="C100" s="209" t="str">
        <f aca="false">+'Detail by Turbine'!S18</f>
        <v>Sale in Process</v>
      </c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159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187"/>
      <c r="BD100" s="188"/>
      <c r="BE100" s="188"/>
      <c r="BF100" s="188"/>
      <c r="BG100" s="188"/>
      <c r="BH100" s="188"/>
      <c r="BI100" s="188"/>
      <c r="BJ100" s="188"/>
      <c r="BK100" s="188"/>
      <c r="BL100" s="188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88"/>
      <c r="BY100" s="188"/>
      <c r="BZ100" s="188"/>
      <c r="CA100" s="188"/>
      <c r="CB100" s="188"/>
      <c r="CC100" s="188"/>
      <c r="CD100" s="188"/>
      <c r="CE100" s="188"/>
      <c r="CF100" s="188"/>
      <c r="CG100" s="188"/>
      <c r="CH100" s="188"/>
      <c r="CI100" s="188"/>
      <c r="CJ100" s="188"/>
      <c r="CK100" s="188"/>
      <c r="CL100" s="188"/>
      <c r="CM100" s="188"/>
      <c r="CN100" s="188"/>
      <c r="CO100" s="188"/>
      <c r="CP100" s="188"/>
      <c r="CQ100" s="188"/>
      <c r="CR100" s="188"/>
      <c r="CS100" s="188"/>
      <c r="CT100" s="188"/>
      <c r="CU100" s="188"/>
      <c r="CV100" s="188"/>
      <c r="CW100" s="188"/>
      <c r="CX100" s="188"/>
      <c r="CY100" s="188"/>
      <c r="CZ100" s="188"/>
      <c r="DA100" s="188"/>
      <c r="DB100" s="188"/>
      <c r="DC100" s="188"/>
      <c r="DD100" s="188"/>
      <c r="DE100" s="188"/>
      <c r="DF100" s="188"/>
      <c r="DG100" s="188"/>
      <c r="DH100" s="188"/>
      <c r="DI100" s="188"/>
      <c r="DJ100" s="188"/>
      <c r="DK100" s="188"/>
      <c r="DL100" s="188"/>
      <c r="DM100" s="188"/>
      <c r="DN100" s="188"/>
      <c r="DO100" s="188"/>
      <c r="DP100" s="188"/>
      <c r="DQ100" s="188"/>
      <c r="DR100" s="188"/>
      <c r="DS100" s="188"/>
      <c r="DT100" s="188"/>
      <c r="DU100" s="188"/>
      <c r="DV100" s="188"/>
      <c r="DW100" s="188"/>
      <c r="DX100" s="188"/>
      <c r="DY100" s="188"/>
      <c r="DZ100" s="188"/>
      <c r="EA100" s="188"/>
      <c r="EB100" s="188"/>
      <c r="EC100" s="188"/>
      <c r="ED100" s="188"/>
      <c r="EE100" s="188"/>
      <c r="EF100" s="188"/>
      <c r="EG100" s="188"/>
      <c r="EH100" s="188"/>
      <c r="EI100" s="188"/>
      <c r="EJ100" s="188"/>
      <c r="EK100" s="188"/>
      <c r="EL100" s="188"/>
      <c r="EM100" s="188"/>
      <c r="EN100" s="188"/>
      <c r="EO100" s="188"/>
      <c r="EP100" s="188"/>
      <c r="EQ100" s="188"/>
      <c r="ER100" s="188"/>
      <c r="ES100" s="188"/>
      <c r="ET100" s="188"/>
      <c r="EU100" s="188"/>
      <c r="EV100" s="188"/>
      <c r="EW100" s="188"/>
      <c r="EX100" s="188"/>
      <c r="EY100" s="188"/>
      <c r="EZ100" s="188"/>
      <c r="FA100" s="188"/>
      <c r="FB100" s="188"/>
      <c r="FC100" s="188"/>
      <c r="FD100" s="188"/>
      <c r="FE100" s="188"/>
      <c r="FF100" s="188"/>
      <c r="FG100" s="188"/>
      <c r="FH100" s="188"/>
      <c r="FI100" s="188"/>
      <c r="FJ100" s="188"/>
      <c r="FK100" s="188"/>
      <c r="FL100" s="188"/>
      <c r="FM100" s="188"/>
      <c r="FN100" s="188"/>
      <c r="FO100" s="188"/>
      <c r="FP100" s="188"/>
      <c r="FQ100" s="188"/>
      <c r="FR100" s="188"/>
      <c r="FS100" s="188"/>
      <c r="FT100" s="188"/>
      <c r="FU100" s="188"/>
      <c r="FV100" s="188"/>
      <c r="FW100" s="188"/>
      <c r="FX100" s="188"/>
      <c r="FY100" s="188"/>
      <c r="FZ100" s="188"/>
      <c r="GA100" s="188"/>
      <c r="GB100" s="188"/>
      <c r="GC100" s="188"/>
      <c r="GD100" s="188"/>
      <c r="GE100" s="188"/>
      <c r="GF100" s="188"/>
      <c r="GG100" s="188"/>
      <c r="GH100" s="188"/>
      <c r="GI100" s="188"/>
      <c r="GJ100" s="188"/>
      <c r="GK100" s="188"/>
      <c r="GL100" s="188"/>
      <c r="GM100" s="188"/>
      <c r="GN100" s="188"/>
      <c r="GO100" s="188"/>
      <c r="GP100" s="188"/>
      <c r="GQ100" s="188"/>
      <c r="GR100" s="188"/>
      <c r="GS100" s="188"/>
      <c r="GT100" s="188"/>
      <c r="GU100" s="188"/>
      <c r="GV100" s="188"/>
      <c r="GW100" s="188"/>
      <c r="GX100" s="188"/>
      <c r="GY100" s="188"/>
      <c r="GZ100" s="188"/>
      <c r="HA100" s="188"/>
      <c r="HB100" s="188"/>
      <c r="HC100" s="188"/>
      <c r="HD100" s="188"/>
      <c r="HE100" s="188"/>
      <c r="HF100" s="188"/>
      <c r="HG100" s="188"/>
      <c r="HH100" s="188"/>
      <c r="HI100" s="188"/>
      <c r="HJ100" s="188"/>
      <c r="HK100" s="188"/>
      <c r="HL100" s="188"/>
      <c r="HM100" s="188"/>
      <c r="HN100" s="188"/>
      <c r="HO100" s="188"/>
      <c r="HP100" s="188"/>
      <c r="HQ100" s="188"/>
      <c r="HR100" s="188"/>
      <c r="HS100" s="188"/>
      <c r="HT100" s="188"/>
      <c r="HU100" s="188"/>
      <c r="HV100" s="188"/>
      <c r="HW100" s="188"/>
      <c r="HX100" s="188"/>
      <c r="HY100" s="188"/>
      <c r="HZ100" s="188"/>
      <c r="IA100" s="188"/>
      <c r="IB100" s="188"/>
      <c r="IC100" s="188"/>
      <c r="ID100" s="188"/>
      <c r="IE100" s="188"/>
      <c r="IF100" s="188"/>
      <c r="IG100" s="188"/>
      <c r="IH100" s="188"/>
      <c r="II100" s="188"/>
      <c r="IJ100" s="188"/>
      <c r="IK100" s="188"/>
      <c r="IL100" s="188"/>
      <c r="IM100" s="188"/>
      <c r="IN100" s="188"/>
      <c r="IO100" s="188"/>
      <c r="IP100" s="188"/>
      <c r="IQ100" s="188"/>
      <c r="IR100" s="188"/>
      <c r="IS100" s="188"/>
      <c r="IT100" s="188"/>
      <c r="IU100" s="188"/>
      <c r="IV100" s="188"/>
      <c r="IW100" s="188"/>
    </row>
    <row r="101" customFormat="false" ht="12.75" hidden="false" customHeight="false" outlineLevel="0" collapsed="false">
      <c r="A101" s="155"/>
      <c r="B101" s="211" t="s">
        <v>128</v>
      </c>
      <c r="C101" s="209"/>
      <c r="D101" s="212" t="n">
        <v>0</v>
      </c>
      <c r="E101" s="212" t="n">
        <v>0</v>
      </c>
      <c r="F101" s="212" t="n">
        <v>0</v>
      </c>
      <c r="G101" s="212" t="n">
        <v>0</v>
      </c>
      <c r="H101" s="212" t="n">
        <v>0</v>
      </c>
      <c r="I101" s="212" t="n">
        <v>0</v>
      </c>
      <c r="J101" s="212" t="n">
        <v>0</v>
      </c>
      <c r="K101" s="212" t="n">
        <v>0</v>
      </c>
      <c r="L101" s="212" t="n">
        <v>0</v>
      </c>
      <c r="M101" s="212" t="n">
        <v>0</v>
      </c>
      <c r="N101" s="212" t="n">
        <v>0</v>
      </c>
      <c r="O101" s="212" t="n">
        <v>0</v>
      </c>
      <c r="P101" s="212" t="n">
        <v>0</v>
      </c>
      <c r="Q101" s="212" t="n">
        <v>0</v>
      </c>
      <c r="R101" s="212" t="n">
        <v>0</v>
      </c>
      <c r="S101" s="212" t="n">
        <v>0</v>
      </c>
      <c r="T101" s="212" t="n">
        <v>0</v>
      </c>
      <c r="U101" s="212" t="n">
        <v>0</v>
      </c>
      <c r="V101" s="212" t="n">
        <v>0</v>
      </c>
      <c r="W101" s="212" t="n">
        <v>0</v>
      </c>
      <c r="X101" s="212" t="n">
        <v>0.1</v>
      </c>
      <c r="Y101" s="212" t="n">
        <v>0</v>
      </c>
      <c r="Z101" s="212" t="n">
        <v>0</v>
      </c>
      <c r="AA101" s="212" t="n">
        <v>0.23</v>
      </c>
      <c r="AB101" s="212" t="n">
        <v>0.05</v>
      </c>
      <c r="AC101" s="212" t="n">
        <v>0.05</v>
      </c>
      <c r="AD101" s="212" t="n">
        <v>0.05</v>
      </c>
      <c r="AE101" s="212" t="n">
        <v>0.05</v>
      </c>
      <c r="AF101" s="212" t="n">
        <v>0.05</v>
      </c>
      <c r="AG101" s="212" t="n">
        <v>0.04</v>
      </c>
      <c r="AH101" s="212" t="n">
        <v>0.03</v>
      </c>
      <c r="AI101" s="164" t="n">
        <v>0.03</v>
      </c>
      <c r="AJ101" s="212" t="n">
        <v>0.03</v>
      </c>
      <c r="AK101" s="212" t="n">
        <v>0.02</v>
      </c>
      <c r="AL101" s="212" t="n">
        <v>0.02</v>
      </c>
      <c r="AM101" s="212" t="n">
        <v>0.02</v>
      </c>
      <c r="AN101" s="212" t="n">
        <v>0.02</v>
      </c>
      <c r="AO101" s="212" t="n">
        <v>0.06</v>
      </c>
      <c r="AP101" s="212" t="n">
        <v>0.07</v>
      </c>
      <c r="AQ101" s="212" t="n">
        <v>0.06</v>
      </c>
      <c r="AR101" s="212" t="n">
        <v>0.01</v>
      </c>
      <c r="AS101" s="212" t="n">
        <v>0.01</v>
      </c>
      <c r="AT101" s="212" t="n">
        <v>0</v>
      </c>
      <c r="AU101" s="212" t="n">
        <v>0</v>
      </c>
      <c r="AV101" s="212" t="n">
        <v>0</v>
      </c>
      <c r="AW101" s="212" t="n">
        <v>0</v>
      </c>
      <c r="AX101" s="212" t="n">
        <v>0</v>
      </c>
      <c r="AY101" s="212" t="n">
        <v>0</v>
      </c>
      <c r="AZ101" s="212" t="n">
        <v>0</v>
      </c>
      <c r="BA101" s="212" t="n">
        <v>0</v>
      </c>
      <c r="BB101" s="212" t="n">
        <v>0</v>
      </c>
      <c r="BC101" s="191" t="n">
        <f aca="false">SUM(D101:BB101)</f>
        <v>1</v>
      </c>
      <c r="BD101" s="189"/>
      <c r="BE101" s="192"/>
      <c r="BF101" s="192"/>
      <c r="BG101" s="192"/>
      <c r="BH101" s="192"/>
      <c r="BI101" s="192"/>
      <c r="BJ101" s="192"/>
      <c r="BK101" s="192"/>
      <c r="BL101" s="192"/>
      <c r="BM101" s="192"/>
      <c r="BN101" s="192"/>
      <c r="BO101" s="192"/>
      <c r="BP101" s="192"/>
      <c r="BQ101" s="192"/>
      <c r="BR101" s="192"/>
      <c r="BS101" s="192"/>
      <c r="BT101" s="192"/>
      <c r="BU101" s="192"/>
      <c r="BV101" s="192"/>
      <c r="BW101" s="192"/>
      <c r="BX101" s="192"/>
      <c r="BY101" s="192"/>
      <c r="BZ101" s="192"/>
      <c r="CA101" s="192"/>
      <c r="CB101" s="192"/>
      <c r="CC101" s="192"/>
      <c r="CD101" s="192"/>
      <c r="CE101" s="192"/>
      <c r="CF101" s="192"/>
      <c r="CG101" s="192"/>
      <c r="CH101" s="192"/>
      <c r="CI101" s="192"/>
      <c r="CJ101" s="192"/>
      <c r="CK101" s="192"/>
      <c r="CL101" s="192"/>
      <c r="CM101" s="192"/>
      <c r="CN101" s="192"/>
      <c r="CO101" s="192"/>
      <c r="CP101" s="192"/>
      <c r="CQ101" s="192"/>
      <c r="CR101" s="192"/>
      <c r="CS101" s="192"/>
      <c r="CT101" s="192"/>
      <c r="CU101" s="192"/>
      <c r="CV101" s="192"/>
      <c r="CW101" s="192"/>
      <c r="CX101" s="192"/>
      <c r="CY101" s="192"/>
      <c r="CZ101" s="192"/>
      <c r="DA101" s="192"/>
      <c r="DB101" s="192"/>
      <c r="DC101" s="192"/>
      <c r="DD101" s="192"/>
      <c r="DE101" s="192"/>
      <c r="DF101" s="192"/>
      <c r="DG101" s="192"/>
      <c r="DH101" s="192"/>
      <c r="DI101" s="192"/>
      <c r="DJ101" s="192"/>
      <c r="DK101" s="192"/>
      <c r="DL101" s="192"/>
      <c r="DM101" s="192"/>
      <c r="DN101" s="192"/>
      <c r="DO101" s="192"/>
      <c r="DP101" s="192"/>
      <c r="DQ101" s="192"/>
      <c r="DR101" s="192"/>
      <c r="DS101" s="192"/>
      <c r="DT101" s="192"/>
      <c r="DU101" s="192"/>
      <c r="DV101" s="192"/>
      <c r="DW101" s="192"/>
      <c r="DX101" s="192"/>
      <c r="DY101" s="192"/>
      <c r="DZ101" s="192"/>
      <c r="EA101" s="192"/>
      <c r="EB101" s="192"/>
      <c r="EC101" s="192"/>
      <c r="ED101" s="192"/>
      <c r="EE101" s="192"/>
      <c r="EF101" s="192"/>
      <c r="EG101" s="192"/>
      <c r="EH101" s="192"/>
      <c r="EI101" s="192"/>
      <c r="EJ101" s="192"/>
      <c r="EK101" s="192"/>
      <c r="EL101" s="192"/>
      <c r="EM101" s="192"/>
      <c r="EN101" s="192"/>
      <c r="EO101" s="192"/>
      <c r="EP101" s="192"/>
      <c r="EQ101" s="192"/>
      <c r="ER101" s="192"/>
      <c r="ES101" s="192"/>
      <c r="ET101" s="192"/>
      <c r="EU101" s="192"/>
      <c r="EV101" s="192"/>
      <c r="EW101" s="192"/>
      <c r="EX101" s="192"/>
      <c r="EY101" s="192"/>
      <c r="EZ101" s="192"/>
      <c r="FA101" s="192"/>
      <c r="FB101" s="192"/>
      <c r="FC101" s="192"/>
      <c r="FD101" s="192"/>
      <c r="FE101" s="192"/>
      <c r="FF101" s="192"/>
      <c r="FG101" s="192"/>
      <c r="FH101" s="192"/>
      <c r="FI101" s="192"/>
      <c r="FJ101" s="192"/>
      <c r="FK101" s="192"/>
      <c r="FL101" s="192"/>
      <c r="FM101" s="192"/>
      <c r="FN101" s="192"/>
      <c r="FO101" s="192"/>
      <c r="FP101" s="192"/>
      <c r="FQ101" s="192"/>
      <c r="FR101" s="192"/>
      <c r="FS101" s="192"/>
      <c r="FT101" s="192"/>
      <c r="FU101" s="192"/>
      <c r="FV101" s="192"/>
      <c r="FW101" s="192"/>
      <c r="FX101" s="192"/>
      <c r="FY101" s="192"/>
      <c r="FZ101" s="192"/>
      <c r="GA101" s="192"/>
      <c r="GB101" s="192"/>
      <c r="GC101" s="192"/>
      <c r="GD101" s="192"/>
      <c r="GE101" s="192"/>
      <c r="GF101" s="192"/>
      <c r="GG101" s="192"/>
      <c r="GH101" s="192"/>
      <c r="GI101" s="192"/>
      <c r="GJ101" s="192"/>
      <c r="GK101" s="192"/>
      <c r="GL101" s="192"/>
      <c r="GM101" s="192"/>
      <c r="GN101" s="192"/>
      <c r="GO101" s="192"/>
      <c r="GP101" s="192"/>
      <c r="GQ101" s="192"/>
      <c r="GR101" s="192"/>
      <c r="GS101" s="192"/>
      <c r="GT101" s="192"/>
      <c r="GU101" s="192"/>
      <c r="GV101" s="192"/>
      <c r="GW101" s="192"/>
      <c r="GX101" s="192"/>
      <c r="GY101" s="192"/>
      <c r="GZ101" s="192"/>
      <c r="HA101" s="192"/>
      <c r="HB101" s="192"/>
      <c r="HC101" s="192"/>
      <c r="HD101" s="192"/>
      <c r="HE101" s="192"/>
      <c r="HF101" s="192"/>
      <c r="HG101" s="192"/>
      <c r="HH101" s="192"/>
      <c r="HI101" s="192"/>
      <c r="HJ101" s="192"/>
      <c r="HK101" s="192"/>
      <c r="HL101" s="192"/>
      <c r="HM101" s="192"/>
      <c r="HN101" s="192"/>
      <c r="HO101" s="192"/>
      <c r="HP101" s="192"/>
      <c r="HQ101" s="192"/>
      <c r="HR101" s="192"/>
      <c r="HS101" s="192"/>
      <c r="HT101" s="192"/>
      <c r="HU101" s="192"/>
      <c r="HV101" s="192"/>
      <c r="HW101" s="192"/>
      <c r="HX101" s="192"/>
      <c r="HY101" s="192"/>
      <c r="HZ101" s="192"/>
      <c r="IA101" s="192"/>
      <c r="IB101" s="192"/>
      <c r="IC101" s="192"/>
      <c r="ID101" s="192"/>
      <c r="IE101" s="192"/>
      <c r="IF101" s="192"/>
      <c r="IG101" s="192"/>
      <c r="IH101" s="192"/>
      <c r="II101" s="192"/>
      <c r="IJ101" s="192"/>
      <c r="IK101" s="192"/>
      <c r="IL101" s="192"/>
      <c r="IM101" s="192"/>
      <c r="IN101" s="192"/>
      <c r="IO101" s="192"/>
      <c r="IP101" s="192"/>
      <c r="IQ101" s="192"/>
      <c r="IR101" s="192"/>
      <c r="IS101" s="192"/>
      <c r="IT101" s="192"/>
      <c r="IU101" s="192"/>
      <c r="IV101" s="192"/>
      <c r="IW101" s="192"/>
    </row>
    <row r="102" customFormat="false" ht="12.75" hidden="false" customHeight="false" outlineLevel="0" collapsed="false">
      <c r="A102" s="155"/>
      <c r="B102" s="211" t="s">
        <v>129</v>
      </c>
      <c r="C102" s="209"/>
      <c r="D102" s="212" t="n">
        <f aca="false">D101</f>
        <v>0</v>
      </c>
      <c r="E102" s="212" t="n">
        <f aca="false">+D102+E101</f>
        <v>0</v>
      </c>
      <c r="F102" s="212" t="n">
        <f aca="false">+E102+F101</f>
        <v>0</v>
      </c>
      <c r="G102" s="212" t="n">
        <f aca="false">+F102+G101</f>
        <v>0</v>
      </c>
      <c r="H102" s="212" t="n">
        <f aca="false">+G102+H101</f>
        <v>0</v>
      </c>
      <c r="I102" s="212" t="n">
        <f aca="false">+H102+I101</f>
        <v>0</v>
      </c>
      <c r="J102" s="212" t="n">
        <f aca="false">+I102+J101</f>
        <v>0</v>
      </c>
      <c r="K102" s="212" t="n">
        <f aca="false">+J102+K101</f>
        <v>0</v>
      </c>
      <c r="L102" s="212" t="n">
        <f aca="false">+K102+L101</f>
        <v>0</v>
      </c>
      <c r="M102" s="212" t="n">
        <f aca="false">+L102+M101</f>
        <v>0</v>
      </c>
      <c r="N102" s="212" t="n">
        <f aca="false">+M102+N101</f>
        <v>0</v>
      </c>
      <c r="O102" s="212" t="n">
        <f aca="false">+N102+O101</f>
        <v>0</v>
      </c>
      <c r="P102" s="212" t="n">
        <f aca="false">+O102+P101</f>
        <v>0</v>
      </c>
      <c r="Q102" s="212" t="n">
        <f aca="false">+P102+Q101</f>
        <v>0</v>
      </c>
      <c r="R102" s="212" t="n">
        <f aca="false">+Q102+R101</f>
        <v>0</v>
      </c>
      <c r="S102" s="212" t="n">
        <f aca="false">+R102+S101</f>
        <v>0</v>
      </c>
      <c r="T102" s="212" t="n">
        <f aca="false">+S102+T101</f>
        <v>0</v>
      </c>
      <c r="U102" s="212" t="n">
        <f aca="false">+T102+U101</f>
        <v>0</v>
      </c>
      <c r="V102" s="212" t="n">
        <f aca="false">+U102+V101</f>
        <v>0</v>
      </c>
      <c r="W102" s="212" t="n">
        <f aca="false">+V102+W101</f>
        <v>0</v>
      </c>
      <c r="X102" s="212" t="n">
        <f aca="false">+W102+X101</f>
        <v>0.1</v>
      </c>
      <c r="Y102" s="212" t="n">
        <f aca="false">+X102+Y101</f>
        <v>0.1</v>
      </c>
      <c r="Z102" s="212" t="n">
        <f aca="false">+Y102+Z101</f>
        <v>0.1</v>
      </c>
      <c r="AA102" s="212" t="n">
        <f aca="false">+Z102+AA101</f>
        <v>0.33</v>
      </c>
      <c r="AB102" s="212" t="n">
        <f aca="false">+AA102+AB101</f>
        <v>0.38</v>
      </c>
      <c r="AC102" s="212" t="n">
        <f aca="false">+AB102+AC101</f>
        <v>0.43</v>
      </c>
      <c r="AD102" s="212" t="n">
        <f aca="false">+AC102+AD101</f>
        <v>0.48</v>
      </c>
      <c r="AE102" s="212" t="n">
        <f aca="false">+AD102+AE101</f>
        <v>0.53</v>
      </c>
      <c r="AF102" s="212" t="n">
        <f aca="false">+AE102+AF101</f>
        <v>0.58</v>
      </c>
      <c r="AG102" s="212" t="n">
        <f aca="false">+AF102+AG101</f>
        <v>0.62</v>
      </c>
      <c r="AH102" s="212" t="n">
        <f aca="false">+AG102+AH101</f>
        <v>0.65</v>
      </c>
      <c r="AI102" s="164" t="n">
        <f aca="false">+AH102+AI101</f>
        <v>0.68</v>
      </c>
      <c r="AJ102" s="212" t="n">
        <f aca="false">+AI102+AJ101</f>
        <v>0.71</v>
      </c>
      <c r="AK102" s="212" t="n">
        <f aca="false">+AJ102+AK101</f>
        <v>0.73</v>
      </c>
      <c r="AL102" s="212" t="n">
        <f aca="false">+AK102+AL101</f>
        <v>0.75</v>
      </c>
      <c r="AM102" s="212" t="n">
        <f aca="false">+AL102+AM101</f>
        <v>0.77</v>
      </c>
      <c r="AN102" s="212" t="n">
        <f aca="false">+AM102+AN101</f>
        <v>0.79</v>
      </c>
      <c r="AO102" s="212" t="n">
        <f aca="false">+AN102+AO101</f>
        <v>0.85</v>
      </c>
      <c r="AP102" s="212" t="n">
        <f aca="false">+AO102+AP101</f>
        <v>0.92</v>
      </c>
      <c r="AQ102" s="212" t="n">
        <f aca="false">+AP102+AQ101</f>
        <v>0.98</v>
      </c>
      <c r="AR102" s="212" t="n">
        <f aca="false">+AQ102+AR101</f>
        <v>0.99</v>
      </c>
      <c r="AS102" s="212" t="n">
        <f aca="false">+AR102+AS101</f>
        <v>1</v>
      </c>
      <c r="AT102" s="212" t="n">
        <f aca="false">+AS102+AT101</f>
        <v>1</v>
      </c>
      <c r="AU102" s="212" t="n">
        <f aca="false">+AT102+AU101</f>
        <v>1</v>
      </c>
      <c r="AV102" s="212" t="n">
        <f aca="false">+AU102+AV101</f>
        <v>1</v>
      </c>
      <c r="AW102" s="212" t="n">
        <f aca="false">+AV102+AW101</f>
        <v>1</v>
      </c>
      <c r="AX102" s="212" t="n">
        <f aca="false">+AW102+AX101</f>
        <v>1</v>
      </c>
      <c r="AY102" s="212" t="n">
        <f aca="false">+AX102+AY101</f>
        <v>1</v>
      </c>
      <c r="AZ102" s="212" t="n">
        <f aca="false">+AY102+AZ101</f>
        <v>1</v>
      </c>
      <c r="BA102" s="212" t="n">
        <f aca="false">+AZ102+BA101</f>
        <v>1</v>
      </c>
      <c r="BB102" s="212" t="n">
        <f aca="false">+BA102+BB101</f>
        <v>1</v>
      </c>
      <c r="BC102" s="191"/>
      <c r="BD102" s="189"/>
      <c r="BE102" s="192"/>
      <c r="BF102" s="192"/>
      <c r="BG102" s="192"/>
      <c r="BH102" s="192"/>
      <c r="BI102" s="192"/>
      <c r="BJ102" s="192"/>
      <c r="BK102" s="192"/>
      <c r="BL102" s="192"/>
      <c r="BM102" s="192"/>
      <c r="BN102" s="192"/>
      <c r="BO102" s="192"/>
      <c r="BP102" s="192"/>
      <c r="BQ102" s="192"/>
      <c r="BR102" s="192"/>
      <c r="BS102" s="192"/>
      <c r="BT102" s="192"/>
      <c r="BU102" s="192"/>
      <c r="BV102" s="192"/>
      <c r="BW102" s="192"/>
      <c r="BX102" s="192"/>
      <c r="BY102" s="192"/>
      <c r="BZ102" s="192"/>
      <c r="CA102" s="192"/>
      <c r="CB102" s="192"/>
      <c r="CC102" s="192"/>
      <c r="CD102" s="192"/>
      <c r="CE102" s="192"/>
      <c r="CF102" s="192"/>
      <c r="CG102" s="192"/>
      <c r="CH102" s="192"/>
      <c r="CI102" s="192"/>
      <c r="CJ102" s="192"/>
      <c r="CK102" s="192"/>
      <c r="CL102" s="192"/>
      <c r="CM102" s="192"/>
      <c r="CN102" s="192"/>
      <c r="CO102" s="192"/>
      <c r="CP102" s="192"/>
      <c r="CQ102" s="192"/>
      <c r="CR102" s="192"/>
      <c r="CS102" s="192"/>
      <c r="CT102" s="192"/>
      <c r="CU102" s="192"/>
      <c r="CV102" s="192"/>
      <c r="CW102" s="192"/>
      <c r="CX102" s="192"/>
      <c r="CY102" s="192"/>
      <c r="CZ102" s="192"/>
      <c r="DA102" s="192"/>
      <c r="DB102" s="192"/>
      <c r="DC102" s="192"/>
      <c r="DD102" s="192"/>
      <c r="DE102" s="192"/>
      <c r="DF102" s="192"/>
      <c r="DG102" s="192"/>
      <c r="DH102" s="192"/>
      <c r="DI102" s="192"/>
      <c r="DJ102" s="192"/>
      <c r="DK102" s="192"/>
      <c r="DL102" s="192"/>
      <c r="DM102" s="192"/>
      <c r="DN102" s="192"/>
      <c r="DO102" s="192"/>
      <c r="DP102" s="192"/>
      <c r="DQ102" s="192"/>
      <c r="DR102" s="192"/>
      <c r="DS102" s="192"/>
      <c r="DT102" s="192"/>
      <c r="DU102" s="192"/>
      <c r="DV102" s="192"/>
      <c r="DW102" s="192"/>
      <c r="DX102" s="192"/>
      <c r="DY102" s="192"/>
      <c r="DZ102" s="192"/>
      <c r="EA102" s="192"/>
      <c r="EB102" s="192"/>
      <c r="EC102" s="192"/>
      <c r="ED102" s="192"/>
      <c r="EE102" s="192"/>
      <c r="EF102" s="192"/>
      <c r="EG102" s="192"/>
      <c r="EH102" s="192"/>
      <c r="EI102" s="192"/>
      <c r="EJ102" s="192"/>
      <c r="EK102" s="192"/>
      <c r="EL102" s="192"/>
      <c r="EM102" s="192"/>
      <c r="EN102" s="192"/>
      <c r="EO102" s="192"/>
      <c r="EP102" s="192"/>
      <c r="EQ102" s="192"/>
      <c r="ER102" s="192"/>
      <c r="ES102" s="192"/>
      <c r="ET102" s="192"/>
      <c r="EU102" s="192"/>
      <c r="EV102" s="192"/>
      <c r="EW102" s="192"/>
      <c r="EX102" s="192"/>
      <c r="EY102" s="192"/>
      <c r="EZ102" s="192"/>
      <c r="FA102" s="192"/>
      <c r="FB102" s="192"/>
      <c r="FC102" s="192"/>
      <c r="FD102" s="192"/>
      <c r="FE102" s="192"/>
      <c r="FF102" s="192"/>
      <c r="FG102" s="192"/>
      <c r="FH102" s="192"/>
      <c r="FI102" s="192"/>
      <c r="FJ102" s="192"/>
      <c r="FK102" s="192"/>
      <c r="FL102" s="192"/>
      <c r="FM102" s="192"/>
      <c r="FN102" s="192"/>
      <c r="FO102" s="192"/>
      <c r="FP102" s="192"/>
      <c r="FQ102" s="192"/>
      <c r="FR102" s="192"/>
      <c r="FS102" s="192"/>
      <c r="FT102" s="192"/>
      <c r="FU102" s="192"/>
      <c r="FV102" s="192"/>
      <c r="FW102" s="192"/>
      <c r="FX102" s="192"/>
      <c r="FY102" s="192"/>
      <c r="FZ102" s="192"/>
      <c r="GA102" s="192"/>
      <c r="GB102" s="192"/>
      <c r="GC102" s="192"/>
      <c r="GD102" s="192"/>
      <c r="GE102" s="192"/>
      <c r="GF102" s="192"/>
      <c r="GG102" s="192"/>
      <c r="GH102" s="192"/>
      <c r="GI102" s="192"/>
      <c r="GJ102" s="192"/>
      <c r="GK102" s="192"/>
      <c r="GL102" s="192"/>
      <c r="GM102" s="192"/>
      <c r="GN102" s="192"/>
      <c r="GO102" s="192"/>
      <c r="GP102" s="192"/>
      <c r="GQ102" s="192"/>
      <c r="GR102" s="192"/>
      <c r="GS102" s="192"/>
      <c r="GT102" s="192"/>
      <c r="GU102" s="192"/>
      <c r="GV102" s="192"/>
      <c r="GW102" s="192"/>
      <c r="GX102" s="192"/>
      <c r="GY102" s="192"/>
      <c r="GZ102" s="192"/>
      <c r="HA102" s="192"/>
      <c r="HB102" s="192"/>
      <c r="HC102" s="192"/>
      <c r="HD102" s="192"/>
      <c r="HE102" s="192"/>
      <c r="HF102" s="192"/>
      <c r="HG102" s="192"/>
      <c r="HH102" s="192"/>
      <c r="HI102" s="192"/>
      <c r="HJ102" s="192"/>
      <c r="HK102" s="192"/>
      <c r="HL102" s="192"/>
      <c r="HM102" s="192"/>
      <c r="HN102" s="192"/>
      <c r="HO102" s="192"/>
      <c r="HP102" s="192"/>
      <c r="HQ102" s="192"/>
      <c r="HR102" s="192"/>
      <c r="HS102" s="192"/>
      <c r="HT102" s="192"/>
      <c r="HU102" s="192"/>
      <c r="HV102" s="192"/>
      <c r="HW102" s="192"/>
      <c r="HX102" s="192"/>
      <c r="HY102" s="192"/>
      <c r="HZ102" s="192"/>
      <c r="IA102" s="192"/>
      <c r="IB102" s="192"/>
      <c r="IC102" s="192"/>
      <c r="ID102" s="192"/>
      <c r="IE102" s="192"/>
      <c r="IF102" s="192"/>
      <c r="IG102" s="192"/>
      <c r="IH102" s="192"/>
      <c r="II102" s="192"/>
      <c r="IJ102" s="192"/>
      <c r="IK102" s="192"/>
      <c r="IL102" s="192"/>
      <c r="IM102" s="192"/>
      <c r="IN102" s="192"/>
      <c r="IO102" s="192"/>
      <c r="IP102" s="192"/>
      <c r="IQ102" s="192"/>
      <c r="IR102" s="192"/>
      <c r="IS102" s="192"/>
      <c r="IT102" s="192"/>
      <c r="IU102" s="192"/>
      <c r="IV102" s="192"/>
      <c r="IW102" s="192"/>
    </row>
    <row r="103" customFormat="false" ht="12.75" hidden="false" customHeight="false" outlineLevel="0" collapsed="false">
      <c r="A103" s="155"/>
      <c r="B103" s="211" t="s">
        <v>130</v>
      </c>
      <c r="C103" s="209"/>
      <c r="D103" s="212" t="n">
        <v>0</v>
      </c>
      <c r="E103" s="212" t="n">
        <v>0</v>
      </c>
      <c r="F103" s="212" t="n">
        <v>0</v>
      </c>
      <c r="G103" s="212" t="n">
        <v>0</v>
      </c>
      <c r="H103" s="212" t="n">
        <v>0</v>
      </c>
      <c r="I103" s="212" t="n">
        <v>0</v>
      </c>
      <c r="J103" s="212" t="n">
        <v>0</v>
      </c>
      <c r="K103" s="212" t="n">
        <v>0</v>
      </c>
      <c r="L103" s="212" t="n">
        <v>0</v>
      </c>
      <c r="M103" s="212" t="n">
        <v>0</v>
      </c>
      <c r="N103" s="212" t="n">
        <v>0</v>
      </c>
      <c r="O103" s="212" t="n">
        <v>0</v>
      </c>
      <c r="P103" s="212" t="n">
        <v>0</v>
      </c>
      <c r="Q103" s="212" t="n">
        <v>0</v>
      </c>
      <c r="R103" s="212" t="n">
        <v>0</v>
      </c>
      <c r="S103" s="212" t="n">
        <v>0</v>
      </c>
      <c r="T103" s="212" t="n">
        <v>0</v>
      </c>
      <c r="U103" s="212" t="n">
        <v>0</v>
      </c>
      <c r="V103" s="212" t="n">
        <f aca="false">V104-U104</f>
        <v>0.1</v>
      </c>
      <c r="W103" s="212" t="n">
        <f aca="false">W104-V104</f>
        <v>0.013</v>
      </c>
      <c r="X103" s="212" t="n">
        <f aca="false">X104-W104</f>
        <v>0.017</v>
      </c>
      <c r="Y103" s="212" t="n">
        <f aca="false">Y104-X104</f>
        <v>0.016</v>
      </c>
      <c r="Z103" s="212" t="n">
        <f aca="false">Z104-Y104</f>
        <v>0.027</v>
      </c>
      <c r="AA103" s="212" t="n">
        <f aca="false">AA104-Z104</f>
        <v>0.049</v>
      </c>
      <c r="AB103" s="212" t="n">
        <f aca="false">AB104-AA104</f>
        <v>0.059</v>
      </c>
      <c r="AC103" s="212" t="n">
        <f aca="false">AC104-AB104</f>
        <v>0.058</v>
      </c>
      <c r="AD103" s="212" t="n">
        <f aca="false">AD104-AC104</f>
        <v>0.05</v>
      </c>
      <c r="AE103" s="212" t="n">
        <f aca="false">AE104-AD104</f>
        <v>0.053</v>
      </c>
      <c r="AF103" s="212" t="n">
        <f aca="false">AF104-AE104</f>
        <v>0.054</v>
      </c>
      <c r="AG103" s="212" t="n">
        <f aca="false">AG104-AF104</f>
        <v>0.0530000000000001</v>
      </c>
      <c r="AH103" s="212" t="n">
        <f aca="false">AH104-AG104</f>
        <v>0.0409999999999999</v>
      </c>
      <c r="AI103" s="164" t="n">
        <f aca="false">AI104-AH104</f>
        <v>0.03</v>
      </c>
      <c r="AJ103" s="212" t="n">
        <f aca="false">AJ104-AI104</f>
        <v>0.032</v>
      </c>
      <c r="AK103" s="212" t="n">
        <f aca="false">AK104-AJ104</f>
        <v>0.018</v>
      </c>
      <c r="AL103" s="212" t="n">
        <f aca="false">AL104-AK104</f>
        <v>0.017</v>
      </c>
      <c r="AM103" s="212" t="n">
        <f aca="false">AM104-AL104</f>
        <v>0.0139999999999999</v>
      </c>
      <c r="AN103" s="212" t="n">
        <f aca="false">AN104-AM104</f>
        <v>0.012</v>
      </c>
      <c r="AO103" s="212" t="n">
        <f aca="false">AO104-AN104</f>
        <v>0.0960000000000001</v>
      </c>
      <c r="AP103" s="212" t="n">
        <f aca="false">AP104-AO104</f>
        <v>0.095</v>
      </c>
      <c r="AQ103" s="212" t="n">
        <f aca="false">AQ104-AP104</f>
        <v>0.092</v>
      </c>
      <c r="AR103" s="212" t="n">
        <f aca="false">AR104-AQ104</f>
        <v>0.004</v>
      </c>
      <c r="AS103" s="212" t="n">
        <f aca="false">AS104-AR104</f>
        <v>0</v>
      </c>
      <c r="AT103" s="212" t="n">
        <f aca="false">AT104-AS104</f>
        <v>0</v>
      </c>
      <c r="AU103" s="212" t="n">
        <f aca="false">AU104-AT104</f>
        <v>0</v>
      </c>
      <c r="AV103" s="212" t="n">
        <f aca="false">AV104-AU104</f>
        <v>0</v>
      </c>
      <c r="AW103" s="212" t="n">
        <f aca="false">AW104-AV104</f>
        <v>0</v>
      </c>
      <c r="AX103" s="212" t="n">
        <f aca="false">AX104-AW104</f>
        <v>0</v>
      </c>
      <c r="AY103" s="212" t="n">
        <f aca="false">AY104-AX104</f>
        <v>0</v>
      </c>
      <c r="AZ103" s="212" t="n">
        <f aca="false">AZ104-AY104</f>
        <v>0</v>
      </c>
      <c r="BA103" s="212" t="n">
        <f aca="false">BA104-AZ104</f>
        <v>0</v>
      </c>
      <c r="BB103" s="212" t="n">
        <f aca="false">BB104-BA104</f>
        <v>0</v>
      </c>
      <c r="BC103" s="191" t="n">
        <f aca="false">SUM(D103:BB103)</f>
        <v>1</v>
      </c>
      <c r="BD103" s="189"/>
      <c r="BE103" s="192"/>
      <c r="BF103" s="192"/>
      <c r="BG103" s="192"/>
      <c r="BH103" s="192"/>
      <c r="BI103" s="192"/>
      <c r="BJ103" s="192"/>
      <c r="BK103" s="192"/>
      <c r="BL103" s="192"/>
      <c r="BM103" s="192"/>
      <c r="BN103" s="192"/>
      <c r="BO103" s="192"/>
      <c r="BP103" s="192"/>
      <c r="BQ103" s="192"/>
      <c r="BR103" s="192"/>
      <c r="BS103" s="192"/>
      <c r="BT103" s="192"/>
      <c r="BU103" s="192"/>
      <c r="BV103" s="192"/>
      <c r="BW103" s="192"/>
      <c r="BX103" s="192"/>
      <c r="BY103" s="192"/>
      <c r="BZ103" s="192"/>
      <c r="CA103" s="192"/>
      <c r="CB103" s="192"/>
      <c r="CC103" s="192"/>
      <c r="CD103" s="192"/>
      <c r="CE103" s="192"/>
      <c r="CF103" s="192"/>
      <c r="CG103" s="192"/>
      <c r="CH103" s="192"/>
      <c r="CI103" s="192"/>
      <c r="CJ103" s="192"/>
      <c r="CK103" s="192"/>
      <c r="CL103" s="192"/>
      <c r="CM103" s="192"/>
      <c r="CN103" s="192"/>
      <c r="CO103" s="192"/>
      <c r="CP103" s="192"/>
      <c r="CQ103" s="192"/>
      <c r="CR103" s="192"/>
      <c r="CS103" s="192"/>
      <c r="CT103" s="192"/>
      <c r="CU103" s="192"/>
      <c r="CV103" s="192"/>
      <c r="CW103" s="192"/>
      <c r="CX103" s="192"/>
      <c r="CY103" s="192"/>
      <c r="CZ103" s="192"/>
      <c r="DA103" s="192"/>
      <c r="DB103" s="192"/>
      <c r="DC103" s="192"/>
      <c r="DD103" s="192"/>
      <c r="DE103" s="192"/>
      <c r="DF103" s="192"/>
      <c r="DG103" s="192"/>
      <c r="DH103" s="192"/>
      <c r="DI103" s="192"/>
      <c r="DJ103" s="192"/>
      <c r="DK103" s="192"/>
      <c r="DL103" s="192"/>
      <c r="DM103" s="192"/>
      <c r="DN103" s="192"/>
      <c r="DO103" s="192"/>
      <c r="DP103" s="192"/>
      <c r="DQ103" s="192"/>
      <c r="DR103" s="192"/>
      <c r="DS103" s="192"/>
      <c r="DT103" s="192"/>
      <c r="DU103" s="192"/>
      <c r="DV103" s="192"/>
      <c r="DW103" s="192"/>
      <c r="DX103" s="192"/>
      <c r="DY103" s="192"/>
      <c r="DZ103" s="192"/>
      <c r="EA103" s="192"/>
      <c r="EB103" s="192"/>
      <c r="EC103" s="192"/>
      <c r="ED103" s="192"/>
      <c r="EE103" s="192"/>
      <c r="EF103" s="192"/>
      <c r="EG103" s="192"/>
      <c r="EH103" s="192"/>
      <c r="EI103" s="192"/>
      <c r="EJ103" s="192"/>
      <c r="EK103" s="192"/>
      <c r="EL103" s="192"/>
      <c r="EM103" s="192"/>
      <c r="EN103" s="192"/>
      <c r="EO103" s="192"/>
      <c r="EP103" s="192"/>
      <c r="EQ103" s="192"/>
      <c r="ER103" s="192"/>
      <c r="ES103" s="192"/>
      <c r="ET103" s="192"/>
      <c r="EU103" s="192"/>
      <c r="EV103" s="192"/>
      <c r="EW103" s="192"/>
      <c r="EX103" s="192"/>
      <c r="EY103" s="192"/>
      <c r="EZ103" s="192"/>
      <c r="FA103" s="192"/>
      <c r="FB103" s="192"/>
      <c r="FC103" s="192"/>
      <c r="FD103" s="192"/>
      <c r="FE103" s="192"/>
      <c r="FF103" s="192"/>
      <c r="FG103" s="192"/>
      <c r="FH103" s="192"/>
      <c r="FI103" s="192"/>
      <c r="FJ103" s="192"/>
      <c r="FK103" s="192"/>
      <c r="FL103" s="192"/>
      <c r="FM103" s="192"/>
      <c r="FN103" s="192"/>
      <c r="FO103" s="192"/>
      <c r="FP103" s="192"/>
      <c r="FQ103" s="192"/>
      <c r="FR103" s="192"/>
      <c r="FS103" s="192"/>
      <c r="FT103" s="192"/>
      <c r="FU103" s="192"/>
      <c r="FV103" s="192"/>
      <c r="FW103" s="192"/>
      <c r="FX103" s="192"/>
      <c r="FY103" s="192"/>
      <c r="FZ103" s="192"/>
      <c r="GA103" s="192"/>
      <c r="GB103" s="192"/>
      <c r="GC103" s="192"/>
      <c r="GD103" s="192"/>
      <c r="GE103" s="192"/>
      <c r="GF103" s="192"/>
      <c r="GG103" s="192"/>
      <c r="GH103" s="192"/>
      <c r="GI103" s="192"/>
      <c r="GJ103" s="192"/>
      <c r="GK103" s="192"/>
      <c r="GL103" s="192"/>
      <c r="GM103" s="192"/>
      <c r="GN103" s="192"/>
      <c r="GO103" s="192"/>
      <c r="GP103" s="192"/>
      <c r="GQ103" s="192"/>
      <c r="GR103" s="192"/>
      <c r="GS103" s="192"/>
      <c r="GT103" s="192"/>
      <c r="GU103" s="192"/>
      <c r="GV103" s="192"/>
      <c r="GW103" s="192"/>
      <c r="GX103" s="192"/>
      <c r="GY103" s="192"/>
      <c r="GZ103" s="192"/>
      <c r="HA103" s="192"/>
      <c r="HB103" s="192"/>
      <c r="HC103" s="192"/>
      <c r="HD103" s="192"/>
      <c r="HE103" s="192"/>
      <c r="HF103" s="192"/>
      <c r="HG103" s="192"/>
      <c r="HH103" s="192"/>
      <c r="HI103" s="192"/>
      <c r="HJ103" s="192"/>
      <c r="HK103" s="192"/>
      <c r="HL103" s="192"/>
      <c r="HM103" s="192"/>
      <c r="HN103" s="192"/>
      <c r="HO103" s="192"/>
      <c r="HP103" s="192"/>
      <c r="HQ103" s="192"/>
      <c r="HR103" s="192"/>
      <c r="HS103" s="192"/>
      <c r="HT103" s="192"/>
      <c r="HU103" s="192"/>
      <c r="HV103" s="192"/>
      <c r="HW103" s="192"/>
      <c r="HX103" s="192"/>
      <c r="HY103" s="192"/>
      <c r="HZ103" s="192"/>
      <c r="IA103" s="192"/>
      <c r="IB103" s="192"/>
      <c r="IC103" s="192"/>
      <c r="ID103" s="192"/>
      <c r="IE103" s="192"/>
      <c r="IF103" s="192"/>
      <c r="IG103" s="192"/>
      <c r="IH103" s="192"/>
      <c r="II103" s="192"/>
      <c r="IJ103" s="192"/>
      <c r="IK103" s="192"/>
      <c r="IL103" s="192"/>
      <c r="IM103" s="192"/>
      <c r="IN103" s="192"/>
      <c r="IO103" s="192"/>
      <c r="IP103" s="192"/>
      <c r="IQ103" s="192"/>
      <c r="IR103" s="192"/>
      <c r="IS103" s="192"/>
      <c r="IT103" s="192"/>
      <c r="IU103" s="192"/>
      <c r="IV103" s="192"/>
      <c r="IW103" s="192"/>
    </row>
    <row r="104" customFormat="false" ht="12.75" hidden="false" customHeight="false" outlineLevel="0" collapsed="false">
      <c r="A104" s="155"/>
      <c r="B104" s="211" t="s">
        <v>131</v>
      </c>
      <c r="C104" s="209"/>
      <c r="D104" s="212" t="n">
        <f aca="false">D103</f>
        <v>0</v>
      </c>
      <c r="E104" s="212" t="n">
        <f aca="false">+D104+E103</f>
        <v>0</v>
      </c>
      <c r="F104" s="212" t="n">
        <f aca="false">+E104+F103</f>
        <v>0</v>
      </c>
      <c r="G104" s="212" t="n">
        <f aca="false">+F104+G103</f>
        <v>0</v>
      </c>
      <c r="H104" s="212" t="n">
        <f aca="false">+G104+H103</f>
        <v>0</v>
      </c>
      <c r="I104" s="212" t="n">
        <f aca="false">+H104+I103</f>
        <v>0</v>
      </c>
      <c r="J104" s="212" t="n">
        <f aca="false">+I104+J103</f>
        <v>0</v>
      </c>
      <c r="K104" s="212" t="n">
        <f aca="false">+J104+K103</f>
        <v>0</v>
      </c>
      <c r="L104" s="212" t="n">
        <f aca="false">+K104+L103</f>
        <v>0</v>
      </c>
      <c r="M104" s="212" t="n">
        <f aca="false">+L104+M103</f>
        <v>0</v>
      </c>
      <c r="N104" s="212" t="n">
        <f aca="false">+M104+N103</f>
        <v>0</v>
      </c>
      <c r="O104" s="212" t="n">
        <f aca="false">+N104+O103</f>
        <v>0</v>
      </c>
      <c r="P104" s="212" t="n">
        <f aca="false">+O104+P103</f>
        <v>0</v>
      </c>
      <c r="Q104" s="212" t="n">
        <f aca="false">+P104+Q103</f>
        <v>0</v>
      </c>
      <c r="R104" s="212" t="n">
        <f aca="false">+Q104+R103</f>
        <v>0</v>
      </c>
      <c r="S104" s="212" t="n">
        <f aca="false">+R104+S103</f>
        <v>0</v>
      </c>
      <c r="T104" s="212" t="n">
        <f aca="false">+S104+T103</f>
        <v>0</v>
      </c>
      <c r="U104" s="212" t="n">
        <f aca="false">+T104+U103</f>
        <v>0</v>
      </c>
      <c r="V104" s="212" t="n">
        <v>0.1</v>
      </c>
      <c r="W104" s="212" t="n">
        <v>0.113</v>
      </c>
      <c r="X104" s="212" t="n">
        <v>0.13</v>
      </c>
      <c r="Y104" s="212" t="n">
        <v>0.146</v>
      </c>
      <c r="Z104" s="212" t="n">
        <v>0.173</v>
      </c>
      <c r="AA104" s="212" t="n">
        <v>0.222</v>
      </c>
      <c r="AB104" s="212" t="n">
        <v>0.281</v>
      </c>
      <c r="AC104" s="212" t="n">
        <v>0.339</v>
      </c>
      <c r="AD104" s="212" t="n">
        <v>0.389</v>
      </c>
      <c r="AE104" s="212" t="n">
        <v>0.442</v>
      </c>
      <c r="AF104" s="212" t="n">
        <v>0.496</v>
      </c>
      <c r="AG104" s="212" t="n">
        <v>0.549</v>
      </c>
      <c r="AH104" s="212" t="n">
        <v>0.59</v>
      </c>
      <c r="AI104" s="164" t="n">
        <v>0.62</v>
      </c>
      <c r="AJ104" s="212" t="n">
        <v>0.652</v>
      </c>
      <c r="AK104" s="212" t="n">
        <v>0.67</v>
      </c>
      <c r="AL104" s="212" t="n">
        <v>0.687</v>
      </c>
      <c r="AM104" s="212" t="n">
        <v>0.701</v>
      </c>
      <c r="AN104" s="212" t="n">
        <v>0.713</v>
      </c>
      <c r="AO104" s="212" t="n">
        <v>0.809</v>
      </c>
      <c r="AP104" s="212" t="n">
        <v>0.904</v>
      </c>
      <c r="AQ104" s="212" t="n">
        <v>0.996</v>
      </c>
      <c r="AR104" s="212" t="n">
        <v>1</v>
      </c>
      <c r="AS104" s="212" t="n">
        <v>1</v>
      </c>
      <c r="AT104" s="212" t="n">
        <v>1</v>
      </c>
      <c r="AU104" s="212" t="n">
        <v>1</v>
      </c>
      <c r="AV104" s="212" t="n">
        <v>1</v>
      </c>
      <c r="AW104" s="212" t="n">
        <v>1</v>
      </c>
      <c r="AX104" s="212" t="n">
        <v>1</v>
      </c>
      <c r="AY104" s="212" t="n">
        <v>1</v>
      </c>
      <c r="AZ104" s="212" t="n">
        <v>1</v>
      </c>
      <c r="BA104" s="212" t="n">
        <v>1</v>
      </c>
      <c r="BB104" s="212" t="n">
        <v>1</v>
      </c>
      <c r="BC104" s="191"/>
      <c r="BD104" s="189"/>
      <c r="BE104" s="192"/>
      <c r="BF104" s="192"/>
      <c r="BG104" s="192"/>
      <c r="BH104" s="192"/>
      <c r="BI104" s="192"/>
      <c r="BJ104" s="192"/>
      <c r="BK104" s="192"/>
      <c r="BL104" s="192"/>
      <c r="BM104" s="192"/>
      <c r="BN104" s="192"/>
      <c r="BO104" s="192"/>
      <c r="BP104" s="192"/>
      <c r="BQ104" s="192"/>
      <c r="BR104" s="192"/>
      <c r="BS104" s="192"/>
      <c r="BT104" s="192"/>
      <c r="BU104" s="192"/>
      <c r="BV104" s="192"/>
      <c r="BW104" s="192"/>
      <c r="BX104" s="192"/>
      <c r="BY104" s="192"/>
      <c r="BZ104" s="192"/>
      <c r="CA104" s="192"/>
      <c r="CB104" s="192"/>
      <c r="CC104" s="192"/>
      <c r="CD104" s="192"/>
      <c r="CE104" s="192"/>
      <c r="CF104" s="192"/>
      <c r="CG104" s="192"/>
      <c r="CH104" s="192"/>
      <c r="CI104" s="192"/>
      <c r="CJ104" s="192"/>
      <c r="CK104" s="192"/>
      <c r="CL104" s="192"/>
      <c r="CM104" s="192"/>
      <c r="CN104" s="192"/>
      <c r="CO104" s="192"/>
      <c r="CP104" s="192"/>
      <c r="CQ104" s="192"/>
      <c r="CR104" s="192"/>
      <c r="CS104" s="192"/>
      <c r="CT104" s="192"/>
      <c r="CU104" s="192"/>
      <c r="CV104" s="192"/>
      <c r="CW104" s="192"/>
      <c r="CX104" s="192"/>
      <c r="CY104" s="192"/>
      <c r="CZ104" s="192"/>
      <c r="DA104" s="192"/>
      <c r="DB104" s="192"/>
      <c r="DC104" s="192"/>
      <c r="DD104" s="192"/>
      <c r="DE104" s="192"/>
      <c r="DF104" s="192"/>
      <c r="DG104" s="192"/>
      <c r="DH104" s="192"/>
      <c r="DI104" s="192"/>
      <c r="DJ104" s="192"/>
      <c r="DK104" s="192"/>
      <c r="DL104" s="192"/>
      <c r="DM104" s="192"/>
      <c r="DN104" s="192"/>
      <c r="DO104" s="192"/>
      <c r="DP104" s="192"/>
      <c r="DQ104" s="192"/>
      <c r="DR104" s="192"/>
      <c r="DS104" s="192"/>
      <c r="DT104" s="192"/>
      <c r="DU104" s="192"/>
      <c r="DV104" s="192"/>
      <c r="DW104" s="192"/>
      <c r="DX104" s="192"/>
      <c r="DY104" s="192"/>
      <c r="DZ104" s="192"/>
      <c r="EA104" s="192"/>
      <c r="EB104" s="192"/>
      <c r="EC104" s="192"/>
      <c r="ED104" s="192"/>
      <c r="EE104" s="192"/>
      <c r="EF104" s="192"/>
      <c r="EG104" s="192"/>
      <c r="EH104" s="192"/>
      <c r="EI104" s="192"/>
      <c r="EJ104" s="192"/>
      <c r="EK104" s="192"/>
      <c r="EL104" s="192"/>
      <c r="EM104" s="192"/>
      <c r="EN104" s="192"/>
      <c r="EO104" s="192"/>
      <c r="EP104" s="192"/>
      <c r="EQ104" s="192"/>
      <c r="ER104" s="192"/>
      <c r="ES104" s="192"/>
      <c r="ET104" s="192"/>
      <c r="EU104" s="192"/>
      <c r="EV104" s="192"/>
      <c r="EW104" s="192"/>
      <c r="EX104" s="192"/>
      <c r="EY104" s="192"/>
      <c r="EZ104" s="192"/>
      <c r="FA104" s="192"/>
      <c r="FB104" s="192"/>
      <c r="FC104" s="192"/>
      <c r="FD104" s="192"/>
      <c r="FE104" s="192"/>
      <c r="FF104" s="192"/>
      <c r="FG104" s="192"/>
      <c r="FH104" s="192"/>
      <c r="FI104" s="192"/>
      <c r="FJ104" s="192"/>
      <c r="FK104" s="192"/>
      <c r="FL104" s="192"/>
      <c r="FM104" s="192"/>
      <c r="FN104" s="192"/>
      <c r="FO104" s="192"/>
      <c r="FP104" s="192"/>
      <c r="FQ104" s="192"/>
      <c r="FR104" s="192"/>
      <c r="FS104" s="192"/>
      <c r="FT104" s="192"/>
      <c r="FU104" s="192"/>
      <c r="FV104" s="192"/>
      <c r="FW104" s="192"/>
      <c r="FX104" s="192"/>
      <c r="FY104" s="192"/>
      <c r="FZ104" s="192"/>
      <c r="GA104" s="192"/>
      <c r="GB104" s="192"/>
      <c r="GC104" s="192"/>
      <c r="GD104" s="192"/>
      <c r="GE104" s="192"/>
      <c r="GF104" s="192"/>
      <c r="GG104" s="192"/>
      <c r="GH104" s="192"/>
      <c r="GI104" s="192"/>
      <c r="GJ104" s="192"/>
      <c r="GK104" s="192"/>
      <c r="GL104" s="192"/>
      <c r="GM104" s="192"/>
      <c r="GN104" s="192"/>
      <c r="GO104" s="192"/>
      <c r="GP104" s="192"/>
      <c r="GQ104" s="192"/>
      <c r="GR104" s="192"/>
      <c r="GS104" s="192"/>
      <c r="GT104" s="192"/>
      <c r="GU104" s="192"/>
      <c r="GV104" s="192"/>
      <c r="GW104" s="192"/>
      <c r="GX104" s="192"/>
      <c r="GY104" s="192"/>
      <c r="GZ104" s="192"/>
      <c r="HA104" s="192"/>
      <c r="HB104" s="192"/>
      <c r="HC104" s="192"/>
      <c r="HD104" s="192"/>
      <c r="HE104" s="192"/>
      <c r="HF104" s="192"/>
      <c r="HG104" s="192"/>
      <c r="HH104" s="192"/>
      <c r="HI104" s="192"/>
      <c r="HJ104" s="192"/>
      <c r="HK104" s="192"/>
      <c r="HL104" s="192"/>
      <c r="HM104" s="192"/>
      <c r="HN104" s="192"/>
      <c r="HO104" s="192"/>
      <c r="HP104" s="192"/>
      <c r="HQ104" s="192"/>
      <c r="HR104" s="192"/>
      <c r="HS104" s="192"/>
      <c r="HT104" s="192"/>
      <c r="HU104" s="192"/>
      <c r="HV104" s="192"/>
      <c r="HW104" s="192"/>
      <c r="HX104" s="192"/>
      <c r="HY104" s="192"/>
      <c r="HZ104" s="192"/>
      <c r="IA104" s="192"/>
      <c r="IB104" s="192"/>
      <c r="IC104" s="192"/>
      <c r="ID104" s="192"/>
      <c r="IE104" s="192"/>
      <c r="IF104" s="192"/>
      <c r="IG104" s="192"/>
      <c r="IH104" s="192"/>
      <c r="II104" s="192"/>
      <c r="IJ104" s="192"/>
      <c r="IK104" s="192"/>
      <c r="IL104" s="192"/>
      <c r="IM104" s="192"/>
      <c r="IN104" s="192"/>
      <c r="IO104" s="192"/>
      <c r="IP104" s="192"/>
      <c r="IQ104" s="192"/>
      <c r="IR104" s="192"/>
      <c r="IS104" s="192"/>
      <c r="IT104" s="192"/>
      <c r="IU104" s="192"/>
      <c r="IV104" s="192"/>
      <c r="IW104" s="192"/>
    </row>
    <row r="105" customFormat="false" ht="12.75" hidden="false" customHeight="false" outlineLevel="0" collapsed="false">
      <c r="A105" s="155"/>
      <c r="B105" s="213"/>
      <c r="C105" s="209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169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06"/>
      <c r="BD105" s="204"/>
      <c r="BE105" s="207"/>
      <c r="BF105" s="207"/>
      <c r="BG105" s="207"/>
      <c r="BH105" s="207"/>
      <c r="BI105" s="207"/>
      <c r="BJ105" s="207"/>
      <c r="BK105" s="207"/>
      <c r="BL105" s="207"/>
      <c r="BM105" s="207"/>
      <c r="BN105" s="207"/>
      <c r="BO105" s="207"/>
      <c r="BP105" s="207"/>
      <c r="BQ105" s="207"/>
      <c r="BR105" s="207"/>
      <c r="BS105" s="207"/>
      <c r="BT105" s="207"/>
      <c r="BU105" s="207"/>
      <c r="BV105" s="207"/>
      <c r="BW105" s="207"/>
      <c r="BX105" s="207"/>
      <c r="BY105" s="207"/>
      <c r="BZ105" s="207"/>
      <c r="CA105" s="207"/>
      <c r="CB105" s="207"/>
      <c r="CC105" s="207"/>
      <c r="CD105" s="207"/>
      <c r="CE105" s="207"/>
      <c r="CF105" s="207"/>
      <c r="CG105" s="207"/>
      <c r="CH105" s="207"/>
      <c r="CI105" s="207"/>
      <c r="CJ105" s="207"/>
      <c r="CK105" s="207"/>
      <c r="CL105" s="207"/>
      <c r="CM105" s="207"/>
      <c r="CN105" s="207"/>
      <c r="CO105" s="207"/>
      <c r="CP105" s="207"/>
      <c r="CQ105" s="207"/>
      <c r="CR105" s="207"/>
      <c r="CS105" s="207"/>
      <c r="CT105" s="207"/>
      <c r="CU105" s="207"/>
      <c r="CV105" s="207"/>
      <c r="CW105" s="207"/>
      <c r="CX105" s="207"/>
      <c r="CY105" s="207"/>
      <c r="CZ105" s="207"/>
      <c r="DA105" s="207"/>
      <c r="DB105" s="207"/>
      <c r="DC105" s="207"/>
      <c r="DD105" s="207"/>
      <c r="DE105" s="207"/>
      <c r="DF105" s="207"/>
      <c r="DG105" s="207"/>
      <c r="DH105" s="207"/>
      <c r="DI105" s="207"/>
      <c r="DJ105" s="207"/>
      <c r="DK105" s="207"/>
      <c r="DL105" s="207"/>
      <c r="DM105" s="207"/>
      <c r="DN105" s="207"/>
      <c r="DO105" s="207"/>
      <c r="DP105" s="207"/>
      <c r="DQ105" s="207"/>
      <c r="DR105" s="207"/>
      <c r="DS105" s="207"/>
      <c r="DT105" s="207"/>
      <c r="DU105" s="207"/>
      <c r="DV105" s="207"/>
      <c r="DW105" s="207"/>
      <c r="DX105" s="207"/>
      <c r="DY105" s="207"/>
      <c r="DZ105" s="207"/>
      <c r="EA105" s="207"/>
      <c r="EB105" s="207"/>
      <c r="EC105" s="207"/>
      <c r="ED105" s="207"/>
      <c r="EE105" s="207"/>
      <c r="EF105" s="207"/>
      <c r="EG105" s="207"/>
      <c r="EH105" s="207"/>
      <c r="EI105" s="207"/>
      <c r="EJ105" s="207"/>
      <c r="EK105" s="207"/>
      <c r="EL105" s="207"/>
      <c r="EM105" s="207"/>
      <c r="EN105" s="207"/>
      <c r="EO105" s="207"/>
      <c r="EP105" s="207"/>
      <c r="EQ105" s="207"/>
      <c r="ER105" s="207"/>
      <c r="ES105" s="207"/>
      <c r="ET105" s="207"/>
      <c r="EU105" s="207"/>
      <c r="EV105" s="207"/>
      <c r="EW105" s="207"/>
      <c r="EX105" s="207"/>
      <c r="EY105" s="207"/>
      <c r="EZ105" s="207"/>
      <c r="FA105" s="207"/>
      <c r="FB105" s="207"/>
      <c r="FC105" s="207"/>
      <c r="FD105" s="207"/>
      <c r="FE105" s="207"/>
      <c r="FF105" s="207"/>
      <c r="FG105" s="207"/>
      <c r="FH105" s="207"/>
      <c r="FI105" s="207"/>
      <c r="FJ105" s="207"/>
      <c r="FK105" s="207"/>
      <c r="FL105" s="207"/>
      <c r="FM105" s="207"/>
      <c r="FN105" s="207"/>
      <c r="FO105" s="207"/>
      <c r="FP105" s="207"/>
      <c r="FQ105" s="207"/>
      <c r="FR105" s="207"/>
      <c r="FS105" s="207"/>
      <c r="FT105" s="207"/>
      <c r="FU105" s="207"/>
      <c r="FV105" s="207"/>
      <c r="FW105" s="207"/>
      <c r="FX105" s="207"/>
      <c r="FY105" s="207"/>
      <c r="FZ105" s="207"/>
      <c r="GA105" s="207"/>
      <c r="GB105" s="207"/>
      <c r="GC105" s="207"/>
      <c r="GD105" s="207"/>
      <c r="GE105" s="207"/>
      <c r="GF105" s="207"/>
      <c r="GG105" s="207"/>
      <c r="GH105" s="207"/>
      <c r="GI105" s="207"/>
      <c r="GJ105" s="207"/>
      <c r="GK105" s="207"/>
      <c r="GL105" s="207"/>
      <c r="GM105" s="207"/>
      <c r="GN105" s="207"/>
      <c r="GO105" s="207"/>
      <c r="GP105" s="207"/>
      <c r="GQ105" s="207"/>
      <c r="GR105" s="207"/>
      <c r="GS105" s="207"/>
      <c r="GT105" s="207"/>
      <c r="GU105" s="207"/>
      <c r="GV105" s="207"/>
      <c r="GW105" s="207"/>
      <c r="GX105" s="207"/>
      <c r="GY105" s="207"/>
      <c r="GZ105" s="207"/>
      <c r="HA105" s="207"/>
      <c r="HB105" s="207"/>
      <c r="HC105" s="207"/>
      <c r="HD105" s="207"/>
      <c r="HE105" s="207"/>
      <c r="HF105" s="207"/>
      <c r="HG105" s="207"/>
      <c r="HH105" s="207"/>
      <c r="HI105" s="207"/>
      <c r="HJ105" s="207"/>
      <c r="HK105" s="207"/>
      <c r="HL105" s="207"/>
      <c r="HM105" s="207"/>
      <c r="HN105" s="207"/>
      <c r="HO105" s="207"/>
      <c r="HP105" s="207"/>
      <c r="HQ105" s="207"/>
      <c r="HR105" s="207"/>
      <c r="HS105" s="207"/>
      <c r="HT105" s="207"/>
      <c r="HU105" s="207"/>
      <c r="HV105" s="207"/>
      <c r="HW105" s="207"/>
      <c r="HX105" s="207"/>
      <c r="HY105" s="207"/>
      <c r="HZ105" s="207"/>
      <c r="IA105" s="207"/>
      <c r="IB105" s="207"/>
      <c r="IC105" s="207"/>
      <c r="ID105" s="207"/>
      <c r="IE105" s="207"/>
      <c r="IF105" s="207"/>
      <c r="IG105" s="207"/>
      <c r="IH105" s="207"/>
      <c r="II105" s="207"/>
      <c r="IJ105" s="207"/>
      <c r="IK105" s="207"/>
      <c r="IL105" s="207"/>
      <c r="IM105" s="207"/>
      <c r="IN105" s="207"/>
      <c r="IO105" s="207"/>
      <c r="IP105" s="207"/>
      <c r="IQ105" s="207"/>
      <c r="IR105" s="207"/>
      <c r="IS105" s="207"/>
      <c r="IT105" s="207"/>
      <c r="IU105" s="207"/>
      <c r="IV105" s="207"/>
      <c r="IW105" s="207"/>
    </row>
    <row r="106" customFormat="false" ht="12.75" hidden="false" customHeight="false" outlineLevel="0" collapsed="false">
      <c r="A106" s="155"/>
      <c r="B106" s="215" t="s">
        <v>132</v>
      </c>
      <c r="C106" s="216" t="n">
        <f aca="false">250.25/3</f>
        <v>83.4166666666667</v>
      </c>
      <c r="D106" s="217" t="n">
        <f aca="false">+D102*$C106</f>
        <v>0</v>
      </c>
      <c r="E106" s="217" t="n">
        <f aca="false">+E102*$C106</f>
        <v>0</v>
      </c>
      <c r="F106" s="217" t="n">
        <f aca="false">+F102*$C106</f>
        <v>0</v>
      </c>
      <c r="G106" s="217" t="n">
        <f aca="false">+G102*$C106</f>
        <v>0</v>
      </c>
      <c r="H106" s="217" t="n">
        <f aca="false">+H102*$C106</f>
        <v>0</v>
      </c>
      <c r="I106" s="217" t="n">
        <f aca="false">+I102*$C106</f>
        <v>0</v>
      </c>
      <c r="J106" s="217" t="n">
        <f aca="false">+J102*$C106</f>
        <v>0</v>
      </c>
      <c r="K106" s="217" t="n">
        <f aca="false">+K102*$C106</f>
        <v>0</v>
      </c>
      <c r="L106" s="217" t="n">
        <f aca="false">+L102*$C106</f>
        <v>0</v>
      </c>
      <c r="M106" s="217" t="n">
        <f aca="false">+M102*$C106</f>
        <v>0</v>
      </c>
      <c r="N106" s="217" t="n">
        <f aca="false">+N102*$C106</f>
        <v>0</v>
      </c>
      <c r="O106" s="217" t="n">
        <f aca="false">+O102*$C106</f>
        <v>0</v>
      </c>
      <c r="P106" s="217" t="n">
        <f aca="false">+P102*$C106</f>
        <v>0</v>
      </c>
      <c r="Q106" s="217" t="n">
        <f aca="false">+Q102*$C106</f>
        <v>0</v>
      </c>
      <c r="R106" s="217" t="n">
        <f aca="false">+R102*$C106</f>
        <v>0</v>
      </c>
      <c r="S106" s="217" t="n">
        <f aca="false">+S102*$C106</f>
        <v>0</v>
      </c>
      <c r="T106" s="217" t="n">
        <f aca="false">+T102*$C106</f>
        <v>0</v>
      </c>
      <c r="U106" s="217" t="n">
        <f aca="false">+U102*$C106</f>
        <v>0</v>
      </c>
      <c r="V106" s="217" t="n">
        <f aca="false">+V102*$C106</f>
        <v>0</v>
      </c>
      <c r="W106" s="217" t="n">
        <f aca="false">+W102*$C106</f>
        <v>0</v>
      </c>
      <c r="X106" s="217" t="n">
        <f aca="false">+X102*$C106</f>
        <v>8.34166666666667</v>
      </c>
      <c r="Y106" s="217" t="n">
        <f aca="false">+Y102*$C106</f>
        <v>8.34166666666667</v>
      </c>
      <c r="Z106" s="217" t="n">
        <f aca="false">+Z102*$C106</f>
        <v>8.34166666666667</v>
      </c>
      <c r="AA106" s="217" t="n">
        <f aca="false">+AA102*$C106</f>
        <v>27.5275</v>
      </c>
      <c r="AB106" s="217" t="n">
        <f aca="false">+AB102*$C106</f>
        <v>31.6983333333333</v>
      </c>
      <c r="AC106" s="217" t="n">
        <f aca="false">+AC102*$C106</f>
        <v>35.8691666666667</v>
      </c>
      <c r="AD106" s="217" t="n">
        <f aca="false">+AD102*$C106</f>
        <v>40.04</v>
      </c>
      <c r="AE106" s="217" t="n">
        <f aca="false">+AE102*$C106</f>
        <v>44.2108333333333</v>
      </c>
      <c r="AF106" s="217" t="n">
        <f aca="false">+AF102*$C106</f>
        <v>48.3816666666667</v>
      </c>
      <c r="AG106" s="217" t="n">
        <f aca="false">+AG102*$C106</f>
        <v>51.7183333333334</v>
      </c>
      <c r="AH106" s="217" t="n">
        <f aca="false">+AH102*$C106</f>
        <v>54.2208333333333</v>
      </c>
      <c r="AI106" s="175" t="n">
        <f aca="false">+AI102*$C106</f>
        <v>56.7233333333334</v>
      </c>
      <c r="AJ106" s="217" t="n">
        <f aca="false">+AJ102*$C106</f>
        <v>59.2258333333334</v>
      </c>
      <c r="AK106" s="217" t="n">
        <f aca="false">+AK102*$C106</f>
        <v>60.8941666666667</v>
      </c>
      <c r="AL106" s="217" t="n">
        <f aca="false">+AL102*$C106</f>
        <v>62.5625</v>
      </c>
      <c r="AM106" s="217" t="n">
        <f aca="false">+AM102*$C106</f>
        <v>64.2308333333334</v>
      </c>
      <c r="AN106" s="217" t="n">
        <f aca="false">+AN102*$C106</f>
        <v>65.8991666666667</v>
      </c>
      <c r="AO106" s="217" t="n">
        <f aca="false">+AO102*$C106</f>
        <v>70.9041666666667</v>
      </c>
      <c r="AP106" s="217" t="n">
        <f aca="false">+AP102*$C106</f>
        <v>76.7433333333334</v>
      </c>
      <c r="AQ106" s="217" t="n">
        <f aca="false">+AQ102*$C106</f>
        <v>81.7483333333334</v>
      </c>
      <c r="AR106" s="217" t="n">
        <f aca="false">+AR102*$C106</f>
        <v>82.5825</v>
      </c>
      <c r="AS106" s="217" t="n">
        <f aca="false">+AS102*$C106</f>
        <v>83.4166666666667</v>
      </c>
      <c r="AT106" s="217" t="n">
        <f aca="false">+AT102*$C106</f>
        <v>83.4166666666667</v>
      </c>
      <c r="AU106" s="217" t="n">
        <f aca="false">+AU102*$C106</f>
        <v>83.4166666666667</v>
      </c>
      <c r="AV106" s="217" t="n">
        <f aca="false">+AV102*$C106</f>
        <v>83.4166666666667</v>
      </c>
      <c r="AW106" s="217" t="n">
        <f aca="false">+AW102*$C106</f>
        <v>83.4166666666667</v>
      </c>
      <c r="AX106" s="217" t="n">
        <f aca="false">+AX102*$C106</f>
        <v>83.4166666666667</v>
      </c>
      <c r="AY106" s="217" t="n">
        <f aca="false">+AY102*$C106</f>
        <v>83.4166666666667</v>
      </c>
      <c r="AZ106" s="217" t="n">
        <f aca="false">+AZ102*$C106</f>
        <v>83.4166666666667</v>
      </c>
      <c r="BA106" s="217" t="n">
        <f aca="false">+BA102*$C106</f>
        <v>83.4166666666667</v>
      </c>
      <c r="BB106" s="217" t="n">
        <f aca="false">+BB102*$C106</f>
        <v>83.4166666666667</v>
      </c>
      <c r="BC106" s="197"/>
      <c r="BD106" s="198"/>
      <c r="BE106" s="198"/>
      <c r="BF106" s="198"/>
      <c r="BG106" s="198"/>
      <c r="BH106" s="198"/>
      <c r="BI106" s="198"/>
      <c r="BJ106" s="198"/>
      <c r="BK106" s="198"/>
      <c r="BL106" s="198"/>
      <c r="BM106" s="198"/>
      <c r="BN106" s="198"/>
      <c r="BO106" s="198"/>
      <c r="BP106" s="198"/>
      <c r="BQ106" s="198"/>
      <c r="BR106" s="198"/>
      <c r="BS106" s="198"/>
      <c r="BT106" s="198"/>
      <c r="BU106" s="198"/>
      <c r="BV106" s="198"/>
      <c r="BW106" s="198"/>
      <c r="BX106" s="198"/>
      <c r="BY106" s="198"/>
      <c r="BZ106" s="198"/>
      <c r="CA106" s="198"/>
      <c r="CB106" s="198"/>
      <c r="CC106" s="198"/>
      <c r="CD106" s="198"/>
      <c r="CE106" s="198"/>
      <c r="CF106" s="198"/>
      <c r="CG106" s="198"/>
      <c r="CH106" s="198"/>
      <c r="CI106" s="198"/>
      <c r="CJ106" s="198"/>
      <c r="CK106" s="198"/>
      <c r="CL106" s="194"/>
      <c r="CM106" s="194"/>
      <c r="CN106" s="194"/>
      <c r="CO106" s="194"/>
      <c r="CP106" s="194"/>
      <c r="CQ106" s="194"/>
      <c r="CR106" s="194"/>
      <c r="CS106" s="194"/>
      <c r="CT106" s="194"/>
      <c r="CU106" s="194"/>
      <c r="CV106" s="194"/>
      <c r="CW106" s="194"/>
      <c r="CX106" s="194"/>
      <c r="CY106" s="194"/>
      <c r="CZ106" s="194"/>
      <c r="DA106" s="194"/>
      <c r="DB106" s="194"/>
      <c r="DC106" s="194"/>
      <c r="DD106" s="194"/>
      <c r="DE106" s="194"/>
      <c r="DF106" s="194"/>
      <c r="DG106" s="194"/>
      <c r="DH106" s="194"/>
      <c r="DI106" s="194"/>
      <c r="DJ106" s="194"/>
      <c r="DK106" s="194"/>
      <c r="DL106" s="194"/>
      <c r="DM106" s="194"/>
      <c r="DN106" s="194"/>
      <c r="DO106" s="194"/>
      <c r="DP106" s="194"/>
      <c r="DQ106" s="194"/>
      <c r="DR106" s="194"/>
      <c r="DS106" s="194"/>
      <c r="DT106" s="194"/>
      <c r="DU106" s="194"/>
      <c r="DV106" s="194"/>
      <c r="DW106" s="194"/>
      <c r="DX106" s="194"/>
      <c r="DY106" s="194"/>
      <c r="DZ106" s="194"/>
      <c r="EA106" s="194"/>
      <c r="EB106" s="194"/>
      <c r="EC106" s="194"/>
      <c r="ED106" s="194"/>
      <c r="EE106" s="194"/>
      <c r="EF106" s="194"/>
      <c r="EG106" s="194"/>
      <c r="EH106" s="194"/>
      <c r="EI106" s="194"/>
      <c r="EJ106" s="194"/>
      <c r="EK106" s="194"/>
      <c r="EL106" s="194"/>
      <c r="EM106" s="194"/>
      <c r="EN106" s="194"/>
      <c r="EO106" s="194"/>
      <c r="EP106" s="194"/>
      <c r="EQ106" s="194"/>
      <c r="ER106" s="194"/>
      <c r="ES106" s="194"/>
      <c r="ET106" s="194"/>
      <c r="EU106" s="194"/>
      <c r="EV106" s="194"/>
      <c r="EW106" s="194"/>
      <c r="EX106" s="194"/>
      <c r="EY106" s="194"/>
      <c r="EZ106" s="194"/>
      <c r="FA106" s="194"/>
      <c r="FB106" s="194"/>
      <c r="FC106" s="194"/>
      <c r="FD106" s="194"/>
      <c r="FE106" s="194"/>
      <c r="FF106" s="194"/>
      <c r="FG106" s="194"/>
      <c r="FH106" s="194"/>
      <c r="FI106" s="194"/>
      <c r="FJ106" s="194"/>
      <c r="FK106" s="194"/>
      <c r="FL106" s="194"/>
      <c r="FM106" s="194"/>
      <c r="FN106" s="194"/>
      <c r="FO106" s="194"/>
      <c r="FP106" s="194"/>
      <c r="FQ106" s="194"/>
      <c r="FR106" s="194"/>
      <c r="FS106" s="194"/>
      <c r="FT106" s="194"/>
      <c r="FU106" s="194"/>
      <c r="FV106" s="194"/>
      <c r="FW106" s="194"/>
      <c r="FX106" s="194"/>
      <c r="FY106" s="194"/>
      <c r="FZ106" s="194"/>
      <c r="GA106" s="194"/>
      <c r="GB106" s="194"/>
      <c r="GC106" s="194"/>
      <c r="GD106" s="194"/>
      <c r="GE106" s="194"/>
      <c r="GF106" s="194"/>
      <c r="GG106" s="194"/>
      <c r="GH106" s="194"/>
      <c r="GI106" s="194"/>
      <c r="GJ106" s="194"/>
      <c r="GK106" s="194"/>
      <c r="GL106" s="194"/>
      <c r="GM106" s="194"/>
      <c r="GN106" s="194"/>
      <c r="GO106" s="194"/>
      <c r="GP106" s="194"/>
      <c r="GQ106" s="194"/>
      <c r="GR106" s="194"/>
      <c r="GS106" s="194"/>
      <c r="GT106" s="194"/>
      <c r="GU106" s="194"/>
      <c r="GV106" s="194"/>
      <c r="GW106" s="194"/>
      <c r="GX106" s="194"/>
      <c r="GY106" s="194"/>
      <c r="GZ106" s="194"/>
      <c r="HA106" s="194"/>
      <c r="HB106" s="194"/>
      <c r="HC106" s="194"/>
      <c r="HD106" s="194"/>
      <c r="HE106" s="194"/>
      <c r="HF106" s="194"/>
      <c r="HG106" s="194"/>
      <c r="HH106" s="194"/>
      <c r="HI106" s="194"/>
      <c r="HJ106" s="194"/>
      <c r="HK106" s="194"/>
      <c r="HL106" s="194"/>
      <c r="HM106" s="194"/>
      <c r="HN106" s="194"/>
      <c r="HO106" s="194"/>
      <c r="HP106" s="194"/>
      <c r="HQ106" s="194"/>
      <c r="HR106" s="194"/>
      <c r="HS106" s="194"/>
      <c r="HT106" s="194"/>
      <c r="HU106" s="194"/>
      <c r="HV106" s="194"/>
      <c r="HW106" s="194"/>
      <c r="HX106" s="194"/>
      <c r="HY106" s="194"/>
      <c r="HZ106" s="194"/>
      <c r="IA106" s="194"/>
      <c r="IB106" s="194"/>
      <c r="IC106" s="194"/>
      <c r="ID106" s="194"/>
      <c r="IE106" s="194"/>
      <c r="IF106" s="194"/>
      <c r="IG106" s="194"/>
      <c r="IH106" s="194"/>
      <c r="II106" s="194"/>
      <c r="IJ106" s="194"/>
      <c r="IK106" s="194"/>
      <c r="IL106" s="194"/>
      <c r="IM106" s="194"/>
      <c r="IN106" s="194"/>
      <c r="IO106" s="194"/>
      <c r="IP106" s="194"/>
      <c r="IQ106" s="194"/>
      <c r="IR106" s="194"/>
      <c r="IS106" s="194"/>
      <c r="IT106" s="194"/>
      <c r="IU106" s="194"/>
      <c r="IV106" s="194"/>
      <c r="IW106" s="194"/>
    </row>
    <row r="107" customFormat="false" ht="13.5" hidden="false" customHeight="false" outlineLevel="0" collapsed="false">
      <c r="A107" s="155"/>
      <c r="B107" s="218" t="s">
        <v>133</v>
      </c>
      <c r="C107" s="219" t="str">
        <f aca="false">+'Detail by Turbine'!B18</f>
        <v>Available</v>
      </c>
      <c r="D107" s="220" t="n">
        <f aca="false">+D104*$C106</f>
        <v>0</v>
      </c>
      <c r="E107" s="220" t="n">
        <f aca="false">+E104*$C106</f>
        <v>0</v>
      </c>
      <c r="F107" s="220" t="n">
        <f aca="false">+F104*$C106</f>
        <v>0</v>
      </c>
      <c r="G107" s="220" t="n">
        <f aca="false">+G104*$C106</f>
        <v>0</v>
      </c>
      <c r="H107" s="220" t="n">
        <f aca="false">+H104*$C106</f>
        <v>0</v>
      </c>
      <c r="I107" s="220" t="n">
        <f aca="false">+I104*$C106</f>
        <v>0</v>
      </c>
      <c r="J107" s="220" t="n">
        <f aca="false">+J104*$C106</f>
        <v>0</v>
      </c>
      <c r="K107" s="220" t="n">
        <f aca="false">+K104*$C106</f>
        <v>0</v>
      </c>
      <c r="L107" s="220" t="n">
        <f aca="false">+L104*$C106</f>
        <v>0</v>
      </c>
      <c r="M107" s="220" t="n">
        <f aca="false">+M104*$C106</f>
        <v>0</v>
      </c>
      <c r="N107" s="220" t="n">
        <f aca="false">+N104*$C106</f>
        <v>0</v>
      </c>
      <c r="O107" s="220" t="n">
        <f aca="false">+O104*$C106</f>
        <v>0</v>
      </c>
      <c r="P107" s="220" t="n">
        <f aca="false">+P104*$C106</f>
        <v>0</v>
      </c>
      <c r="Q107" s="220" t="n">
        <f aca="false">+Q104*$C106</f>
        <v>0</v>
      </c>
      <c r="R107" s="220" t="n">
        <f aca="false">+R104*$C106</f>
        <v>0</v>
      </c>
      <c r="S107" s="220" t="n">
        <f aca="false">+S104*$C106</f>
        <v>0</v>
      </c>
      <c r="T107" s="220" t="n">
        <f aca="false">+T104*$C106</f>
        <v>0</v>
      </c>
      <c r="U107" s="220" t="n">
        <f aca="false">+U104*$C106</f>
        <v>0</v>
      </c>
      <c r="V107" s="220" t="n">
        <f aca="false">+V104*$C106</f>
        <v>8.34166666666667</v>
      </c>
      <c r="W107" s="220" t="n">
        <f aca="false">+W104*$C106</f>
        <v>9.42608333333333</v>
      </c>
      <c r="X107" s="220" t="n">
        <f aca="false">+X104*$C106</f>
        <v>10.8441666666667</v>
      </c>
      <c r="Y107" s="220" t="n">
        <f aca="false">+Y104*$C106</f>
        <v>12.1788333333333</v>
      </c>
      <c r="Z107" s="220" t="n">
        <f aca="false">+Z104*$C106</f>
        <v>14.4310833333333</v>
      </c>
      <c r="AA107" s="220" t="n">
        <f aca="false">+AA104*$C106</f>
        <v>18.5185</v>
      </c>
      <c r="AB107" s="220" t="n">
        <f aca="false">+AB104*$C106</f>
        <v>23.4400833333333</v>
      </c>
      <c r="AC107" s="220" t="n">
        <f aca="false">+AC104*$C106</f>
        <v>28.27825</v>
      </c>
      <c r="AD107" s="220" t="n">
        <f aca="false">+AD104*$C106</f>
        <v>32.4490833333333</v>
      </c>
      <c r="AE107" s="220" t="n">
        <f aca="false">+AE104*$C106</f>
        <v>36.8701666666667</v>
      </c>
      <c r="AF107" s="220" t="n">
        <f aca="false">+AF104*$C106</f>
        <v>41.3746666666667</v>
      </c>
      <c r="AG107" s="220" t="n">
        <f aca="false">+AG104*$C106</f>
        <v>45.79575</v>
      </c>
      <c r="AH107" s="220" t="n">
        <f aca="false">+AH104*$C106</f>
        <v>49.2158333333333</v>
      </c>
      <c r="AI107" s="181" t="n">
        <f aca="false">+AI104*$C106</f>
        <v>51.7183333333333</v>
      </c>
      <c r="AJ107" s="220" t="n">
        <f aca="false">+AJ104*$C106</f>
        <v>54.3876666666667</v>
      </c>
      <c r="AK107" s="220" t="n">
        <f aca="false">+AK104*$C106</f>
        <v>55.8891666666667</v>
      </c>
      <c r="AL107" s="220" t="n">
        <f aca="false">+AL104*$C106</f>
        <v>57.30725</v>
      </c>
      <c r="AM107" s="220" t="n">
        <f aca="false">+AM104*$C106</f>
        <v>58.4750833333333</v>
      </c>
      <c r="AN107" s="220" t="n">
        <f aca="false">+AN104*$C106</f>
        <v>59.4760833333333</v>
      </c>
      <c r="AO107" s="220" t="n">
        <f aca="false">+AO104*$C106</f>
        <v>67.4840833333333</v>
      </c>
      <c r="AP107" s="220" t="n">
        <f aca="false">+AP104*$C106</f>
        <v>75.4086666666667</v>
      </c>
      <c r="AQ107" s="220" t="n">
        <f aca="false">+AQ104*$C106</f>
        <v>83.083</v>
      </c>
      <c r="AR107" s="220" t="n">
        <f aca="false">+AR104*$C106</f>
        <v>83.4166666666667</v>
      </c>
      <c r="AS107" s="220" t="n">
        <f aca="false">+AS104*$C106</f>
        <v>83.4166666666667</v>
      </c>
      <c r="AT107" s="220" t="n">
        <f aca="false">+AT104*$C106</f>
        <v>83.4166666666667</v>
      </c>
      <c r="AU107" s="220" t="n">
        <f aca="false">+AU104*$C106</f>
        <v>83.4166666666667</v>
      </c>
      <c r="AV107" s="220" t="n">
        <f aca="false">+AV104*$C106</f>
        <v>83.4166666666667</v>
      </c>
      <c r="AW107" s="220" t="n">
        <f aca="false">+AW104*$C106</f>
        <v>83.4166666666667</v>
      </c>
      <c r="AX107" s="220" t="n">
        <f aca="false">+AX104*$C106</f>
        <v>83.4166666666667</v>
      </c>
      <c r="AY107" s="220" t="n">
        <f aca="false">+AY104*$C106</f>
        <v>83.4166666666667</v>
      </c>
      <c r="AZ107" s="220" t="n">
        <f aca="false">+AZ104*$C106</f>
        <v>83.4166666666667</v>
      </c>
      <c r="BA107" s="220" t="n">
        <f aca="false">+BA104*$C106</f>
        <v>83.4166666666667</v>
      </c>
      <c r="BB107" s="220" t="n">
        <f aca="false">+BB104*$C106</f>
        <v>83.4166666666667</v>
      </c>
      <c r="BC107" s="202"/>
      <c r="BD107" s="203"/>
      <c r="BE107" s="203"/>
      <c r="BF107" s="203"/>
      <c r="BG107" s="203"/>
      <c r="BH107" s="203"/>
      <c r="BI107" s="203"/>
      <c r="BJ107" s="203"/>
      <c r="BK107" s="203"/>
      <c r="BL107" s="203"/>
      <c r="BM107" s="203"/>
      <c r="BN107" s="203"/>
      <c r="BO107" s="203"/>
      <c r="BP107" s="203"/>
      <c r="BQ107" s="203"/>
      <c r="BR107" s="203"/>
      <c r="BS107" s="203"/>
      <c r="BT107" s="203"/>
      <c r="BU107" s="203"/>
      <c r="BV107" s="203"/>
      <c r="BW107" s="203"/>
      <c r="BX107" s="203"/>
      <c r="BY107" s="203"/>
      <c r="BZ107" s="203"/>
      <c r="CA107" s="203"/>
      <c r="CB107" s="203"/>
      <c r="CC107" s="203"/>
      <c r="CD107" s="203"/>
      <c r="CE107" s="203"/>
      <c r="CF107" s="203"/>
      <c r="CG107" s="203"/>
      <c r="CH107" s="203"/>
      <c r="CI107" s="203"/>
      <c r="CJ107" s="203"/>
      <c r="CK107" s="203"/>
      <c r="CL107" s="199"/>
      <c r="CM107" s="199"/>
      <c r="CN107" s="199"/>
      <c r="CO107" s="199"/>
      <c r="CP107" s="199"/>
      <c r="CQ107" s="199"/>
      <c r="CR107" s="199"/>
      <c r="CS107" s="199"/>
      <c r="CT107" s="199"/>
      <c r="CU107" s="199"/>
      <c r="CV107" s="199"/>
      <c r="CW107" s="199"/>
      <c r="CX107" s="199"/>
      <c r="CY107" s="199"/>
      <c r="CZ107" s="199"/>
      <c r="DA107" s="199"/>
      <c r="DB107" s="199"/>
      <c r="DC107" s="199"/>
      <c r="DD107" s="199"/>
      <c r="DE107" s="199"/>
      <c r="DF107" s="199"/>
      <c r="DG107" s="199"/>
      <c r="DH107" s="199"/>
      <c r="DI107" s="199"/>
      <c r="DJ107" s="199"/>
      <c r="DK107" s="199"/>
      <c r="DL107" s="199"/>
      <c r="DM107" s="199"/>
      <c r="DN107" s="199"/>
      <c r="DO107" s="199"/>
      <c r="DP107" s="199"/>
      <c r="DQ107" s="199"/>
      <c r="DR107" s="199"/>
      <c r="DS107" s="199"/>
      <c r="DT107" s="199"/>
      <c r="DU107" s="199"/>
      <c r="DV107" s="199"/>
      <c r="DW107" s="199"/>
      <c r="DX107" s="199"/>
      <c r="DY107" s="199"/>
      <c r="DZ107" s="199"/>
      <c r="EA107" s="199"/>
      <c r="EB107" s="199"/>
      <c r="EC107" s="199"/>
      <c r="ED107" s="199"/>
      <c r="EE107" s="199"/>
      <c r="EF107" s="199"/>
      <c r="EG107" s="199"/>
      <c r="EH107" s="199"/>
      <c r="EI107" s="199"/>
      <c r="EJ107" s="199"/>
      <c r="EK107" s="199"/>
      <c r="EL107" s="199"/>
      <c r="EM107" s="199"/>
      <c r="EN107" s="199"/>
      <c r="EO107" s="199"/>
      <c r="EP107" s="199"/>
      <c r="EQ107" s="199"/>
      <c r="ER107" s="199"/>
      <c r="ES107" s="199"/>
      <c r="ET107" s="199"/>
      <c r="EU107" s="199"/>
      <c r="EV107" s="199"/>
      <c r="EW107" s="199"/>
      <c r="EX107" s="199"/>
      <c r="EY107" s="199"/>
      <c r="EZ107" s="199"/>
      <c r="FA107" s="199"/>
      <c r="FB107" s="199"/>
      <c r="FC107" s="199"/>
      <c r="FD107" s="199"/>
      <c r="FE107" s="199"/>
      <c r="FF107" s="199"/>
      <c r="FG107" s="199"/>
      <c r="FH107" s="199"/>
      <c r="FI107" s="199"/>
      <c r="FJ107" s="199"/>
      <c r="FK107" s="199"/>
      <c r="FL107" s="199"/>
      <c r="FM107" s="199"/>
      <c r="FN107" s="199"/>
      <c r="FO107" s="199"/>
      <c r="FP107" s="199"/>
      <c r="FQ107" s="199"/>
      <c r="FR107" s="199"/>
      <c r="FS107" s="199"/>
      <c r="FT107" s="199"/>
      <c r="FU107" s="199"/>
      <c r="FV107" s="199"/>
      <c r="FW107" s="199"/>
      <c r="FX107" s="199"/>
      <c r="FY107" s="199"/>
      <c r="FZ107" s="199"/>
      <c r="GA107" s="199"/>
      <c r="GB107" s="199"/>
      <c r="GC107" s="199"/>
      <c r="GD107" s="199"/>
      <c r="GE107" s="199"/>
      <c r="GF107" s="199"/>
      <c r="GG107" s="199"/>
      <c r="GH107" s="199"/>
      <c r="GI107" s="199"/>
      <c r="GJ107" s="199"/>
      <c r="GK107" s="199"/>
      <c r="GL107" s="199"/>
      <c r="GM107" s="199"/>
      <c r="GN107" s="199"/>
      <c r="GO107" s="199"/>
      <c r="GP107" s="199"/>
      <c r="GQ107" s="199"/>
      <c r="GR107" s="199"/>
      <c r="GS107" s="199"/>
      <c r="GT107" s="199"/>
      <c r="GU107" s="199"/>
      <c r="GV107" s="199"/>
      <c r="GW107" s="199"/>
      <c r="GX107" s="199"/>
      <c r="GY107" s="199"/>
      <c r="GZ107" s="199"/>
      <c r="HA107" s="199"/>
      <c r="HB107" s="199"/>
      <c r="HC107" s="199"/>
      <c r="HD107" s="199"/>
      <c r="HE107" s="199"/>
      <c r="HF107" s="199"/>
      <c r="HG107" s="199"/>
      <c r="HH107" s="199"/>
      <c r="HI107" s="199"/>
      <c r="HJ107" s="199"/>
      <c r="HK107" s="199"/>
      <c r="HL107" s="199"/>
      <c r="HM107" s="199"/>
      <c r="HN107" s="199"/>
      <c r="HO107" s="199"/>
      <c r="HP107" s="199"/>
      <c r="HQ107" s="199"/>
      <c r="HR107" s="199"/>
      <c r="HS107" s="199"/>
      <c r="HT107" s="199"/>
      <c r="HU107" s="199"/>
      <c r="HV107" s="199"/>
      <c r="HW107" s="199"/>
      <c r="HX107" s="199"/>
      <c r="HY107" s="199"/>
      <c r="HZ107" s="199"/>
      <c r="IA107" s="199"/>
      <c r="IB107" s="199"/>
      <c r="IC107" s="199"/>
      <c r="ID107" s="199"/>
      <c r="IE107" s="199"/>
      <c r="IF107" s="199"/>
      <c r="IG107" s="199"/>
      <c r="IH107" s="199"/>
      <c r="II107" s="199"/>
      <c r="IJ107" s="199"/>
      <c r="IK107" s="199"/>
      <c r="IL107" s="199"/>
      <c r="IM107" s="199"/>
      <c r="IN107" s="199"/>
      <c r="IO107" s="199"/>
      <c r="IP107" s="199"/>
      <c r="IQ107" s="199"/>
      <c r="IR107" s="199"/>
      <c r="IS107" s="199"/>
      <c r="IT107" s="199"/>
      <c r="IU107" s="199"/>
      <c r="IV107" s="199"/>
      <c r="IW107" s="199"/>
    </row>
    <row r="108" customFormat="false" ht="15" hidden="false" customHeight="true" outlineLevel="0" collapsed="false">
      <c r="A108" s="155" t="n">
        <f aca="false">+A100+1</f>
        <v>14</v>
      </c>
      <c r="B108" s="208" t="str">
        <f aca="false">+'Detail by Turbine'!G19</f>
        <v>9FA STAG Power Islands</v>
      </c>
      <c r="C108" s="209" t="str">
        <f aca="false">+'Detail by Turbine'!S19</f>
        <v>Sale in Process</v>
      </c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159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187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8"/>
      <c r="BY108" s="188"/>
      <c r="BZ108" s="188"/>
      <c r="CA108" s="188"/>
      <c r="CB108" s="188"/>
      <c r="CC108" s="188"/>
      <c r="CD108" s="188"/>
      <c r="CE108" s="188"/>
      <c r="CF108" s="188"/>
      <c r="CG108" s="188"/>
      <c r="CH108" s="188"/>
      <c r="CI108" s="188"/>
      <c r="CJ108" s="188"/>
      <c r="CK108" s="188"/>
      <c r="CL108" s="188"/>
      <c r="CM108" s="188"/>
      <c r="CN108" s="188"/>
      <c r="CO108" s="188"/>
      <c r="CP108" s="188"/>
      <c r="CQ108" s="188"/>
      <c r="CR108" s="188"/>
      <c r="CS108" s="188"/>
      <c r="CT108" s="188"/>
      <c r="CU108" s="188"/>
      <c r="CV108" s="188"/>
      <c r="CW108" s="188"/>
      <c r="CX108" s="188"/>
      <c r="CY108" s="188"/>
      <c r="CZ108" s="188"/>
      <c r="DA108" s="188"/>
      <c r="DB108" s="188"/>
      <c r="DC108" s="188"/>
      <c r="DD108" s="188"/>
      <c r="DE108" s="188"/>
      <c r="DF108" s="188"/>
      <c r="DG108" s="188"/>
      <c r="DH108" s="188"/>
      <c r="DI108" s="188"/>
      <c r="DJ108" s="188"/>
      <c r="DK108" s="188"/>
      <c r="DL108" s="188"/>
      <c r="DM108" s="188"/>
      <c r="DN108" s="188"/>
      <c r="DO108" s="188"/>
      <c r="DP108" s="188"/>
      <c r="DQ108" s="188"/>
      <c r="DR108" s="188"/>
      <c r="DS108" s="188"/>
      <c r="DT108" s="188"/>
      <c r="DU108" s="188"/>
      <c r="DV108" s="188"/>
      <c r="DW108" s="188"/>
      <c r="DX108" s="188"/>
      <c r="DY108" s="188"/>
      <c r="DZ108" s="188"/>
      <c r="EA108" s="188"/>
      <c r="EB108" s="188"/>
      <c r="EC108" s="188"/>
      <c r="ED108" s="188"/>
      <c r="EE108" s="188"/>
      <c r="EF108" s="188"/>
      <c r="EG108" s="188"/>
      <c r="EH108" s="188"/>
      <c r="EI108" s="188"/>
      <c r="EJ108" s="188"/>
      <c r="EK108" s="188"/>
      <c r="EL108" s="188"/>
      <c r="EM108" s="188"/>
      <c r="EN108" s="188"/>
      <c r="EO108" s="188"/>
      <c r="EP108" s="188"/>
      <c r="EQ108" s="188"/>
      <c r="ER108" s="188"/>
      <c r="ES108" s="188"/>
      <c r="ET108" s="188"/>
      <c r="EU108" s="188"/>
      <c r="EV108" s="188"/>
      <c r="EW108" s="188"/>
      <c r="EX108" s="188"/>
      <c r="EY108" s="188"/>
      <c r="EZ108" s="188"/>
      <c r="FA108" s="188"/>
      <c r="FB108" s="188"/>
      <c r="FC108" s="188"/>
      <c r="FD108" s="188"/>
      <c r="FE108" s="188"/>
      <c r="FF108" s="188"/>
      <c r="FG108" s="188"/>
      <c r="FH108" s="188"/>
      <c r="FI108" s="188"/>
      <c r="FJ108" s="188"/>
      <c r="FK108" s="188"/>
      <c r="FL108" s="188"/>
      <c r="FM108" s="188"/>
      <c r="FN108" s="188"/>
      <c r="FO108" s="188"/>
      <c r="FP108" s="188"/>
      <c r="FQ108" s="188"/>
      <c r="FR108" s="188"/>
      <c r="FS108" s="188"/>
      <c r="FT108" s="188"/>
      <c r="FU108" s="188"/>
      <c r="FV108" s="188"/>
      <c r="FW108" s="188"/>
      <c r="FX108" s="188"/>
      <c r="FY108" s="188"/>
      <c r="FZ108" s="188"/>
      <c r="GA108" s="188"/>
      <c r="GB108" s="188"/>
      <c r="GC108" s="188"/>
      <c r="GD108" s="188"/>
      <c r="GE108" s="188"/>
      <c r="GF108" s="188"/>
      <c r="GG108" s="188"/>
      <c r="GH108" s="188"/>
      <c r="GI108" s="188"/>
      <c r="GJ108" s="188"/>
      <c r="GK108" s="188"/>
      <c r="GL108" s="188"/>
      <c r="GM108" s="188"/>
      <c r="GN108" s="188"/>
      <c r="GO108" s="188"/>
      <c r="GP108" s="188"/>
      <c r="GQ108" s="188"/>
      <c r="GR108" s="188"/>
      <c r="GS108" s="188"/>
      <c r="GT108" s="188"/>
      <c r="GU108" s="188"/>
      <c r="GV108" s="188"/>
      <c r="GW108" s="188"/>
      <c r="GX108" s="188"/>
      <c r="GY108" s="188"/>
      <c r="GZ108" s="188"/>
      <c r="HA108" s="188"/>
      <c r="HB108" s="188"/>
      <c r="HC108" s="188"/>
      <c r="HD108" s="188"/>
      <c r="HE108" s="188"/>
      <c r="HF108" s="188"/>
      <c r="HG108" s="188"/>
      <c r="HH108" s="188"/>
      <c r="HI108" s="188"/>
      <c r="HJ108" s="188"/>
      <c r="HK108" s="188"/>
      <c r="HL108" s="188"/>
      <c r="HM108" s="188"/>
      <c r="HN108" s="188"/>
      <c r="HO108" s="188"/>
      <c r="HP108" s="188"/>
      <c r="HQ108" s="188"/>
      <c r="HR108" s="188"/>
      <c r="HS108" s="188"/>
      <c r="HT108" s="188"/>
      <c r="HU108" s="188"/>
      <c r="HV108" s="188"/>
      <c r="HW108" s="188"/>
      <c r="HX108" s="188"/>
      <c r="HY108" s="188"/>
      <c r="HZ108" s="188"/>
      <c r="IA108" s="188"/>
      <c r="IB108" s="188"/>
      <c r="IC108" s="188"/>
      <c r="ID108" s="188"/>
      <c r="IE108" s="188"/>
      <c r="IF108" s="188"/>
      <c r="IG108" s="188"/>
      <c r="IH108" s="188"/>
      <c r="II108" s="188"/>
      <c r="IJ108" s="188"/>
      <c r="IK108" s="188"/>
      <c r="IL108" s="188"/>
      <c r="IM108" s="188"/>
      <c r="IN108" s="188"/>
      <c r="IO108" s="188"/>
      <c r="IP108" s="188"/>
      <c r="IQ108" s="188"/>
      <c r="IR108" s="188"/>
      <c r="IS108" s="188"/>
      <c r="IT108" s="188"/>
      <c r="IU108" s="188"/>
      <c r="IV108" s="188"/>
      <c r="IW108" s="188"/>
    </row>
    <row r="109" customFormat="false" ht="12.75" hidden="false" customHeight="false" outlineLevel="0" collapsed="false">
      <c r="A109" s="155"/>
      <c r="B109" s="211" t="s">
        <v>128</v>
      </c>
      <c r="C109" s="209"/>
      <c r="D109" s="212" t="n">
        <v>0</v>
      </c>
      <c r="E109" s="212" t="n">
        <v>0</v>
      </c>
      <c r="F109" s="212" t="n">
        <v>0</v>
      </c>
      <c r="G109" s="212" t="n">
        <v>0</v>
      </c>
      <c r="H109" s="212" t="n">
        <v>0</v>
      </c>
      <c r="I109" s="212" t="n">
        <v>0</v>
      </c>
      <c r="J109" s="212" t="n">
        <v>0</v>
      </c>
      <c r="K109" s="212" t="n">
        <v>0</v>
      </c>
      <c r="L109" s="212" t="n">
        <v>0</v>
      </c>
      <c r="M109" s="212" t="n">
        <v>0</v>
      </c>
      <c r="N109" s="212" t="n">
        <v>0</v>
      </c>
      <c r="O109" s="212" t="n">
        <v>0</v>
      </c>
      <c r="P109" s="212" t="n">
        <v>0</v>
      </c>
      <c r="Q109" s="212" t="n">
        <v>0</v>
      </c>
      <c r="R109" s="212" t="n">
        <v>0</v>
      </c>
      <c r="S109" s="212" t="n">
        <v>0</v>
      </c>
      <c r="T109" s="212" t="n">
        <v>0</v>
      </c>
      <c r="U109" s="212" t="n">
        <v>0</v>
      </c>
      <c r="V109" s="212" t="n">
        <v>0</v>
      </c>
      <c r="W109" s="212" t="n">
        <v>0</v>
      </c>
      <c r="X109" s="212" t="n">
        <v>0.1</v>
      </c>
      <c r="Y109" s="212" t="n">
        <v>0</v>
      </c>
      <c r="Z109" s="212" t="n">
        <v>0</v>
      </c>
      <c r="AA109" s="212" t="n">
        <v>0.23</v>
      </c>
      <c r="AB109" s="212" t="n">
        <v>0.05</v>
      </c>
      <c r="AC109" s="212" t="n">
        <v>0.05</v>
      </c>
      <c r="AD109" s="212" t="n">
        <v>0.05</v>
      </c>
      <c r="AE109" s="212" t="n">
        <v>0.05</v>
      </c>
      <c r="AF109" s="212" t="n">
        <v>0.05</v>
      </c>
      <c r="AG109" s="212" t="n">
        <v>0.04</v>
      </c>
      <c r="AH109" s="212" t="n">
        <v>0.03</v>
      </c>
      <c r="AI109" s="164" t="n">
        <v>0.03</v>
      </c>
      <c r="AJ109" s="212" t="n">
        <v>0.03</v>
      </c>
      <c r="AK109" s="212" t="n">
        <v>0.02</v>
      </c>
      <c r="AL109" s="212" t="n">
        <v>0.02</v>
      </c>
      <c r="AM109" s="212" t="n">
        <v>0.02</v>
      </c>
      <c r="AN109" s="212" t="n">
        <v>0.02</v>
      </c>
      <c r="AO109" s="212" t="n">
        <v>0.06</v>
      </c>
      <c r="AP109" s="212" t="n">
        <v>0.07</v>
      </c>
      <c r="AQ109" s="212" t="n">
        <v>0.06</v>
      </c>
      <c r="AR109" s="212" t="n">
        <v>0.01</v>
      </c>
      <c r="AS109" s="212" t="n">
        <v>0.01</v>
      </c>
      <c r="AT109" s="212" t="n">
        <v>0</v>
      </c>
      <c r="AU109" s="212" t="n">
        <v>0</v>
      </c>
      <c r="AV109" s="212" t="n">
        <v>0</v>
      </c>
      <c r="AW109" s="212" t="n">
        <v>0</v>
      </c>
      <c r="AX109" s="212" t="n">
        <v>0</v>
      </c>
      <c r="AY109" s="212" t="n">
        <v>0</v>
      </c>
      <c r="AZ109" s="212" t="n">
        <v>0</v>
      </c>
      <c r="BA109" s="212" t="n">
        <v>0</v>
      </c>
      <c r="BB109" s="212" t="n">
        <v>0</v>
      </c>
      <c r="BC109" s="191" t="n">
        <f aca="false">SUM(D109:BB109)</f>
        <v>1</v>
      </c>
      <c r="BD109" s="189"/>
      <c r="BE109" s="192"/>
      <c r="BF109" s="192"/>
      <c r="BG109" s="192"/>
      <c r="BH109" s="192"/>
      <c r="BI109" s="192"/>
      <c r="BJ109" s="192"/>
      <c r="BK109" s="192"/>
      <c r="BL109" s="192"/>
      <c r="BM109" s="192"/>
      <c r="BN109" s="192"/>
      <c r="BO109" s="192"/>
      <c r="BP109" s="192"/>
      <c r="BQ109" s="192"/>
      <c r="BR109" s="192"/>
      <c r="BS109" s="192"/>
      <c r="BT109" s="192"/>
      <c r="BU109" s="192"/>
      <c r="BV109" s="192"/>
      <c r="BW109" s="192"/>
      <c r="BX109" s="192"/>
      <c r="BY109" s="192"/>
      <c r="BZ109" s="192"/>
      <c r="CA109" s="192"/>
      <c r="CB109" s="192"/>
      <c r="CC109" s="192"/>
      <c r="CD109" s="192"/>
      <c r="CE109" s="192"/>
      <c r="CF109" s="192"/>
      <c r="CG109" s="192"/>
      <c r="CH109" s="192"/>
      <c r="CI109" s="192"/>
      <c r="CJ109" s="192"/>
      <c r="CK109" s="192"/>
      <c r="CL109" s="192"/>
      <c r="CM109" s="192"/>
      <c r="CN109" s="192"/>
      <c r="CO109" s="192"/>
      <c r="CP109" s="192"/>
      <c r="CQ109" s="192"/>
      <c r="CR109" s="192"/>
      <c r="CS109" s="192"/>
      <c r="CT109" s="192"/>
      <c r="CU109" s="192"/>
      <c r="CV109" s="192"/>
      <c r="CW109" s="192"/>
      <c r="CX109" s="192"/>
      <c r="CY109" s="192"/>
      <c r="CZ109" s="192"/>
      <c r="DA109" s="192"/>
      <c r="DB109" s="192"/>
      <c r="DC109" s="192"/>
      <c r="DD109" s="192"/>
      <c r="DE109" s="192"/>
      <c r="DF109" s="192"/>
      <c r="DG109" s="192"/>
      <c r="DH109" s="192"/>
      <c r="DI109" s="192"/>
      <c r="DJ109" s="192"/>
      <c r="DK109" s="192"/>
      <c r="DL109" s="192"/>
      <c r="DM109" s="192"/>
      <c r="DN109" s="192"/>
      <c r="DO109" s="192"/>
      <c r="DP109" s="192"/>
      <c r="DQ109" s="192"/>
      <c r="DR109" s="192"/>
      <c r="DS109" s="192"/>
      <c r="DT109" s="192"/>
      <c r="DU109" s="192"/>
      <c r="DV109" s="192"/>
      <c r="DW109" s="192"/>
      <c r="DX109" s="192"/>
      <c r="DY109" s="192"/>
      <c r="DZ109" s="192"/>
      <c r="EA109" s="192"/>
      <c r="EB109" s="192"/>
      <c r="EC109" s="192"/>
      <c r="ED109" s="192"/>
      <c r="EE109" s="192"/>
      <c r="EF109" s="192"/>
      <c r="EG109" s="192"/>
      <c r="EH109" s="192"/>
      <c r="EI109" s="192"/>
      <c r="EJ109" s="192"/>
      <c r="EK109" s="192"/>
      <c r="EL109" s="192"/>
      <c r="EM109" s="192"/>
      <c r="EN109" s="192"/>
      <c r="EO109" s="192"/>
      <c r="EP109" s="192"/>
      <c r="EQ109" s="192"/>
      <c r="ER109" s="192"/>
      <c r="ES109" s="192"/>
      <c r="ET109" s="192"/>
      <c r="EU109" s="192"/>
      <c r="EV109" s="192"/>
      <c r="EW109" s="192"/>
      <c r="EX109" s="192"/>
      <c r="EY109" s="192"/>
      <c r="EZ109" s="192"/>
      <c r="FA109" s="192"/>
      <c r="FB109" s="192"/>
      <c r="FC109" s="192"/>
      <c r="FD109" s="192"/>
      <c r="FE109" s="192"/>
      <c r="FF109" s="192"/>
      <c r="FG109" s="192"/>
      <c r="FH109" s="192"/>
      <c r="FI109" s="192"/>
      <c r="FJ109" s="192"/>
      <c r="FK109" s="192"/>
      <c r="FL109" s="192"/>
      <c r="FM109" s="192"/>
      <c r="FN109" s="192"/>
      <c r="FO109" s="192"/>
      <c r="FP109" s="192"/>
      <c r="FQ109" s="192"/>
      <c r="FR109" s="192"/>
      <c r="FS109" s="192"/>
      <c r="FT109" s="192"/>
      <c r="FU109" s="192"/>
      <c r="FV109" s="192"/>
      <c r="FW109" s="192"/>
      <c r="FX109" s="192"/>
      <c r="FY109" s="192"/>
      <c r="FZ109" s="192"/>
      <c r="GA109" s="192"/>
      <c r="GB109" s="192"/>
      <c r="GC109" s="192"/>
      <c r="GD109" s="192"/>
      <c r="GE109" s="192"/>
      <c r="GF109" s="192"/>
      <c r="GG109" s="192"/>
      <c r="GH109" s="192"/>
      <c r="GI109" s="192"/>
      <c r="GJ109" s="192"/>
      <c r="GK109" s="192"/>
      <c r="GL109" s="192"/>
      <c r="GM109" s="192"/>
      <c r="GN109" s="192"/>
      <c r="GO109" s="192"/>
      <c r="GP109" s="192"/>
      <c r="GQ109" s="192"/>
      <c r="GR109" s="192"/>
      <c r="GS109" s="192"/>
      <c r="GT109" s="192"/>
      <c r="GU109" s="192"/>
      <c r="GV109" s="192"/>
      <c r="GW109" s="192"/>
      <c r="GX109" s="192"/>
      <c r="GY109" s="192"/>
      <c r="GZ109" s="192"/>
      <c r="HA109" s="192"/>
      <c r="HB109" s="192"/>
      <c r="HC109" s="192"/>
      <c r="HD109" s="192"/>
      <c r="HE109" s="192"/>
      <c r="HF109" s="192"/>
      <c r="HG109" s="192"/>
      <c r="HH109" s="192"/>
      <c r="HI109" s="192"/>
      <c r="HJ109" s="192"/>
      <c r="HK109" s="192"/>
      <c r="HL109" s="192"/>
      <c r="HM109" s="192"/>
      <c r="HN109" s="192"/>
      <c r="HO109" s="192"/>
      <c r="HP109" s="192"/>
      <c r="HQ109" s="192"/>
      <c r="HR109" s="192"/>
      <c r="HS109" s="192"/>
      <c r="HT109" s="192"/>
      <c r="HU109" s="192"/>
      <c r="HV109" s="192"/>
      <c r="HW109" s="192"/>
      <c r="HX109" s="192"/>
      <c r="HY109" s="192"/>
      <c r="HZ109" s="192"/>
      <c r="IA109" s="192"/>
      <c r="IB109" s="192"/>
      <c r="IC109" s="192"/>
      <c r="ID109" s="192"/>
      <c r="IE109" s="192"/>
      <c r="IF109" s="192"/>
      <c r="IG109" s="192"/>
      <c r="IH109" s="192"/>
      <c r="II109" s="192"/>
      <c r="IJ109" s="192"/>
      <c r="IK109" s="192"/>
      <c r="IL109" s="192"/>
      <c r="IM109" s="192"/>
      <c r="IN109" s="192"/>
      <c r="IO109" s="192"/>
      <c r="IP109" s="192"/>
      <c r="IQ109" s="192"/>
      <c r="IR109" s="192"/>
      <c r="IS109" s="192"/>
      <c r="IT109" s="192"/>
      <c r="IU109" s="192"/>
      <c r="IV109" s="192"/>
      <c r="IW109" s="192"/>
    </row>
    <row r="110" customFormat="false" ht="12.75" hidden="false" customHeight="false" outlineLevel="0" collapsed="false">
      <c r="A110" s="155"/>
      <c r="B110" s="211" t="s">
        <v>129</v>
      </c>
      <c r="C110" s="209"/>
      <c r="D110" s="212" t="n">
        <f aca="false">D109</f>
        <v>0</v>
      </c>
      <c r="E110" s="212" t="n">
        <f aca="false">+D110+E109</f>
        <v>0</v>
      </c>
      <c r="F110" s="212" t="n">
        <f aca="false">+E110+F109</f>
        <v>0</v>
      </c>
      <c r="G110" s="212" t="n">
        <f aca="false">+F110+G109</f>
        <v>0</v>
      </c>
      <c r="H110" s="212" t="n">
        <f aca="false">+G110+H109</f>
        <v>0</v>
      </c>
      <c r="I110" s="212" t="n">
        <f aca="false">+H110+I109</f>
        <v>0</v>
      </c>
      <c r="J110" s="212" t="n">
        <f aca="false">+I110+J109</f>
        <v>0</v>
      </c>
      <c r="K110" s="212" t="n">
        <f aca="false">+J110+K109</f>
        <v>0</v>
      </c>
      <c r="L110" s="212" t="n">
        <f aca="false">+K110+L109</f>
        <v>0</v>
      </c>
      <c r="M110" s="212" t="n">
        <f aca="false">+L110+M109</f>
        <v>0</v>
      </c>
      <c r="N110" s="212" t="n">
        <f aca="false">+M110+N109</f>
        <v>0</v>
      </c>
      <c r="O110" s="212" t="n">
        <f aca="false">+N110+O109</f>
        <v>0</v>
      </c>
      <c r="P110" s="212" t="n">
        <f aca="false">+O110+P109</f>
        <v>0</v>
      </c>
      <c r="Q110" s="212" t="n">
        <f aca="false">+P110+Q109</f>
        <v>0</v>
      </c>
      <c r="R110" s="212" t="n">
        <f aca="false">+Q110+R109</f>
        <v>0</v>
      </c>
      <c r="S110" s="212" t="n">
        <f aca="false">+R110+S109</f>
        <v>0</v>
      </c>
      <c r="T110" s="212" t="n">
        <f aca="false">+S110+T109</f>
        <v>0</v>
      </c>
      <c r="U110" s="212" t="n">
        <f aca="false">+T110+U109</f>
        <v>0</v>
      </c>
      <c r="V110" s="212" t="n">
        <f aca="false">+U110+V109</f>
        <v>0</v>
      </c>
      <c r="W110" s="212" t="n">
        <f aca="false">+V110+W109</f>
        <v>0</v>
      </c>
      <c r="X110" s="212" t="n">
        <f aca="false">+W110+X109</f>
        <v>0.1</v>
      </c>
      <c r="Y110" s="212" t="n">
        <f aca="false">+X110+Y109</f>
        <v>0.1</v>
      </c>
      <c r="Z110" s="212" t="n">
        <f aca="false">+Y110+Z109</f>
        <v>0.1</v>
      </c>
      <c r="AA110" s="212" t="n">
        <f aca="false">+Z110+AA109</f>
        <v>0.33</v>
      </c>
      <c r="AB110" s="212" t="n">
        <f aca="false">+AA110+AB109</f>
        <v>0.38</v>
      </c>
      <c r="AC110" s="212" t="n">
        <f aca="false">+AB110+AC109</f>
        <v>0.43</v>
      </c>
      <c r="AD110" s="212" t="n">
        <f aca="false">+AC110+AD109</f>
        <v>0.48</v>
      </c>
      <c r="AE110" s="212" t="n">
        <f aca="false">+AD110+AE109</f>
        <v>0.53</v>
      </c>
      <c r="AF110" s="212" t="n">
        <f aca="false">+AE110+AF109</f>
        <v>0.58</v>
      </c>
      <c r="AG110" s="212" t="n">
        <f aca="false">+AF110+AG109</f>
        <v>0.62</v>
      </c>
      <c r="AH110" s="212" t="n">
        <f aca="false">+AG110+AH109</f>
        <v>0.65</v>
      </c>
      <c r="AI110" s="164" t="n">
        <f aca="false">+AH110+AI109</f>
        <v>0.68</v>
      </c>
      <c r="AJ110" s="212" t="n">
        <f aca="false">+AI110+AJ109</f>
        <v>0.71</v>
      </c>
      <c r="AK110" s="212" t="n">
        <f aca="false">+AJ110+AK109</f>
        <v>0.73</v>
      </c>
      <c r="AL110" s="212" t="n">
        <f aca="false">+AK110+AL109</f>
        <v>0.75</v>
      </c>
      <c r="AM110" s="212" t="n">
        <f aca="false">+AL110+AM109</f>
        <v>0.77</v>
      </c>
      <c r="AN110" s="212" t="n">
        <f aca="false">+AM110+AN109</f>
        <v>0.79</v>
      </c>
      <c r="AO110" s="212" t="n">
        <f aca="false">+AN110+AO109</f>
        <v>0.85</v>
      </c>
      <c r="AP110" s="212" t="n">
        <f aca="false">+AO110+AP109</f>
        <v>0.92</v>
      </c>
      <c r="AQ110" s="212" t="n">
        <f aca="false">+AP110+AQ109</f>
        <v>0.98</v>
      </c>
      <c r="AR110" s="212" t="n">
        <f aca="false">+AQ110+AR109</f>
        <v>0.99</v>
      </c>
      <c r="AS110" s="212" t="n">
        <f aca="false">+AR110+AS109</f>
        <v>1</v>
      </c>
      <c r="AT110" s="212" t="n">
        <f aca="false">+AS110+AT109</f>
        <v>1</v>
      </c>
      <c r="AU110" s="212" t="n">
        <f aca="false">+AT110+AU109</f>
        <v>1</v>
      </c>
      <c r="AV110" s="212" t="n">
        <f aca="false">+AU110+AV109</f>
        <v>1</v>
      </c>
      <c r="AW110" s="212" t="n">
        <f aca="false">+AV110+AW109</f>
        <v>1</v>
      </c>
      <c r="AX110" s="212" t="n">
        <f aca="false">+AW110+AX109</f>
        <v>1</v>
      </c>
      <c r="AY110" s="212" t="n">
        <f aca="false">+AX110+AY109</f>
        <v>1</v>
      </c>
      <c r="AZ110" s="212" t="n">
        <f aca="false">+AY110+AZ109</f>
        <v>1</v>
      </c>
      <c r="BA110" s="212" t="n">
        <f aca="false">+AZ110+BA109</f>
        <v>1</v>
      </c>
      <c r="BB110" s="212" t="n">
        <f aca="false">+BA110+BB109</f>
        <v>1</v>
      </c>
      <c r="BC110" s="191"/>
      <c r="BD110" s="189"/>
      <c r="BE110" s="192"/>
      <c r="BF110" s="192"/>
      <c r="BG110" s="192"/>
      <c r="BH110" s="192"/>
      <c r="BI110" s="192"/>
      <c r="BJ110" s="192"/>
      <c r="BK110" s="192"/>
      <c r="BL110" s="192"/>
      <c r="BM110" s="192"/>
      <c r="BN110" s="192"/>
      <c r="BO110" s="192"/>
      <c r="BP110" s="192"/>
      <c r="BQ110" s="192"/>
      <c r="BR110" s="192"/>
      <c r="BS110" s="192"/>
      <c r="BT110" s="192"/>
      <c r="BU110" s="192"/>
      <c r="BV110" s="192"/>
      <c r="BW110" s="192"/>
      <c r="BX110" s="192"/>
      <c r="BY110" s="192"/>
      <c r="BZ110" s="192"/>
      <c r="CA110" s="192"/>
      <c r="CB110" s="192"/>
      <c r="CC110" s="192"/>
      <c r="CD110" s="192"/>
      <c r="CE110" s="192"/>
      <c r="CF110" s="192"/>
      <c r="CG110" s="192"/>
      <c r="CH110" s="192"/>
      <c r="CI110" s="192"/>
      <c r="CJ110" s="192"/>
      <c r="CK110" s="192"/>
      <c r="CL110" s="192"/>
      <c r="CM110" s="192"/>
      <c r="CN110" s="192"/>
      <c r="CO110" s="192"/>
      <c r="CP110" s="192"/>
      <c r="CQ110" s="192"/>
      <c r="CR110" s="192"/>
      <c r="CS110" s="192"/>
      <c r="CT110" s="192"/>
      <c r="CU110" s="192"/>
      <c r="CV110" s="192"/>
      <c r="CW110" s="192"/>
      <c r="CX110" s="192"/>
      <c r="CY110" s="192"/>
      <c r="CZ110" s="192"/>
      <c r="DA110" s="192"/>
      <c r="DB110" s="192"/>
      <c r="DC110" s="192"/>
      <c r="DD110" s="192"/>
      <c r="DE110" s="192"/>
      <c r="DF110" s="192"/>
      <c r="DG110" s="192"/>
      <c r="DH110" s="192"/>
      <c r="DI110" s="192"/>
      <c r="DJ110" s="192"/>
      <c r="DK110" s="192"/>
      <c r="DL110" s="192"/>
      <c r="DM110" s="192"/>
      <c r="DN110" s="192"/>
      <c r="DO110" s="192"/>
      <c r="DP110" s="192"/>
      <c r="DQ110" s="192"/>
      <c r="DR110" s="192"/>
      <c r="DS110" s="192"/>
      <c r="DT110" s="192"/>
      <c r="DU110" s="192"/>
      <c r="DV110" s="192"/>
      <c r="DW110" s="192"/>
      <c r="DX110" s="192"/>
      <c r="DY110" s="192"/>
      <c r="DZ110" s="192"/>
      <c r="EA110" s="192"/>
      <c r="EB110" s="192"/>
      <c r="EC110" s="192"/>
      <c r="ED110" s="192"/>
      <c r="EE110" s="192"/>
      <c r="EF110" s="192"/>
      <c r="EG110" s="192"/>
      <c r="EH110" s="192"/>
      <c r="EI110" s="192"/>
      <c r="EJ110" s="192"/>
      <c r="EK110" s="192"/>
      <c r="EL110" s="192"/>
      <c r="EM110" s="192"/>
      <c r="EN110" s="192"/>
      <c r="EO110" s="192"/>
      <c r="EP110" s="192"/>
      <c r="EQ110" s="192"/>
      <c r="ER110" s="192"/>
      <c r="ES110" s="192"/>
      <c r="ET110" s="192"/>
      <c r="EU110" s="192"/>
      <c r="EV110" s="192"/>
      <c r="EW110" s="192"/>
      <c r="EX110" s="192"/>
      <c r="EY110" s="192"/>
      <c r="EZ110" s="192"/>
      <c r="FA110" s="192"/>
      <c r="FB110" s="192"/>
      <c r="FC110" s="192"/>
      <c r="FD110" s="192"/>
      <c r="FE110" s="192"/>
      <c r="FF110" s="192"/>
      <c r="FG110" s="192"/>
      <c r="FH110" s="192"/>
      <c r="FI110" s="192"/>
      <c r="FJ110" s="192"/>
      <c r="FK110" s="192"/>
      <c r="FL110" s="192"/>
      <c r="FM110" s="192"/>
      <c r="FN110" s="192"/>
      <c r="FO110" s="192"/>
      <c r="FP110" s="192"/>
      <c r="FQ110" s="192"/>
      <c r="FR110" s="192"/>
      <c r="FS110" s="192"/>
      <c r="FT110" s="192"/>
      <c r="FU110" s="192"/>
      <c r="FV110" s="192"/>
      <c r="FW110" s="192"/>
      <c r="FX110" s="192"/>
      <c r="FY110" s="192"/>
      <c r="FZ110" s="192"/>
      <c r="GA110" s="192"/>
      <c r="GB110" s="192"/>
      <c r="GC110" s="192"/>
      <c r="GD110" s="192"/>
      <c r="GE110" s="192"/>
      <c r="GF110" s="192"/>
      <c r="GG110" s="192"/>
      <c r="GH110" s="192"/>
      <c r="GI110" s="192"/>
      <c r="GJ110" s="192"/>
      <c r="GK110" s="192"/>
      <c r="GL110" s="192"/>
      <c r="GM110" s="192"/>
      <c r="GN110" s="192"/>
      <c r="GO110" s="192"/>
      <c r="GP110" s="192"/>
      <c r="GQ110" s="192"/>
      <c r="GR110" s="192"/>
      <c r="GS110" s="192"/>
      <c r="GT110" s="192"/>
      <c r="GU110" s="192"/>
      <c r="GV110" s="192"/>
      <c r="GW110" s="192"/>
      <c r="GX110" s="192"/>
      <c r="GY110" s="192"/>
      <c r="GZ110" s="192"/>
      <c r="HA110" s="192"/>
      <c r="HB110" s="192"/>
      <c r="HC110" s="192"/>
      <c r="HD110" s="192"/>
      <c r="HE110" s="192"/>
      <c r="HF110" s="192"/>
      <c r="HG110" s="192"/>
      <c r="HH110" s="192"/>
      <c r="HI110" s="192"/>
      <c r="HJ110" s="192"/>
      <c r="HK110" s="192"/>
      <c r="HL110" s="192"/>
      <c r="HM110" s="192"/>
      <c r="HN110" s="192"/>
      <c r="HO110" s="192"/>
      <c r="HP110" s="192"/>
      <c r="HQ110" s="192"/>
      <c r="HR110" s="192"/>
      <c r="HS110" s="192"/>
      <c r="HT110" s="192"/>
      <c r="HU110" s="192"/>
      <c r="HV110" s="192"/>
      <c r="HW110" s="192"/>
      <c r="HX110" s="192"/>
      <c r="HY110" s="192"/>
      <c r="HZ110" s="192"/>
      <c r="IA110" s="192"/>
      <c r="IB110" s="192"/>
      <c r="IC110" s="192"/>
      <c r="ID110" s="192"/>
      <c r="IE110" s="192"/>
      <c r="IF110" s="192"/>
      <c r="IG110" s="192"/>
      <c r="IH110" s="192"/>
      <c r="II110" s="192"/>
      <c r="IJ110" s="192"/>
      <c r="IK110" s="192"/>
      <c r="IL110" s="192"/>
      <c r="IM110" s="192"/>
      <c r="IN110" s="192"/>
      <c r="IO110" s="192"/>
      <c r="IP110" s="192"/>
      <c r="IQ110" s="192"/>
      <c r="IR110" s="192"/>
      <c r="IS110" s="192"/>
      <c r="IT110" s="192"/>
      <c r="IU110" s="192"/>
      <c r="IV110" s="192"/>
      <c r="IW110" s="192"/>
    </row>
    <row r="111" customFormat="false" ht="12.75" hidden="false" customHeight="false" outlineLevel="0" collapsed="false">
      <c r="A111" s="155"/>
      <c r="B111" s="211" t="s">
        <v>130</v>
      </c>
      <c r="C111" s="209"/>
      <c r="D111" s="212" t="n">
        <v>0</v>
      </c>
      <c r="E111" s="212" t="n">
        <v>0</v>
      </c>
      <c r="F111" s="212" t="n">
        <v>0</v>
      </c>
      <c r="G111" s="212" t="n">
        <v>0</v>
      </c>
      <c r="H111" s="212" t="n">
        <v>0</v>
      </c>
      <c r="I111" s="212" t="n">
        <v>0</v>
      </c>
      <c r="J111" s="212" t="n">
        <v>0</v>
      </c>
      <c r="K111" s="212" t="n">
        <v>0</v>
      </c>
      <c r="L111" s="212" t="n">
        <v>0</v>
      </c>
      <c r="M111" s="212" t="n">
        <v>0</v>
      </c>
      <c r="N111" s="212" t="n">
        <v>0</v>
      </c>
      <c r="O111" s="212" t="n">
        <v>0</v>
      </c>
      <c r="P111" s="212" t="n">
        <v>0</v>
      </c>
      <c r="Q111" s="212" t="n">
        <v>0</v>
      </c>
      <c r="R111" s="212" t="n">
        <v>0</v>
      </c>
      <c r="S111" s="212" t="n">
        <v>0</v>
      </c>
      <c r="T111" s="212" t="n">
        <v>0</v>
      </c>
      <c r="U111" s="212" t="n">
        <v>0</v>
      </c>
      <c r="V111" s="212" t="n">
        <f aca="false">V112-U112</f>
        <v>0.1</v>
      </c>
      <c r="W111" s="212" t="n">
        <f aca="false">W112-V112</f>
        <v>0.013</v>
      </c>
      <c r="X111" s="212" t="n">
        <f aca="false">X112-W112</f>
        <v>0.017</v>
      </c>
      <c r="Y111" s="212" t="n">
        <f aca="false">Y112-X112</f>
        <v>0.016</v>
      </c>
      <c r="Z111" s="212" t="n">
        <f aca="false">Z112-Y112</f>
        <v>0.027</v>
      </c>
      <c r="AA111" s="212" t="n">
        <f aca="false">AA112-Z112</f>
        <v>0.049</v>
      </c>
      <c r="AB111" s="212" t="n">
        <f aca="false">AB112-AA112</f>
        <v>0.059</v>
      </c>
      <c r="AC111" s="212" t="n">
        <f aca="false">AC112-AB112</f>
        <v>0.058</v>
      </c>
      <c r="AD111" s="212" t="n">
        <f aca="false">AD112-AC112</f>
        <v>0.05</v>
      </c>
      <c r="AE111" s="212" t="n">
        <f aca="false">AE112-AD112</f>
        <v>0.053</v>
      </c>
      <c r="AF111" s="212" t="n">
        <f aca="false">AF112-AE112</f>
        <v>0.054</v>
      </c>
      <c r="AG111" s="212" t="n">
        <f aca="false">AG112-AF112</f>
        <v>0.0530000000000001</v>
      </c>
      <c r="AH111" s="212" t="n">
        <f aca="false">AH112-AG112</f>
        <v>0.0409999999999999</v>
      </c>
      <c r="AI111" s="164" t="n">
        <f aca="false">AI112-AH112</f>
        <v>0.03</v>
      </c>
      <c r="AJ111" s="212" t="n">
        <f aca="false">AJ112-AI112</f>
        <v>0.032</v>
      </c>
      <c r="AK111" s="212" t="n">
        <f aca="false">AK112-AJ112</f>
        <v>0.018</v>
      </c>
      <c r="AL111" s="212" t="n">
        <f aca="false">AL112-AK112</f>
        <v>0.017</v>
      </c>
      <c r="AM111" s="212" t="n">
        <f aca="false">AM112-AL112</f>
        <v>0.0139999999999999</v>
      </c>
      <c r="AN111" s="212" t="n">
        <f aca="false">AN112-AM112</f>
        <v>0.012</v>
      </c>
      <c r="AO111" s="212" t="n">
        <f aca="false">AO112-AN112</f>
        <v>0.0960000000000001</v>
      </c>
      <c r="AP111" s="212" t="n">
        <f aca="false">AP112-AO112</f>
        <v>0.095</v>
      </c>
      <c r="AQ111" s="212" t="n">
        <f aca="false">AQ112-AP112</f>
        <v>0.092</v>
      </c>
      <c r="AR111" s="212" t="n">
        <f aca="false">AR112-AQ112</f>
        <v>0.004</v>
      </c>
      <c r="AS111" s="212" t="n">
        <f aca="false">AS112-AR112</f>
        <v>0</v>
      </c>
      <c r="AT111" s="212" t="n">
        <f aca="false">AT112-AS112</f>
        <v>0</v>
      </c>
      <c r="AU111" s="212" t="n">
        <f aca="false">AU112-AT112</f>
        <v>0</v>
      </c>
      <c r="AV111" s="212" t="n">
        <f aca="false">AV112-AU112</f>
        <v>0</v>
      </c>
      <c r="AW111" s="212" t="n">
        <f aca="false">AW112-AV112</f>
        <v>0</v>
      </c>
      <c r="AX111" s="212" t="n">
        <f aca="false">AX112-AW112</f>
        <v>0</v>
      </c>
      <c r="AY111" s="212" t="n">
        <f aca="false">AY112-AX112</f>
        <v>0</v>
      </c>
      <c r="AZ111" s="212" t="n">
        <f aca="false">AZ112-AY112</f>
        <v>0</v>
      </c>
      <c r="BA111" s="212" t="n">
        <f aca="false">BA112-AZ112</f>
        <v>0</v>
      </c>
      <c r="BB111" s="212" t="n">
        <f aca="false">BB112-BA112</f>
        <v>0</v>
      </c>
      <c r="BC111" s="191" t="n">
        <f aca="false">SUM(D111:BB111)</f>
        <v>1</v>
      </c>
      <c r="BD111" s="189"/>
      <c r="BE111" s="192"/>
      <c r="BF111" s="192"/>
      <c r="BG111" s="192"/>
      <c r="BH111" s="192"/>
      <c r="BI111" s="192"/>
      <c r="BJ111" s="192"/>
      <c r="BK111" s="192"/>
      <c r="BL111" s="192"/>
      <c r="BM111" s="192"/>
      <c r="BN111" s="192"/>
      <c r="BO111" s="192"/>
      <c r="BP111" s="192"/>
      <c r="BQ111" s="192"/>
      <c r="BR111" s="192"/>
      <c r="BS111" s="192"/>
      <c r="BT111" s="192"/>
      <c r="BU111" s="192"/>
      <c r="BV111" s="192"/>
      <c r="BW111" s="192"/>
      <c r="BX111" s="192"/>
      <c r="BY111" s="192"/>
      <c r="BZ111" s="192"/>
      <c r="CA111" s="192"/>
      <c r="CB111" s="192"/>
      <c r="CC111" s="192"/>
      <c r="CD111" s="192"/>
      <c r="CE111" s="192"/>
      <c r="CF111" s="192"/>
      <c r="CG111" s="192"/>
      <c r="CH111" s="192"/>
      <c r="CI111" s="192"/>
      <c r="CJ111" s="192"/>
      <c r="CK111" s="192"/>
      <c r="CL111" s="192"/>
      <c r="CM111" s="192"/>
      <c r="CN111" s="192"/>
      <c r="CO111" s="192"/>
      <c r="CP111" s="192"/>
      <c r="CQ111" s="192"/>
      <c r="CR111" s="192"/>
      <c r="CS111" s="192"/>
      <c r="CT111" s="192"/>
      <c r="CU111" s="192"/>
      <c r="CV111" s="192"/>
      <c r="CW111" s="192"/>
      <c r="CX111" s="192"/>
      <c r="CY111" s="192"/>
      <c r="CZ111" s="192"/>
      <c r="DA111" s="192"/>
      <c r="DB111" s="192"/>
      <c r="DC111" s="192"/>
      <c r="DD111" s="192"/>
      <c r="DE111" s="192"/>
      <c r="DF111" s="192"/>
      <c r="DG111" s="192"/>
      <c r="DH111" s="192"/>
      <c r="DI111" s="192"/>
      <c r="DJ111" s="192"/>
      <c r="DK111" s="192"/>
      <c r="DL111" s="192"/>
      <c r="DM111" s="192"/>
      <c r="DN111" s="192"/>
      <c r="DO111" s="192"/>
      <c r="DP111" s="192"/>
      <c r="DQ111" s="192"/>
      <c r="DR111" s="192"/>
      <c r="DS111" s="192"/>
      <c r="DT111" s="192"/>
      <c r="DU111" s="192"/>
      <c r="DV111" s="192"/>
      <c r="DW111" s="192"/>
      <c r="DX111" s="192"/>
      <c r="DY111" s="192"/>
      <c r="DZ111" s="192"/>
      <c r="EA111" s="192"/>
      <c r="EB111" s="192"/>
      <c r="EC111" s="192"/>
      <c r="ED111" s="192"/>
      <c r="EE111" s="192"/>
      <c r="EF111" s="192"/>
      <c r="EG111" s="192"/>
      <c r="EH111" s="192"/>
      <c r="EI111" s="192"/>
      <c r="EJ111" s="192"/>
      <c r="EK111" s="192"/>
      <c r="EL111" s="192"/>
      <c r="EM111" s="192"/>
      <c r="EN111" s="192"/>
      <c r="EO111" s="192"/>
      <c r="EP111" s="192"/>
      <c r="EQ111" s="192"/>
      <c r="ER111" s="192"/>
      <c r="ES111" s="192"/>
      <c r="ET111" s="192"/>
      <c r="EU111" s="192"/>
      <c r="EV111" s="192"/>
      <c r="EW111" s="192"/>
      <c r="EX111" s="192"/>
      <c r="EY111" s="192"/>
      <c r="EZ111" s="192"/>
      <c r="FA111" s="192"/>
      <c r="FB111" s="192"/>
      <c r="FC111" s="192"/>
      <c r="FD111" s="192"/>
      <c r="FE111" s="192"/>
      <c r="FF111" s="192"/>
      <c r="FG111" s="192"/>
      <c r="FH111" s="192"/>
      <c r="FI111" s="192"/>
      <c r="FJ111" s="192"/>
      <c r="FK111" s="192"/>
      <c r="FL111" s="192"/>
      <c r="FM111" s="192"/>
      <c r="FN111" s="192"/>
      <c r="FO111" s="192"/>
      <c r="FP111" s="192"/>
      <c r="FQ111" s="192"/>
      <c r="FR111" s="192"/>
      <c r="FS111" s="192"/>
      <c r="FT111" s="192"/>
      <c r="FU111" s="192"/>
      <c r="FV111" s="192"/>
      <c r="FW111" s="192"/>
      <c r="FX111" s="192"/>
      <c r="FY111" s="192"/>
      <c r="FZ111" s="192"/>
      <c r="GA111" s="192"/>
      <c r="GB111" s="192"/>
      <c r="GC111" s="192"/>
      <c r="GD111" s="192"/>
      <c r="GE111" s="192"/>
      <c r="GF111" s="192"/>
      <c r="GG111" s="192"/>
      <c r="GH111" s="192"/>
      <c r="GI111" s="192"/>
      <c r="GJ111" s="192"/>
      <c r="GK111" s="192"/>
      <c r="GL111" s="192"/>
      <c r="GM111" s="192"/>
      <c r="GN111" s="192"/>
      <c r="GO111" s="192"/>
      <c r="GP111" s="192"/>
      <c r="GQ111" s="192"/>
      <c r="GR111" s="192"/>
      <c r="GS111" s="192"/>
      <c r="GT111" s="192"/>
      <c r="GU111" s="192"/>
      <c r="GV111" s="192"/>
      <c r="GW111" s="192"/>
      <c r="GX111" s="192"/>
      <c r="GY111" s="192"/>
      <c r="GZ111" s="192"/>
      <c r="HA111" s="192"/>
      <c r="HB111" s="192"/>
      <c r="HC111" s="192"/>
      <c r="HD111" s="192"/>
      <c r="HE111" s="192"/>
      <c r="HF111" s="192"/>
      <c r="HG111" s="192"/>
      <c r="HH111" s="192"/>
      <c r="HI111" s="192"/>
      <c r="HJ111" s="192"/>
      <c r="HK111" s="192"/>
      <c r="HL111" s="192"/>
      <c r="HM111" s="192"/>
      <c r="HN111" s="192"/>
      <c r="HO111" s="192"/>
      <c r="HP111" s="192"/>
      <c r="HQ111" s="192"/>
      <c r="HR111" s="192"/>
      <c r="HS111" s="192"/>
      <c r="HT111" s="192"/>
      <c r="HU111" s="192"/>
      <c r="HV111" s="192"/>
      <c r="HW111" s="192"/>
      <c r="HX111" s="192"/>
      <c r="HY111" s="192"/>
      <c r="HZ111" s="192"/>
      <c r="IA111" s="192"/>
      <c r="IB111" s="192"/>
      <c r="IC111" s="192"/>
      <c r="ID111" s="192"/>
      <c r="IE111" s="192"/>
      <c r="IF111" s="192"/>
      <c r="IG111" s="192"/>
      <c r="IH111" s="192"/>
      <c r="II111" s="192"/>
      <c r="IJ111" s="192"/>
      <c r="IK111" s="192"/>
      <c r="IL111" s="192"/>
      <c r="IM111" s="192"/>
      <c r="IN111" s="192"/>
      <c r="IO111" s="192"/>
      <c r="IP111" s="192"/>
      <c r="IQ111" s="192"/>
      <c r="IR111" s="192"/>
      <c r="IS111" s="192"/>
      <c r="IT111" s="192"/>
      <c r="IU111" s="192"/>
      <c r="IV111" s="192"/>
      <c r="IW111" s="192"/>
    </row>
    <row r="112" customFormat="false" ht="12.75" hidden="false" customHeight="false" outlineLevel="0" collapsed="false">
      <c r="A112" s="155"/>
      <c r="B112" s="211" t="s">
        <v>131</v>
      </c>
      <c r="C112" s="209"/>
      <c r="D112" s="212" t="n">
        <f aca="false">D111</f>
        <v>0</v>
      </c>
      <c r="E112" s="212" t="n">
        <f aca="false">+D112+E111</f>
        <v>0</v>
      </c>
      <c r="F112" s="212" t="n">
        <f aca="false">+E112+F111</f>
        <v>0</v>
      </c>
      <c r="G112" s="212" t="n">
        <f aca="false">+F112+G111</f>
        <v>0</v>
      </c>
      <c r="H112" s="212" t="n">
        <f aca="false">+G112+H111</f>
        <v>0</v>
      </c>
      <c r="I112" s="212" t="n">
        <f aca="false">+H112+I111</f>
        <v>0</v>
      </c>
      <c r="J112" s="212" t="n">
        <f aca="false">+I112+J111</f>
        <v>0</v>
      </c>
      <c r="K112" s="212" t="n">
        <f aca="false">+J112+K111</f>
        <v>0</v>
      </c>
      <c r="L112" s="212" t="n">
        <f aca="false">+K112+L111</f>
        <v>0</v>
      </c>
      <c r="M112" s="212" t="n">
        <f aca="false">+L112+M111</f>
        <v>0</v>
      </c>
      <c r="N112" s="212" t="n">
        <f aca="false">+M112+N111</f>
        <v>0</v>
      </c>
      <c r="O112" s="212" t="n">
        <f aca="false">+N112+O111</f>
        <v>0</v>
      </c>
      <c r="P112" s="212" t="n">
        <f aca="false">+O112+P111</f>
        <v>0</v>
      </c>
      <c r="Q112" s="212" t="n">
        <f aca="false">+P112+Q111</f>
        <v>0</v>
      </c>
      <c r="R112" s="212" t="n">
        <f aca="false">+Q112+R111</f>
        <v>0</v>
      </c>
      <c r="S112" s="212" t="n">
        <f aca="false">+R112+S111</f>
        <v>0</v>
      </c>
      <c r="T112" s="212" t="n">
        <f aca="false">+S112+T111</f>
        <v>0</v>
      </c>
      <c r="U112" s="212" t="n">
        <f aca="false">+T112+U111</f>
        <v>0</v>
      </c>
      <c r="V112" s="212" t="n">
        <v>0.1</v>
      </c>
      <c r="W112" s="212" t="n">
        <v>0.113</v>
      </c>
      <c r="X112" s="212" t="n">
        <v>0.13</v>
      </c>
      <c r="Y112" s="212" t="n">
        <v>0.146</v>
      </c>
      <c r="Z112" s="212" t="n">
        <v>0.173</v>
      </c>
      <c r="AA112" s="212" t="n">
        <v>0.222</v>
      </c>
      <c r="AB112" s="212" t="n">
        <v>0.281</v>
      </c>
      <c r="AC112" s="212" t="n">
        <v>0.339</v>
      </c>
      <c r="AD112" s="212" t="n">
        <v>0.389</v>
      </c>
      <c r="AE112" s="212" t="n">
        <v>0.442</v>
      </c>
      <c r="AF112" s="212" t="n">
        <v>0.496</v>
      </c>
      <c r="AG112" s="212" t="n">
        <v>0.549</v>
      </c>
      <c r="AH112" s="212" t="n">
        <v>0.59</v>
      </c>
      <c r="AI112" s="164" t="n">
        <v>0.62</v>
      </c>
      <c r="AJ112" s="212" t="n">
        <v>0.652</v>
      </c>
      <c r="AK112" s="212" t="n">
        <v>0.67</v>
      </c>
      <c r="AL112" s="212" t="n">
        <v>0.687</v>
      </c>
      <c r="AM112" s="212" t="n">
        <v>0.701</v>
      </c>
      <c r="AN112" s="212" t="n">
        <v>0.713</v>
      </c>
      <c r="AO112" s="212" t="n">
        <v>0.809</v>
      </c>
      <c r="AP112" s="212" t="n">
        <v>0.904</v>
      </c>
      <c r="AQ112" s="212" t="n">
        <v>0.996</v>
      </c>
      <c r="AR112" s="212" t="n">
        <v>1</v>
      </c>
      <c r="AS112" s="212" t="n">
        <v>1</v>
      </c>
      <c r="AT112" s="212" t="n">
        <v>1</v>
      </c>
      <c r="AU112" s="212" t="n">
        <v>1</v>
      </c>
      <c r="AV112" s="212" t="n">
        <v>1</v>
      </c>
      <c r="AW112" s="212" t="n">
        <v>1</v>
      </c>
      <c r="AX112" s="212" t="n">
        <v>1</v>
      </c>
      <c r="AY112" s="212" t="n">
        <v>1</v>
      </c>
      <c r="AZ112" s="212" t="n">
        <v>1</v>
      </c>
      <c r="BA112" s="212" t="n">
        <v>1</v>
      </c>
      <c r="BB112" s="212" t="n">
        <v>1</v>
      </c>
      <c r="BC112" s="191"/>
      <c r="BD112" s="189"/>
      <c r="BE112" s="192"/>
      <c r="BF112" s="192"/>
      <c r="BG112" s="192"/>
      <c r="BH112" s="192"/>
      <c r="BI112" s="192"/>
      <c r="BJ112" s="192"/>
      <c r="BK112" s="192"/>
      <c r="BL112" s="192"/>
      <c r="BM112" s="192"/>
      <c r="BN112" s="192"/>
      <c r="BO112" s="192"/>
      <c r="BP112" s="192"/>
      <c r="BQ112" s="192"/>
      <c r="BR112" s="192"/>
      <c r="BS112" s="192"/>
      <c r="BT112" s="192"/>
      <c r="BU112" s="192"/>
      <c r="BV112" s="192"/>
      <c r="BW112" s="192"/>
      <c r="BX112" s="192"/>
      <c r="BY112" s="192"/>
      <c r="BZ112" s="192"/>
      <c r="CA112" s="192"/>
      <c r="CB112" s="192"/>
      <c r="CC112" s="192"/>
      <c r="CD112" s="192"/>
      <c r="CE112" s="192"/>
      <c r="CF112" s="192"/>
      <c r="CG112" s="192"/>
      <c r="CH112" s="192"/>
      <c r="CI112" s="192"/>
      <c r="CJ112" s="192"/>
      <c r="CK112" s="192"/>
      <c r="CL112" s="192"/>
      <c r="CM112" s="192"/>
      <c r="CN112" s="192"/>
      <c r="CO112" s="192"/>
      <c r="CP112" s="192"/>
      <c r="CQ112" s="192"/>
      <c r="CR112" s="192"/>
      <c r="CS112" s="192"/>
      <c r="CT112" s="192"/>
      <c r="CU112" s="192"/>
      <c r="CV112" s="192"/>
      <c r="CW112" s="192"/>
      <c r="CX112" s="192"/>
      <c r="CY112" s="192"/>
      <c r="CZ112" s="192"/>
      <c r="DA112" s="192"/>
      <c r="DB112" s="192"/>
      <c r="DC112" s="192"/>
      <c r="DD112" s="192"/>
      <c r="DE112" s="192"/>
      <c r="DF112" s="192"/>
      <c r="DG112" s="192"/>
      <c r="DH112" s="192"/>
      <c r="DI112" s="192"/>
      <c r="DJ112" s="192"/>
      <c r="DK112" s="192"/>
      <c r="DL112" s="192"/>
      <c r="DM112" s="192"/>
      <c r="DN112" s="192"/>
      <c r="DO112" s="192"/>
      <c r="DP112" s="192"/>
      <c r="DQ112" s="192"/>
      <c r="DR112" s="192"/>
      <c r="DS112" s="192"/>
      <c r="DT112" s="192"/>
      <c r="DU112" s="192"/>
      <c r="DV112" s="192"/>
      <c r="DW112" s="192"/>
      <c r="DX112" s="192"/>
      <c r="DY112" s="192"/>
      <c r="DZ112" s="192"/>
      <c r="EA112" s="192"/>
      <c r="EB112" s="192"/>
      <c r="EC112" s="192"/>
      <c r="ED112" s="192"/>
      <c r="EE112" s="192"/>
      <c r="EF112" s="192"/>
      <c r="EG112" s="192"/>
      <c r="EH112" s="192"/>
      <c r="EI112" s="192"/>
      <c r="EJ112" s="192"/>
      <c r="EK112" s="192"/>
      <c r="EL112" s="192"/>
      <c r="EM112" s="192"/>
      <c r="EN112" s="192"/>
      <c r="EO112" s="192"/>
      <c r="EP112" s="192"/>
      <c r="EQ112" s="192"/>
      <c r="ER112" s="192"/>
      <c r="ES112" s="192"/>
      <c r="ET112" s="192"/>
      <c r="EU112" s="192"/>
      <c r="EV112" s="192"/>
      <c r="EW112" s="192"/>
      <c r="EX112" s="192"/>
      <c r="EY112" s="192"/>
      <c r="EZ112" s="192"/>
      <c r="FA112" s="192"/>
      <c r="FB112" s="192"/>
      <c r="FC112" s="192"/>
      <c r="FD112" s="192"/>
      <c r="FE112" s="192"/>
      <c r="FF112" s="192"/>
      <c r="FG112" s="192"/>
      <c r="FH112" s="192"/>
      <c r="FI112" s="192"/>
      <c r="FJ112" s="192"/>
      <c r="FK112" s="192"/>
      <c r="FL112" s="192"/>
      <c r="FM112" s="192"/>
      <c r="FN112" s="192"/>
      <c r="FO112" s="192"/>
      <c r="FP112" s="192"/>
      <c r="FQ112" s="192"/>
      <c r="FR112" s="192"/>
      <c r="FS112" s="192"/>
      <c r="FT112" s="192"/>
      <c r="FU112" s="192"/>
      <c r="FV112" s="192"/>
      <c r="FW112" s="192"/>
      <c r="FX112" s="192"/>
      <c r="FY112" s="192"/>
      <c r="FZ112" s="192"/>
      <c r="GA112" s="192"/>
      <c r="GB112" s="192"/>
      <c r="GC112" s="192"/>
      <c r="GD112" s="192"/>
      <c r="GE112" s="192"/>
      <c r="GF112" s="192"/>
      <c r="GG112" s="192"/>
      <c r="GH112" s="192"/>
      <c r="GI112" s="192"/>
      <c r="GJ112" s="192"/>
      <c r="GK112" s="192"/>
      <c r="GL112" s="192"/>
      <c r="GM112" s="192"/>
      <c r="GN112" s="192"/>
      <c r="GO112" s="192"/>
      <c r="GP112" s="192"/>
      <c r="GQ112" s="192"/>
      <c r="GR112" s="192"/>
      <c r="GS112" s="192"/>
      <c r="GT112" s="192"/>
      <c r="GU112" s="192"/>
      <c r="GV112" s="192"/>
      <c r="GW112" s="192"/>
      <c r="GX112" s="192"/>
      <c r="GY112" s="192"/>
      <c r="GZ112" s="192"/>
      <c r="HA112" s="192"/>
      <c r="HB112" s="192"/>
      <c r="HC112" s="192"/>
      <c r="HD112" s="192"/>
      <c r="HE112" s="192"/>
      <c r="HF112" s="192"/>
      <c r="HG112" s="192"/>
      <c r="HH112" s="192"/>
      <c r="HI112" s="192"/>
      <c r="HJ112" s="192"/>
      <c r="HK112" s="192"/>
      <c r="HL112" s="192"/>
      <c r="HM112" s="192"/>
      <c r="HN112" s="192"/>
      <c r="HO112" s="192"/>
      <c r="HP112" s="192"/>
      <c r="HQ112" s="192"/>
      <c r="HR112" s="192"/>
      <c r="HS112" s="192"/>
      <c r="HT112" s="192"/>
      <c r="HU112" s="192"/>
      <c r="HV112" s="192"/>
      <c r="HW112" s="192"/>
      <c r="HX112" s="192"/>
      <c r="HY112" s="192"/>
      <c r="HZ112" s="192"/>
      <c r="IA112" s="192"/>
      <c r="IB112" s="192"/>
      <c r="IC112" s="192"/>
      <c r="ID112" s="192"/>
      <c r="IE112" s="192"/>
      <c r="IF112" s="192"/>
      <c r="IG112" s="192"/>
      <c r="IH112" s="192"/>
      <c r="II112" s="192"/>
      <c r="IJ112" s="192"/>
      <c r="IK112" s="192"/>
      <c r="IL112" s="192"/>
      <c r="IM112" s="192"/>
      <c r="IN112" s="192"/>
      <c r="IO112" s="192"/>
      <c r="IP112" s="192"/>
      <c r="IQ112" s="192"/>
      <c r="IR112" s="192"/>
      <c r="IS112" s="192"/>
      <c r="IT112" s="192"/>
      <c r="IU112" s="192"/>
      <c r="IV112" s="192"/>
      <c r="IW112" s="192"/>
    </row>
    <row r="113" customFormat="false" ht="12.75" hidden="false" customHeight="false" outlineLevel="0" collapsed="false">
      <c r="A113" s="155"/>
      <c r="B113" s="213"/>
      <c r="C113" s="209"/>
      <c r="D113" s="214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G113" s="214"/>
      <c r="AH113" s="214"/>
      <c r="AI113" s="169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06"/>
      <c r="BD113" s="204"/>
      <c r="BE113" s="207"/>
      <c r="BF113" s="207"/>
      <c r="BG113" s="207"/>
      <c r="BH113" s="207"/>
      <c r="BI113" s="207"/>
      <c r="BJ113" s="207"/>
      <c r="BK113" s="207"/>
      <c r="BL113" s="207"/>
      <c r="BM113" s="207"/>
      <c r="BN113" s="207"/>
      <c r="BO113" s="207"/>
      <c r="BP113" s="207"/>
      <c r="BQ113" s="207"/>
      <c r="BR113" s="207"/>
      <c r="BS113" s="207"/>
      <c r="BT113" s="207"/>
      <c r="BU113" s="207"/>
      <c r="BV113" s="207"/>
      <c r="BW113" s="207"/>
      <c r="BX113" s="207"/>
      <c r="BY113" s="207"/>
      <c r="BZ113" s="207"/>
      <c r="CA113" s="207"/>
      <c r="CB113" s="207"/>
      <c r="CC113" s="207"/>
      <c r="CD113" s="207"/>
      <c r="CE113" s="207"/>
      <c r="CF113" s="207"/>
      <c r="CG113" s="207"/>
      <c r="CH113" s="207"/>
      <c r="CI113" s="207"/>
      <c r="CJ113" s="207"/>
      <c r="CK113" s="207"/>
      <c r="CL113" s="207"/>
      <c r="CM113" s="207"/>
      <c r="CN113" s="207"/>
      <c r="CO113" s="207"/>
      <c r="CP113" s="207"/>
      <c r="CQ113" s="207"/>
      <c r="CR113" s="207"/>
      <c r="CS113" s="207"/>
      <c r="CT113" s="207"/>
      <c r="CU113" s="207"/>
      <c r="CV113" s="207"/>
      <c r="CW113" s="207"/>
      <c r="CX113" s="207"/>
      <c r="CY113" s="207"/>
      <c r="CZ113" s="207"/>
      <c r="DA113" s="207"/>
      <c r="DB113" s="207"/>
      <c r="DC113" s="207"/>
      <c r="DD113" s="207"/>
      <c r="DE113" s="207"/>
      <c r="DF113" s="207"/>
      <c r="DG113" s="207"/>
      <c r="DH113" s="207"/>
      <c r="DI113" s="207"/>
      <c r="DJ113" s="207"/>
      <c r="DK113" s="207"/>
      <c r="DL113" s="207"/>
      <c r="DM113" s="207"/>
      <c r="DN113" s="207"/>
      <c r="DO113" s="207"/>
      <c r="DP113" s="207"/>
      <c r="DQ113" s="207"/>
      <c r="DR113" s="207"/>
      <c r="DS113" s="207"/>
      <c r="DT113" s="207"/>
      <c r="DU113" s="207"/>
      <c r="DV113" s="207"/>
      <c r="DW113" s="207"/>
      <c r="DX113" s="207"/>
      <c r="DY113" s="207"/>
      <c r="DZ113" s="207"/>
      <c r="EA113" s="207"/>
      <c r="EB113" s="207"/>
      <c r="EC113" s="207"/>
      <c r="ED113" s="207"/>
      <c r="EE113" s="207"/>
      <c r="EF113" s="207"/>
      <c r="EG113" s="207"/>
      <c r="EH113" s="207"/>
      <c r="EI113" s="207"/>
      <c r="EJ113" s="207"/>
      <c r="EK113" s="207"/>
      <c r="EL113" s="207"/>
      <c r="EM113" s="207"/>
      <c r="EN113" s="207"/>
      <c r="EO113" s="207"/>
      <c r="EP113" s="207"/>
      <c r="EQ113" s="207"/>
      <c r="ER113" s="207"/>
      <c r="ES113" s="207"/>
      <c r="ET113" s="207"/>
      <c r="EU113" s="207"/>
      <c r="EV113" s="207"/>
      <c r="EW113" s="207"/>
      <c r="EX113" s="207"/>
      <c r="EY113" s="207"/>
      <c r="EZ113" s="207"/>
      <c r="FA113" s="207"/>
      <c r="FB113" s="207"/>
      <c r="FC113" s="207"/>
      <c r="FD113" s="207"/>
      <c r="FE113" s="207"/>
      <c r="FF113" s="207"/>
      <c r="FG113" s="207"/>
      <c r="FH113" s="207"/>
      <c r="FI113" s="207"/>
      <c r="FJ113" s="207"/>
      <c r="FK113" s="207"/>
      <c r="FL113" s="207"/>
      <c r="FM113" s="207"/>
      <c r="FN113" s="207"/>
      <c r="FO113" s="207"/>
      <c r="FP113" s="207"/>
      <c r="FQ113" s="207"/>
      <c r="FR113" s="207"/>
      <c r="FS113" s="207"/>
      <c r="FT113" s="207"/>
      <c r="FU113" s="207"/>
      <c r="FV113" s="207"/>
      <c r="FW113" s="207"/>
      <c r="FX113" s="207"/>
      <c r="FY113" s="207"/>
      <c r="FZ113" s="207"/>
      <c r="GA113" s="207"/>
      <c r="GB113" s="207"/>
      <c r="GC113" s="207"/>
      <c r="GD113" s="207"/>
      <c r="GE113" s="207"/>
      <c r="GF113" s="207"/>
      <c r="GG113" s="207"/>
      <c r="GH113" s="207"/>
      <c r="GI113" s="207"/>
      <c r="GJ113" s="207"/>
      <c r="GK113" s="207"/>
      <c r="GL113" s="207"/>
      <c r="GM113" s="207"/>
      <c r="GN113" s="207"/>
      <c r="GO113" s="207"/>
      <c r="GP113" s="207"/>
      <c r="GQ113" s="207"/>
      <c r="GR113" s="207"/>
      <c r="GS113" s="207"/>
      <c r="GT113" s="207"/>
      <c r="GU113" s="207"/>
      <c r="GV113" s="207"/>
      <c r="GW113" s="207"/>
      <c r="GX113" s="207"/>
      <c r="GY113" s="207"/>
      <c r="GZ113" s="207"/>
      <c r="HA113" s="207"/>
      <c r="HB113" s="207"/>
      <c r="HC113" s="207"/>
      <c r="HD113" s="207"/>
      <c r="HE113" s="207"/>
      <c r="HF113" s="207"/>
      <c r="HG113" s="207"/>
      <c r="HH113" s="207"/>
      <c r="HI113" s="207"/>
      <c r="HJ113" s="207"/>
      <c r="HK113" s="207"/>
      <c r="HL113" s="207"/>
      <c r="HM113" s="207"/>
      <c r="HN113" s="207"/>
      <c r="HO113" s="207"/>
      <c r="HP113" s="207"/>
      <c r="HQ113" s="207"/>
      <c r="HR113" s="207"/>
      <c r="HS113" s="207"/>
      <c r="HT113" s="207"/>
      <c r="HU113" s="207"/>
      <c r="HV113" s="207"/>
      <c r="HW113" s="207"/>
      <c r="HX113" s="207"/>
      <c r="HY113" s="207"/>
      <c r="HZ113" s="207"/>
      <c r="IA113" s="207"/>
      <c r="IB113" s="207"/>
      <c r="IC113" s="207"/>
      <c r="ID113" s="207"/>
      <c r="IE113" s="207"/>
      <c r="IF113" s="207"/>
      <c r="IG113" s="207"/>
      <c r="IH113" s="207"/>
      <c r="II113" s="207"/>
      <c r="IJ113" s="207"/>
      <c r="IK113" s="207"/>
      <c r="IL113" s="207"/>
      <c r="IM113" s="207"/>
      <c r="IN113" s="207"/>
      <c r="IO113" s="207"/>
      <c r="IP113" s="207"/>
      <c r="IQ113" s="207"/>
      <c r="IR113" s="207"/>
      <c r="IS113" s="207"/>
      <c r="IT113" s="207"/>
      <c r="IU113" s="207"/>
      <c r="IV113" s="207"/>
      <c r="IW113" s="207"/>
    </row>
    <row r="114" customFormat="false" ht="12.75" hidden="false" customHeight="false" outlineLevel="0" collapsed="false">
      <c r="A114" s="155"/>
      <c r="B114" s="215" t="s">
        <v>132</v>
      </c>
      <c r="C114" s="216" t="n">
        <f aca="false">250.25/3</f>
        <v>83.4166666666667</v>
      </c>
      <c r="D114" s="217" t="n">
        <f aca="false">+D110*$C114</f>
        <v>0</v>
      </c>
      <c r="E114" s="217" t="n">
        <f aca="false">+E110*$C114</f>
        <v>0</v>
      </c>
      <c r="F114" s="217" t="n">
        <f aca="false">+F110*$C114</f>
        <v>0</v>
      </c>
      <c r="G114" s="217" t="n">
        <f aca="false">+G110*$C114</f>
        <v>0</v>
      </c>
      <c r="H114" s="217" t="n">
        <f aca="false">+H110*$C114</f>
        <v>0</v>
      </c>
      <c r="I114" s="217" t="n">
        <f aca="false">+I110*$C114</f>
        <v>0</v>
      </c>
      <c r="J114" s="217" t="n">
        <f aca="false">+J110*$C114</f>
        <v>0</v>
      </c>
      <c r="K114" s="217" t="n">
        <f aca="false">+K110*$C114</f>
        <v>0</v>
      </c>
      <c r="L114" s="217" t="n">
        <f aca="false">+L110*$C114</f>
        <v>0</v>
      </c>
      <c r="M114" s="217" t="n">
        <f aca="false">+M110*$C114</f>
        <v>0</v>
      </c>
      <c r="N114" s="217" t="n">
        <f aca="false">+N110*$C114</f>
        <v>0</v>
      </c>
      <c r="O114" s="217" t="n">
        <f aca="false">+O110*$C114</f>
        <v>0</v>
      </c>
      <c r="P114" s="217" t="n">
        <f aca="false">+P110*$C114</f>
        <v>0</v>
      </c>
      <c r="Q114" s="217" t="n">
        <f aca="false">+Q110*$C114</f>
        <v>0</v>
      </c>
      <c r="R114" s="217" t="n">
        <f aca="false">+R110*$C114</f>
        <v>0</v>
      </c>
      <c r="S114" s="217" t="n">
        <f aca="false">+S110*$C114</f>
        <v>0</v>
      </c>
      <c r="T114" s="217" t="n">
        <f aca="false">+T110*$C114</f>
        <v>0</v>
      </c>
      <c r="U114" s="217" t="n">
        <f aca="false">+U110*$C114</f>
        <v>0</v>
      </c>
      <c r="V114" s="217" t="n">
        <f aca="false">+V110*$C114</f>
        <v>0</v>
      </c>
      <c r="W114" s="217" t="n">
        <f aca="false">+W110*$C114</f>
        <v>0</v>
      </c>
      <c r="X114" s="217" t="n">
        <f aca="false">+X110*$C114</f>
        <v>8.34166666666667</v>
      </c>
      <c r="Y114" s="217" t="n">
        <f aca="false">+Y110*$C114</f>
        <v>8.34166666666667</v>
      </c>
      <c r="Z114" s="217" t="n">
        <f aca="false">+Z110*$C114</f>
        <v>8.34166666666667</v>
      </c>
      <c r="AA114" s="217" t="n">
        <f aca="false">+AA110*$C114</f>
        <v>27.5275</v>
      </c>
      <c r="AB114" s="217" t="n">
        <f aca="false">+AB110*$C114</f>
        <v>31.6983333333333</v>
      </c>
      <c r="AC114" s="217" t="n">
        <f aca="false">+AC110*$C114</f>
        <v>35.8691666666667</v>
      </c>
      <c r="AD114" s="217" t="n">
        <f aca="false">+AD110*$C114</f>
        <v>40.04</v>
      </c>
      <c r="AE114" s="217" t="n">
        <f aca="false">+AE110*$C114</f>
        <v>44.2108333333333</v>
      </c>
      <c r="AF114" s="217" t="n">
        <f aca="false">+AF110*$C114</f>
        <v>48.3816666666667</v>
      </c>
      <c r="AG114" s="217" t="n">
        <f aca="false">+AG110*$C114</f>
        <v>51.7183333333334</v>
      </c>
      <c r="AH114" s="217" t="n">
        <f aca="false">+AH110*$C114</f>
        <v>54.2208333333333</v>
      </c>
      <c r="AI114" s="175" t="n">
        <f aca="false">+AI110*$C114</f>
        <v>56.7233333333334</v>
      </c>
      <c r="AJ114" s="217" t="n">
        <f aca="false">+AJ110*$C114</f>
        <v>59.2258333333334</v>
      </c>
      <c r="AK114" s="217" t="n">
        <f aca="false">+AK110*$C114</f>
        <v>60.8941666666667</v>
      </c>
      <c r="AL114" s="217" t="n">
        <f aca="false">+AL110*$C114</f>
        <v>62.5625</v>
      </c>
      <c r="AM114" s="217" t="n">
        <f aca="false">+AM110*$C114</f>
        <v>64.2308333333334</v>
      </c>
      <c r="AN114" s="217" t="n">
        <f aca="false">+AN110*$C114</f>
        <v>65.8991666666667</v>
      </c>
      <c r="AO114" s="217" t="n">
        <f aca="false">+AO110*$C114</f>
        <v>70.9041666666667</v>
      </c>
      <c r="AP114" s="217" t="n">
        <f aca="false">+AP110*$C114</f>
        <v>76.7433333333334</v>
      </c>
      <c r="AQ114" s="217" t="n">
        <f aca="false">+AQ110*$C114</f>
        <v>81.7483333333334</v>
      </c>
      <c r="AR114" s="217" t="n">
        <f aca="false">+AR110*$C114</f>
        <v>82.5825</v>
      </c>
      <c r="AS114" s="217" t="n">
        <f aca="false">+AS110*$C114</f>
        <v>83.4166666666667</v>
      </c>
      <c r="AT114" s="217" t="n">
        <f aca="false">+AT110*$C114</f>
        <v>83.4166666666667</v>
      </c>
      <c r="AU114" s="217" t="n">
        <f aca="false">+AU110*$C114</f>
        <v>83.4166666666667</v>
      </c>
      <c r="AV114" s="217" t="n">
        <f aca="false">+AV110*$C114</f>
        <v>83.4166666666667</v>
      </c>
      <c r="AW114" s="217" t="n">
        <f aca="false">+AW110*$C114</f>
        <v>83.4166666666667</v>
      </c>
      <c r="AX114" s="217" t="n">
        <f aca="false">+AX110*$C114</f>
        <v>83.4166666666667</v>
      </c>
      <c r="AY114" s="217" t="n">
        <f aca="false">+AY110*$C114</f>
        <v>83.4166666666667</v>
      </c>
      <c r="AZ114" s="217" t="n">
        <f aca="false">+AZ110*$C114</f>
        <v>83.4166666666667</v>
      </c>
      <c r="BA114" s="217" t="n">
        <f aca="false">+BA110*$C114</f>
        <v>83.4166666666667</v>
      </c>
      <c r="BB114" s="217" t="n">
        <f aca="false">+BB110*$C114</f>
        <v>83.4166666666667</v>
      </c>
      <c r="BC114" s="197"/>
      <c r="BD114" s="198"/>
      <c r="BE114" s="198"/>
      <c r="BF114" s="198"/>
      <c r="BG114" s="198"/>
      <c r="BH114" s="198"/>
      <c r="BI114" s="198"/>
      <c r="BJ114" s="198"/>
      <c r="BK114" s="198"/>
      <c r="BL114" s="198"/>
      <c r="BM114" s="198"/>
      <c r="BN114" s="198"/>
      <c r="BO114" s="198"/>
      <c r="BP114" s="198"/>
      <c r="BQ114" s="198"/>
      <c r="BR114" s="198"/>
      <c r="BS114" s="198"/>
      <c r="BT114" s="198"/>
      <c r="BU114" s="198"/>
      <c r="BV114" s="198"/>
      <c r="BW114" s="198"/>
      <c r="BX114" s="198"/>
      <c r="BY114" s="198"/>
      <c r="BZ114" s="198"/>
      <c r="CA114" s="198"/>
      <c r="CB114" s="198"/>
      <c r="CC114" s="198"/>
      <c r="CD114" s="198"/>
      <c r="CE114" s="198"/>
      <c r="CF114" s="198"/>
      <c r="CG114" s="198"/>
      <c r="CH114" s="198"/>
      <c r="CI114" s="198"/>
      <c r="CJ114" s="198"/>
      <c r="CK114" s="198"/>
      <c r="CL114" s="194"/>
      <c r="CM114" s="194"/>
      <c r="CN114" s="194"/>
      <c r="CO114" s="194"/>
      <c r="CP114" s="194"/>
      <c r="CQ114" s="194"/>
      <c r="CR114" s="194"/>
      <c r="CS114" s="194"/>
      <c r="CT114" s="194"/>
      <c r="CU114" s="194"/>
      <c r="CV114" s="194"/>
      <c r="CW114" s="194"/>
      <c r="CX114" s="194"/>
      <c r="CY114" s="194"/>
      <c r="CZ114" s="194"/>
      <c r="DA114" s="194"/>
      <c r="DB114" s="194"/>
      <c r="DC114" s="194"/>
      <c r="DD114" s="194"/>
      <c r="DE114" s="194"/>
      <c r="DF114" s="194"/>
      <c r="DG114" s="194"/>
      <c r="DH114" s="194"/>
      <c r="DI114" s="194"/>
      <c r="DJ114" s="194"/>
      <c r="DK114" s="194"/>
      <c r="DL114" s="194"/>
      <c r="DM114" s="194"/>
      <c r="DN114" s="194"/>
      <c r="DO114" s="194"/>
      <c r="DP114" s="194"/>
      <c r="DQ114" s="194"/>
      <c r="DR114" s="194"/>
      <c r="DS114" s="194"/>
      <c r="DT114" s="194"/>
      <c r="DU114" s="194"/>
      <c r="DV114" s="194"/>
      <c r="DW114" s="194"/>
      <c r="DX114" s="194"/>
      <c r="DY114" s="194"/>
      <c r="DZ114" s="194"/>
      <c r="EA114" s="194"/>
      <c r="EB114" s="194"/>
      <c r="EC114" s="194"/>
      <c r="ED114" s="194"/>
      <c r="EE114" s="194"/>
      <c r="EF114" s="194"/>
      <c r="EG114" s="194"/>
      <c r="EH114" s="194"/>
      <c r="EI114" s="194"/>
      <c r="EJ114" s="194"/>
      <c r="EK114" s="194"/>
      <c r="EL114" s="194"/>
      <c r="EM114" s="194"/>
      <c r="EN114" s="194"/>
      <c r="EO114" s="194"/>
      <c r="EP114" s="194"/>
      <c r="EQ114" s="194"/>
      <c r="ER114" s="194"/>
      <c r="ES114" s="194"/>
      <c r="ET114" s="194"/>
      <c r="EU114" s="194"/>
      <c r="EV114" s="194"/>
      <c r="EW114" s="194"/>
      <c r="EX114" s="194"/>
      <c r="EY114" s="194"/>
      <c r="EZ114" s="194"/>
      <c r="FA114" s="194"/>
      <c r="FB114" s="194"/>
      <c r="FC114" s="194"/>
      <c r="FD114" s="194"/>
      <c r="FE114" s="194"/>
      <c r="FF114" s="194"/>
      <c r="FG114" s="194"/>
      <c r="FH114" s="194"/>
      <c r="FI114" s="194"/>
      <c r="FJ114" s="194"/>
      <c r="FK114" s="194"/>
      <c r="FL114" s="194"/>
      <c r="FM114" s="194"/>
      <c r="FN114" s="194"/>
      <c r="FO114" s="194"/>
      <c r="FP114" s="194"/>
      <c r="FQ114" s="194"/>
      <c r="FR114" s="194"/>
      <c r="FS114" s="194"/>
      <c r="FT114" s="194"/>
      <c r="FU114" s="194"/>
      <c r="FV114" s="194"/>
      <c r="FW114" s="194"/>
      <c r="FX114" s="194"/>
      <c r="FY114" s="194"/>
      <c r="FZ114" s="194"/>
      <c r="GA114" s="194"/>
      <c r="GB114" s="194"/>
      <c r="GC114" s="194"/>
      <c r="GD114" s="194"/>
      <c r="GE114" s="194"/>
      <c r="GF114" s="194"/>
      <c r="GG114" s="194"/>
      <c r="GH114" s="194"/>
      <c r="GI114" s="194"/>
      <c r="GJ114" s="194"/>
      <c r="GK114" s="194"/>
      <c r="GL114" s="194"/>
      <c r="GM114" s="194"/>
      <c r="GN114" s="194"/>
      <c r="GO114" s="194"/>
      <c r="GP114" s="194"/>
      <c r="GQ114" s="194"/>
      <c r="GR114" s="194"/>
      <c r="GS114" s="194"/>
      <c r="GT114" s="194"/>
      <c r="GU114" s="194"/>
      <c r="GV114" s="194"/>
      <c r="GW114" s="194"/>
      <c r="GX114" s="194"/>
      <c r="GY114" s="194"/>
      <c r="GZ114" s="194"/>
      <c r="HA114" s="194"/>
      <c r="HB114" s="194"/>
      <c r="HC114" s="194"/>
      <c r="HD114" s="194"/>
      <c r="HE114" s="194"/>
      <c r="HF114" s="194"/>
      <c r="HG114" s="194"/>
      <c r="HH114" s="194"/>
      <c r="HI114" s="194"/>
      <c r="HJ114" s="194"/>
      <c r="HK114" s="194"/>
      <c r="HL114" s="194"/>
      <c r="HM114" s="194"/>
      <c r="HN114" s="194"/>
      <c r="HO114" s="194"/>
      <c r="HP114" s="194"/>
      <c r="HQ114" s="194"/>
      <c r="HR114" s="194"/>
      <c r="HS114" s="194"/>
      <c r="HT114" s="194"/>
      <c r="HU114" s="194"/>
      <c r="HV114" s="194"/>
      <c r="HW114" s="194"/>
      <c r="HX114" s="194"/>
      <c r="HY114" s="194"/>
      <c r="HZ114" s="194"/>
      <c r="IA114" s="194"/>
      <c r="IB114" s="194"/>
      <c r="IC114" s="194"/>
      <c r="ID114" s="194"/>
      <c r="IE114" s="194"/>
      <c r="IF114" s="194"/>
      <c r="IG114" s="194"/>
      <c r="IH114" s="194"/>
      <c r="II114" s="194"/>
      <c r="IJ114" s="194"/>
      <c r="IK114" s="194"/>
      <c r="IL114" s="194"/>
      <c r="IM114" s="194"/>
      <c r="IN114" s="194"/>
      <c r="IO114" s="194"/>
      <c r="IP114" s="194"/>
      <c r="IQ114" s="194"/>
      <c r="IR114" s="194"/>
      <c r="IS114" s="194"/>
      <c r="IT114" s="194"/>
      <c r="IU114" s="194"/>
      <c r="IV114" s="194"/>
      <c r="IW114" s="194"/>
    </row>
    <row r="115" customFormat="false" ht="13.5" hidden="false" customHeight="false" outlineLevel="0" collapsed="false">
      <c r="A115" s="155"/>
      <c r="B115" s="218" t="s">
        <v>133</v>
      </c>
      <c r="C115" s="219" t="str">
        <f aca="false">+'Detail by Turbine'!B19</f>
        <v>Available</v>
      </c>
      <c r="D115" s="220" t="n">
        <f aca="false">+D112*$C114</f>
        <v>0</v>
      </c>
      <c r="E115" s="220" t="n">
        <f aca="false">+E112*$C114</f>
        <v>0</v>
      </c>
      <c r="F115" s="220" t="n">
        <f aca="false">+F112*$C114</f>
        <v>0</v>
      </c>
      <c r="G115" s="220" t="n">
        <f aca="false">+G112*$C114</f>
        <v>0</v>
      </c>
      <c r="H115" s="220" t="n">
        <f aca="false">+H112*$C114</f>
        <v>0</v>
      </c>
      <c r="I115" s="220" t="n">
        <f aca="false">+I112*$C114</f>
        <v>0</v>
      </c>
      <c r="J115" s="220" t="n">
        <f aca="false">+J112*$C114</f>
        <v>0</v>
      </c>
      <c r="K115" s="220" t="n">
        <f aca="false">+K112*$C114</f>
        <v>0</v>
      </c>
      <c r="L115" s="220" t="n">
        <f aca="false">+L112*$C114</f>
        <v>0</v>
      </c>
      <c r="M115" s="220" t="n">
        <f aca="false">+M112*$C114</f>
        <v>0</v>
      </c>
      <c r="N115" s="220" t="n">
        <f aca="false">+N112*$C114</f>
        <v>0</v>
      </c>
      <c r="O115" s="220" t="n">
        <f aca="false">+O112*$C114</f>
        <v>0</v>
      </c>
      <c r="P115" s="220" t="n">
        <f aca="false">+P112*$C114</f>
        <v>0</v>
      </c>
      <c r="Q115" s="220" t="n">
        <f aca="false">+Q112*$C114</f>
        <v>0</v>
      </c>
      <c r="R115" s="220" t="n">
        <f aca="false">+R112*$C114</f>
        <v>0</v>
      </c>
      <c r="S115" s="220" t="n">
        <f aca="false">+S112*$C114</f>
        <v>0</v>
      </c>
      <c r="T115" s="220" t="n">
        <f aca="false">+T112*$C114</f>
        <v>0</v>
      </c>
      <c r="U115" s="220" t="n">
        <f aca="false">+U112*$C114</f>
        <v>0</v>
      </c>
      <c r="V115" s="220" t="n">
        <f aca="false">+V112*$C114</f>
        <v>8.34166666666667</v>
      </c>
      <c r="W115" s="220" t="n">
        <f aca="false">+W112*$C114</f>
        <v>9.42608333333333</v>
      </c>
      <c r="X115" s="220" t="n">
        <f aca="false">+X112*$C114</f>
        <v>10.8441666666667</v>
      </c>
      <c r="Y115" s="220" t="n">
        <f aca="false">+Y112*$C114</f>
        <v>12.1788333333333</v>
      </c>
      <c r="Z115" s="220" t="n">
        <f aca="false">+Z112*$C114</f>
        <v>14.4310833333333</v>
      </c>
      <c r="AA115" s="220" t="n">
        <f aca="false">+AA112*$C114</f>
        <v>18.5185</v>
      </c>
      <c r="AB115" s="220" t="n">
        <f aca="false">+AB112*$C114</f>
        <v>23.4400833333333</v>
      </c>
      <c r="AC115" s="220" t="n">
        <f aca="false">+AC112*$C114</f>
        <v>28.27825</v>
      </c>
      <c r="AD115" s="220" t="n">
        <f aca="false">+AD112*$C114</f>
        <v>32.4490833333333</v>
      </c>
      <c r="AE115" s="220" t="n">
        <f aca="false">+AE112*$C114</f>
        <v>36.8701666666667</v>
      </c>
      <c r="AF115" s="220" t="n">
        <f aca="false">+AF112*$C114</f>
        <v>41.3746666666667</v>
      </c>
      <c r="AG115" s="220" t="n">
        <f aca="false">+AG112*$C114</f>
        <v>45.79575</v>
      </c>
      <c r="AH115" s="220" t="n">
        <f aca="false">+AH112*$C114</f>
        <v>49.2158333333333</v>
      </c>
      <c r="AI115" s="181" t="n">
        <f aca="false">+AI112*$C114</f>
        <v>51.7183333333333</v>
      </c>
      <c r="AJ115" s="220" t="n">
        <f aca="false">+AJ112*$C114</f>
        <v>54.3876666666667</v>
      </c>
      <c r="AK115" s="220" t="n">
        <f aca="false">+AK112*$C114</f>
        <v>55.8891666666667</v>
      </c>
      <c r="AL115" s="220" t="n">
        <f aca="false">+AL112*$C114</f>
        <v>57.30725</v>
      </c>
      <c r="AM115" s="220" t="n">
        <f aca="false">+AM112*$C114</f>
        <v>58.4750833333333</v>
      </c>
      <c r="AN115" s="220" t="n">
        <f aca="false">+AN112*$C114</f>
        <v>59.4760833333333</v>
      </c>
      <c r="AO115" s="220" t="n">
        <f aca="false">+AO112*$C114</f>
        <v>67.4840833333333</v>
      </c>
      <c r="AP115" s="220" t="n">
        <f aca="false">+AP112*$C114</f>
        <v>75.4086666666667</v>
      </c>
      <c r="AQ115" s="220" t="n">
        <f aca="false">+AQ112*$C114</f>
        <v>83.083</v>
      </c>
      <c r="AR115" s="220" t="n">
        <f aca="false">+AR112*$C114</f>
        <v>83.4166666666667</v>
      </c>
      <c r="AS115" s="220" t="n">
        <f aca="false">+AS112*$C114</f>
        <v>83.4166666666667</v>
      </c>
      <c r="AT115" s="220" t="n">
        <f aca="false">+AT112*$C114</f>
        <v>83.4166666666667</v>
      </c>
      <c r="AU115" s="220" t="n">
        <f aca="false">+AU112*$C114</f>
        <v>83.4166666666667</v>
      </c>
      <c r="AV115" s="220" t="n">
        <f aca="false">+AV112*$C114</f>
        <v>83.4166666666667</v>
      </c>
      <c r="AW115" s="220" t="n">
        <f aca="false">+AW112*$C114</f>
        <v>83.4166666666667</v>
      </c>
      <c r="AX115" s="220" t="n">
        <f aca="false">+AX112*$C114</f>
        <v>83.4166666666667</v>
      </c>
      <c r="AY115" s="220" t="n">
        <f aca="false">+AY112*$C114</f>
        <v>83.4166666666667</v>
      </c>
      <c r="AZ115" s="220" t="n">
        <f aca="false">+AZ112*$C114</f>
        <v>83.4166666666667</v>
      </c>
      <c r="BA115" s="220" t="n">
        <f aca="false">+BA112*$C114</f>
        <v>83.4166666666667</v>
      </c>
      <c r="BB115" s="220" t="n">
        <f aca="false">+BB112*$C114</f>
        <v>83.4166666666667</v>
      </c>
      <c r="BC115" s="202"/>
      <c r="BD115" s="203"/>
      <c r="BE115" s="203"/>
      <c r="BF115" s="203"/>
      <c r="BG115" s="203"/>
      <c r="BH115" s="203"/>
      <c r="BI115" s="203"/>
      <c r="BJ115" s="203"/>
      <c r="BK115" s="203"/>
      <c r="BL115" s="203"/>
      <c r="BM115" s="203"/>
      <c r="BN115" s="203"/>
      <c r="BO115" s="203"/>
      <c r="BP115" s="203"/>
      <c r="BQ115" s="203"/>
      <c r="BR115" s="203"/>
      <c r="BS115" s="203"/>
      <c r="BT115" s="203"/>
      <c r="BU115" s="203"/>
      <c r="BV115" s="203"/>
      <c r="BW115" s="203"/>
      <c r="BX115" s="203"/>
      <c r="BY115" s="203"/>
      <c r="BZ115" s="203"/>
      <c r="CA115" s="203"/>
      <c r="CB115" s="203"/>
      <c r="CC115" s="203"/>
      <c r="CD115" s="203"/>
      <c r="CE115" s="203"/>
      <c r="CF115" s="203"/>
      <c r="CG115" s="203"/>
      <c r="CH115" s="203"/>
      <c r="CI115" s="203"/>
      <c r="CJ115" s="203"/>
      <c r="CK115" s="203"/>
      <c r="CL115" s="199"/>
      <c r="CM115" s="199"/>
      <c r="CN115" s="199"/>
      <c r="CO115" s="199"/>
      <c r="CP115" s="199"/>
      <c r="CQ115" s="199"/>
      <c r="CR115" s="199"/>
      <c r="CS115" s="199"/>
      <c r="CT115" s="199"/>
      <c r="CU115" s="199"/>
      <c r="CV115" s="199"/>
      <c r="CW115" s="199"/>
      <c r="CX115" s="199"/>
      <c r="CY115" s="199"/>
      <c r="CZ115" s="199"/>
      <c r="DA115" s="199"/>
      <c r="DB115" s="199"/>
      <c r="DC115" s="199"/>
      <c r="DD115" s="199"/>
      <c r="DE115" s="199"/>
      <c r="DF115" s="199"/>
      <c r="DG115" s="199"/>
      <c r="DH115" s="199"/>
      <c r="DI115" s="199"/>
      <c r="DJ115" s="199"/>
      <c r="DK115" s="199"/>
      <c r="DL115" s="199"/>
      <c r="DM115" s="199"/>
      <c r="DN115" s="199"/>
      <c r="DO115" s="199"/>
      <c r="DP115" s="199"/>
      <c r="DQ115" s="199"/>
      <c r="DR115" s="199"/>
      <c r="DS115" s="199"/>
      <c r="DT115" s="199"/>
      <c r="DU115" s="199"/>
      <c r="DV115" s="199"/>
      <c r="DW115" s="199"/>
      <c r="DX115" s="199"/>
      <c r="DY115" s="199"/>
      <c r="DZ115" s="199"/>
      <c r="EA115" s="199"/>
      <c r="EB115" s="199"/>
      <c r="EC115" s="199"/>
      <c r="ED115" s="199"/>
      <c r="EE115" s="199"/>
      <c r="EF115" s="199"/>
      <c r="EG115" s="199"/>
      <c r="EH115" s="199"/>
      <c r="EI115" s="199"/>
      <c r="EJ115" s="199"/>
      <c r="EK115" s="199"/>
      <c r="EL115" s="199"/>
      <c r="EM115" s="199"/>
      <c r="EN115" s="199"/>
      <c r="EO115" s="199"/>
      <c r="EP115" s="199"/>
      <c r="EQ115" s="199"/>
      <c r="ER115" s="199"/>
      <c r="ES115" s="199"/>
      <c r="ET115" s="199"/>
      <c r="EU115" s="199"/>
      <c r="EV115" s="199"/>
      <c r="EW115" s="199"/>
      <c r="EX115" s="199"/>
      <c r="EY115" s="199"/>
      <c r="EZ115" s="199"/>
      <c r="FA115" s="199"/>
      <c r="FB115" s="199"/>
      <c r="FC115" s="199"/>
      <c r="FD115" s="199"/>
      <c r="FE115" s="199"/>
      <c r="FF115" s="199"/>
      <c r="FG115" s="199"/>
      <c r="FH115" s="199"/>
      <c r="FI115" s="199"/>
      <c r="FJ115" s="199"/>
      <c r="FK115" s="199"/>
      <c r="FL115" s="199"/>
      <c r="FM115" s="199"/>
      <c r="FN115" s="199"/>
      <c r="FO115" s="199"/>
      <c r="FP115" s="199"/>
      <c r="FQ115" s="199"/>
      <c r="FR115" s="199"/>
      <c r="FS115" s="199"/>
      <c r="FT115" s="199"/>
      <c r="FU115" s="199"/>
      <c r="FV115" s="199"/>
      <c r="FW115" s="199"/>
      <c r="FX115" s="199"/>
      <c r="FY115" s="199"/>
      <c r="FZ115" s="199"/>
      <c r="GA115" s="199"/>
      <c r="GB115" s="199"/>
      <c r="GC115" s="199"/>
      <c r="GD115" s="199"/>
      <c r="GE115" s="199"/>
      <c r="GF115" s="199"/>
      <c r="GG115" s="199"/>
      <c r="GH115" s="199"/>
      <c r="GI115" s="199"/>
      <c r="GJ115" s="199"/>
      <c r="GK115" s="199"/>
      <c r="GL115" s="199"/>
      <c r="GM115" s="199"/>
      <c r="GN115" s="199"/>
      <c r="GO115" s="199"/>
      <c r="GP115" s="199"/>
      <c r="GQ115" s="199"/>
      <c r="GR115" s="199"/>
      <c r="GS115" s="199"/>
      <c r="GT115" s="199"/>
      <c r="GU115" s="199"/>
      <c r="GV115" s="199"/>
      <c r="GW115" s="199"/>
      <c r="GX115" s="199"/>
      <c r="GY115" s="199"/>
      <c r="GZ115" s="199"/>
      <c r="HA115" s="199"/>
      <c r="HB115" s="199"/>
      <c r="HC115" s="199"/>
      <c r="HD115" s="199"/>
      <c r="HE115" s="199"/>
      <c r="HF115" s="199"/>
      <c r="HG115" s="199"/>
      <c r="HH115" s="199"/>
      <c r="HI115" s="199"/>
      <c r="HJ115" s="199"/>
      <c r="HK115" s="199"/>
      <c r="HL115" s="199"/>
      <c r="HM115" s="199"/>
      <c r="HN115" s="199"/>
      <c r="HO115" s="199"/>
      <c r="HP115" s="199"/>
      <c r="HQ115" s="199"/>
      <c r="HR115" s="199"/>
      <c r="HS115" s="199"/>
      <c r="HT115" s="199"/>
      <c r="HU115" s="199"/>
      <c r="HV115" s="199"/>
      <c r="HW115" s="199"/>
      <c r="HX115" s="199"/>
      <c r="HY115" s="199"/>
      <c r="HZ115" s="199"/>
      <c r="IA115" s="199"/>
      <c r="IB115" s="199"/>
      <c r="IC115" s="199"/>
      <c r="ID115" s="199"/>
      <c r="IE115" s="199"/>
      <c r="IF115" s="199"/>
      <c r="IG115" s="199"/>
      <c r="IH115" s="199"/>
      <c r="II115" s="199"/>
      <c r="IJ115" s="199"/>
      <c r="IK115" s="199"/>
      <c r="IL115" s="199"/>
      <c r="IM115" s="199"/>
      <c r="IN115" s="199"/>
      <c r="IO115" s="199"/>
      <c r="IP115" s="199"/>
      <c r="IQ115" s="199"/>
      <c r="IR115" s="199"/>
      <c r="IS115" s="199"/>
      <c r="IT115" s="199"/>
      <c r="IU115" s="199"/>
      <c r="IV115" s="199"/>
      <c r="IW115" s="199"/>
    </row>
    <row r="116" customFormat="false" ht="15" hidden="false" customHeight="true" outlineLevel="0" collapsed="false">
      <c r="A116" s="155" t="n">
        <f aca="false">+A108+1</f>
        <v>15</v>
      </c>
      <c r="B116" s="208" t="str">
        <f aca="false">+'Detail by Turbine'!G20</f>
        <v>9FA STAG Power Islands</v>
      </c>
      <c r="C116" s="209" t="str">
        <f aca="false">+'Detail by Turbine'!S20</f>
        <v>Sale in Process</v>
      </c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159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187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188"/>
      <c r="BY116" s="188"/>
      <c r="BZ116" s="188"/>
      <c r="CA116" s="188"/>
      <c r="CB116" s="188"/>
      <c r="CC116" s="188"/>
      <c r="CD116" s="188"/>
      <c r="CE116" s="188"/>
      <c r="CF116" s="188"/>
      <c r="CG116" s="188"/>
      <c r="CH116" s="188"/>
      <c r="CI116" s="188"/>
      <c r="CJ116" s="188"/>
      <c r="CK116" s="188"/>
      <c r="CL116" s="188"/>
      <c r="CM116" s="188"/>
      <c r="CN116" s="188"/>
      <c r="CO116" s="188"/>
      <c r="CP116" s="188"/>
      <c r="CQ116" s="188"/>
      <c r="CR116" s="188"/>
      <c r="CS116" s="188"/>
      <c r="CT116" s="188"/>
      <c r="CU116" s="188"/>
      <c r="CV116" s="188"/>
      <c r="CW116" s="188"/>
      <c r="CX116" s="188"/>
      <c r="CY116" s="188"/>
      <c r="CZ116" s="188"/>
      <c r="DA116" s="188"/>
      <c r="DB116" s="188"/>
      <c r="DC116" s="188"/>
      <c r="DD116" s="188"/>
      <c r="DE116" s="188"/>
      <c r="DF116" s="188"/>
      <c r="DG116" s="188"/>
      <c r="DH116" s="188"/>
      <c r="DI116" s="188"/>
      <c r="DJ116" s="188"/>
      <c r="DK116" s="188"/>
      <c r="DL116" s="188"/>
      <c r="DM116" s="188"/>
      <c r="DN116" s="188"/>
      <c r="DO116" s="188"/>
      <c r="DP116" s="188"/>
      <c r="DQ116" s="188"/>
      <c r="DR116" s="188"/>
      <c r="DS116" s="188"/>
      <c r="DT116" s="188"/>
      <c r="DU116" s="188"/>
      <c r="DV116" s="188"/>
      <c r="DW116" s="188"/>
      <c r="DX116" s="188"/>
      <c r="DY116" s="188"/>
      <c r="DZ116" s="188"/>
      <c r="EA116" s="188"/>
      <c r="EB116" s="188"/>
      <c r="EC116" s="188"/>
      <c r="ED116" s="188"/>
      <c r="EE116" s="188"/>
      <c r="EF116" s="188"/>
      <c r="EG116" s="188"/>
      <c r="EH116" s="188"/>
      <c r="EI116" s="188"/>
      <c r="EJ116" s="188"/>
      <c r="EK116" s="188"/>
      <c r="EL116" s="188"/>
      <c r="EM116" s="188"/>
      <c r="EN116" s="188"/>
      <c r="EO116" s="188"/>
      <c r="EP116" s="188"/>
      <c r="EQ116" s="188"/>
      <c r="ER116" s="188"/>
      <c r="ES116" s="188"/>
      <c r="ET116" s="188"/>
      <c r="EU116" s="188"/>
      <c r="EV116" s="188"/>
      <c r="EW116" s="188"/>
      <c r="EX116" s="188"/>
      <c r="EY116" s="188"/>
      <c r="EZ116" s="188"/>
      <c r="FA116" s="188"/>
      <c r="FB116" s="188"/>
      <c r="FC116" s="188"/>
      <c r="FD116" s="188"/>
      <c r="FE116" s="188"/>
      <c r="FF116" s="188"/>
      <c r="FG116" s="188"/>
      <c r="FH116" s="188"/>
      <c r="FI116" s="188"/>
      <c r="FJ116" s="188"/>
      <c r="FK116" s="188"/>
      <c r="FL116" s="188"/>
      <c r="FM116" s="188"/>
      <c r="FN116" s="188"/>
      <c r="FO116" s="188"/>
      <c r="FP116" s="188"/>
      <c r="FQ116" s="188"/>
      <c r="FR116" s="188"/>
      <c r="FS116" s="188"/>
      <c r="FT116" s="188"/>
      <c r="FU116" s="188"/>
      <c r="FV116" s="188"/>
      <c r="FW116" s="188"/>
      <c r="FX116" s="188"/>
      <c r="FY116" s="188"/>
      <c r="FZ116" s="188"/>
      <c r="GA116" s="188"/>
      <c r="GB116" s="188"/>
      <c r="GC116" s="188"/>
      <c r="GD116" s="188"/>
      <c r="GE116" s="188"/>
      <c r="GF116" s="188"/>
      <c r="GG116" s="188"/>
      <c r="GH116" s="188"/>
      <c r="GI116" s="188"/>
      <c r="GJ116" s="188"/>
      <c r="GK116" s="188"/>
      <c r="GL116" s="188"/>
      <c r="GM116" s="188"/>
      <c r="GN116" s="188"/>
      <c r="GO116" s="188"/>
      <c r="GP116" s="188"/>
      <c r="GQ116" s="188"/>
      <c r="GR116" s="188"/>
      <c r="GS116" s="188"/>
      <c r="GT116" s="188"/>
      <c r="GU116" s="188"/>
      <c r="GV116" s="188"/>
      <c r="GW116" s="188"/>
      <c r="GX116" s="188"/>
      <c r="GY116" s="188"/>
      <c r="GZ116" s="188"/>
      <c r="HA116" s="188"/>
      <c r="HB116" s="188"/>
      <c r="HC116" s="188"/>
      <c r="HD116" s="188"/>
      <c r="HE116" s="188"/>
      <c r="HF116" s="188"/>
      <c r="HG116" s="188"/>
      <c r="HH116" s="188"/>
      <c r="HI116" s="188"/>
      <c r="HJ116" s="188"/>
      <c r="HK116" s="188"/>
      <c r="HL116" s="188"/>
      <c r="HM116" s="188"/>
      <c r="HN116" s="188"/>
      <c r="HO116" s="188"/>
      <c r="HP116" s="188"/>
      <c r="HQ116" s="188"/>
      <c r="HR116" s="188"/>
      <c r="HS116" s="188"/>
      <c r="HT116" s="188"/>
      <c r="HU116" s="188"/>
      <c r="HV116" s="188"/>
      <c r="HW116" s="188"/>
      <c r="HX116" s="188"/>
      <c r="HY116" s="188"/>
      <c r="HZ116" s="188"/>
      <c r="IA116" s="188"/>
      <c r="IB116" s="188"/>
      <c r="IC116" s="188"/>
      <c r="ID116" s="188"/>
      <c r="IE116" s="188"/>
      <c r="IF116" s="188"/>
      <c r="IG116" s="188"/>
      <c r="IH116" s="188"/>
      <c r="II116" s="188"/>
      <c r="IJ116" s="188"/>
      <c r="IK116" s="188"/>
      <c r="IL116" s="188"/>
      <c r="IM116" s="188"/>
      <c r="IN116" s="188"/>
      <c r="IO116" s="188"/>
      <c r="IP116" s="188"/>
      <c r="IQ116" s="188"/>
      <c r="IR116" s="188"/>
      <c r="IS116" s="188"/>
      <c r="IT116" s="188"/>
      <c r="IU116" s="188"/>
      <c r="IV116" s="188"/>
      <c r="IW116" s="188"/>
    </row>
    <row r="117" customFormat="false" ht="12.75" hidden="false" customHeight="false" outlineLevel="0" collapsed="false">
      <c r="A117" s="155"/>
      <c r="B117" s="211" t="s">
        <v>128</v>
      </c>
      <c r="C117" s="209"/>
      <c r="D117" s="212" t="n">
        <v>0</v>
      </c>
      <c r="E117" s="212" t="n">
        <v>0</v>
      </c>
      <c r="F117" s="212" t="n">
        <v>0</v>
      </c>
      <c r="G117" s="212" t="n">
        <v>0</v>
      </c>
      <c r="H117" s="212" t="n">
        <v>0</v>
      </c>
      <c r="I117" s="212" t="n">
        <v>0</v>
      </c>
      <c r="J117" s="212" t="n">
        <v>0</v>
      </c>
      <c r="K117" s="212" t="n">
        <v>0</v>
      </c>
      <c r="L117" s="212" t="n">
        <v>0</v>
      </c>
      <c r="M117" s="212" t="n">
        <v>0</v>
      </c>
      <c r="N117" s="212" t="n">
        <v>0</v>
      </c>
      <c r="O117" s="212" t="n">
        <v>0</v>
      </c>
      <c r="P117" s="212" t="n">
        <v>0</v>
      </c>
      <c r="Q117" s="212" t="n">
        <v>0</v>
      </c>
      <c r="R117" s="212" t="n">
        <v>0</v>
      </c>
      <c r="S117" s="212" t="n">
        <v>0</v>
      </c>
      <c r="T117" s="212" t="n">
        <v>0</v>
      </c>
      <c r="U117" s="212" t="n">
        <v>0</v>
      </c>
      <c r="V117" s="212" t="n">
        <v>0</v>
      </c>
      <c r="W117" s="212" t="n">
        <v>0</v>
      </c>
      <c r="X117" s="212" t="n">
        <v>0.1</v>
      </c>
      <c r="Y117" s="212" t="n">
        <v>0</v>
      </c>
      <c r="Z117" s="212" t="n">
        <v>0</v>
      </c>
      <c r="AA117" s="212" t="n">
        <v>0.23</v>
      </c>
      <c r="AB117" s="212" t="n">
        <v>0.05</v>
      </c>
      <c r="AC117" s="212" t="n">
        <v>0.05</v>
      </c>
      <c r="AD117" s="212" t="n">
        <v>0.05</v>
      </c>
      <c r="AE117" s="212" t="n">
        <v>0.05</v>
      </c>
      <c r="AF117" s="212" t="n">
        <v>0.05</v>
      </c>
      <c r="AG117" s="212" t="n">
        <v>0.04</v>
      </c>
      <c r="AH117" s="212" t="n">
        <v>0.03</v>
      </c>
      <c r="AI117" s="164" t="n">
        <v>0.03</v>
      </c>
      <c r="AJ117" s="212" t="n">
        <v>0.03</v>
      </c>
      <c r="AK117" s="212" t="n">
        <v>0.02</v>
      </c>
      <c r="AL117" s="212" t="n">
        <v>0.02</v>
      </c>
      <c r="AM117" s="212" t="n">
        <v>0.02</v>
      </c>
      <c r="AN117" s="212" t="n">
        <v>0.02</v>
      </c>
      <c r="AO117" s="212" t="n">
        <v>0.06</v>
      </c>
      <c r="AP117" s="212" t="n">
        <v>0.07</v>
      </c>
      <c r="AQ117" s="212" t="n">
        <v>0.06</v>
      </c>
      <c r="AR117" s="212" t="n">
        <v>0.01</v>
      </c>
      <c r="AS117" s="212" t="n">
        <v>0.01</v>
      </c>
      <c r="AT117" s="212" t="n">
        <v>0</v>
      </c>
      <c r="AU117" s="212" t="n">
        <v>0</v>
      </c>
      <c r="AV117" s="212" t="n">
        <v>0</v>
      </c>
      <c r="AW117" s="212" t="n">
        <v>0</v>
      </c>
      <c r="AX117" s="212" t="n">
        <v>0</v>
      </c>
      <c r="AY117" s="212" t="n">
        <v>0</v>
      </c>
      <c r="AZ117" s="212" t="n">
        <v>0</v>
      </c>
      <c r="BA117" s="212" t="n">
        <v>0</v>
      </c>
      <c r="BB117" s="212" t="n">
        <v>0</v>
      </c>
      <c r="BC117" s="191" t="n">
        <f aca="false">SUM(D117:BB117)</f>
        <v>1</v>
      </c>
      <c r="BD117" s="189"/>
      <c r="BE117" s="192"/>
      <c r="BF117" s="192"/>
      <c r="BG117" s="192"/>
      <c r="BH117" s="192"/>
      <c r="BI117" s="192"/>
      <c r="BJ117" s="192"/>
      <c r="BK117" s="192"/>
      <c r="BL117" s="192"/>
      <c r="BM117" s="192"/>
      <c r="BN117" s="192"/>
      <c r="BO117" s="192"/>
      <c r="BP117" s="192"/>
      <c r="BQ117" s="192"/>
      <c r="BR117" s="192"/>
      <c r="BS117" s="192"/>
      <c r="BT117" s="192"/>
      <c r="BU117" s="192"/>
      <c r="BV117" s="192"/>
      <c r="BW117" s="192"/>
      <c r="BX117" s="192"/>
      <c r="BY117" s="192"/>
      <c r="BZ117" s="192"/>
      <c r="CA117" s="192"/>
      <c r="CB117" s="192"/>
      <c r="CC117" s="192"/>
      <c r="CD117" s="192"/>
      <c r="CE117" s="192"/>
      <c r="CF117" s="192"/>
      <c r="CG117" s="192"/>
      <c r="CH117" s="192"/>
      <c r="CI117" s="192"/>
      <c r="CJ117" s="192"/>
      <c r="CK117" s="192"/>
      <c r="CL117" s="192"/>
      <c r="CM117" s="192"/>
      <c r="CN117" s="192"/>
      <c r="CO117" s="192"/>
      <c r="CP117" s="192"/>
      <c r="CQ117" s="192"/>
      <c r="CR117" s="192"/>
      <c r="CS117" s="192"/>
      <c r="CT117" s="192"/>
      <c r="CU117" s="192"/>
      <c r="CV117" s="192"/>
      <c r="CW117" s="192"/>
      <c r="CX117" s="192"/>
      <c r="CY117" s="192"/>
      <c r="CZ117" s="192"/>
      <c r="DA117" s="192"/>
      <c r="DB117" s="192"/>
      <c r="DC117" s="192"/>
      <c r="DD117" s="192"/>
      <c r="DE117" s="192"/>
      <c r="DF117" s="192"/>
      <c r="DG117" s="192"/>
      <c r="DH117" s="192"/>
      <c r="DI117" s="192"/>
      <c r="DJ117" s="192"/>
      <c r="DK117" s="192"/>
      <c r="DL117" s="192"/>
      <c r="DM117" s="192"/>
      <c r="DN117" s="192"/>
      <c r="DO117" s="192"/>
      <c r="DP117" s="192"/>
      <c r="DQ117" s="192"/>
      <c r="DR117" s="192"/>
      <c r="DS117" s="192"/>
      <c r="DT117" s="192"/>
      <c r="DU117" s="192"/>
      <c r="DV117" s="192"/>
      <c r="DW117" s="192"/>
      <c r="DX117" s="192"/>
      <c r="DY117" s="192"/>
      <c r="DZ117" s="192"/>
      <c r="EA117" s="192"/>
      <c r="EB117" s="192"/>
      <c r="EC117" s="192"/>
      <c r="ED117" s="192"/>
      <c r="EE117" s="192"/>
      <c r="EF117" s="192"/>
      <c r="EG117" s="192"/>
      <c r="EH117" s="192"/>
      <c r="EI117" s="192"/>
      <c r="EJ117" s="192"/>
      <c r="EK117" s="192"/>
      <c r="EL117" s="192"/>
      <c r="EM117" s="192"/>
      <c r="EN117" s="192"/>
      <c r="EO117" s="192"/>
      <c r="EP117" s="192"/>
      <c r="EQ117" s="192"/>
      <c r="ER117" s="192"/>
      <c r="ES117" s="192"/>
      <c r="ET117" s="192"/>
      <c r="EU117" s="192"/>
      <c r="EV117" s="192"/>
      <c r="EW117" s="192"/>
      <c r="EX117" s="192"/>
      <c r="EY117" s="192"/>
      <c r="EZ117" s="192"/>
      <c r="FA117" s="192"/>
      <c r="FB117" s="192"/>
      <c r="FC117" s="192"/>
      <c r="FD117" s="192"/>
      <c r="FE117" s="192"/>
      <c r="FF117" s="192"/>
      <c r="FG117" s="192"/>
      <c r="FH117" s="192"/>
      <c r="FI117" s="192"/>
      <c r="FJ117" s="192"/>
      <c r="FK117" s="192"/>
      <c r="FL117" s="192"/>
      <c r="FM117" s="192"/>
      <c r="FN117" s="192"/>
      <c r="FO117" s="192"/>
      <c r="FP117" s="192"/>
      <c r="FQ117" s="192"/>
      <c r="FR117" s="192"/>
      <c r="FS117" s="192"/>
      <c r="FT117" s="192"/>
      <c r="FU117" s="192"/>
      <c r="FV117" s="192"/>
      <c r="FW117" s="192"/>
      <c r="FX117" s="192"/>
      <c r="FY117" s="192"/>
      <c r="FZ117" s="192"/>
      <c r="GA117" s="192"/>
      <c r="GB117" s="192"/>
      <c r="GC117" s="192"/>
      <c r="GD117" s="192"/>
      <c r="GE117" s="192"/>
      <c r="GF117" s="192"/>
      <c r="GG117" s="192"/>
      <c r="GH117" s="192"/>
      <c r="GI117" s="192"/>
      <c r="GJ117" s="192"/>
      <c r="GK117" s="192"/>
      <c r="GL117" s="192"/>
      <c r="GM117" s="192"/>
      <c r="GN117" s="192"/>
      <c r="GO117" s="192"/>
      <c r="GP117" s="192"/>
      <c r="GQ117" s="192"/>
      <c r="GR117" s="192"/>
      <c r="GS117" s="192"/>
      <c r="GT117" s="192"/>
      <c r="GU117" s="192"/>
      <c r="GV117" s="192"/>
      <c r="GW117" s="192"/>
      <c r="GX117" s="192"/>
      <c r="GY117" s="192"/>
      <c r="GZ117" s="192"/>
      <c r="HA117" s="192"/>
      <c r="HB117" s="192"/>
      <c r="HC117" s="192"/>
      <c r="HD117" s="192"/>
      <c r="HE117" s="192"/>
      <c r="HF117" s="192"/>
      <c r="HG117" s="192"/>
      <c r="HH117" s="192"/>
      <c r="HI117" s="192"/>
      <c r="HJ117" s="192"/>
      <c r="HK117" s="192"/>
      <c r="HL117" s="192"/>
      <c r="HM117" s="192"/>
      <c r="HN117" s="192"/>
      <c r="HO117" s="192"/>
      <c r="HP117" s="192"/>
      <c r="HQ117" s="192"/>
      <c r="HR117" s="192"/>
      <c r="HS117" s="192"/>
      <c r="HT117" s="192"/>
      <c r="HU117" s="192"/>
      <c r="HV117" s="192"/>
      <c r="HW117" s="192"/>
      <c r="HX117" s="192"/>
      <c r="HY117" s="192"/>
      <c r="HZ117" s="192"/>
      <c r="IA117" s="192"/>
      <c r="IB117" s="192"/>
      <c r="IC117" s="192"/>
      <c r="ID117" s="192"/>
      <c r="IE117" s="192"/>
      <c r="IF117" s="192"/>
      <c r="IG117" s="192"/>
      <c r="IH117" s="192"/>
      <c r="II117" s="192"/>
      <c r="IJ117" s="192"/>
      <c r="IK117" s="192"/>
      <c r="IL117" s="192"/>
      <c r="IM117" s="192"/>
      <c r="IN117" s="192"/>
      <c r="IO117" s="192"/>
      <c r="IP117" s="192"/>
      <c r="IQ117" s="192"/>
      <c r="IR117" s="192"/>
      <c r="IS117" s="192"/>
      <c r="IT117" s="192"/>
      <c r="IU117" s="192"/>
      <c r="IV117" s="192"/>
      <c r="IW117" s="192"/>
    </row>
    <row r="118" customFormat="false" ht="12.75" hidden="false" customHeight="false" outlineLevel="0" collapsed="false">
      <c r="A118" s="155"/>
      <c r="B118" s="211" t="s">
        <v>129</v>
      </c>
      <c r="C118" s="209"/>
      <c r="D118" s="212" t="n">
        <f aca="false">D117</f>
        <v>0</v>
      </c>
      <c r="E118" s="212" t="n">
        <f aca="false">+D118+E117</f>
        <v>0</v>
      </c>
      <c r="F118" s="212" t="n">
        <f aca="false">+E118+F117</f>
        <v>0</v>
      </c>
      <c r="G118" s="212" t="n">
        <f aca="false">+F118+G117</f>
        <v>0</v>
      </c>
      <c r="H118" s="212" t="n">
        <f aca="false">+G118+H117</f>
        <v>0</v>
      </c>
      <c r="I118" s="212" t="n">
        <f aca="false">+H118+I117</f>
        <v>0</v>
      </c>
      <c r="J118" s="212" t="n">
        <f aca="false">+I118+J117</f>
        <v>0</v>
      </c>
      <c r="K118" s="212" t="n">
        <f aca="false">+J118+K117</f>
        <v>0</v>
      </c>
      <c r="L118" s="212" t="n">
        <f aca="false">+K118+L117</f>
        <v>0</v>
      </c>
      <c r="M118" s="212" t="n">
        <f aca="false">+L118+M117</f>
        <v>0</v>
      </c>
      <c r="N118" s="212" t="n">
        <f aca="false">+M118+N117</f>
        <v>0</v>
      </c>
      <c r="O118" s="212" t="n">
        <f aca="false">+N118+O117</f>
        <v>0</v>
      </c>
      <c r="P118" s="212" t="n">
        <f aca="false">+O118+P117</f>
        <v>0</v>
      </c>
      <c r="Q118" s="212" t="n">
        <f aca="false">+P118+Q117</f>
        <v>0</v>
      </c>
      <c r="R118" s="212" t="n">
        <f aca="false">+Q118+R117</f>
        <v>0</v>
      </c>
      <c r="S118" s="212" t="n">
        <f aca="false">+R118+S117</f>
        <v>0</v>
      </c>
      <c r="T118" s="212" t="n">
        <f aca="false">+S118+T117</f>
        <v>0</v>
      </c>
      <c r="U118" s="212" t="n">
        <f aca="false">+T118+U117</f>
        <v>0</v>
      </c>
      <c r="V118" s="212" t="n">
        <f aca="false">+U118+V117</f>
        <v>0</v>
      </c>
      <c r="W118" s="212" t="n">
        <f aca="false">+V118+W117</f>
        <v>0</v>
      </c>
      <c r="X118" s="212" t="n">
        <f aca="false">+W118+X117</f>
        <v>0.1</v>
      </c>
      <c r="Y118" s="212" t="n">
        <f aca="false">+X118+Y117</f>
        <v>0.1</v>
      </c>
      <c r="Z118" s="212" t="n">
        <f aca="false">+Y118+Z117</f>
        <v>0.1</v>
      </c>
      <c r="AA118" s="212" t="n">
        <f aca="false">+Z118+AA117</f>
        <v>0.33</v>
      </c>
      <c r="AB118" s="212" t="n">
        <f aca="false">+AA118+AB117</f>
        <v>0.38</v>
      </c>
      <c r="AC118" s="212" t="n">
        <f aca="false">+AB118+AC117</f>
        <v>0.43</v>
      </c>
      <c r="AD118" s="212" t="n">
        <f aca="false">+AC118+AD117</f>
        <v>0.48</v>
      </c>
      <c r="AE118" s="212" t="n">
        <f aca="false">+AD118+AE117</f>
        <v>0.53</v>
      </c>
      <c r="AF118" s="212" t="n">
        <f aca="false">+AE118+AF117</f>
        <v>0.58</v>
      </c>
      <c r="AG118" s="212" t="n">
        <f aca="false">+AF118+AG117</f>
        <v>0.62</v>
      </c>
      <c r="AH118" s="212" t="n">
        <f aca="false">+AG118+AH117</f>
        <v>0.65</v>
      </c>
      <c r="AI118" s="164" t="n">
        <f aca="false">+AH118+AI117</f>
        <v>0.68</v>
      </c>
      <c r="AJ118" s="212" t="n">
        <f aca="false">+AI118+AJ117</f>
        <v>0.71</v>
      </c>
      <c r="AK118" s="212" t="n">
        <f aca="false">+AJ118+AK117</f>
        <v>0.73</v>
      </c>
      <c r="AL118" s="212" t="n">
        <f aca="false">+AK118+AL117</f>
        <v>0.75</v>
      </c>
      <c r="AM118" s="212" t="n">
        <f aca="false">+AL118+AM117</f>
        <v>0.77</v>
      </c>
      <c r="AN118" s="212" t="n">
        <f aca="false">+AM118+AN117</f>
        <v>0.79</v>
      </c>
      <c r="AO118" s="212" t="n">
        <f aca="false">+AN118+AO117</f>
        <v>0.85</v>
      </c>
      <c r="AP118" s="212" t="n">
        <f aca="false">+AO118+AP117</f>
        <v>0.92</v>
      </c>
      <c r="AQ118" s="212" t="n">
        <f aca="false">+AP118+AQ117</f>
        <v>0.98</v>
      </c>
      <c r="AR118" s="212" t="n">
        <f aca="false">+AQ118+AR117</f>
        <v>0.99</v>
      </c>
      <c r="AS118" s="212" t="n">
        <f aca="false">+AR118+AS117</f>
        <v>1</v>
      </c>
      <c r="AT118" s="212" t="n">
        <f aca="false">+AS118+AT117</f>
        <v>1</v>
      </c>
      <c r="AU118" s="212" t="n">
        <f aca="false">+AT118+AU117</f>
        <v>1</v>
      </c>
      <c r="AV118" s="212" t="n">
        <f aca="false">+AU118+AV117</f>
        <v>1</v>
      </c>
      <c r="AW118" s="212" t="n">
        <f aca="false">+AV118+AW117</f>
        <v>1</v>
      </c>
      <c r="AX118" s="212" t="n">
        <f aca="false">+AW118+AX117</f>
        <v>1</v>
      </c>
      <c r="AY118" s="212" t="n">
        <f aca="false">+AX118+AY117</f>
        <v>1</v>
      </c>
      <c r="AZ118" s="212" t="n">
        <f aca="false">+AY118+AZ117</f>
        <v>1</v>
      </c>
      <c r="BA118" s="212" t="n">
        <f aca="false">+AZ118+BA117</f>
        <v>1</v>
      </c>
      <c r="BB118" s="212" t="n">
        <f aca="false">+BA118+BB117</f>
        <v>1</v>
      </c>
      <c r="BC118" s="191"/>
      <c r="BD118" s="189"/>
      <c r="BE118" s="192"/>
      <c r="BF118" s="192"/>
      <c r="BG118" s="192"/>
      <c r="BH118" s="192"/>
      <c r="BI118" s="192"/>
      <c r="BJ118" s="192"/>
      <c r="BK118" s="192"/>
      <c r="BL118" s="192"/>
      <c r="BM118" s="192"/>
      <c r="BN118" s="192"/>
      <c r="BO118" s="192"/>
      <c r="BP118" s="192"/>
      <c r="BQ118" s="192"/>
      <c r="BR118" s="192"/>
      <c r="BS118" s="192"/>
      <c r="BT118" s="192"/>
      <c r="BU118" s="192"/>
      <c r="BV118" s="192"/>
      <c r="BW118" s="192"/>
      <c r="BX118" s="192"/>
      <c r="BY118" s="192"/>
      <c r="BZ118" s="192"/>
      <c r="CA118" s="192"/>
      <c r="CB118" s="192"/>
      <c r="CC118" s="192"/>
      <c r="CD118" s="192"/>
      <c r="CE118" s="192"/>
      <c r="CF118" s="192"/>
      <c r="CG118" s="192"/>
      <c r="CH118" s="192"/>
      <c r="CI118" s="192"/>
      <c r="CJ118" s="192"/>
      <c r="CK118" s="192"/>
      <c r="CL118" s="192"/>
      <c r="CM118" s="192"/>
      <c r="CN118" s="192"/>
      <c r="CO118" s="192"/>
      <c r="CP118" s="192"/>
      <c r="CQ118" s="192"/>
      <c r="CR118" s="192"/>
      <c r="CS118" s="192"/>
      <c r="CT118" s="192"/>
      <c r="CU118" s="192"/>
      <c r="CV118" s="192"/>
      <c r="CW118" s="192"/>
      <c r="CX118" s="192"/>
      <c r="CY118" s="192"/>
      <c r="CZ118" s="192"/>
      <c r="DA118" s="192"/>
      <c r="DB118" s="192"/>
      <c r="DC118" s="192"/>
      <c r="DD118" s="192"/>
      <c r="DE118" s="192"/>
      <c r="DF118" s="192"/>
      <c r="DG118" s="192"/>
      <c r="DH118" s="192"/>
      <c r="DI118" s="192"/>
      <c r="DJ118" s="192"/>
      <c r="DK118" s="192"/>
      <c r="DL118" s="192"/>
      <c r="DM118" s="192"/>
      <c r="DN118" s="192"/>
      <c r="DO118" s="192"/>
      <c r="DP118" s="192"/>
      <c r="DQ118" s="192"/>
      <c r="DR118" s="192"/>
      <c r="DS118" s="192"/>
      <c r="DT118" s="192"/>
      <c r="DU118" s="192"/>
      <c r="DV118" s="192"/>
      <c r="DW118" s="192"/>
      <c r="DX118" s="192"/>
      <c r="DY118" s="192"/>
      <c r="DZ118" s="192"/>
      <c r="EA118" s="192"/>
      <c r="EB118" s="192"/>
      <c r="EC118" s="192"/>
      <c r="ED118" s="192"/>
      <c r="EE118" s="192"/>
      <c r="EF118" s="192"/>
      <c r="EG118" s="192"/>
      <c r="EH118" s="192"/>
      <c r="EI118" s="192"/>
      <c r="EJ118" s="192"/>
      <c r="EK118" s="192"/>
      <c r="EL118" s="192"/>
      <c r="EM118" s="192"/>
      <c r="EN118" s="192"/>
      <c r="EO118" s="192"/>
      <c r="EP118" s="192"/>
      <c r="EQ118" s="192"/>
      <c r="ER118" s="192"/>
      <c r="ES118" s="192"/>
      <c r="ET118" s="192"/>
      <c r="EU118" s="192"/>
      <c r="EV118" s="192"/>
      <c r="EW118" s="192"/>
      <c r="EX118" s="192"/>
      <c r="EY118" s="192"/>
      <c r="EZ118" s="192"/>
      <c r="FA118" s="192"/>
      <c r="FB118" s="192"/>
      <c r="FC118" s="192"/>
      <c r="FD118" s="192"/>
      <c r="FE118" s="192"/>
      <c r="FF118" s="192"/>
      <c r="FG118" s="192"/>
      <c r="FH118" s="192"/>
      <c r="FI118" s="192"/>
      <c r="FJ118" s="192"/>
      <c r="FK118" s="192"/>
      <c r="FL118" s="192"/>
      <c r="FM118" s="192"/>
      <c r="FN118" s="192"/>
      <c r="FO118" s="192"/>
      <c r="FP118" s="192"/>
      <c r="FQ118" s="192"/>
      <c r="FR118" s="192"/>
      <c r="FS118" s="192"/>
      <c r="FT118" s="192"/>
      <c r="FU118" s="192"/>
      <c r="FV118" s="192"/>
      <c r="FW118" s="192"/>
      <c r="FX118" s="192"/>
      <c r="FY118" s="192"/>
      <c r="FZ118" s="192"/>
      <c r="GA118" s="192"/>
      <c r="GB118" s="192"/>
      <c r="GC118" s="192"/>
      <c r="GD118" s="192"/>
      <c r="GE118" s="192"/>
      <c r="GF118" s="192"/>
      <c r="GG118" s="192"/>
      <c r="GH118" s="192"/>
      <c r="GI118" s="192"/>
      <c r="GJ118" s="192"/>
      <c r="GK118" s="192"/>
      <c r="GL118" s="192"/>
      <c r="GM118" s="192"/>
      <c r="GN118" s="192"/>
      <c r="GO118" s="192"/>
      <c r="GP118" s="192"/>
      <c r="GQ118" s="192"/>
      <c r="GR118" s="192"/>
      <c r="GS118" s="192"/>
      <c r="GT118" s="192"/>
      <c r="GU118" s="192"/>
      <c r="GV118" s="192"/>
      <c r="GW118" s="192"/>
      <c r="GX118" s="192"/>
      <c r="GY118" s="192"/>
      <c r="GZ118" s="192"/>
      <c r="HA118" s="192"/>
      <c r="HB118" s="192"/>
      <c r="HC118" s="192"/>
      <c r="HD118" s="192"/>
      <c r="HE118" s="192"/>
      <c r="HF118" s="192"/>
      <c r="HG118" s="192"/>
      <c r="HH118" s="192"/>
      <c r="HI118" s="192"/>
      <c r="HJ118" s="192"/>
      <c r="HK118" s="192"/>
      <c r="HL118" s="192"/>
      <c r="HM118" s="192"/>
      <c r="HN118" s="192"/>
      <c r="HO118" s="192"/>
      <c r="HP118" s="192"/>
      <c r="HQ118" s="192"/>
      <c r="HR118" s="192"/>
      <c r="HS118" s="192"/>
      <c r="HT118" s="192"/>
      <c r="HU118" s="192"/>
      <c r="HV118" s="192"/>
      <c r="HW118" s="192"/>
      <c r="HX118" s="192"/>
      <c r="HY118" s="192"/>
      <c r="HZ118" s="192"/>
      <c r="IA118" s="192"/>
      <c r="IB118" s="192"/>
      <c r="IC118" s="192"/>
      <c r="ID118" s="192"/>
      <c r="IE118" s="192"/>
      <c r="IF118" s="192"/>
      <c r="IG118" s="192"/>
      <c r="IH118" s="192"/>
      <c r="II118" s="192"/>
      <c r="IJ118" s="192"/>
      <c r="IK118" s="192"/>
      <c r="IL118" s="192"/>
      <c r="IM118" s="192"/>
      <c r="IN118" s="192"/>
      <c r="IO118" s="192"/>
      <c r="IP118" s="192"/>
      <c r="IQ118" s="192"/>
      <c r="IR118" s="192"/>
      <c r="IS118" s="192"/>
      <c r="IT118" s="192"/>
      <c r="IU118" s="192"/>
      <c r="IV118" s="192"/>
      <c r="IW118" s="192"/>
    </row>
    <row r="119" customFormat="false" ht="12.75" hidden="false" customHeight="false" outlineLevel="0" collapsed="false">
      <c r="A119" s="155"/>
      <c r="B119" s="211" t="s">
        <v>130</v>
      </c>
      <c r="C119" s="209"/>
      <c r="D119" s="212" t="n">
        <v>0</v>
      </c>
      <c r="E119" s="212" t="n">
        <v>0</v>
      </c>
      <c r="F119" s="212" t="n">
        <v>0</v>
      </c>
      <c r="G119" s="212" t="n">
        <v>0</v>
      </c>
      <c r="H119" s="212" t="n">
        <v>0</v>
      </c>
      <c r="I119" s="212" t="n">
        <v>0</v>
      </c>
      <c r="J119" s="212" t="n">
        <v>0</v>
      </c>
      <c r="K119" s="212" t="n">
        <v>0</v>
      </c>
      <c r="L119" s="212" t="n">
        <v>0</v>
      </c>
      <c r="M119" s="212" t="n">
        <v>0</v>
      </c>
      <c r="N119" s="212" t="n">
        <v>0</v>
      </c>
      <c r="O119" s="212" t="n">
        <v>0</v>
      </c>
      <c r="P119" s="212" t="n">
        <v>0</v>
      </c>
      <c r="Q119" s="212" t="n">
        <v>0</v>
      </c>
      <c r="R119" s="212" t="n">
        <v>0</v>
      </c>
      <c r="S119" s="212" t="n">
        <v>0</v>
      </c>
      <c r="T119" s="212" t="n">
        <v>0</v>
      </c>
      <c r="U119" s="212" t="n">
        <v>0</v>
      </c>
      <c r="V119" s="212" t="n">
        <f aca="false">V120-U120</f>
        <v>0.1</v>
      </c>
      <c r="W119" s="212" t="n">
        <f aca="false">W120-V120</f>
        <v>0.013</v>
      </c>
      <c r="X119" s="212" t="n">
        <f aca="false">X120-W120</f>
        <v>0.017</v>
      </c>
      <c r="Y119" s="212" t="n">
        <f aca="false">Y120-X120</f>
        <v>0.016</v>
      </c>
      <c r="Z119" s="212" t="n">
        <f aca="false">Z120-Y120</f>
        <v>0.027</v>
      </c>
      <c r="AA119" s="212" t="n">
        <f aca="false">AA120-Z120</f>
        <v>0.049</v>
      </c>
      <c r="AB119" s="212" t="n">
        <f aca="false">AB120-AA120</f>
        <v>0.059</v>
      </c>
      <c r="AC119" s="212" t="n">
        <f aca="false">AC120-AB120</f>
        <v>0.058</v>
      </c>
      <c r="AD119" s="212" t="n">
        <f aca="false">AD120-AC120</f>
        <v>0.05</v>
      </c>
      <c r="AE119" s="212" t="n">
        <f aca="false">AE120-AD120</f>
        <v>0.053</v>
      </c>
      <c r="AF119" s="212" t="n">
        <f aca="false">AF120-AE120</f>
        <v>0.054</v>
      </c>
      <c r="AG119" s="212" t="n">
        <f aca="false">AG120-AF120</f>
        <v>0.0530000000000001</v>
      </c>
      <c r="AH119" s="212" t="n">
        <f aca="false">AH120-AG120</f>
        <v>0.0409999999999999</v>
      </c>
      <c r="AI119" s="164" t="n">
        <f aca="false">AI120-AH120</f>
        <v>0.03</v>
      </c>
      <c r="AJ119" s="212" t="n">
        <f aca="false">AJ120-AI120</f>
        <v>0.032</v>
      </c>
      <c r="AK119" s="212" t="n">
        <f aca="false">AK120-AJ120</f>
        <v>0.018</v>
      </c>
      <c r="AL119" s="212" t="n">
        <f aca="false">AL120-AK120</f>
        <v>0.017</v>
      </c>
      <c r="AM119" s="212" t="n">
        <f aca="false">AM120-AL120</f>
        <v>0.0139999999999999</v>
      </c>
      <c r="AN119" s="212" t="n">
        <f aca="false">AN120-AM120</f>
        <v>0.012</v>
      </c>
      <c r="AO119" s="212" t="n">
        <f aca="false">AO120-AN120</f>
        <v>0.0960000000000001</v>
      </c>
      <c r="AP119" s="212" t="n">
        <f aca="false">AP120-AO120</f>
        <v>0.095</v>
      </c>
      <c r="AQ119" s="212" t="n">
        <f aca="false">AQ120-AP120</f>
        <v>0.092</v>
      </c>
      <c r="AR119" s="212" t="n">
        <f aca="false">AR120-AQ120</f>
        <v>0.004</v>
      </c>
      <c r="AS119" s="212" t="n">
        <f aca="false">AS120-AR120</f>
        <v>0</v>
      </c>
      <c r="AT119" s="212" t="n">
        <f aca="false">AT120-AS120</f>
        <v>0</v>
      </c>
      <c r="AU119" s="212" t="n">
        <f aca="false">AU120-AT120</f>
        <v>0</v>
      </c>
      <c r="AV119" s="212" t="n">
        <f aca="false">AV120-AU120</f>
        <v>0</v>
      </c>
      <c r="AW119" s="212" t="n">
        <f aca="false">AW120-AV120</f>
        <v>0</v>
      </c>
      <c r="AX119" s="212" t="n">
        <f aca="false">AX120-AW120</f>
        <v>0</v>
      </c>
      <c r="AY119" s="212" t="n">
        <f aca="false">AY120-AX120</f>
        <v>0</v>
      </c>
      <c r="AZ119" s="212" t="n">
        <f aca="false">AZ120-AY120</f>
        <v>0</v>
      </c>
      <c r="BA119" s="212" t="n">
        <f aca="false">BA120-AZ120</f>
        <v>0</v>
      </c>
      <c r="BB119" s="212" t="n">
        <f aca="false">BB120-BA120</f>
        <v>0</v>
      </c>
      <c r="BC119" s="191" t="n">
        <f aca="false">SUM(D119:BB119)</f>
        <v>1</v>
      </c>
      <c r="BD119" s="189"/>
      <c r="BE119" s="192"/>
      <c r="BF119" s="192"/>
      <c r="BG119" s="192"/>
      <c r="BH119" s="192"/>
      <c r="BI119" s="192"/>
      <c r="BJ119" s="192"/>
      <c r="BK119" s="192"/>
      <c r="BL119" s="192"/>
      <c r="BM119" s="192"/>
      <c r="BN119" s="192"/>
      <c r="BO119" s="192"/>
      <c r="BP119" s="192"/>
      <c r="BQ119" s="192"/>
      <c r="BR119" s="192"/>
      <c r="BS119" s="192"/>
      <c r="BT119" s="192"/>
      <c r="BU119" s="192"/>
      <c r="BV119" s="192"/>
      <c r="BW119" s="192"/>
      <c r="BX119" s="192"/>
      <c r="BY119" s="192"/>
      <c r="BZ119" s="192"/>
      <c r="CA119" s="192"/>
      <c r="CB119" s="192"/>
      <c r="CC119" s="192"/>
      <c r="CD119" s="192"/>
      <c r="CE119" s="192"/>
      <c r="CF119" s="192"/>
      <c r="CG119" s="192"/>
      <c r="CH119" s="192"/>
      <c r="CI119" s="192"/>
      <c r="CJ119" s="192"/>
      <c r="CK119" s="192"/>
      <c r="CL119" s="192"/>
      <c r="CM119" s="192"/>
      <c r="CN119" s="192"/>
      <c r="CO119" s="192"/>
      <c r="CP119" s="192"/>
      <c r="CQ119" s="192"/>
      <c r="CR119" s="192"/>
      <c r="CS119" s="192"/>
      <c r="CT119" s="192"/>
      <c r="CU119" s="192"/>
      <c r="CV119" s="192"/>
      <c r="CW119" s="192"/>
      <c r="CX119" s="192"/>
      <c r="CY119" s="192"/>
      <c r="CZ119" s="192"/>
      <c r="DA119" s="192"/>
      <c r="DB119" s="192"/>
      <c r="DC119" s="192"/>
      <c r="DD119" s="192"/>
      <c r="DE119" s="192"/>
      <c r="DF119" s="192"/>
      <c r="DG119" s="192"/>
      <c r="DH119" s="192"/>
      <c r="DI119" s="192"/>
      <c r="DJ119" s="192"/>
      <c r="DK119" s="192"/>
      <c r="DL119" s="192"/>
      <c r="DM119" s="192"/>
      <c r="DN119" s="192"/>
      <c r="DO119" s="192"/>
      <c r="DP119" s="192"/>
      <c r="DQ119" s="192"/>
      <c r="DR119" s="192"/>
      <c r="DS119" s="192"/>
      <c r="DT119" s="192"/>
      <c r="DU119" s="192"/>
      <c r="DV119" s="192"/>
      <c r="DW119" s="192"/>
      <c r="DX119" s="192"/>
      <c r="DY119" s="192"/>
      <c r="DZ119" s="192"/>
      <c r="EA119" s="192"/>
      <c r="EB119" s="192"/>
      <c r="EC119" s="192"/>
      <c r="ED119" s="192"/>
      <c r="EE119" s="192"/>
      <c r="EF119" s="192"/>
      <c r="EG119" s="192"/>
      <c r="EH119" s="192"/>
      <c r="EI119" s="192"/>
      <c r="EJ119" s="192"/>
      <c r="EK119" s="192"/>
      <c r="EL119" s="192"/>
      <c r="EM119" s="192"/>
      <c r="EN119" s="192"/>
      <c r="EO119" s="192"/>
      <c r="EP119" s="192"/>
      <c r="EQ119" s="192"/>
      <c r="ER119" s="192"/>
      <c r="ES119" s="192"/>
      <c r="ET119" s="192"/>
      <c r="EU119" s="192"/>
      <c r="EV119" s="192"/>
      <c r="EW119" s="192"/>
      <c r="EX119" s="192"/>
      <c r="EY119" s="192"/>
      <c r="EZ119" s="192"/>
      <c r="FA119" s="192"/>
      <c r="FB119" s="192"/>
      <c r="FC119" s="192"/>
      <c r="FD119" s="192"/>
      <c r="FE119" s="192"/>
      <c r="FF119" s="192"/>
      <c r="FG119" s="192"/>
      <c r="FH119" s="192"/>
      <c r="FI119" s="192"/>
      <c r="FJ119" s="192"/>
      <c r="FK119" s="192"/>
      <c r="FL119" s="192"/>
      <c r="FM119" s="192"/>
      <c r="FN119" s="192"/>
      <c r="FO119" s="192"/>
      <c r="FP119" s="192"/>
      <c r="FQ119" s="192"/>
      <c r="FR119" s="192"/>
      <c r="FS119" s="192"/>
      <c r="FT119" s="192"/>
      <c r="FU119" s="192"/>
      <c r="FV119" s="192"/>
      <c r="FW119" s="192"/>
      <c r="FX119" s="192"/>
      <c r="FY119" s="192"/>
      <c r="FZ119" s="192"/>
      <c r="GA119" s="192"/>
      <c r="GB119" s="192"/>
      <c r="GC119" s="192"/>
      <c r="GD119" s="192"/>
      <c r="GE119" s="192"/>
      <c r="GF119" s="192"/>
      <c r="GG119" s="192"/>
      <c r="GH119" s="192"/>
      <c r="GI119" s="192"/>
      <c r="GJ119" s="192"/>
      <c r="GK119" s="192"/>
      <c r="GL119" s="192"/>
      <c r="GM119" s="192"/>
      <c r="GN119" s="192"/>
      <c r="GO119" s="192"/>
      <c r="GP119" s="192"/>
      <c r="GQ119" s="192"/>
      <c r="GR119" s="192"/>
      <c r="GS119" s="192"/>
      <c r="GT119" s="192"/>
      <c r="GU119" s="192"/>
      <c r="GV119" s="192"/>
      <c r="GW119" s="192"/>
      <c r="GX119" s="192"/>
      <c r="GY119" s="192"/>
      <c r="GZ119" s="192"/>
      <c r="HA119" s="192"/>
      <c r="HB119" s="192"/>
      <c r="HC119" s="192"/>
      <c r="HD119" s="192"/>
      <c r="HE119" s="192"/>
      <c r="HF119" s="192"/>
      <c r="HG119" s="192"/>
      <c r="HH119" s="192"/>
      <c r="HI119" s="192"/>
      <c r="HJ119" s="192"/>
      <c r="HK119" s="192"/>
      <c r="HL119" s="192"/>
      <c r="HM119" s="192"/>
      <c r="HN119" s="192"/>
      <c r="HO119" s="192"/>
      <c r="HP119" s="192"/>
      <c r="HQ119" s="192"/>
      <c r="HR119" s="192"/>
      <c r="HS119" s="192"/>
      <c r="HT119" s="192"/>
      <c r="HU119" s="192"/>
      <c r="HV119" s="192"/>
      <c r="HW119" s="192"/>
      <c r="HX119" s="192"/>
      <c r="HY119" s="192"/>
      <c r="HZ119" s="192"/>
      <c r="IA119" s="192"/>
      <c r="IB119" s="192"/>
      <c r="IC119" s="192"/>
      <c r="ID119" s="192"/>
      <c r="IE119" s="192"/>
      <c r="IF119" s="192"/>
      <c r="IG119" s="192"/>
      <c r="IH119" s="192"/>
      <c r="II119" s="192"/>
      <c r="IJ119" s="192"/>
      <c r="IK119" s="192"/>
      <c r="IL119" s="192"/>
      <c r="IM119" s="192"/>
      <c r="IN119" s="192"/>
      <c r="IO119" s="192"/>
      <c r="IP119" s="192"/>
      <c r="IQ119" s="192"/>
      <c r="IR119" s="192"/>
      <c r="IS119" s="192"/>
      <c r="IT119" s="192"/>
      <c r="IU119" s="192"/>
      <c r="IV119" s="192"/>
      <c r="IW119" s="192"/>
    </row>
    <row r="120" customFormat="false" ht="12.75" hidden="false" customHeight="false" outlineLevel="0" collapsed="false">
      <c r="A120" s="155"/>
      <c r="B120" s="211" t="s">
        <v>131</v>
      </c>
      <c r="C120" s="209"/>
      <c r="D120" s="212" t="n">
        <f aca="false">D119</f>
        <v>0</v>
      </c>
      <c r="E120" s="212" t="n">
        <f aca="false">+D120+E119</f>
        <v>0</v>
      </c>
      <c r="F120" s="212" t="n">
        <f aca="false">+E120+F119</f>
        <v>0</v>
      </c>
      <c r="G120" s="212" t="n">
        <f aca="false">+F120+G119</f>
        <v>0</v>
      </c>
      <c r="H120" s="212" t="n">
        <f aca="false">+G120+H119</f>
        <v>0</v>
      </c>
      <c r="I120" s="212" t="n">
        <f aca="false">+H120+I119</f>
        <v>0</v>
      </c>
      <c r="J120" s="212" t="n">
        <f aca="false">+I120+J119</f>
        <v>0</v>
      </c>
      <c r="K120" s="212" t="n">
        <f aca="false">+J120+K119</f>
        <v>0</v>
      </c>
      <c r="L120" s="212" t="n">
        <f aca="false">+K120+L119</f>
        <v>0</v>
      </c>
      <c r="M120" s="212" t="n">
        <f aca="false">+L120+M119</f>
        <v>0</v>
      </c>
      <c r="N120" s="212" t="n">
        <f aca="false">+M120+N119</f>
        <v>0</v>
      </c>
      <c r="O120" s="212" t="n">
        <f aca="false">+N120+O119</f>
        <v>0</v>
      </c>
      <c r="P120" s="212" t="n">
        <f aca="false">+O120+P119</f>
        <v>0</v>
      </c>
      <c r="Q120" s="212" t="n">
        <f aca="false">+P120+Q119</f>
        <v>0</v>
      </c>
      <c r="R120" s="212" t="n">
        <f aca="false">+Q120+R119</f>
        <v>0</v>
      </c>
      <c r="S120" s="212" t="n">
        <f aca="false">+R120+S119</f>
        <v>0</v>
      </c>
      <c r="T120" s="212" t="n">
        <f aca="false">+S120+T119</f>
        <v>0</v>
      </c>
      <c r="U120" s="212" t="n">
        <f aca="false">+T120+U119</f>
        <v>0</v>
      </c>
      <c r="V120" s="212" t="n">
        <v>0.1</v>
      </c>
      <c r="W120" s="212" t="n">
        <v>0.113</v>
      </c>
      <c r="X120" s="212" t="n">
        <v>0.13</v>
      </c>
      <c r="Y120" s="212" t="n">
        <v>0.146</v>
      </c>
      <c r="Z120" s="212" t="n">
        <v>0.173</v>
      </c>
      <c r="AA120" s="212" t="n">
        <v>0.222</v>
      </c>
      <c r="AB120" s="212" t="n">
        <v>0.281</v>
      </c>
      <c r="AC120" s="212" t="n">
        <v>0.339</v>
      </c>
      <c r="AD120" s="212" t="n">
        <v>0.389</v>
      </c>
      <c r="AE120" s="212" t="n">
        <v>0.442</v>
      </c>
      <c r="AF120" s="212" t="n">
        <v>0.496</v>
      </c>
      <c r="AG120" s="212" t="n">
        <v>0.549</v>
      </c>
      <c r="AH120" s="212" t="n">
        <v>0.59</v>
      </c>
      <c r="AI120" s="164" t="n">
        <v>0.62</v>
      </c>
      <c r="AJ120" s="212" t="n">
        <v>0.652</v>
      </c>
      <c r="AK120" s="212" t="n">
        <v>0.67</v>
      </c>
      <c r="AL120" s="212" t="n">
        <v>0.687</v>
      </c>
      <c r="AM120" s="212" t="n">
        <v>0.701</v>
      </c>
      <c r="AN120" s="212" t="n">
        <v>0.713</v>
      </c>
      <c r="AO120" s="212" t="n">
        <v>0.809</v>
      </c>
      <c r="AP120" s="212" t="n">
        <v>0.904</v>
      </c>
      <c r="AQ120" s="212" t="n">
        <v>0.996</v>
      </c>
      <c r="AR120" s="212" t="n">
        <v>1</v>
      </c>
      <c r="AS120" s="212" t="n">
        <v>1</v>
      </c>
      <c r="AT120" s="212" t="n">
        <v>1</v>
      </c>
      <c r="AU120" s="212" t="n">
        <v>1</v>
      </c>
      <c r="AV120" s="212" t="n">
        <v>1</v>
      </c>
      <c r="AW120" s="212" t="n">
        <v>1</v>
      </c>
      <c r="AX120" s="212" t="n">
        <v>1</v>
      </c>
      <c r="AY120" s="212" t="n">
        <v>1</v>
      </c>
      <c r="AZ120" s="212" t="n">
        <v>1</v>
      </c>
      <c r="BA120" s="212" t="n">
        <v>1</v>
      </c>
      <c r="BB120" s="212" t="n">
        <v>1</v>
      </c>
      <c r="BC120" s="191"/>
      <c r="BD120" s="189"/>
      <c r="BE120" s="192"/>
      <c r="BF120" s="192"/>
      <c r="BG120" s="192"/>
      <c r="BH120" s="192"/>
      <c r="BI120" s="192"/>
      <c r="BJ120" s="192"/>
      <c r="BK120" s="192"/>
      <c r="BL120" s="192"/>
      <c r="BM120" s="192"/>
      <c r="BN120" s="192"/>
      <c r="BO120" s="192"/>
      <c r="BP120" s="192"/>
      <c r="BQ120" s="192"/>
      <c r="BR120" s="192"/>
      <c r="BS120" s="192"/>
      <c r="BT120" s="192"/>
      <c r="BU120" s="192"/>
      <c r="BV120" s="192"/>
      <c r="BW120" s="192"/>
      <c r="BX120" s="192"/>
      <c r="BY120" s="192"/>
      <c r="BZ120" s="192"/>
      <c r="CA120" s="192"/>
      <c r="CB120" s="192"/>
      <c r="CC120" s="192"/>
      <c r="CD120" s="192"/>
      <c r="CE120" s="192"/>
      <c r="CF120" s="192"/>
      <c r="CG120" s="192"/>
      <c r="CH120" s="192"/>
      <c r="CI120" s="192"/>
      <c r="CJ120" s="192"/>
      <c r="CK120" s="192"/>
      <c r="CL120" s="192"/>
      <c r="CM120" s="192"/>
      <c r="CN120" s="192"/>
      <c r="CO120" s="192"/>
      <c r="CP120" s="192"/>
      <c r="CQ120" s="192"/>
      <c r="CR120" s="192"/>
      <c r="CS120" s="192"/>
      <c r="CT120" s="192"/>
      <c r="CU120" s="192"/>
      <c r="CV120" s="192"/>
      <c r="CW120" s="192"/>
      <c r="CX120" s="192"/>
      <c r="CY120" s="192"/>
      <c r="CZ120" s="192"/>
      <c r="DA120" s="192"/>
      <c r="DB120" s="192"/>
      <c r="DC120" s="192"/>
      <c r="DD120" s="192"/>
      <c r="DE120" s="192"/>
      <c r="DF120" s="192"/>
      <c r="DG120" s="192"/>
      <c r="DH120" s="192"/>
      <c r="DI120" s="192"/>
      <c r="DJ120" s="192"/>
      <c r="DK120" s="192"/>
      <c r="DL120" s="192"/>
      <c r="DM120" s="192"/>
      <c r="DN120" s="192"/>
      <c r="DO120" s="192"/>
      <c r="DP120" s="192"/>
      <c r="DQ120" s="192"/>
      <c r="DR120" s="192"/>
      <c r="DS120" s="192"/>
      <c r="DT120" s="192"/>
      <c r="DU120" s="192"/>
      <c r="DV120" s="192"/>
      <c r="DW120" s="192"/>
      <c r="DX120" s="192"/>
      <c r="DY120" s="192"/>
      <c r="DZ120" s="192"/>
      <c r="EA120" s="192"/>
      <c r="EB120" s="192"/>
      <c r="EC120" s="192"/>
      <c r="ED120" s="192"/>
      <c r="EE120" s="192"/>
      <c r="EF120" s="192"/>
      <c r="EG120" s="192"/>
      <c r="EH120" s="192"/>
      <c r="EI120" s="192"/>
      <c r="EJ120" s="192"/>
      <c r="EK120" s="192"/>
      <c r="EL120" s="192"/>
      <c r="EM120" s="192"/>
      <c r="EN120" s="192"/>
      <c r="EO120" s="192"/>
      <c r="EP120" s="192"/>
      <c r="EQ120" s="192"/>
      <c r="ER120" s="192"/>
      <c r="ES120" s="192"/>
      <c r="ET120" s="192"/>
      <c r="EU120" s="192"/>
      <c r="EV120" s="192"/>
      <c r="EW120" s="192"/>
      <c r="EX120" s="192"/>
      <c r="EY120" s="192"/>
      <c r="EZ120" s="192"/>
      <c r="FA120" s="192"/>
      <c r="FB120" s="192"/>
      <c r="FC120" s="192"/>
      <c r="FD120" s="192"/>
      <c r="FE120" s="192"/>
      <c r="FF120" s="192"/>
      <c r="FG120" s="192"/>
      <c r="FH120" s="192"/>
      <c r="FI120" s="192"/>
      <c r="FJ120" s="192"/>
      <c r="FK120" s="192"/>
      <c r="FL120" s="192"/>
      <c r="FM120" s="192"/>
      <c r="FN120" s="192"/>
      <c r="FO120" s="192"/>
      <c r="FP120" s="192"/>
      <c r="FQ120" s="192"/>
      <c r="FR120" s="192"/>
      <c r="FS120" s="192"/>
      <c r="FT120" s="192"/>
      <c r="FU120" s="192"/>
      <c r="FV120" s="192"/>
      <c r="FW120" s="192"/>
      <c r="FX120" s="192"/>
      <c r="FY120" s="192"/>
      <c r="FZ120" s="192"/>
      <c r="GA120" s="192"/>
      <c r="GB120" s="192"/>
      <c r="GC120" s="192"/>
      <c r="GD120" s="192"/>
      <c r="GE120" s="192"/>
      <c r="GF120" s="192"/>
      <c r="GG120" s="192"/>
      <c r="GH120" s="192"/>
      <c r="GI120" s="192"/>
      <c r="GJ120" s="192"/>
      <c r="GK120" s="192"/>
      <c r="GL120" s="192"/>
      <c r="GM120" s="192"/>
      <c r="GN120" s="192"/>
      <c r="GO120" s="192"/>
      <c r="GP120" s="192"/>
      <c r="GQ120" s="192"/>
      <c r="GR120" s="192"/>
      <c r="GS120" s="192"/>
      <c r="GT120" s="192"/>
      <c r="GU120" s="192"/>
      <c r="GV120" s="192"/>
      <c r="GW120" s="192"/>
      <c r="GX120" s="192"/>
      <c r="GY120" s="192"/>
      <c r="GZ120" s="192"/>
      <c r="HA120" s="192"/>
      <c r="HB120" s="192"/>
      <c r="HC120" s="192"/>
      <c r="HD120" s="192"/>
      <c r="HE120" s="192"/>
      <c r="HF120" s="192"/>
      <c r="HG120" s="192"/>
      <c r="HH120" s="192"/>
      <c r="HI120" s="192"/>
      <c r="HJ120" s="192"/>
      <c r="HK120" s="192"/>
      <c r="HL120" s="192"/>
      <c r="HM120" s="192"/>
      <c r="HN120" s="192"/>
      <c r="HO120" s="192"/>
      <c r="HP120" s="192"/>
      <c r="HQ120" s="192"/>
      <c r="HR120" s="192"/>
      <c r="HS120" s="192"/>
      <c r="HT120" s="192"/>
      <c r="HU120" s="192"/>
      <c r="HV120" s="192"/>
      <c r="HW120" s="192"/>
      <c r="HX120" s="192"/>
      <c r="HY120" s="192"/>
      <c r="HZ120" s="192"/>
      <c r="IA120" s="192"/>
      <c r="IB120" s="192"/>
      <c r="IC120" s="192"/>
      <c r="ID120" s="192"/>
      <c r="IE120" s="192"/>
      <c r="IF120" s="192"/>
      <c r="IG120" s="192"/>
      <c r="IH120" s="192"/>
      <c r="II120" s="192"/>
      <c r="IJ120" s="192"/>
      <c r="IK120" s="192"/>
      <c r="IL120" s="192"/>
      <c r="IM120" s="192"/>
      <c r="IN120" s="192"/>
      <c r="IO120" s="192"/>
      <c r="IP120" s="192"/>
      <c r="IQ120" s="192"/>
      <c r="IR120" s="192"/>
      <c r="IS120" s="192"/>
      <c r="IT120" s="192"/>
      <c r="IU120" s="192"/>
      <c r="IV120" s="192"/>
      <c r="IW120" s="192"/>
    </row>
    <row r="121" customFormat="false" ht="12.75" hidden="false" customHeight="false" outlineLevel="0" collapsed="false">
      <c r="A121" s="155"/>
      <c r="B121" s="213"/>
      <c r="C121" s="209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169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06"/>
      <c r="BD121" s="204"/>
      <c r="BE121" s="207"/>
      <c r="BF121" s="207"/>
      <c r="BG121" s="207"/>
      <c r="BH121" s="207"/>
      <c r="BI121" s="207"/>
      <c r="BJ121" s="207"/>
      <c r="BK121" s="207"/>
      <c r="BL121" s="207"/>
      <c r="BM121" s="207"/>
      <c r="BN121" s="207"/>
      <c r="BO121" s="207"/>
      <c r="BP121" s="207"/>
      <c r="BQ121" s="207"/>
      <c r="BR121" s="207"/>
      <c r="BS121" s="207"/>
      <c r="BT121" s="207"/>
      <c r="BU121" s="207"/>
      <c r="BV121" s="207"/>
      <c r="BW121" s="207"/>
      <c r="BX121" s="207"/>
      <c r="BY121" s="207"/>
      <c r="BZ121" s="207"/>
      <c r="CA121" s="207"/>
      <c r="CB121" s="207"/>
      <c r="CC121" s="207"/>
      <c r="CD121" s="207"/>
      <c r="CE121" s="207"/>
      <c r="CF121" s="207"/>
      <c r="CG121" s="207"/>
      <c r="CH121" s="207"/>
      <c r="CI121" s="207"/>
      <c r="CJ121" s="207"/>
      <c r="CK121" s="207"/>
      <c r="CL121" s="207"/>
      <c r="CM121" s="207"/>
      <c r="CN121" s="207"/>
      <c r="CO121" s="207"/>
      <c r="CP121" s="207"/>
      <c r="CQ121" s="207"/>
      <c r="CR121" s="207"/>
      <c r="CS121" s="207"/>
      <c r="CT121" s="207"/>
      <c r="CU121" s="207"/>
      <c r="CV121" s="207"/>
      <c r="CW121" s="207"/>
      <c r="CX121" s="207"/>
      <c r="CY121" s="207"/>
      <c r="CZ121" s="207"/>
      <c r="DA121" s="207"/>
      <c r="DB121" s="207"/>
      <c r="DC121" s="207"/>
      <c r="DD121" s="207"/>
      <c r="DE121" s="207"/>
      <c r="DF121" s="207"/>
      <c r="DG121" s="207"/>
      <c r="DH121" s="207"/>
      <c r="DI121" s="207"/>
      <c r="DJ121" s="207"/>
      <c r="DK121" s="207"/>
      <c r="DL121" s="207"/>
      <c r="DM121" s="207"/>
      <c r="DN121" s="207"/>
      <c r="DO121" s="207"/>
      <c r="DP121" s="207"/>
      <c r="DQ121" s="207"/>
      <c r="DR121" s="207"/>
      <c r="DS121" s="207"/>
      <c r="DT121" s="207"/>
      <c r="DU121" s="207"/>
      <c r="DV121" s="207"/>
      <c r="DW121" s="207"/>
      <c r="DX121" s="207"/>
      <c r="DY121" s="207"/>
      <c r="DZ121" s="207"/>
      <c r="EA121" s="207"/>
      <c r="EB121" s="207"/>
      <c r="EC121" s="207"/>
      <c r="ED121" s="207"/>
      <c r="EE121" s="207"/>
      <c r="EF121" s="207"/>
      <c r="EG121" s="207"/>
      <c r="EH121" s="207"/>
      <c r="EI121" s="207"/>
      <c r="EJ121" s="207"/>
      <c r="EK121" s="207"/>
      <c r="EL121" s="207"/>
      <c r="EM121" s="207"/>
      <c r="EN121" s="207"/>
      <c r="EO121" s="207"/>
      <c r="EP121" s="207"/>
      <c r="EQ121" s="207"/>
      <c r="ER121" s="207"/>
      <c r="ES121" s="207"/>
      <c r="ET121" s="207"/>
      <c r="EU121" s="207"/>
      <c r="EV121" s="207"/>
      <c r="EW121" s="207"/>
      <c r="EX121" s="207"/>
      <c r="EY121" s="207"/>
      <c r="EZ121" s="207"/>
      <c r="FA121" s="207"/>
      <c r="FB121" s="207"/>
      <c r="FC121" s="207"/>
      <c r="FD121" s="207"/>
      <c r="FE121" s="207"/>
      <c r="FF121" s="207"/>
      <c r="FG121" s="207"/>
      <c r="FH121" s="207"/>
      <c r="FI121" s="207"/>
      <c r="FJ121" s="207"/>
      <c r="FK121" s="207"/>
      <c r="FL121" s="207"/>
      <c r="FM121" s="207"/>
      <c r="FN121" s="207"/>
      <c r="FO121" s="207"/>
      <c r="FP121" s="207"/>
      <c r="FQ121" s="207"/>
      <c r="FR121" s="207"/>
      <c r="FS121" s="207"/>
      <c r="FT121" s="207"/>
      <c r="FU121" s="207"/>
      <c r="FV121" s="207"/>
      <c r="FW121" s="207"/>
      <c r="FX121" s="207"/>
      <c r="FY121" s="207"/>
      <c r="FZ121" s="207"/>
      <c r="GA121" s="207"/>
      <c r="GB121" s="207"/>
      <c r="GC121" s="207"/>
      <c r="GD121" s="207"/>
      <c r="GE121" s="207"/>
      <c r="GF121" s="207"/>
      <c r="GG121" s="207"/>
      <c r="GH121" s="207"/>
      <c r="GI121" s="207"/>
      <c r="GJ121" s="207"/>
      <c r="GK121" s="207"/>
      <c r="GL121" s="207"/>
      <c r="GM121" s="207"/>
      <c r="GN121" s="207"/>
      <c r="GO121" s="207"/>
      <c r="GP121" s="207"/>
      <c r="GQ121" s="207"/>
      <c r="GR121" s="207"/>
      <c r="GS121" s="207"/>
      <c r="GT121" s="207"/>
      <c r="GU121" s="207"/>
      <c r="GV121" s="207"/>
      <c r="GW121" s="207"/>
      <c r="GX121" s="207"/>
      <c r="GY121" s="207"/>
      <c r="GZ121" s="207"/>
      <c r="HA121" s="207"/>
      <c r="HB121" s="207"/>
      <c r="HC121" s="207"/>
      <c r="HD121" s="207"/>
      <c r="HE121" s="207"/>
      <c r="HF121" s="207"/>
      <c r="HG121" s="207"/>
      <c r="HH121" s="207"/>
      <c r="HI121" s="207"/>
      <c r="HJ121" s="207"/>
      <c r="HK121" s="207"/>
      <c r="HL121" s="207"/>
      <c r="HM121" s="207"/>
      <c r="HN121" s="207"/>
      <c r="HO121" s="207"/>
      <c r="HP121" s="207"/>
      <c r="HQ121" s="207"/>
      <c r="HR121" s="207"/>
      <c r="HS121" s="207"/>
      <c r="HT121" s="207"/>
      <c r="HU121" s="207"/>
      <c r="HV121" s="207"/>
      <c r="HW121" s="207"/>
      <c r="HX121" s="207"/>
      <c r="HY121" s="207"/>
      <c r="HZ121" s="207"/>
      <c r="IA121" s="207"/>
      <c r="IB121" s="207"/>
      <c r="IC121" s="207"/>
      <c r="ID121" s="207"/>
      <c r="IE121" s="207"/>
      <c r="IF121" s="207"/>
      <c r="IG121" s="207"/>
      <c r="IH121" s="207"/>
      <c r="II121" s="207"/>
      <c r="IJ121" s="207"/>
      <c r="IK121" s="207"/>
      <c r="IL121" s="207"/>
      <c r="IM121" s="207"/>
      <c r="IN121" s="207"/>
      <c r="IO121" s="207"/>
      <c r="IP121" s="207"/>
      <c r="IQ121" s="207"/>
      <c r="IR121" s="207"/>
      <c r="IS121" s="207"/>
      <c r="IT121" s="207"/>
      <c r="IU121" s="207"/>
      <c r="IV121" s="207"/>
      <c r="IW121" s="207"/>
    </row>
    <row r="122" customFormat="false" ht="12.75" hidden="false" customHeight="false" outlineLevel="0" collapsed="false">
      <c r="A122" s="155"/>
      <c r="B122" s="215" t="s">
        <v>132</v>
      </c>
      <c r="C122" s="216" t="n">
        <f aca="false">250.25/3</f>
        <v>83.4166666666667</v>
      </c>
      <c r="D122" s="217" t="n">
        <f aca="false">+D118*$C122</f>
        <v>0</v>
      </c>
      <c r="E122" s="217" t="n">
        <f aca="false">+E118*$C122</f>
        <v>0</v>
      </c>
      <c r="F122" s="217" t="n">
        <f aca="false">+F118*$C122</f>
        <v>0</v>
      </c>
      <c r="G122" s="217" t="n">
        <f aca="false">+G118*$C122</f>
        <v>0</v>
      </c>
      <c r="H122" s="217" t="n">
        <f aca="false">+H118*$C122</f>
        <v>0</v>
      </c>
      <c r="I122" s="217" t="n">
        <f aca="false">+I118*$C122</f>
        <v>0</v>
      </c>
      <c r="J122" s="217" t="n">
        <f aca="false">+J118*$C122</f>
        <v>0</v>
      </c>
      <c r="K122" s="217" t="n">
        <f aca="false">+K118*$C122</f>
        <v>0</v>
      </c>
      <c r="L122" s="217" t="n">
        <f aca="false">+L118*$C122</f>
        <v>0</v>
      </c>
      <c r="M122" s="217" t="n">
        <f aca="false">+M118*$C122</f>
        <v>0</v>
      </c>
      <c r="N122" s="217" t="n">
        <f aca="false">+N118*$C122</f>
        <v>0</v>
      </c>
      <c r="O122" s="217" t="n">
        <f aca="false">+O118*$C122</f>
        <v>0</v>
      </c>
      <c r="P122" s="217" t="n">
        <f aca="false">+P118*$C122</f>
        <v>0</v>
      </c>
      <c r="Q122" s="217" t="n">
        <f aca="false">+Q118*$C122</f>
        <v>0</v>
      </c>
      <c r="R122" s="217" t="n">
        <f aca="false">+R118*$C122</f>
        <v>0</v>
      </c>
      <c r="S122" s="217" t="n">
        <f aca="false">+S118*$C122</f>
        <v>0</v>
      </c>
      <c r="T122" s="217" t="n">
        <f aca="false">+T118*$C122</f>
        <v>0</v>
      </c>
      <c r="U122" s="217" t="n">
        <f aca="false">+U118*$C122</f>
        <v>0</v>
      </c>
      <c r="V122" s="217" t="n">
        <f aca="false">+V118*$C122</f>
        <v>0</v>
      </c>
      <c r="W122" s="217" t="n">
        <f aca="false">+W118*$C122</f>
        <v>0</v>
      </c>
      <c r="X122" s="217" t="n">
        <f aca="false">+X118*$C122</f>
        <v>8.34166666666667</v>
      </c>
      <c r="Y122" s="217" t="n">
        <f aca="false">+Y118*$C122</f>
        <v>8.34166666666667</v>
      </c>
      <c r="Z122" s="217" t="n">
        <f aca="false">+Z118*$C122</f>
        <v>8.34166666666667</v>
      </c>
      <c r="AA122" s="217" t="n">
        <f aca="false">+AA118*$C122</f>
        <v>27.5275</v>
      </c>
      <c r="AB122" s="217" t="n">
        <f aca="false">+AB118*$C122</f>
        <v>31.6983333333333</v>
      </c>
      <c r="AC122" s="217" t="n">
        <f aca="false">+AC118*$C122</f>
        <v>35.8691666666667</v>
      </c>
      <c r="AD122" s="217" t="n">
        <f aca="false">+AD118*$C122</f>
        <v>40.04</v>
      </c>
      <c r="AE122" s="217" t="n">
        <f aca="false">+AE118*$C122</f>
        <v>44.2108333333333</v>
      </c>
      <c r="AF122" s="217" t="n">
        <f aca="false">+AF118*$C122</f>
        <v>48.3816666666667</v>
      </c>
      <c r="AG122" s="217" t="n">
        <f aca="false">+AG118*$C122</f>
        <v>51.7183333333334</v>
      </c>
      <c r="AH122" s="217" t="n">
        <f aca="false">+AH118*$C122</f>
        <v>54.2208333333333</v>
      </c>
      <c r="AI122" s="175" t="n">
        <f aca="false">+AI118*$C122</f>
        <v>56.7233333333334</v>
      </c>
      <c r="AJ122" s="217" t="n">
        <f aca="false">+AJ118*$C122</f>
        <v>59.2258333333334</v>
      </c>
      <c r="AK122" s="217" t="n">
        <f aca="false">+AK118*$C122</f>
        <v>60.8941666666667</v>
      </c>
      <c r="AL122" s="217" t="n">
        <f aca="false">+AL118*$C122</f>
        <v>62.5625</v>
      </c>
      <c r="AM122" s="217" t="n">
        <f aca="false">+AM118*$C122</f>
        <v>64.2308333333334</v>
      </c>
      <c r="AN122" s="217" t="n">
        <f aca="false">+AN118*$C122</f>
        <v>65.8991666666667</v>
      </c>
      <c r="AO122" s="217" t="n">
        <f aca="false">+AO118*$C122</f>
        <v>70.9041666666667</v>
      </c>
      <c r="AP122" s="217" t="n">
        <f aca="false">+AP118*$C122</f>
        <v>76.7433333333334</v>
      </c>
      <c r="AQ122" s="217" t="n">
        <f aca="false">+AQ118*$C122</f>
        <v>81.7483333333334</v>
      </c>
      <c r="AR122" s="217" t="n">
        <f aca="false">+AR118*$C122</f>
        <v>82.5825</v>
      </c>
      <c r="AS122" s="217" t="n">
        <f aca="false">+AS118*$C122</f>
        <v>83.4166666666667</v>
      </c>
      <c r="AT122" s="217" t="n">
        <f aca="false">+AT118*$C122</f>
        <v>83.4166666666667</v>
      </c>
      <c r="AU122" s="217" t="n">
        <f aca="false">+AU118*$C122</f>
        <v>83.4166666666667</v>
      </c>
      <c r="AV122" s="217" t="n">
        <f aca="false">+AV118*$C122</f>
        <v>83.4166666666667</v>
      </c>
      <c r="AW122" s="217" t="n">
        <f aca="false">+AW118*$C122</f>
        <v>83.4166666666667</v>
      </c>
      <c r="AX122" s="217" t="n">
        <f aca="false">+AX118*$C122</f>
        <v>83.4166666666667</v>
      </c>
      <c r="AY122" s="217" t="n">
        <f aca="false">+AY118*$C122</f>
        <v>83.4166666666667</v>
      </c>
      <c r="AZ122" s="217" t="n">
        <f aca="false">+AZ118*$C122</f>
        <v>83.4166666666667</v>
      </c>
      <c r="BA122" s="217" t="n">
        <f aca="false">+BA118*$C122</f>
        <v>83.4166666666667</v>
      </c>
      <c r="BB122" s="217" t="n">
        <f aca="false">+BB118*$C122</f>
        <v>83.4166666666667</v>
      </c>
      <c r="BC122" s="197"/>
      <c r="BD122" s="198"/>
      <c r="BE122" s="198"/>
      <c r="BF122" s="198"/>
      <c r="BG122" s="198"/>
      <c r="BH122" s="198"/>
      <c r="BI122" s="198"/>
      <c r="BJ122" s="198"/>
      <c r="BK122" s="198"/>
      <c r="BL122" s="198"/>
      <c r="BM122" s="198"/>
      <c r="BN122" s="198"/>
      <c r="BO122" s="198"/>
      <c r="BP122" s="198"/>
      <c r="BQ122" s="198"/>
      <c r="BR122" s="198"/>
      <c r="BS122" s="198"/>
      <c r="BT122" s="198"/>
      <c r="BU122" s="198"/>
      <c r="BV122" s="198"/>
      <c r="BW122" s="198"/>
      <c r="BX122" s="198"/>
      <c r="BY122" s="198"/>
      <c r="BZ122" s="198"/>
      <c r="CA122" s="198"/>
      <c r="CB122" s="198"/>
      <c r="CC122" s="198"/>
      <c r="CD122" s="198"/>
      <c r="CE122" s="198"/>
      <c r="CF122" s="198"/>
      <c r="CG122" s="198"/>
      <c r="CH122" s="198"/>
      <c r="CI122" s="198"/>
      <c r="CJ122" s="198"/>
      <c r="CK122" s="198"/>
      <c r="CL122" s="194"/>
      <c r="CM122" s="194"/>
      <c r="CN122" s="194"/>
      <c r="CO122" s="194"/>
      <c r="CP122" s="194"/>
      <c r="CQ122" s="194"/>
      <c r="CR122" s="194"/>
      <c r="CS122" s="194"/>
      <c r="CT122" s="194"/>
      <c r="CU122" s="194"/>
      <c r="CV122" s="194"/>
      <c r="CW122" s="194"/>
      <c r="CX122" s="194"/>
      <c r="CY122" s="194"/>
      <c r="CZ122" s="194"/>
      <c r="DA122" s="194"/>
      <c r="DB122" s="194"/>
      <c r="DC122" s="194"/>
      <c r="DD122" s="194"/>
      <c r="DE122" s="194"/>
      <c r="DF122" s="194"/>
      <c r="DG122" s="194"/>
      <c r="DH122" s="194"/>
      <c r="DI122" s="194"/>
      <c r="DJ122" s="194"/>
      <c r="DK122" s="194"/>
      <c r="DL122" s="194"/>
      <c r="DM122" s="194"/>
      <c r="DN122" s="194"/>
      <c r="DO122" s="194"/>
      <c r="DP122" s="194"/>
      <c r="DQ122" s="194"/>
      <c r="DR122" s="194"/>
      <c r="DS122" s="194"/>
      <c r="DT122" s="194"/>
      <c r="DU122" s="194"/>
      <c r="DV122" s="194"/>
      <c r="DW122" s="194"/>
      <c r="DX122" s="194"/>
      <c r="DY122" s="194"/>
      <c r="DZ122" s="194"/>
      <c r="EA122" s="194"/>
      <c r="EB122" s="194"/>
      <c r="EC122" s="194"/>
      <c r="ED122" s="194"/>
      <c r="EE122" s="194"/>
      <c r="EF122" s="194"/>
      <c r="EG122" s="194"/>
      <c r="EH122" s="194"/>
      <c r="EI122" s="194"/>
      <c r="EJ122" s="194"/>
      <c r="EK122" s="194"/>
      <c r="EL122" s="194"/>
      <c r="EM122" s="194"/>
      <c r="EN122" s="194"/>
      <c r="EO122" s="194"/>
      <c r="EP122" s="194"/>
      <c r="EQ122" s="194"/>
      <c r="ER122" s="194"/>
      <c r="ES122" s="194"/>
      <c r="ET122" s="194"/>
      <c r="EU122" s="194"/>
      <c r="EV122" s="194"/>
      <c r="EW122" s="194"/>
      <c r="EX122" s="194"/>
      <c r="EY122" s="194"/>
      <c r="EZ122" s="194"/>
      <c r="FA122" s="194"/>
      <c r="FB122" s="194"/>
      <c r="FC122" s="194"/>
      <c r="FD122" s="194"/>
      <c r="FE122" s="194"/>
      <c r="FF122" s="194"/>
      <c r="FG122" s="194"/>
      <c r="FH122" s="194"/>
      <c r="FI122" s="194"/>
      <c r="FJ122" s="194"/>
      <c r="FK122" s="194"/>
      <c r="FL122" s="194"/>
      <c r="FM122" s="194"/>
      <c r="FN122" s="194"/>
      <c r="FO122" s="194"/>
      <c r="FP122" s="194"/>
      <c r="FQ122" s="194"/>
      <c r="FR122" s="194"/>
      <c r="FS122" s="194"/>
      <c r="FT122" s="194"/>
      <c r="FU122" s="194"/>
      <c r="FV122" s="194"/>
      <c r="FW122" s="194"/>
      <c r="FX122" s="194"/>
      <c r="FY122" s="194"/>
      <c r="FZ122" s="194"/>
      <c r="GA122" s="194"/>
      <c r="GB122" s="194"/>
      <c r="GC122" s="194"/>
      <c r="GD122" s="194"/>
      <c r="GE122" s="194"/>
      <c r="GF122" s="194"/>
      <c r="GG122" s="194"/>
      <c r="GH122" s="194"/>
      <c r="GI122" s="194"/>
      <c r="GJ122" s="194"/>
      <c r="GK122" s="194"/>
      <c r="GL122" s="194"/>
      <c r="GM122" s="194"/>
      <c r="GN122" s="194"/>
      <c r="GO122" s="194"/>
      <c r="GP122" s="194"/>
      <c r="GQ122" s="194"/>
      <c r="GR122" s="194"/>
      <c r="GS122" s="194"/>
      <c r="GT122" s="194"/>
      <c r="GU122" s="194"/>
      <c r="GV122" s="194"/>
      <c r="GW122" s="194"/>
      <c r="GX122" s="194"/>
      <c r="GY122" s="194"/>
      <c r="GZ122" s="194"/>
      <c r="HA122" s="194"/>
      <c r="HB122" s="194"/>
      <c r="HC122" s="194"/>
      <c r="HD122" s="194"/>
      <c r="HE122" s="194"/>
      <c r="HF122" s="194"/>
      <c r="HG122" s="194"/>
      <c r="HH122" s="194"/>
      <c r="HI122" s="194"/>
      <c r="HJ122" s="194"/>
      <c r="HK122" s="194"/>
      <c r="HL122" s="194"/>
      <c r="HM122" s="194"/>
      <c r="HN122" s="194"/>
      <c r="HO122" s="194"/>
      <c r="HP122" s="194"/>
      <c r="HQ122" s="194"/>
      <c r="HR122" s="194"/>
      <c r="HS122" s="194"/>
      <c r="HT122" s="194"/>
      <c r="HU122" s="194"/>
      <c r="HV122" s="194"/>
      <c r="HW122" s="194"/>
      <c r="HX122" s="194"/>
      <c r="HY122" s="194"/>
      <c r="HZ122" s="194"/>
      <c r="IA122" s="194"/>
      <c r="IB122" s="194"/>
      <c r="IC122" s="194"/>
      <c r="ID122" s="194"/>
      <c r="IE122" s="194"/>
      <c r="IF122" s="194"/>
      <c r="IG122" s="194"/>
      <c r="IH122" s="194"/>
      <c r="II122" s="194"/>
      <c r="IJ122" s="194"/>
      <c r="IK122" s="194"/>
      <c r="IL122" s="194"/>
      <c r="IM122" s="194"/>
      <c r="IN122" s="194"/>
      <c r="IO122" s="194"/>
      <c r="IP122" s="194"/>
      <c r="IQ122" s="194"/>
      <c r="IR122" s="194"/>
      <c r="IS122" s="194"/>
      <c r="IT122" s="194"/>
      <c r="IU122" s="194"/>
      <c r="IV122" s="194"/>
      <c r="IW122" s="194"/>
    </row>
    <row r="123" customFormat="false" ht="13.5" hidden="false" customHeight="false" outlineLevel="0" collapsed="false">
      <c r="A123" s="155"/>
      <c r="B123" s="218" t="s">
        <v>133</v>
      </c>
      <c r="C123" s="219" t="str">
        <f aca="false">+'Detail by Turbine'!B20</f>
        <v>Available</v>
      </c>
      <c r="D123" s="220" t="n">
        <f aca="false">+D120*$C122</f>
        <v>0</v>
      </c>
      <c r="E123" s="220" t="n">
        <f aca="false">+E120*$C122</f>
        <v>0</v>
      </c>
      <c r="F123" s="220" t="n">
        <f aca="false">+F120*$C122</f>
        <v>0</v>
      </c>
      <c r="G123" s="220" t="n">
        <f aca="false">+G120*$C122</f>
        <v>0</v>
      </c>
      <c r="H123" s="220" t="n">
        <f aca="false">+H120*$C122</f>
        <v>0</v>
      </c>
      <c r="I123" s="220" t="n">
        <f aca="false">+I120*$C122</f>
        <v>0</v>
      </c>
      <c r="J123" s="220" t="n">
        <f aca="false">+J120*$C122</f>
        <v>0</v>
      </c>
      <c r="K123" s="220" t="n">
        <f aca="false">+K120*$C122</f>
        <v>0</v>
      </c>
      <c r="L123" s="220" t="n">
        <f aca="false">+L120*$C122</f>
        <v>0</v>
      </c>
      <c r="M123" s="220" t="n">
        <f aca="false">+M120*$C122</f>
        <v>0</v>
      </c>
      <c r="N123" s="220" t="n">
        <f aca="false">+N120*$C122</f>
        <v>0</v>
      </c>
      <c r="O123" s="220" t="n">
        <f aca="false">+O120*$C122</f>
        <v>0</v>
      </c>
      <c r="P123" s="220" t="n">
        <f aca="false">+P120*$C122</f>
        <v>0</v>
      </c>
      <c r="Q123" s="220" t="n">
        <f aca="false">+Q120*$C122</f>
        <v>0</v>
      </c>
      <c r="R123" s="220" t="n">
        <f aca="false">+R120*$C122</f>
        <v>0</v>
      </c>
      <c r="S123" s="220" t="n">
        <f aca="false">+S120*$C122</f>
        <v>0</v>
      </c>
      <c r="T123" s="220" t="n">
        <f aca="false">+T120*$C122</f>
        <v>0</v>
      </c>
      <c r="U123" s="220" t="n">
        <f aca="false">+U120*$C122</f>
        <v>0</v>
      </c>
      <c r="V123" s="220" t="n">
        <f aca="false">+V120*$C122</f>
        <v>8.34166666666667</v>
      </c>
      <c r="W123" s="220" t="n">
        <f aca="false">+W120*$C122</f>
        <v>9.42608333333333</v>
      </c>
      <c r="X123" s="220" t="n">
        <f aca="false">+X120*$C122</f>
        <v>10.8441666666667</v>
      </c>
      <c r="Y123" s="220" t="n">
        <f aca="false">+Y120*$C122</f>
        <v>12.1788333333333</v>
      </c>
      <c r="Z123" s="220" t="n">
        <f aca="false">+Z120*$C122</f>
        <v>14.4310833333333</v>
      </c>
      <c r="AA123" s="220" t="n">
        <f aca="false">+AA120*$C122</f>
        <v>18.5185</v>
      </c>
      <c r="AB123" s="220" t="n">
        <f aca="false">+AB120*$C122</f>
        <v>23.4400833333333</v>
      </c>
      <c r="AC123" s="220" t="n">
        <f aca="false">+AC120*$C122</f>
        <v>28.27825</v>
      </c>
      <c r="AD123" s="220" t="n">
        <f aca="false">+AD120*$C122</f>
        <v>32.4490833333333</v>
      </c>
      <c r="AE123" s="220" t="n">
        <f aca="false">+AE120*$C122</f>
        <v>36.8701666666667</v>
      </c>
      <c r="AF123" s="220" t="n">
        <f aca="false">+AF120*$C122</f>
        <v>41.3746666666667</v>
      </c>
      <c r="AG123" s="220" t="n">
        <f aca="false">+AG120*$C122</f>
        <v>45.79575</v>
      </c>
      <c r="AH123" s="220" t="n">
        <f aca="false">+AH120*$C122</f>
        <v>49.2158333333333</v>
      </c>
      <c r="AI123" s="181" t="n">
        <f aca="false">+AI120*$C122</f>
        <v>51.7183333333333</v>
      </c>
      <c r="AJ123" s="220" t="n">
        <f aca="false">+AJ120*$C122</f>
        <v>54.3876666666667</v>
      </c>
      <c r="AK123" s="220" t="n">
        <f aca="false">+AK120*$C122</f>
        <v>55.8891666666667</v>
      </c>
      <c r="AL123" s="220" t="n">
        <f aca="false">+AL120*$C122</f>
        <v>57.30725</v>
      </c>
      <c r="AM123" s="220" t="n">
        <f aca="false">+AM120*$C122</f>
        <v>58.4750833333333</v>
      </c>
      <c r="AN123" s="220" t="n">
        <f aca="false">+AN120*$C122</f>
        <v>59.4760833333333</v>
      </c>
      <c r="AO123" s="220" t="n">
        <f aca="false">+AO120*$C122</f>
        <v>67.4840833333333</v>
      </c>
      <c r="AP123" s="220" t="n">
        <f aca="false">+AP120*$C122</f>
        <v>75.4086666666667</v>
      </c>
      <c r="AQ123" s="220" t="n">
        <f aca="false">+AQ120*$C122</f>
        <v>83.083</v>
      </c>
      <c r="AR123" s="220" t="n">
        <f aca="false">+AR120*$C122</f>
        <v>83.4166666666667</v>
      </c>
      <c r="AS123" s="220" t="n">
        <f aca="false">+AS120*$C122</f>
        <v>83.4166666666667</v>
      </c>
      <c r="AT123" s="220" t="n">
        <f aca="false">+AT120*$C122</f>
        <v>83.4166666666667</v>
      </c>
      <c r="AU123" s="220" t="n">
        <f aca="false">+AU120*$C122</f>
        <v>83.4166666666667</v>
      </c>
      <c r="AV123" s="220" t="n">
        <f aca="false">+AV120*$C122</f>
        <v>83.4166666666667</v>
      </c>
      <c r="AW123" s="220" t="n">
        <f aca="false">+AW120*$C122</f>
        <v>83.4166666666667</v>
      </c>
      <c r="AX123" s="220" t="n">
        <f aca="false">+AX120*$C122</f>
        <v>83.4166666666667</v>
      </c>
      <c r="AY123" s="220" t="n">
        <f aca="false">+AY120*$C122</f>
        <v>83.4166666666667</v>
      </c>
      <c r="AZ123" s="220" t="n">
        <f aca="false">+AZ120*$C122</f>
        <v>83.4166666666667</v>
      </c>
      <c r="BA123" s="220" t="n">
        <f aca="false">+BA120*$C122</f>
        <v>83.4166666666667</v>
      </c>
      <c r="BB123" s="220" t="n">
        <f aca="false">+BB120*$C122</f>
        <v>83.4166666666667</v>
      </c>
      <c r="BC123" s="202"/>
      <c r="BD123" s="203"/>
      <c r="BE123" s="203"/>
      <c r="BF123" s="203"/>
      <c r="BG123" s="203"/>
      <c r="BH123" s="203"/>
      <c r="BI123" s="203"/>
      <c r="BJ123" s="203"/>
      <c r="BK123" s="203"/>
      <c r="BL123" s="203"/>
      <c r="BM123" s="203"/>
      <c r="BN123" s="203"/>
      <c r="BO123" s="203"/>
      <c r="BP123" s="203"/>
      <c r="BQ123" s="203"/>
      <c r="BR123" s="203"/>
      <c r="BS123" s="203"/>
      <c r="BT123" s="203"/>
      <c r="BU123" s="203"/>
      <c r="BV123" s="203"/>
      <c r="BW123" s="203"/>
      <c r="BX123" s="203"/>
      <c r="BY123" s="203"/>
      <c r="BZ123" s="203"/>
      <c r="CA123" s="203"/>
      <c r="CB123" s="203"/>
      <c r="CC123" s="203"/>
      <c r="CD123" s="203"/>
      <c r="CE123" s="203"/>
      <c r="CF123" s="203"/>
      <c r="CG123" s="203"/>
      <c r="CH123" s="203"/>
      <c r="CI123" s="203"/>
      <c r="CJ123" s="203"/>
      <c r="CK123" s="203"/>
      <c r="CL123" s="199"/>
      <c r="CM123" s="199"/>
      <c r="CN123" s="199"/>
      <c r="CO123" s="199"/>
      <c r="CP123" s="199"/>
      <c r="CQ123" s="199"/>
      <c r="CR123" s="199"/>
      <c r="CS123" s="199"/>
      <c r="CT123" s="199"/>
      <c r="CU123" s="199"/>
      <c r="CV123" s="199"/>
      <c r="CW123" s="199"/>
      <c r="CX123" s="199"/>
      <c r="CY123" s="199"/>
      <c r="CZ123" s="199"/>
      <c r="DA123" s="199"/>
      <c r="DB123" s="199"/>
      <c r="DC123" s="199"/>
      <c r="DD123" s="199"/>
      <c r="DE123" s="199"/>
      <c r="DF123" s="199"/>
      <c r="DG123" s="199"/>
      <c r="DH123" s="199"/>
      <c r="DI123" s="199"/>
      <c r="DJ123" s="199"/>
      <c r="DK123" s="199"/>
      <c r="DL123" s="199"/>
      <c r="DM123" s="199"/>
      <c r="DN123" s="199"/>
      <c r="DO123" s="199"/>
      <c r="DP123" s="199"/>
      <c r="DQ123" s="199"/>
      <c r="DR123" s="199"/>
      <c r="DS123" s="199"/>
      <c r="DT123" s="199"/>
      <c r="DU123" s="199"/>
      <c r="DV123" s="199"/>
      <c r="DW123" s="199"/>
      <c r="DX123" s="199"/>
      <c r="DY123" s="199"/>
      <c r="DZ123" s="199"/>
      <c r="EA123" s="199"/>
      <c r="EB123" s="199"/>
      <c r="EC123" s="199"/>
      <c r="ED123" s="199"/>
      <c r="EE123" s="199"/>
      <c r="EF123" s="199"/>
      <c r="EG123" s="199"/>
      <c r="EH123" s="199"/>
      <c r="EI123" s="199"/>
      <c r="EJ123" s="199"/>
      <c r="EK123" s="199"/>
      <c r="EL123" s="199"/>
      <c r="EM123" s="199"/>
      <c r="EN123" s="199"/>
      <c r="EO123" s="199"/>
      <c r="EP123" s="199"/>
      <c r="EQ123" s="199"/>
      <c r="ER123" s="199"/>
      <c r="ES123" s="199"/>
      <c r="ET123" s="199"/>
      <c r="EU123" s="199"/>
      <c r="EV123" s="199"/>
      <c r="EW123" s="199"/>
      <c r="EX123" s="199"/>
      <c r="EY123" s="199"/>
      <c r="EZ123" s="199"/>
      <c r="FA123" s="199"/>
      <c r="FB123" s="199"/>
      <c r="FC123" s="199"/>
      <c r="FD123" s="199"/>
      <c r="FE123" s="199"/>
      <c r="FF123" s="199"/>
      <c r="FG123" s="199"/>
      <c r="FH123" s="199"/>
      <c r="FI123" s="199"/>
      <c r="FJ123" s="199"/>
      <c r="FK123" s="199"/>
      <c r="FL123" s="199"/>
      <c r="FM123" s="199"/>
      <c r="FN123" s="199"/>
      <c r="FO123" s="199"/>
      <c r="FP123" s="199"/>
      <c r="FQ123" s="199"/>
      <c r="FR123" s="199"/>
      <c r="FS123" s="199"/>
      <c r="FT123" s="199"/>
      <c r="FU123" s="199"/>
      <c r="FV123" s="199"/>
      <c r="FW123" s="199"/>
      <c r="FX123" s="199"/>
      <c r="FY123" s="199"/>
      <c r="FZ123" s="199"/>
      <c r="GA123" s="199"/>
      <c r="GB123" s="199"/>
      <c r="GC123" s="199"/>
      <c r="GD123" s="199"/>
      <c r="GE123" s="199"/>
      <c r="GF123" s="199"/>
      <c r="GG123" s="199"/>
      <c r="GH123" s="199"/>
      <c r="GI123" s="199"/>
      <c r="GJ123" s="199"/>
      <c r="GK123" s="199"/>
      <c r="GL123" s="199"/>
      <c r="GM123" s="199"/>
      <c r="GN123" s="199"/>
      <c r="GO123" s="199"/>
      <c r="GP123" s="199"/>
      <c r="GQ123" s="199"/>
      <c r="GR123" s="199"/>
      <c r="GS123" s="199"/>
      <c r="GT123" s="199"/>
      <c r="GU123" s="199"/>
      <c r="GV123" s="199"/>
      <c r="GW123" s="199"/>
      <c r="GX123" s="199"/>
      <c r="GY123" s="199"/>
      <c r="GZ123" s="199"/>
      <c r="HA123" s="199"/>
      <c r="HB123" s="199"/>
      <c r="HC123" s="199"/>
      <c r="HD123" s="199"/>
      <c r="HE123" s="199"/>
      <c r="HF123" s="199"/>
      <c r="HG123" s="199"/>
      <c r="HH123" s="199"/>
      <c r="HI123" s="199"/>
      <c r="HJ123" s="199"/>
      <c r="HK123" s="199"/>
      <c r="HL123" s="199"/>
      <c r="HM123" s="199"/>
      <c r="HN123" s="199"/>
      <c r="HO123" s="199"/>
      <c r="HP123" s="199"/>
      <c r="HQ123" s="199"/>
      <c r="HR123" s="199"/>
      <c r="HS123" s="199"/>
      <c r="HT123" s="199"/>
      <c r="HU123" s="199"/>
      <c r="HV123" s="199"/>
      <c r="HW123" s="199"/>
      <c r="HX123" s="199"/>
      <c r="HY123" s="199"/>
      <c r="HZ123" s="199"/>
      <c r="IA123" s="199"/>
      <c r="IB123" s="199"/>
      <c r="IC123" s="199"/>
      <c r="ID123" s="199"/>
      <c r="IE123" s="199"/>
      <c r="IF123" s="199"/>
      <c r="IG123" s="199"/>
      <c r="IH123" s="199"/>
      <c r="II123" s="199"/>
      <c r="IJ123" s="199"/>
      <c r="IK123" s="199"/>
      <c r="IL123" s="199"/>
      <c r="IM123" s="199"/>
      <c r="IN123" s="199"/>
      <c r="IO123" s="199"/>
      <c r="IP123" s="199"/>
      <c r="IQ123" s="199"/>
      <c r="IR123" s="199"/>
      <c r="IS123" s="199"/>
      <c r="IT123" s="199"/>
      <c r="IU123" s="199"/>
      <c r="IV123" s="199"/>
      <c r="IW123" s="199"/>
    </row>
    <row r="124" customFormat="false" ht="13.5" hidden="false" customHeight="false" outlineLevel="0" collapsed="false">
      <c r="A124" s="155" t="n">
        <f aca="false">+A116+1</f>
        <v>16</v>
      </c>
      <c r="B124" s="208" t="str">
        <f aca="false">+'Detail by Turbine'!G21</f>
        <v>11N1</v>
      </c>
      <c r="C124" s="209" t="str">
        <f aca="false">+'Detail by Turbine'!S21</f>
        <v>Unassigned</v>
      </c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1"/>
      <c r="AE124" s="221"/>
      <c r="AF124" s="221"/>
      <c r="AG124" s="221"/>
      <c r="AH124" s="221"/>
      <c r="AI124" s="222"/>
      <c r="AJ124" s="221"/>
      <c r="AK124" s="221"/>
      <c r="AL124" s="221"/>
      <c r="AM124" s="221"/>
      <c r="AN124" s="221"/>
      <c r="AO124" s="221"/>
      <c r="AP124" s="221"/>
      <c r="AQ124" s="221"/>
      <c r="AR124" s="221"/>
      <c r="AS124" s="221"/>
      <c r="AT124" s="221"/>
      <c r="AU124" s="221"/>
      <c r="AV124" s="221"/>
      <c r="AW124" s="221"/>
      <c r="AX124" s="221"/>
      <c r="AY124" s="221"/>
      <c r="AZ124" s="221"/>
      <c r="BA124" s="221"/>
      <c r="BB124" s="221"/>
      <c r="BC124" s="223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5"/>
      <c r="CM124" s="225"/>
      <c r="CN124" s="225"/>
      <c r="CO124" s="225"/>
      <c r="CP124" s="225"/>
      <c r="CQ124" s="225"/>
      <c r="CR124" s="225"/>
      <c r="CS124" s="225"/>
      <c r="CT124" s="225"/>
      <c r="CU124" s="225"/>
      <c r="CV124" s="225"/>
      <c r="CW124" s="225"/>
      <c r="CX124" s="225"/>
      <c r="CY124" s="225"/>
      <c r="CZ124" s="225"/>
      <c r="DA124" s="225"/>
      <c r="DB124" s="225"/>
      <c r="DC124" s="225"/>
      <c r="DD124" s="225"/>
      <c r="DE124" s="225"/>
      <c r="DF124" s="225"/>
      <c r="DG124" s="225"/>
      <c r="DH124" s="225"/>
      <c r="DI124" s="225"/>
      <c r="DJ124" s="225"/>
      <c r="DK124" s="225"/>
      <c r="DL124" s="225"/>
      <c r="DM124" s="225"/>
      <c r="DN124" s="225"/>
      <c r="DO124" s="225"/>
      <c r="DP124" s="225"/>
      <c r="DQ124" s="225"/>
      <c r="DR124" s="225"/>
      <c r="DS124" s="225"/>
      <c r="DT124" s="225"/>
      <c r="DU124" s="225"/>
      <c r="DV124" s="225"/>
      <c r="DW124" s="225"/>
      <c r="DX124" s="225"/>
      <c r="DY124" s="225"/>
      <c r="DZ124" s="225"/>
      <c r="EA124" s="225"/>
      <c r="EB124" s="225"/>
      <c r="EC124" s="225"/>
      <c r="ED124" s="225"/>
      <c r="EE124" s="225"/>
      <c r="EF124" s="225"/>
      <c r="EG124" s="225"/>
      <c r="EH124" s="225"/>
      <c r="EI124" s="225"/>
      <c r="EJ124" s="225"/>
      <c r="EK124" s="225"/>
      <c r="EL124" s="225"/>
      <c r="EM124" s="225"/>
      <c r="EN124" s="225"/>
      <c r="EO124" s="225"/>
      <c r="EP124" s="225"/>
      <c r="EQ124" s="225"/>
      <c r="ER124" s="225"/>
      <c r="ES124" s="225"/>
      <c r="ET124" s="225"/>
      <c r="EU124" s="225"/>
      <c r="EV124" s="225"/>
      <c r="EW124" s="225"/>
      <c r="EX124" s="225"/>
      <c r="EY124" s="225"/>
      <c r="EZ124" s="225"/>
      <c r="FA124" s="225"/>
      <c r="FB124" s="225"/>
      <c r="FC124" s="225"/>
      <c r="FD124" s="225"/>
      <c r="FE124" s="225"/>
      <c r="FF124" s="225"/>
      <c r="FG124" s="225"/>
      <c r="FH124" s="225"/>
      <c r="FI124" s="225"/>
      <c r="FJ124" s="225"/>
      <c r="FK124" s="225"/>
      <c r="FL124" s="225"/>
      <c r="FM124" s="225"/>
      <c r="FN124" s="225"/>
      <c r="FO124" s="225"/>
      <c r="FP124" s="225"/>
      <c r="FQ124" s="225"/>
      <c r="FR124" s="225"/>
      <c r="FS124" s="225"/>
      <c r="FT124" s="225"/>
      <c r="FU124" s="225"/>
      <c r="FV124" s="225"/>
      <c r="FW124" s="225"/>
      <c r="FX124" s="225"/>
      <c r="FY124" s="225"/>
      <c r="FZ124" s="225"/>
      <c r="GA124" s="225"/>
      <c r="GB124" s="225"/>
      <c r="GC124" s="225"/>
      <c r="GD124" s="225"/>
      <c r="GE124" s="225"/>
      <c r="GF124" s="225"/>
      <c r="GG124" s="225"/>
      <c r="GH124" s="225"/>
      <c r="GI124" s="225"/>
      <c r="GJ124" s="225"/>
      <c r="GK124" s="225"/>
      <c r="GL124" s="225"/>
      <c r="GM124" s="225"/>
      <c r="GN124" s="225"/>
      <c r="GO124" s="225"/>
      <c r="GP124" s="225"/>
      <c r="GQ124" s="225"/>
      <c r="GR124" s="225"/>
      <c r="GS124" s="225"/>
      <c r="GT124" s="225"/>
      <c r="GU124" s="225"/>
      <c r="GV124" s="225"/>
      <c r="GW124" s="225"/>
      <c r="GX124" s="225"/>
      <c r="GY124" s="225"/>
      <c r="GZ124" s="225"/>
      <c r="HA124" s="225"/>
      <c r="HB124" s="225"/>
      <c r="HC124" s="225"/>
      <c r="HD124" s="225"/>
      <c r="HE124" s="225"/>
      <c r="HF124" s="225"/>
      <c r="HG124" s="225"/>
      <c r="HH124" s="225"/>
      <c r="HI124" s="225"/>
      <c r="HJ124" s="225"/>
      <c r="HK124" s="225"/>
      <c r="HL124" s="225"/>
      <c r="HM124" s="225"/>
      <c r="HN124" s="225"/>
      <c r="HO124" s="225"/>
      <c r="HP124" s="225"/>
      <c r="HQ124" s="225"/>
      <c r="HR124" s="225"/>
      <c r="HS124" s="225"/>
      <c r="HT124" s="225"/>
      <c r="HU124" s="225"/>
      <c r="HV124" s="225"/>
      <c r="HW124" s="225"/>
      <c r="HX124" s="225"/>
      <c r="HY124" s="225"/>
      <c r="HZ124" s="225"/>
      <c r="IA124" s="225"/>
      <c r="IB124" s="225"/>
      <c r="IC124" s="225"/>
      <c r="ID124" s="225"/>
      <c r="IE124" s="225"/>
      <c r="IF124" s="225"/>
      <c r="IG124" s="225"/>
      <c r="IH124" s="225"/>
      <c r="II124" s="225"/>
      <c r="IJ124" s="225"/>
      <c r="IK124" s="225"/>
      <c r="IL124" s="225"/>
      <c r="IM124" s="225"/>
      <c r="IN124" s="225"/>
      <c r="IO124" s="225"/>
      <c r="IP124" s="225"/>
      <c r="IQ124" s="225"/>
      <c r="IR124" s="225"/>
      <c r="IS124" s="225"/>
      <c r="IT124" s="225"/>
      <c r="IU124" s="225"/>
      <c r="IV124" s="225"/>
      <c r="IW124" s="225"/>
    </row>
    <row r="125" customFormat="false" ht="12.75" hidden="false" customHeight="false" outlineLevel="0" collapsed="false">
      <c r="A125" s="155"/>
      <c r="B125" s="211" t="s">
        <v>128</v>
      </c>
      <c r="C125" s="209"/>
      <c r="D125" s="212" t="n">
        <v>0</v>
      </c>
      <c r="E125" s="212" t="n">
        <v>0</v>
      </c>
      <c r="F125" s="212" t="n">
        <v>0</v>
      </c>
      <c r="G125" s="212" t="n">
        <v>0</v>
      </c>
      <c r="H125" s="212" t="n">
        <v>0</v>
      </c>
      <c r="I125" s="212" t="n">
        <v>0</v>
      </c>
      <c r="J125" s="212" t="n">
        <v>0</v>
      </c>
      <c r="K125" s="212" t="n">
        <v>0</v>
      </c>
      <c r="L125" s="212" t="n">
        <v>0</v>
      </c>
      <c r="M125" s="212" t="n">
        <v>0</v>
      </c>
      <c r="N125" s="212" t="n">
        <v>0</v>
      </c>
      <c r="O125" s="212" t="n">
        <v>0</v>
      </c>
      <c r="P125" s="212" t="n">
        <v>0</v>
      </c>
      <c r="Q125" s="212" t="n">
        <v>0</v>
      </c>
      <c r="R125" s="212" t="n">
        <v>0</v>
      </c>
      <c r="S125" s="212" t="n">
        <v>0</v>
      </c>
      <c r="T125" s="212" t="n">
        <v>0</v>
      </c>
      <c r="U125" s="212" t="n">
        <v>0</v>
      </c>
      <c r="V125" s="212" t="n">
        <v>0</v>
      </c>
      <c r="W125" s="212" t="n">
        <v>1</v>
      </c>
      <c r="X125" s="212" t="n">
        <v>0</v>
      </c>
      <c r="Y125" s="212" t="n">
        <v>0</v>
      </c>
      <c r="Z125" s="212" t="n">
        <v>0</v>
      </c>
      <c r="AA125" s="212" t="n">
        <v>0</v>
      </c>
      <c r="AB125" s="212" t="n">
        <v>0</v>
      </c>
      <c r="AC125" s="212" t="n">
        <v>0</v>
      </c>
      <c r="AD125" s="212" t="n">
        <v>0</v>
      </c>
      <c r="AE125" s="212" t="n">
        <v>0</v>
      </c>
      <c r="AF125" s="212" t="n">
        <v>0</v>
      </c>
      <c r="AG125" s="212" t="n">
        <v>0</v>
      </c>
      <c r="AH125" s="212" t="n">
        <v>0</v>
      </c>
      <c r="AI125" s="164" t="n">
        <v>0</v>
      </c>
      <c r="AJ125" s="212" t="n">
        <v>0</v>
      </c>
      <c r="AK125" s="212" t="n">
        <v>0</v>
      </c>
      <c r="AL125" s="212" t="n">
        <v>0</v>
      </c>
      <c r="AM125" s="212" t="n">
        <v>0</v>
      </c>
      <c r="AN125" s="212" t="n">
        <v>0</v>
      </c>
      <c r="AO125" s="212" t="n">
        <v>0</v>
      </c>
      <c r="AP125" s="212" t="n">
        <v>0</v>
      </c>
      <c r="AQ125" s="212" t="n">
        <v>0</v>
      </c>
      <c r="AR125" s="212" t="n">
        <v>0</v>
      </c>
      <c r="AS125" s="212" t="n">
        <v>0</v>
      </c>
      <c r="AT125" s="212" t="n">
        <v>0</v>
      </c>
      <c r="AU125" s="212" t="n">
        <v>0</v>
      </c>
      <c r="AV125" s="212" t="n">
        <v>0</v>
      </c>
      <c r="AW125" s="212" t="n">
        <v>0</v>
      </c>
      <c r="AX125" s="212" t="n">
        <v>0</v>
      </c>
      <c r="AY125" s="212" t="n">
        <v>0</v>
      </c>
      <c r="AZ125" s="212" t="n">
        <v>0</v>
      </c>
      <c r="BA125" s="212" t="n">
        <v>0</v>
      </c>
      <c r="BB125" s="212" t="n">
        <v>0</v>
      </c>
      <c r="BC125" s="226" t="n">
        <f aca="false">SUM(D125:BB125)</f>
        <v>1</v>
      </c>
      <c r="BD125" s="211"/>
      <c r="BE125" s="227"/>
      <c r="BF125" s="227"/>
      <c r="BG125" s="227"/>
      <c r="BH125" s="227"/>
      <c r="BI125" s="227"/>
      <c r="BJ125" s="227"/>
      <c r="BK125" s="227"/>
      <c r="BL125" s="227"/>
      <c r="BM125" s="227"/>
      <c r="BN125" s="227"/>
      <c r="BO125" s="227"/>
      <c r="BP125" s="227"/>
      <c r="BQ125" s="227"/>
      <c r="BR125" s="227"/>
      <c r="BS125" s="227"/>
      <c r="BT125" s="227"/>
      <c r="BU125" s="227"/>
      <c r="BV125" s="227"/>
      <c r="BW125" s="227"/>
      <c r="BX125" s="227"/>
      <c r="BY125" s="227"/>
      <c r="BZ125" s="227"/>
      <c r="CA125" s="227"/>
      <c r="CB125" s="227"/>
      <c r="CC125" s="227"/>
      <c r="CD125" s="227"/>
      <c r="CE125" s="227"/>
      <c r="CF125" s="227"/>
      <c r="CG125" s="227"/>
      <c r="CH125" s="227"/>
      <c r="CI125" s="227"/>
      <c r="CJ125" s="227"/>
      <c r="CK125" s="227"/>
      <c r="CL125" s="227"/>
      <c r="CM125" s="227"/>
      <c r="CN125" s="227"/>
      <c r="CO125" s="227"/>
      <c r="CP125" s="227"/>
      <c r="CQ125" s="227"/>
      <c r="CR125" s="227"/>
      <c r="CS125" s="227"/>
      <c r="CT125" s="227"/>
      <c r="CU125" s="227"/>
      <c r="CV125" s="227"/>
      <c r="CW125" s="227"/>
      <c r="CX125" s="227"/>
      <c r="CY125" s="227"/>
      <c r="CZ125" s="227"/>
      <c r="DA125" s="227"/>
      <c r="DB125" s="227"/>
      <c r="DC125" s="227"/>
      <c r="DD125" s="227"/>
      <c r="DE125" s="227"/>
      <c r="DF125" s="227"/>
      <c r="DG125" s="227"/>
      <c r="DH125" s="227"/>
      <c r="DI125" s="227"/>
      <c r="DJ125" s="227"/>
      <c r="DK125" s="227"/>
      <c r="DL125" s="227"/>
      <c r="DM125" s="227"/>
      <c r="DN125" s="227"/>
      <c r="DO125" s="227"/>
      <c r="DP125" s="227"/>
      <c r="DQ125" s="227"/>
      <c r="DR125" s="227"/>
      <c r="DS125" s="227"/>
      <c r="DT125" s="227"/>
      <c r="DU125" s="227"/>
      <c r="DV125" s="227"/>
      <c r="DW125" s="227"/>
      <c r="DX125" s="227"/>
      <c r="DY125" s="227"/>
      <c r="DZ125" s="227"/>
      <c r="EA125" s="227"/>
      <c r="EB125" s="227"/>
      <c r="EC125" s="227"/>
      <c r="ED125" s="227"/>
      <c r="EE125" s="227"/>
      <c r="EF125" s="227"/>
      <c r="EG125" s="227"/>
      <c r="EH125" s="227"/>
      <c r="EI125" s="227"/>
      <c r="EJ125" s="227"/>
      <c r="EK125" s="227"/>
      <c r="EL125" s="227"/>
      <c r="EM125" s="227"/>
      <c r="EN125" s="227"/>
      <c r="EO125" s="227"/>
      <c r="EP125" s="227"/>
      <c r="EQ125" s="227"/>
      <c r="ER125" s="227"/>
      <c r="ES125" s="227"/>
      <c r="ET125" s="227"/>
      <c r="EU125" s="227"/>
      <c r="EV125" s="227"/>
      <c r="EW125" s="227"/>
      <c r="EX125" s="227"/>
      <c r="EY125" s="227"/>
      <c r="EZ125" s="227"/>
      <c r="FA125" s="227"/>
      <c r="FB125" s="227"/>
      <c r="FC125" s="227"/>
      <c r="FD125" s="227"/>
      <c r="FE125" s="227"/>
      <c r="FF125" s="227"/>
      <c r="FG125" s="227"/>
      <c r="FH125" s="227"/>
      <c r="FI125" s="227"/>
      <c r="FJ125" s="227"/>
      <c r="FK125" s="227"/>
      <c r="FL125" s="227"/>
      <c r="FM125" s="227"/>
      <c r="FN125" s="227"/>
      <c r="FO125" s="227"/>
      <c r="FP125" s="227"/>
      <c r="FQ125" s="227"/>
      <c r="FR125" s="227"/>
      <c r="FS125" s="227"/>
      <c r="FT125" s="227"/>
      <c r="FU125" s="227"/>
      <c r="FV125" s="227"/>
      <c r="FW125" s="227"/>
      <c r="FX125" s="227"/>
      <c r="FY125" s="227"/>
      <c r="FZ125" s="227"/>
      <c r="GA125" s="227"/>
      <c r="GB125" s="227"/>
      <c r="GC125" s="227"/>
      <c r="GD125" s="227"/>
      <c r="GE125" s="227"/>
      <c r="GF125" s="227"/>
      <c r="GG125" s="227"/>
      <c r="GH125" s="227"/>
      <c r="GI125" s="227"/>
      <c r="GJ125" s="227"/>
      <c r="GK125" s="227"/>
      <c r="GL125" s="227"/>
      <c r="GM125" s="227"/>
      <c r="GN125" s="227"/>
      <c r="GO125" s="227"/>
      <c r="GP125" s="227"/>
      <c r="GQ125" s="227"/>
      <c r="GR125" s="227"/>
      <c r="GS125" s="227"/>
      <c r="GT125" s="227"/>
      <c r="GU125" s="227"/>
      <c r="GV125" s="227"/>
      <c r="GW125" s="227"/>
      <c r="GX125" s="227"/>
      <c r="GY125" s="227"/>
      <c r="GZ125" s="227"/>
      <c r="HA125" s="227"/>
      <c r="HB125" s="227"/>
      <c r="HC125" s="227"/>
      <c r="HD125" s="227"/>
      <c r="HE125" s="227"/>
      <c r="HF125" s="227"/>
      <c r="HG125" s="227"/>
      <c r="HH125" s="227"/>
      <c r="HI125" s="227"/>
      <c r="HJ125" s="227"/>
      <c r="HK125" s="227"/>
      <c r="HL125" s="227"/>
      <c r="HM125" s="227"/>
      <c r="HN125" s="227"/>
      <c r="HO125" s="227"/>
      <c r="HP125" s="227"/>
      <c r="HQ125" s="227"/>
      <c r="HR125" s="227"/>
      <c r="HS125" s="227"/>
      <c r="HT125" s="227"/>
      <c r="HU125" s="227"/>
      <c r="HV125" s="227"/>
      <c r="HW125" s="227"/>
      <c r="HX125" s="227"/>
      <c r="HY125" s="227"/>
      <c r="HZ125" s="227"/>
      <c r="IA125" s="227"/>
      <c r="IB125" s="227"/>
      <c r="IC125" s="227"/>
      <c r="ID125" s="227"/>
      <c r="IE125" s="227"/>
      <c r="IF125" s="227"/>
      <c r="IG125" s="227"/>
      <c r="IH125" s="227"/>
      <c r="II125" s="227"/>
      <c r="IJ125" s="227"/>
      <c r="IK125" s="227"/>
      <c r="IL125" s="227"/>
      <c r="IM125" s="227"/>
      <c r="IN125" s="227"/>
      <c r="IO125" s="227"/>
      <c r="IP125" s="227"/>
      <c r="IQ125" s="227"/>
      <c r="IR125" s="227"/>
      <c r="IS125" s="227"/>
      <c r="IT125" s="227"/>
      <c r="IU125" s="227"/>
      <c r="IV125" s="227"/>
      <c r="IW125" s="227"/>
    </row>
    <row r="126" customFormat="false" ht="12.75" hidden="false" customHeight="false" outlineLevel="0" collapsed="false">
      <c r="A126" s="155"/>
      <c r="B126" s="211" t="s">
        <v>129</v>
      </c>
      <c r="C126" s="209"/>
      <c r="D126" s="212" t="n">
        <f aca="false">D125</f>
        <v>0</v>
      </c>
      <c r="E126" s="212" t="n">
        <f aca="false">+D126+E125</f>
        <v>0</v>
      </c>
      <c r="F126" s="212" t="n">
        <f aca="false">+E126+F125</f>
        <v>0</v>
      </c>
      <c r="G126" s="212" t="n">
        <f aca="false">+F126+G125</f>
        <v>0</v>
      </c>
      <c r="H126" s="212" t="n">
        <f aca="false">+G126+H125</f>
        <v>0</v>
      </c>
      <c r="I126" s="212" t="n">
        <f aca="false">+H126+I125</f>
        <v>0</v>
      </c>
      <c r="J126" s="212" t="n">
        <f aca="false">+I126+J125</f>
        <v>0</v>
      </c>
      <c r="K126" s="212" t="n">
        <f aca="false">+J126+K125</f>
        <v>0</v>
      </c>
      <c r="L126" s="212" t="n">
        <f aca="false">+K126+L125</f>
        <v>0</v>
      </c>
      <c r="M126" s="212" t="n">
        <f aca="false">+L126+M125</f>
        <v>0</v>
      </c>
      <c r="N126" s="212" t="n">
        <f aca="false">+M126+N125</f>
        <v>0</v>
      </c>
      <c r="O126" s="212" t="n">
        <f aca="false">+N126+O125</f>
        <v>0</v>
      </c>
      <c r="P126" s="212" t="n">
        <f aca="false">+O126+P125</f>
        <v>0</v>
      </c>
      <c r="Q126" s="212" t="n">
        <f aca="false">+P126+Q125</f>
        <v>0</v>
      </c>
      <c r="R126" s="212" t="n">
        <f aca="false">+Q126+R125</f>
        <v>0</v>
      </c>
      <c r="S126" s="212" t="n">
        <f aca="false">+R126+S125</f>
        <v>0</v>
      </c>
      <c r="T126" s="212" t="n">
        <f aca="false">+S126+T125</f>
        <v>0</v>
      </c>
      <c r="U126" s="212" t="n">
        <f aca="false">+T126+U125</f>
        <v>0</v>
      </c>
      <c r="V126" s="212" t="n">
        <f aca="false">+U126+V125</f>
        <v>0</v>
      </c>
      <c r="W126" s="212" t="n">
        <f aca="false">+V126+W125</f>
        <v>1</v>
      </c>
      <c r="X126" s="212" t="n">
        <f aca="false">+W126+X125</f>
        <v>1</v>
      </c>
      <c r="Y126" s="212" t="n">
        <f aca="false">+X126+Y125</f>
        <v>1</v>
      </c>
      <c r="Z126" s="212" t="n">
        <f aca="false">+Y126+Z125</f>
        <v>1</v>
      </c>
      <c r="AA126" s="212" t="n">
        <f aca="false">+Z126+AA125</f>
        <v>1</v>
      </c>
      <c r="AB126" s="212" t="n">
        <f aca="false">+AA126+AB125</f>
        <v>1</v>
      </c>
      <c r="AC126" s="212" t="n">
        <f aca="false">+AB126+AC125</f>
        <v>1</v>
      </c>
      <c r="AD126" s="212" t="n">
        <f aca="false">+AC126+AD125</f>
        <v>1</v>
      </c>
      <c r="AE126" s="212" t="n">
        <f aca="false">+AD126+AE125</f>
        <v>1</v>
      </c>
      <c r="AF126" s="212" t="n">
        <f aca="false">+AE126+AF125</f>
        <v>1</v>
      </c>
      <c r="AG126" s="212" t="n">
        <f aca="false">+AF126+AG125</f>
        <v>1</v>
      </c>
      <c r="AH126" s="212" t="n">
        <f aca="false">+AG126+AH125</f>
        <v>1</v>
      </c>
      <c r="AI126" s="164" t="n">
        <f aca="false">+AH126+AI125</f>
        <v>1</v>
      </c>
      <c r="AJ126" s="212" t="n">
        <f aca="false">+AI126+AJ125</f>
        <v>1</v>
      </c>
      <c r="AK126" s="212" t="n">
        <f aca="false">+AJ126+AK125</f>
        <v>1</v>
      </c>
      <c r="AL126" s="212" t="n">
        <f aca="false">+AK126+AL125</f>
        <v>1</v>
      </c>
      <c r="AM126" s="212" t="n">
        <f aca="false">+AL126+AM125</f>
        <v>1</v>
      </c>
      <c r="AN126" s="212" t="n">
        <f aca="false">+AM126+AN125</f>
        <v>1</v>
      </c>
      <c r="AO126" s="212" t="n">
        <f aca="false">+AN126+AO125</f>
        <v>1</v>
      </c>
      <c r="AP126" s="212" t="n">
        <f aca="false">+AO126+AP125</f>
        <v>1</v>
      </c>
      <c r="AQ126" s="212" t="n">
        <f aca="false">+AP126+AQ125</f>
        <v>1</v>
      </c>
      <c r="AR126" s="212" t="n">
        <f aca="false">+AQ126+AR125</f>
        <v>1</v>
      </c>
      <c r="AS126" s="212" t="n">
        <f aca="false">+AR126+AS125</f>
        <v>1</v>
      </c>
      <c r="AT126" s="212" t="n">
        <f aca="false">+AS126+AT125</f>
        <v>1</v>
      </c>
      <c r="AU126" s="212" t="n">
        <f aca="false">+AT126+AU125</f>
        <v>1</v>
      </c>
      <c r="AV126" s="212" t="n">
        <f aca="false">+AU126+AV125</f>
        <v>1</v>
      </c>
      <c r="AW126" s="212" t="n">
        <f aca="false">+AV126+AW125</f>
        <v>1</v>
      </c>
      <c r="AX126" s="212" t="n">
        <f aca="false">+AW126+AX125</f>
        <v>1</v>
      </c>
      <c r="AY126" s="212" t="n">
        <f aca="false">+AX126+AY125</f>
        <v>1</v>
      </c>
      <c r="AZ126" s="212" t="n">
        <f aca="false">+AY126+AZ125</f>
        <v>1</v>
      </c>
      <c r="BA126" s="212" t="n">
        <f aca="false">+AZ126+BA125</f>
        <v>1</v>
      </c>
      <c r="BB126" s="212" t="n">
        <f aca="false">+BA126+BB125</f>
        <v>1</v>
      </c>
      <c r="BC126" s="226"/>
      <c r="BD126" s="211"/>
      <c r="BE126" s="227"/>
      <c r="BF126" s="227"/>
      <c r="BG126" s="227"/>
      <c r="BH126" s="227"/>
      <c r="BI126" s="227"/>
      <c r="BJ126" s="227"/>
      <c r="BK126" s="227"/>
      <c r="BL126" s="227"/>
      <c r="BM126" s="227"/>
      <c r="BN126" s="227"/>
      <c r="BO126" s="227"/>
      <c r="BP126" s="227"/>
      <c r="BQ126" s="227"/>
      <c r="BR126" s="227"/>
      <c r="BS126" s="227"/>
      <c r="BT126" s="227"/>
      <c r="BU126" s="227"/>
      <c r="BV126" s="227"/>
      <c r="BW126" s="227"/>
      <c r="BX126" s="227"/>
      <c r="BY126" s="227"/>
      <c r="BZ126" s="227"/>
      <c r="CA126" s="227"/>
      <c r="CB126" s="227"/>
      <c r="CC126" s="227"/>
      <c r="CD126" s="227"/>
      <c r="CE126" s="227"/>
      <c r="CF126" s="227"/>
      <c r="CG126" s="227"/>
      <c r="CH126" s="227"/>
      <c r="CI126" s="227"/>
      <c r="CJ126" s="227"/>
      <c r="CK126" s="227"/>
      <c r="CL126" s="227"/>
      <c r="CM126" s="227"/>
      <c r="CN126" s="227"/>
      <c r="CO126" s="227"/>
      <c r="CP126" s="227"/>
      <c r="CQ126" s="227"/>
      <c r="CR126" s="227"/>
      <c r="CS126" s="227"/>
      <c r="CT126" s="227"/>
      <c r="CU126" s="227"/>
      <c r="CV126" s="227"/>
      <c r="CW126" s="227"/>
      <c r="CX126" s="227"/>
      <c r="CY126" s="227"/>
      <c r="CZ126" s="227"/>
      <c r="DA126" s="227"/>
      <c r="DB126" s="227"/>
      <c r="DC126" s="227"/>
      <c r="DD126" s="227"/>
      <c r="DE126" s="227"/>
      <c r="DF126" s="227"/>
      <c r="DG126" s="227"/>
      <c r="DH126" s="227"/>
      <c r="DI126" s="227"/>
      <c r="DJ126" s="227"/>
      <c r="DK126" s="227"/>
      <c r="DL126" s="227"/>
      <c r="DM126" s="227"/>
      <c r="DN126" s="227"/>
      <c r="DO126" s="227"/>
      <c r="DP126" s="227"/>
      <c r="DQ126" s="227"/>
      <c r="DR126" s="227"/>
      <c r="DS126" s="227"/>
      <c r="DT126" s="227"/>
      <c r="DU126" s="227"/>
      <c r="DV126" s="227"/>
      <c r="DW126" s="227"/>
      <c r="DX126" s="227"/>
      <c r="DY126" s="227"/>
      <c r="DZ126" s="227"/>
      <c r="EA126" s="227"/>
      <c r="EB126" s="227"/>
      <c r="EC126" s="227"/>
      <c r="ED126" s="227"/>
      <c r="EE126" s="227"/>
      <c r="EF126" s="227"/>
      <c r="EG126" s="227"/>
      <c r="EH126" s="227"/>
      <c r="EI126" s="227"/>
      <c r="EJ126" s="227"/>
      <c r="EK126" s="227"/>
      <c r="EL126" s="227"/>
      <c r="EM126" s="227"/>
      <c r="EN126" s="227"/>
      <c r="EO126" s="227"/>
      <c r="EP126" s="227"/>
      <c r="EQ126" s="227"/>
      <c r="ER126" s="227"/>
      <c r="ES126" s="227"/>
      <c r="ET126" s="227"/>
      <c r="EU126" s="227"/>
      <c r="EV126" s="227"/>
      <c r="EW126" s="227"/>
      <c r="EX126" s="227"/>
      <c r="EY126" s="227"/>
      <c r="EZ126" s="227"/>
      <c r="FA126" s="227"/>
      <c r="FB126" s="227"/>
      <c r="FC126" s="227"/>
      <c r="FD126" s="227"/>
      <c r="FE126" s="227"/>
      <c r="FF126" s="227"/>
      <c r="FG126" s="227"/>
      <c r="FH126" s="227"/>
      <c r="FI126" s="227"/>
      <c r="FJ126" s="227"/>
      <c r="FK126" s="227"/>
      <c r="FL126" s="227"/>
      <c r="FM126" s="227"/>
      <c r="FN126" s="227"/>
      <c r="FO126" s="227"/>
      <c r="FP126" s="227"/>
      <c r="FQ126" s="227"/>
      <c r="FR126" s="227"/>
      <c r="FS126" s="227"/>
      <c r="FT126" s="227"/>
      <c r="FU126" s="227"/>
      <c r="FV126" s="227"/>
      <c r="FW126" s="227"/>
      <c r="FX126" s="227"/>
      <c r="FY126" s="227"/>
      <c r="FZ126" s="227"/>
      <c r="GA126" s="227"/>
      <c r="GB126" s="227"/>
      <c r="GC126" s="227"/>
      <c r="GD126" s="227"/>
      <c r="GE126" s="227"/>
      <c r="GF126" s="227"/>
      <c r="GG126" s="227"/>
      <c r="GH126" s="227"/>
      <c r="GI126" s="227"/>
      <c r="GJ126" s="227"/>
      <c r="GK126" s="227"/>
      <c r="GL126" s="227"/>
      <c r="GM126" s="227"/>
      <c r="GN126" s="227"/>
      <c r="GO126" s="227"/>
      <c r="GP126" s="227"/>
      <c r="GQ126" s="227"/>
      <c r="GR126" s="227"/>
      <c r="GS126" s="227"/>
      <c r="GT126" s="227"/>
      <c r="GU126" s="227"/>
      <c r="GV126" s="227"/>
      <c r="GW126" s="227"/>
      <c r="GX126" s="227"/>
      <c r="GY126" s="227"/>
      <c r="GZ126" s="227"/>
      <c r="HA126" s="227"/>
      <c r="HB126" s="227"/>
      <c r="HC126" s="227"/>
      <c r="HD126" s="227"/>
      <c r="HE126" s="227"/>
      <c r="HF126" s="227"/>
      <c r="HG126" s="227"/>
      <c r="HH126" s="227"/>
      <c r="HI126" s="227"/>
      <c r="HJ126" s="227"/>
      <c r="HK126" s="227"/>
      <c r="HL126" s="227"/>
      <c r="HM126" s="227"/>
      <c r="HN126" s="227"/>
      <c r="HO126" s="227"/>
      <c r="HP126" s="227"/>
      <c r="HQ126" s="227"/>
      <c r="HR126" s="227"/>
      <c r="HS126" s="227"/>
      <c r="HT126" s="227"/>
      <c r="HU126" s="227"/>
      <c r="HV126" s="227"/>
      <c r="HW126" s="227"/>
      <c r="HX126" s="227"/>
      <c r="HY126" s="227"/>
      <c r="HZ126" s="227"/>
      <c r="IA126" s="227"/>
      <c r="IB126" s="227"/>
      <c r="IC126" s="227"/>
      <c r="ID126" s="227"/>
      <c r="IE126" s="227"/>
      <c r="IF126" s="227"/>
      <c r="IG126" s="227"/>
      <c r="IH126" s="227"/>
      <c r="II126" s="227"/>
      <c r="IJ126" s="227"/>
      <c r="IK126" s="227"/>
      <c r="IL126" s="227"/>
      <c r="IM126" s="227"/>
      <c r="IN126" s="227"/>
      <c r="IO126" s="227"/>
      <c r="IP126" s="227"/>
      <c r="IQ126" s="227"/>
      <c r="IR126" s="227"/>
      <c r="IS126" s="227"/>
      <c r="IT126" s="227"/>
      <c r="IU126" s="227"/>
      <c r="IV126" s="227"/>
      <c r="IW126" s="227"/>
    </row>
    <row r="127" customFormat="false" ht="12.75" hidden="false" customHeight="false" outlineLevel="0" collapsed="false">
      <c r="A127" s="155"/>
      <c r="B127" s="211" t="s">
        <v>130</v>
      </c>
      <c r="C127" s="209"/>
      <c r="D127" s="212" t="n">
        <v>0</v>
      </c>
      <c r="E127" s="212" t="n">
        <v>0</v>
      </c>
      <c r="F127" s="212" t="n">
        <v>0</v>
      </c>
      <c r="G127" s="212" t="n">
        <v>0</v>
      </c>
      <c r="H127" s="212" t="n">
        <v>0</v>
      </c>
      <c r="I127" s="212" t="n">
        <v>0</v>
      </c>
      <c r="J127" s="212" t="n">
        <v>0</v>
      </c>
      <c r="K127" s="212" t="n">
        <v>0</v>
      </c>
      <c r="L127" s="212" t="n">
        <v>0</v>
      </c>
      <c r="M127" s="212" t="n">
        <v>0</v>
      </c>
      <c r="N127" s="212" t="n">
        <v>0</v>
      </c>
      <c r="O127" s="212" t="n">
        <v>0</v>
      </c>
      <c r="P127" s="212" t="n">
        <v>0</v>
      </c>
      <c r="Q127" s="212" t="n">
        <v>0</v>
      </c>
      <c r="R127" s="212" t="n">
        <v>0</v>
      </c>
      <c r="S127" s="212" t="n">
        <v>0</v>
      </c>
      <c r="T127" s="212" t="n">
        <v>0</v>
      </c>
      <c r="U127" s="212" t="n">
        <v>0</v>
      </c>
      <c r="V127" s="212" t="n">
        <v>0</v>
      </c>
      <c r="W127" s="212" t="n">
        <v>1</v>
      </c>
      <c r="X127" s="212" t="n">
        <v>0</v>
      </c>
      <c r="Y127" s="212" t="n">
        <v>0</v>
      </c>
      <c r="Z127" s="212" t="n">
        <v>0</v>
      </c>
      <c r="AA127" s="212" t="n">
        <v>0</v>
      </c>
      <c r="AB127" s="212" t="n">
        <v>0</v>
      </c>
      <c r="AC127" s="212" t="n">
        <v>0</v>
      </c>
      <c r="AD127" s="212" t="n">
        <v>0</v>
      </c>
      <c r="AE127" s="212" t="n">
        <v>0</v>
      </c>
      <c r="AF127" s="212" t="n">
        <v>0</v>
      </c>
      <c r="AG127" s="212" t="n">
        <v>0</v>
      </c>
      <c r="AH127" s="212" t="n">
        <v>0</v>
      </c>
      <c r="AI127" s="164" t="n">
        <v>0</v>
      </c>
      <c r="AJ127" s="212" t="n">
        <v>0</v>
      </c>
      <c r="AK127" s="212" t="n">
        <v>0</v>
      </c>
      <c r="AL127" s="212" t="n">
        <v>0</v>
      </c>
      <c r="AM127" s="212" t="n">
        <v>0</v>
      </c>
      <c r="AN127" s="212" t="n">
        <v>0</v>
      </c>
      <c r="AO127" s="212" t="n">
        <v>0</v>
      </c>
      <c r="AP127" s="212" t="n">
        <v>0</v>
      </c>
      <c r="AQ127" s="212" t="n">
        <v>0</v>
      </c>
      <c r="AR127" s="212" t="n">
        <v>0</v>
      </c>
      <c r="AS127" s="212" t="n">
        <v>0</v>
      </c>
      <c r="AT127" s="212" t="n">
        <v>0</v>
      </c>
      <c r="AU127" s="212" t="n">
        <v>0</v>
      </c>
      <c r="AV127" s="212" t="n">
        <v>0</v>
      </c>
      <c r="AW127" s="212" t="n">
        <v>0</v>
      </c>
      <c r="AX127" s="212" t="n">
        <v>0</v>
      </c>
      <c r="AY127" s="212" t="n">
        <v>0</v>
      </c>
      <c r="AZ127" s="212" t="n">
        <v>0</v>
      </c>
      <c r="BA127" s="212" t="n">
        <v>0</v>
      </c>
      <c r="BB127" s="212" t="n">
        <v>0</v>
      </c>
      <c r="BC127" s="226" t="n">
        <f aca="false">SUM(D127:BB127)</f>
        <v>1</v>
      </c>
      <c r="BD127" s="211"/>
      <c r="BE127" s="227"/>
      <c r="BF127" s="227"/>
      <c r="BG127" s="227"/>
      <c r="BH127" s="227"/>
      <c r="BI127" s="227"/>
      <c r="BJ127" s="227"/>
      <c r="BK127" s="227"/>
      <c r="BL127" s="227"/>
      <c r="BM127" s="227"/>
      <c r="BN127" s="227"/>
      <c r="BO127" s="227"/>
      <c r="BP127" s="227"/>
      <c r="BQ127" s="227"/>
      <c r="BR127" s="227"/>
      <c r="BS127" s="227"/>
      <c r="BT127" s="227"/>
      <c r="BU127" s="227"/>
      <c r="BV127" s="227"/>
      <c r="BW127" s="227"/>
      <c r="BX127" s="227"/>
      <c r="BY127" s="227"/>
      <c r="BZ127" s="227"/>
      <c r="CA127" s="227"/>
      <c r="CB127" s="227"/>
      <c r="CC127" s="227"/>
      <c r="CD127" s="227"/>
      <c r="CE127" s="227"/>
      <c r="CF127" s="227"/>
      <c r="CG127" s="227"/>
      <c r="CH127" s="227"/>
      <c r="CI127" s="227"/>
      <c r="CJ127" s="227"/>
      <c r="CK127" s="227"/>
      <c r="CL127" s="227"/>
      <c r="CM127" s="227"/>
      <c r="CN127" s="227"/>
      <c r="CO127" s="227"/>
      <c r="CP127" s="227"/>
      <c r="CQ127" s="227"/>
      <c r="CR127" s="227"/>
      <c r="CS127" s="227"/>
      <c r="CT127" s="227"/>
      <c r="CU127" s="227"/>
      <c r="CV127" s="227"/>
      <c r="CW127" s="227"/>
      <c r="CX127" s="227"/>
      <c r="CY127" s="227"/>
      <c r="CZ127" s="227"/>
      <c r="DA127" s="227"/>
      <c r="DB127" s="227"/>
      <c r="DC127" s="227"/>
      <c r="DD127" s="227"/>
      <c r="DE127" s="227"/>
      <c r="DF127" s="227"/>
      <c r="DG127" s="227"/>
      <c r="DH127" s="227"/>
      <c r="DI127" s="227"/>
      <c r="DJ127" s="227"/>
      <c r="DK127" s="227"/>
      <c r="DL127" s="227"/>
      <c r="DM127" s="227"/>
      <c r="DN127" s="227"/>
      <c r="DO127" s="227"/>
      <c r="DP127" s="227"/>
      <c r="DQ127" s="227"/>
      <c r="DR127" s="227"/>
      <c r="DS127" s="227"/>
      <c r="DT127" s="227"/>
      <c r="DU127" s="227"/>
      <c r="DV127" s="227"/>
      <c r="DW127" s="227"/>
      <c r="DX127" s="227"/>
      <c r="DY127" s="227"/>
      <c r="DZ127" s="227"/>
      <c r="EA127" s="227"/>
      <c r="EB127" s="227"/>
      <c r="EC127" s="227"/>
      <c r="ED127" s="227"/>
      <c r="EE127" s="227"/>
      <c r="EF127" s="227"/>
      <c r="EG127" s="227"/>
      <c r="EH127" s="227"/>
      <c r="EI127" s="227"/>
      <c r="EJ127" s="227"/>
      <c r="EK127" s="227"/>
      <c r="EL127" s="227"/>
      <c r="EM127" s="227"/>
      <c r="EN127" s="227"/>
      <c r="EO127" s="227"/>
      <c r="EP127" s="227"/>
      <c r="EQ127" s="227"/>
      <c r="ER127" s="227"/>
      <c r="ES127" s="227"/>
      <c r="ET127" s="227"/>
      <c r="EU127" s="227"/>
      <c r="EV127" s="227"/>
      <c r="EW127" s="227"/>
      <c r="EX127" s="227"/>
      <c r="EY127" s="227"/>
      <c r="EZ127" s="227"/>
      <c r="FA127" s="227"/>
      <c r="FB127" s="227"/>
      <c r="FC127" s="227"/>
      <c r="FD127" s="227"/>
      <c r="FE127" s="227"/>
      <c r="FF127" s="227"/>
      <c r="FG127" s="227"/>
      <c r="FH127" s="227"/>
      <c r="FI127" s="227"/>
      <c r="FJ127" s="227"/>
      <c r="FK127" s="227"/>
      <c r="FL127" s="227"/>
      <c r="FM127" s="227"/>
      <c r="FN127" s="227"/>
      <c r="FO127" s="227"/>
      <c r="FP127" s="227"/>
      <c r="FQ127" s="227"/>
      <c r="FR127" s="227"/>
      <c r="FS127" s="227"/>
      <c r="FT127" s="227"/>
      <c r="FU127" s="227"/>
      <c r="FV127" s="227"/>
      <c r="FW127" s="227"/>
      <c r="FX127" s="227"/>
      <c r="FY127" s="227"/>
      <c r="FZ127" s="227"/>
      <c r="GA127" s="227"/>
      <c r="GB127" s="227"/>
      <c r="GC127" s="227"/>
      <c r="GD127" s="227"/>
      <c r="GE127" s="227"/>
      <c r="GF127" s="227"/>
      <c r="GG127" s="227"/>
      <c r="GH127" s="227"/>
      <c r="GI127" s="227"/>
      <c r="GJ127" s="227"/>
      <c r="GK127" s="227"/>
      <c r="GL127" s="227"/>
      <c r="GM127" s="227"/>
      <c r="GN127" s="227"/>
      <c r="GO127" s="227"/>
      <c r="GP127" s="227"/>
      <c r="GQ127" s="227"/>
      <c r="GR127" s="227"/>
      <c r="GS127" s="227"/>
      <c r="GT127" s="227"/>
      <c r="GU127" s="227"/>
      <c r="GV127" s="227"/>
      <c r="GW127" s="227"/>
      <c r="GX127" s="227"/>
      <c r="GY127" s="227"/>
      <c r="GZ127" s="227"/>
      <c r="HA127" s="227"/>
      <c r="HB127" s="227"/>
      <c r="HC127" s="227"/>
      <c r="HD127" s="227"/>
      <c r="HE127" s="227"/>
      <c r="HF127" s="227"/>
      <c r="HG127" s="227"/>
      <c r="HH127" s="227"/>
      <c r="HI127" s="227"/>
      <c r="HJ127" s="227"/>
      <c r="HK127" s="227"/>
      <c r="HL127" s="227"/>
      <c r="HM127" s="227"/>
      <c r="HN127" s="227"/>
      <c r="HO127" s="227"/>
      <c r="HP127" s="227"/>
      <c r="HQ127" s="227"/>
      <c r="HR127" s="227"/>
      <c r="HS127" s="227"/>
      <c r="HT127" s="227"/>
      <c r="HU127" s="227"/>
      <c r="HV127" s="227"/>
      <c r="HW127" s="227"/>
      <c r="HX127" s="227"/>
      <c r="HY127" s="227"/>
      <c r="HZ127" s="227"/>
      <c r="IA127" s="227"/>
      <c r="IB127" s="227"/>
      <c r="IC127" s="227"/>
      <c r="ID127" s="227"/>
      <c r="IE127" s="227"/>
      <c r="IF127" s="227"/>
      <c r="IG127" s="227"/>
      <c r="IH127" s="227"/>
      <c r="II127" s="227"/>
      <c r="IJ127" s="227"/>
      <c r="IK127" s="227"/>
      <c r="IL127" s="227"/>
      <c r="IM127" s="227"/>
      <c r="IN127" s="227"/>
      <c r="IO127" s="227"/>
      <c r="IP127" s="227"/>
      <c r="IQ127" s="227"/>
      <c r="IR127" s="227"/>
      <c r="IS127" s="227"/>
      <c r="IT127" s="227"/>
      <c r="IU127" s="227"/>
      <c r="IV127" s="227"/>
      <c r="IW127" s="227"/>
    </row>
    <row r="128" customFormat="false" ht="12.75" hidden="false" customHeight="false" outlineLevel="0" collapsed="false">
      <c r="A128" s="155"/>
      <c r="B128" s="211" t="s">
        <v>131</v>
      </c>
      <c r="C128" s="209"/>
      <c r="D128" s="212" t="n">
        <f aca="false">D127</f>
        <v>0</v>
      </c>
      <c r="E128" s="212" t="n">
        <f aca="false">+D128+E127</f>
        <v>0</v>
      </c>
      <c r="F128" s="212" t="n">
        <f aca="false">+E128+F127</f>
        <v>0</v>
      </c>
      <c r="G128" s="212" t="n">
        <f aca="false">+F128+G127</f>
        <v>0</v>
      </c>
      <c r="H128" s="212" t="n">
        <f aca="false">+G128+H127</f>
        <v>0</v>
      </c>
      <c r="I128" s="212" t="n">
        <f aca="false">+H128+I127</f>
        <v>0</v>
      </c>
      <c r="J128" s="212" t="n">
        <f aca="false">+I128+J127</f>
        <v>0</v>
      </c>
      <c r="K128" s="212" t="n">
        <f aca="false">+J128+K127</f>
        <v>0</v>
      </c>
      <c r="L128" s="212" t="n">
        <f aca="false">+K128+L127</f>
        <v>0</v>
      </c>
      <c r="M128" s="212" t="n">
        <f aca="false">+L128+M127</f>
        <v>0</v>
      </c>
      <c r="N128" s="212" t="n">
        <f aca="false">+M128+N127</f>
        <v>0</v>
      </c>
      <c r="O128" s="212" t="n">
        <f aca="false">+N128+O127</f>
        <v>0</v>
      </c>
      <c r="P128" s="212" t="n">
        <f aca="false">+O128+P127</f>
        <v>0</v>
      </c>
      <c r="Q128" s="212" t="n">
        <f aca="false">+P128+Q127</f>
        <v>0</v>
      </c>
      <c r="R128" s="212" t="n">
        <f aca="false">+Q128+R127</f>
        <v>0</v>
      </c>
      <c r="S128" s="212" t="n">
        <f aca="false">+R128+S127</f>
        <v>0</v>
      </c>
      <c r="T128" s="212" t="n">
        <f aca="false">+S128+T127</f>
        <v>0</v>
      </c>
      <c r="U128" s="212" t="n">
        <f aca="false">+T128+U127</f>
        <v>0</v>
      </c>
      <c r="V128" s="212" t="n">
        <f aca="false">+U128+V127</f>
        <v>0</v>
      </c>
      <c r="W128" s="212" t="n">
        <f aca="false">+V128+W127</f>
        <v>1</v>
      </c>
      <c r="X128" s="212" t="n">
        <f aca="false">+W128+X127</f>
        <v>1</v>
      </c>
      <c r="Y128" s="212" t="n">
        <f aca="false">+X128+Y127</f>
        <v>1</v>
      </c>
      <c r="Z128" s="212" t="n">
        <f aca="false">+Y128+Z127</f>
        <v>1</v>
      </c>
      <c r="AA128" s="212" t="n">
        <f aca="false">+Z128+AA127</f>
        <v>1</v>
      </c>
      <c r="AB128" s="212" t="n">
        <f aca="false">+AA128+AB127</f>
        <v>1</v>
      </c>
      <c r="AC128" s="212" t="n">
        <f aca="false">+AB128+AC127</f>
        <v>1</v>
      </c>
      <c r="AD128" s="212" t="n">
        <f aca="false">+AC128+AD127</f>
        <v>1</v>
      </c>
      <c r="AE128" s="212" t="n">
        <f aca="false">+AD128+AE127</f>
        <v>1</v>
      </c>
      <c r="AF128" s="212" t="n">
        <f aca="false">+AE128+AF127</f>
        <v>1</v>
      </c>
      <c r="AG128" s="212" t="n">
        <f aca="false">+AF128+AG127</f>
        <v>1</v>
      </c>
      <c r="AH128" s="212" t="n">
        <f aca="false">+AG128+AH127</f>
        <v>1</v>
      </c>
      <c r="AI128" s="164" t="n">
        <f aca="false">+AH128+AI127</f>
        <v>1</v>
      </c>
      <c r="AJ128" s="212" t="n">
        <f aca="false">+AI128+AJ127</f>
        <v>1</v>
      </c>
      <c r="AK128" s="212" t="n">
        <f aca="false">+AJ128+AK127</f>
        <v>1</v>
      </c>
      <c r="AL128" s="212" t="n">
        <f aca="false">+AK128+AL127</f>
        <v>1</v>
      </c>
      <c r="AM128" s="212" t="n">
        <f aca="false">+AL128+AM127</f>
        <v>1</v>
      </c>
      <c r="AN128" s="212" t="n">
        <f aca="false">+AM128+AN127</f>
        <v>1</v>
      </c>
      <c r="AO128" s="212" t="n">
        <f aca="false">+AN128+AO127</f>
        <v>1</v>
      </c>
      <c r="AP128" s="212" t="n">
        <f aca="false">+AO128+AP127</f>
        <v>1</v>
      </c>
      <c r="AQ128" s="212" t="n">
        <f aca="false">+AP128+AQ127</f>
        <v>1</v>
      </c>
      <c r="AR128" s="212" t="n">
        <f aca="false">+AQ128+AR127</f>
        <v>1</v>
      </c>
      <c r="AS128" s="212" t="n">
        <f aca="false">+AR128+AS127</f>
        <v>1</v>
      </c>
      <c r="AT128" s="212" t="n">
        <f aca="false">+AS128+AT127</f>
        <v>1</v>
      </c>
      <c r="AU128" s="212" t="n">
        <f aca="false">+AT128+AU127</f>
        <v>1</v>
      </c>
      <c r="AV128" s="212" t="n">
        <f aca="false">+AU128+AV127</f>
        <v>1</v>
      </c>
      <c r="AW128" s="212" t="n">
        <f aca="false">+AV128+AW127</f>
        <v>1</v>
      </c>
      <c r="AX128" s="212" t="n">
        <f aca="false">+AW128+AX127</f>
        <v>1</v>
      </c>
      <c r="AY128" s="212" t="n">
        <f aca="false">+AX128+AY127</f>
        <v>1</v>
      </c>
      <c r="AZ128" s="212" t="n">
        <f aca="false">+AY128+AZ127</f>
        <v>1</v>
      </c>
      <c r="BA128" s="212" t="n">
        <f aca="false">+AZ128+BA127</f>
        <v>1</v>
      </c>
      <c r="BB128" s="212" t="n">
        <f aca="false">+BA128+BB127</f>
        <v>1</v>
      </c>
      <c r="BC128" s="226"/>
      <c r="BD128" s="211"/>
      <c r="BE128" s="227"/>
      <c r="BF128" s="227"/>
      <c r="BG128" s="227"/>
      <c r="BH128" s="227"/>
      <c r="BI128" s="227"/>
      <c r="BJ128" s="227"/>
      <c r="BK128" s="227"/>
      <c r="BL128" s="227"/>
      <c r="BM128" s="227"/>
      <c r="BN128" s="227"/>
      <c r="BO128" s="227"/>
      <c r="BP128" s="227"/>
      <c r="BQ128" s="227"/>
      <c r="BR128" s="227"/>
      <c r="BS128" s="227"/>
      <c r="BT128" s="227"/>
      <c r="BU128" s="227"/>
      <c r="BV128" s="227"/>
      <c r="BW128" s="227"/>
      <c r="BX128" s="227"/>
      <c r="BY128" s="227"/>
      <c r="BZ128" s="227"/>
      <c r="CA128" s="227"/>
      <c r="CB128" s="227"/>
      <c r="CC128" s="227"/>
      <c r="CD128" s="227"/>
      <c r="CE128" s="227"/>
      <c r="CF128" s="227"/>
      <c r="CG128" s="227"/>
      <c r="CH128" s="227"/>
      <c r="CI128" s="227"/>
      <c r="CJ128" s="227"/>
      <c r="CK128" s="227"/>
      <c r="CL128" s="227"/>
      <c r="CM128" s="227"/>
      <c r="CN128" s="227"/>
      <c r="CO128" s="227"/>
      <c r="CP128" s="227"/>
      <c r="CQ128" s="227"/>
      <c r="CR128" s="227"/>
      <c r="CS128" s="227"/>
      <c r="CT128" s="227"/>
      <c r="CU128" s="227"/>
      <c r="CV128" s="227"/>
      <c r="CW128" s="227"/>
      <c r="CX128" s="227"/>
      <c r="CY128" s="227"/>
      <c r="CZ128" s="227"/>
      <c r="DA128" s="227"/>
      <c r="DB128" s="227"/>
      <c r="DC128" s="227"/>
      <c r="DD128" s="227"/>
      <c r="DE128" s="227"/>
      <c r="DF128" s="227"/>
      <c r="DG128" s="227"/>
      <c r="DH128" s="227"/>
      <c r="DI128" s="227"/>
      <c r="DJ128" s="227"/>
      <c r="DK128" s="227"/>
      <c r="DL128" s="227"/>
      <c r="DM128" s="227"/>
      <c r="DN128" s="227"/>
      <c r="DO128" s="227"/>
      <c r="DP128" s="227"/>
      <c r="DQ128" s="227"/>
      <c r="DR128" s="227"/>
      <c r="DS128" s="227"/>
      <c r="DT128" s="227"/>
      <c r="DU128" s="227"/>
      <c r="DV128" s="227"/>
      <c r="DW128" s="227"/>
      <c r="DX128" s="227"/>
      <c r="DY128" s="227"/>
      <c r="DZ128" s="227"/>
      <c r="EA128" s="227"/>
      <c r="EB128" s="227"/>
      <c r="EC128" s="227"/>
      <c r="ED128" s="227"/>
      <c r="EE128" s="227"/>
      <c r="EF128" s="227"/>
      <c r="EG128" s="227"/>
      <c r="EH128" s="227"/>
      <c r="EI128" s="227"/>
      <c r="EJ128" s="227"/>
      <c r="EK128" s="227"/>
      <c r="EL128" s="227"/>
      <c r="EM128" s="227"/>
      <c r="EN128" s="227"/>
      <c r="EO128" s="227"/>
      <c r="EP128" s="227"/>
      <c r="EQ128" s="227"/>
      <c r="ER128" s="227"/>
      <c r="ES128" s="227"/>
      <c r="ET128" s="227"/>
      <c r="EU128" s="227"/>
      <c r="EV128" s="227"/>
      <c r="EW128" s="227"/>
      <c r="EX128" s="227"/>
      <c r="EY128" s="227"/>
      <c r="EZ128" s="227"/>
      <c r="FA128" s="227"/>
      <c r="FB128" s="227"/>
      <c r="FC128" s="227"/>
      <c r="FD128" s="227"/>
      <c r="FE128" s="227"/>
      <c r="FF128" s="227"/>
      <c r="FG128" s="227"/>
      <c r="FH128" s="227"/>
      <c r="FI128" s="227"/>
      <c r="FJ128" s="227"/>
      <c r="FK128" s="227"/>
      <c r="FL128" s="227"/>
      <c r="FM128" s="227"/>
      <c r="FN128" s="227"/>
      <c r="FO128" s="227"/>
      <c r="FP128" s="227"/>
      <c r="FQ128" s="227"/>
      <c r="FR128" s="227"/>
      <c r="FS128" s="227"/>
      <c r="FT128" s="227"/>
      <c r="FU128" s="227"/>
      <c r="FV128" s="227"/>
      <c r="FW128" s="227"/>
      <c r="FX128" s="227"/>
      <c r="FY128" s="227"/>
      <c r="FZ128" s="227"/>
      <c r="GA128" s="227"/>
      <c r="GB128" s="227"/>
      <c r="GC128" s="227"/>
      <c r="GD128" s="227"/>
      <c r="GE128" s="227"/>
      <c r="GF128" s="227"/>
      <c r="GG128" s="227"/>
      <c r="GH128" s="227"/>
      <c r="GI128" s="227"/>
      <c r="GJ128" s="227"/>
      <c r="GK128" s="227"/>
      <c r="GL128" s="227"/>
      <c r="GM128" s="227"/>
      <c r="GN128" s="227"/>
      <c r="GO128" s="227"/>
      <c r="GP128" s="227"/>
      <c r="GQ128" s="227"/>
      <c r="GR128" s="227"/>
      <c r="GS128" s="227"/>
      <c r="GT128" s="227"/>
      <c r="GU128" s="227"/>
      <c r="GV128" s="227"/>
      <c r="GW128" s="227"/>
      <c r="GX128" s="227"/>
      <c r="GY128" s="227"/>
      <c r="GZ128" s="227"/>
      <c r="HA128" s="227"/>
      <c r="HB128" s="227"/>
      <c r="HC128" s="227"/>
      <c r="HD128" s="227"/>
      <c r="HE128" s="227"/>
      <c r="HF128" s="227"/>
      <c r="HG128" s="227"/>
      <c r="HH128" s="227"/>
      <c r="HI128" s="227"/>
      <c r="HJ128" s="227"/>
      <c r="HK128" s="227"/>
      <c r="HL128" s="227"/>
      <c r="HM128" s="227"/>
      <c r="HN128" s="227"/>
      <c r="HO128" s="227"/>
      <c r="HP128" s="227"/>
      <c r="HQ128" s="227"/>
      <c r="HR128" s="227"/>
      <c r="HS128" s="227"/>
      <c r="HT128" s="227"/>
      <c r="HU128" s="227"/>
      <c r="HV128" s="227"/>
      <c r="HW128" s="227"/>
      <c r="HX128" s="227"/>
      <c r="HY128" s="227"/>
      <c r="HZ128" s="227"/>
      <c r="IA128" s="227"/>
      <c r="IB128" s="227"/>
      <c r="IC128" s="227"/>
      <c r="ID128" s="227"/>
      <c r="IE128" s="227"/>
      <c r="IF128" s="227"/>
      <c r="IG128" s="227"/>
      <c r="IH128" s="227"/>
      <c r="II128" s="227"/>
      <c r="IJ128" s="227"/>
      <c r="IK128" s="227"/>
      <c r="IL128" s="227"/>
      <c r="IM128" s="227"/>
      <c r="IN128" s="227"/>
      <c r="IO128" s="227"/>
      <c r="IP128" s="227"/>
      <c r="IQ128" s="227"/>
      <c r="IR128" s="227"/>
      <c r="IS128" s="227"/>
      <c r="IT128" s="227"/>
      <c r="IU128" s="227"/>
      <c r="IV128" s="227"/>
      <c r="IW128" s="227"/>
    </row>
    <row r="129" customFormat="false" ht="12.75" hidden="false" customHeight="false" outlineLevel="0" collapsed="false">
      <c r="A129" s="155"/>
      <c r="B129" s="213"/>
      <c r="C129" s="209"/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169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28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5"/>
      <c r="CM129" s="225"/>
      <c r="CN129" s="225"/>
      <c r="CO129" s="225"/>
      <c r="CP129" s="225"/>
      <c r="CQ129" s="225"/>
      <c r="CR129" s="225"/>
      <c r="CS129" s="225"/>
      <c r="CT129" s="225"/>
      <c r="CU129" s="225"/>
      <c r="CV129" s="225"/>
      <c r="CW129" s="225"/>
      <c r="CX129" s="225"/>
      <c r="CY129" s="225"/>
      <c r="CZ129" s="225"/>
      <c r="DA129" s="225"/>
      <c r="DB129" s="225"/>
      <c r="DC129" s="225"/>
      <c r="DD129" s="225"/>
      <c r="DE129" s="225"/>
      <c r="DF129" s="225"/>
      <c r="DG129" s="225"/>
      <c r="DH129" s="225"/>
      <c r="DI129" s="225"/>
      <c r="DJ129" s="225"/>
      <c r="DK129" s="225"/>
      <c r="DL129" s="225"/>
      <c r="DM129" s="225"/>
      <c r="DN129" s="225"/>
      <c r="DO129" s="225"/>
      <c r="DP129" s="225"/>
      <c r="DQ129" s="225"/>
      <c r="DR129" s="225"/>
      <c r="DS129" s="225"/>
      <c r="DT129" s="225"/>
      <c r="DU129" s="225"/>
      <c r="DV129" s="225"/>
      <c r="DW129" s="225"/>
      <c r="DX129" s="225"/>
      <c r="DY129" s="225"/>
      <c r="DZ129" s="225"/>
      <c r="EA129" s="225"/>
      <c r="EB129" s="225"/>
      <c r="EC129" s="225"/>
      <c r="ED129" s="225"/>
      <c r="EE129" s="225"/>
      <c r="EF129" s="225"/>
      <c r="EG129" s="225"/>
      <c r="EH129" s="225"/>
      <c r="EI129" s="225"/>
      <c r="EJ129" s="225"/>
      <c r="EK129" s="225"/>
      <c r="EL129" s="225"/>
      <c r="EM129" s="225"/>
      <c r="EN129" s="225"/>
      <c r="EO129" s="225"/>
      <c r="EP129" s="225"/>
      <c r="EQ129" s="225"/>
      <c r="ER129" s="225"/>
      <c r="ES129" s="225"/>
      <c r="ET129" s="225"/>
      <c r="EU129" s="225"/>
      <c r="EV129" s="225"/>
      <c r="EW129" s="225"/>
      <c r="EX129" s="225"/>
      <c r="EY129" s="225"/>
      <c r="EZ129" s="225"/>
      <c r="FA129" s="225"/>
      <c r="FB129" s="225"/>
      <c r="FC129" s="225"/>
      <c r="FD129" s="225"/>
      <c r="FE129" s="225"/>
      <c r="FF129" s="225"/>
      <c r="FG129" s="225"/>
      <c r="FH129" s="225"/>
      <c r="FI129" s="225"/>
      <c r="FJ129" s="225"/>
      <c r="FK129" s="225"/>
      <c r="FL129" s="225"/>
      <c r="FM129" s="225"/>
      <c r="FN129" s="225"/>
      <c r="FO129" s="225"/>
      <c r="FP129" s="225"/>
      <c r="FQ129" s="225"/>
      <c r="FR129" s="225"/>
      <c r="FS129" s="225"/>
      <c r="FT129" s="225"/>
      <c r="FU129" s="225"/>
      <c r="FV129" s="225"/>
      <c r="FW129" s="225"/>
      <c r="FX129" s="225"/>
      <c r="FY129" s="225"/>
      <c r="FZ129" s="225"/>
      <c r="GA129" s="225"/>
      <c r="GB129" s="225"/>
      <c r="GC129" s="225"/>
      <c r="GD129" s="225"/>
      <c r="GE129" s="225"/>
      <c r="GF129" s="225"/>
      <c r="GG129" s="225"/>
      <c r="GH129" s="225"/>
      <c r="GI129" s="225"/>
      <c r="GJ129" s="225"/>
      <c r="GK129" s="225"/>
      <c r="GL129" s="225"/>
      <c r="GM129" s="225"/>
      <c r="GN129" s="225"/>
      <c r="GO129" s="225"/>
      <c r="GP129" s="225"/>
      <c r="GQ129" s="225"/>
      <c r="GR129" s="225"/>
      <c r="GS129" s="225"/>
      <c r="GT129" s="225"/>
      <c r="GU129" s="225"/>
      <c r="GV129" s="225"/>
      <c r="GW129" s="225"/>
      <c r="GX129" s="225"/>
      <c r="GY129" s="225"/>
      <c r="GZ129" s="225"/>
      <c r="HA129" s="225"/>
      <c r="HB129" s="225"/>
      <c r="HC129" s="225"/>
      <c r="HD129" s="225"/>
      <c r="HE129" s="225"/>
      <c r="HF129" s="225"/>
      <c r="HG129" s="225"/>
      <c r="HH129" s="225"/>
      <c r="HI129" s="225"/>
      <c r="HJ129" s="225"/>
      <c r="HK129" s="225"/>
      <c r="HL129" s="225"/>
      <c r="HM129" s="225"/>
      <c r="HN129" s="225"/>
      <c r="HO129" s="225"/>
      <c r="HP129" s="225"/>
      <c r="HQ129" s="225"/>
      <c r="HR129" s="225"/>
      <c r="HS129" s="225"/>
      <c r="HT129" s="225"/>
      <c r="HU129" s="225"/>
      <c r="HV129" s="225"/>
      <c r="HW129" s="225"/>
      <c r="HX129" s="225"/>
      <c r="HY129" s="225"/>
      <c r="HZ129" s="225"/>
      <c r="IA129" s="225"/>
      <c r="IB129" s="225"/>
      <c r="IC129" s="225"/>
      <c r="ID129" s="225"/>
      <c r="IE129" s="225"/>
      <c r="IF129" s="225"/>
      <c r="IG129" s="225"/>
      <c r="IH129" s="225"/>
      <c r="II129" s="225"/>
      <c r="IJ129" s="225"/>
      <c r="IK129" s="225"/>
      <c r="IL129" s="225"/>
      <c r="IM129" s="225"/>
      <c r="IN129" s="225"/>
      <c r="IO129" s="225"/>
      <c r="IP129" s="225"/>
      <c r="IQ129" s="225"/>
      <c r="IR129" s="225"/>
      <c r="IS129" s="225"/>
      <c r="IT129" s="225"/>
      <c r="IU129" s="225"/>
      <c r="IV129" s="225"/>
      <c r="IW129" s="225"/>
    </row>
    <row r="130" customFormat="false" ht="12.75" hidden="false" customHeight="false" outlineLevel="0" collapsed="false">
      <c r="A130" s="155"/>
      <c r="B130" s="215" t="s">
        <v>132</v>
      </c>
      <c r="C130" s="216" t="n">
        <v>17.25</v>
      </c>
      <c r="D130" s="217" t="n">
        <f aca="false">+D126*$C130</f>
        <v>0</v>
      </c>
      <c r="E130" s="217" t="n">
        <f aca="false">+E126*$C130</f>
        <v>0</v>
      </c>
      <c r="F130" s="217" t="n">
        <f aca="false">+F126*$C130</f>
        <v>0</v>
      </c>
      <c r="G130" s="217" t="n">
        <f aca="false">+G126*$C130</f>
        <v>0</v>
      </c>
      <c r="H130" s="217" t="n">
        <f aca="false">+H126*$C130</f>
        <v>0</v>
      </c>
      <c r="I130" s="217" t="n">
        <f aca="false">+I126*$C130</f>
        <v>0</v>
      </c>
      <c r="J130" s="217" t="n">
        <f aca="false">+J126*$C130</f>
        <v>0</v>
      </c>
      <c r="K130" s="217" t="n">
        <f aca="false">+K126*$C130</f>
        <v>0</v>
      </c>
      <c r="L130" s="217" t="n">
        <f aca="false">+L126*$C130</f>
        <v>0</v>
      </c>
      <c r="M130" s="217" t="n">
        <f aca="false">+M126*$C130</f>
        <v>0</v>
      </c>
      <c r="N130" s="217" t="n">
        <f aca="false">+N126*$C130</f>
        <v>0</v>
      </c>
      <c r="O130" s="217" t="n">
        <f aca="false">+O126*$C130</f>
        <v>0</v>
      </c>
      <c r="P130" s="217" t="n">
        <f aca="false">+P126*$C130</f>
        <v>0</v>
      </c>
      <c r="Q130" s="217" t="n">
        <f aca="false">+Q126*$C130</f>
        <v>0</v>
      </c>
      <c r="R130" s="217" t="n">
        <f aca="false">+R126*$C130</f>
        <v>0</v>
      </c>
      <c r="S130" s="217" t="n">
        <f aca="false">+S126*$C130</f>
        <v>0</v>
      </c>
      <c r="T130" s="217" t="n">
        <f aca="false">+T126*$C130</f>
        <v>0</v>
      </c>
      <c r="U130" s="217" t="n">
        <f aca="false">+U126*$C130</f>
        <v>0</v>
      </c>
      <c r="V130" s="217" t="n">
        <f aca="false">+V126*$C130</f>
        <v>0</v>
      </c>
      <c r="W130" s="217" t="n">
        <f aca="false">+W126*$C130</f>
        <v>17.25</v>
      </c>
      <c r="X130" s="217" t="n">
        <f aca="false">+X126*$C130</f>
        <v>17.25</v>
      </c>
      <c r="Y130" s="217" t="n">
        <f aca="false">+Y126*$C130</f>
        <v>17.25</v>
      </c>
      <c r="Z130" s="217" t="n">
        <f aca="false">+Z126*$C130</f>
        <v>17.25</v>
      </c>
      <c r="AA130" s="217" t="n">
        <f aca="false">+AA126*$C130</f>
        <v>17.25</v>
      </c>
      <c r="AB130" s="217" t="n">
        <f aca="false">+AB126*$C130</f>
        <v>17.25</v>
      </c>
      <c r="AC130" s="217" t="n">
        <f aca="false">+AC126*$C130</f>
        <v>17.25</v>
      </c>
      <c r="AD130" s="217" t="n">
        <f aca="false">+AD126*$C130</f>
        <v>17.25</v>
      </c>
      <c r="AE130" s="217" t="n">
        <f aca="false">+AE126*$C130</f>
        <v>17.25</v>
      </c>
      <c r="AF130" s="217" t="n">
        <f aca="false">+AF126*$C130</f>
        <v>17.25</v>
      </c>
      <c r="AG130" s="217" t="n">
        <f aca="false">+AG126*$C130</f>
        <v>17.25</v>
      </c>
      <c r="AH130" s="217" t="n">
        <f aca="false">+AH126*$C130</f>
        <v>17.25</v>
      </c>
      <c r="AI130" s="175" t="n">
        <f aca="false">+AI126*$C130</f>
        <v>17.25</v>
      </c>
      <c r="AJ130" s="217" t="n">
        <f aca="false">+AJ126*$C130</f>
        <v>17.25</v>
      </c>
      <c r="AK130" s="217" t="n">
        <f aca="false">+AK126*$C130</f>
        <v>17.25</v>
      </c>
      <c r="AL130" s="217" t="n">
        <f aca="false">+AL126*$C130</f>
        <v>17.25</v>
      </c>
      <c r="AM130" s="217" t="n">
        <f aca="false">+AM126*$C130</f>
        <v>17.25</v>
      </c>
      <c r="AN130" s="217" t="n">
        <f aca="false">+AN126*$C130</f>
        <v>17.25</v>
      </c>
      <c r="AO130" s="217" t="n">
        <f aca="false">+AO126*$C130</f>
        <v>17.25</v>
      </c>
      <c r="AP130" s="217" t="n">
        <f aca="false">+AP126*$C130</f>
        <v>17.25</v>
      </c>
      <c r="AQ130" s="217" t="n">
        <f aca="false">+AQ126*$C130</f>
        <v>17.25</v>
      </c>
      <c r="AR130" s="217" t="n">
        <f aca="false">+AR126*$C130</f>
        <v>17.25</v>
      </c>
      <c r="AS130" s="217" t="n">
        <f aca="false">+AS126*$C130</f>
        <v>17.25</v>
      </c>
      <c r="AT130" s="217" t="n">
        <f aca="false">+AT126*$C130</f>
        <v>17.25</v>
      </c>
      <c r="AU130" s="217" t="n">
        <f aca="false">+AU126*$C130</f>
        <v>17.25</v>
      </c>
      <c r="AV130" s="217" t="n">
        <f aca="false">+AV126*$C130</f>
        <v>17.25</v>
      </c>
      <c r="AW130" s="217" t="n">
        <f aca="false">+AW126*$C130</f>
        <v>17.25</v>
      </c>
      <c r="AX130" s="217" t="n">
        <f aca="false">+AX126*$C130</f>
        <v>17.25</v>
      </c>
      <c r="AY130" s="217" t="n">
        <f aca="false">+AY126*$C130</f>
        <v>17.25</v>
      </c>
      <c r="AZ130" s="217" t="n">
        <f aca="false">+AZ126*$C130</f>
        <v>17.25</v>
      </c>
      <c r="BA130" s="217" t="n">
        <f aca="false">+BA126*$C130</f>
        <v>17.25</v>
      </c>
      <c r="BB130" s="217" t="n">
        <f aca="false">+BB126*$C130</f>
        <v>17.25</v>
      </c>
      <c r="BC130" s="229"/>
      <c r="BD130" s="230"/>
      <c r="BE130" s="230"/>
      <c r="BF130" s="230"/>
      <c r="BG130" s="230"/>
      <c r="BH130" s="230"/>
      <c r="BI130" s="230"/>
      <c r="BJ130" s="230"/>
      <c r="BK130" s="230"/>
      <c r="BL130" s="230"/>
      <c r="BM130" s="230"/>
      <c r="BN130" s="230"/>
      <c r="BO130" s="230"/>
      <c r="BP130" s="230"/>
      <c r="BQ130" s="230"/>
      <c r="BR130" s="230"/>
      <c r="BS130" s="230"/>
      <c r="BT130" s="230"/>
      <c r="BU130" s="230"/>
      <c r="BV130" s="230"/>
      <c r="BW130" s="230"/>
      <c r="BX130" s="230"/>
      <c r="BY130" s="230"/>
      <c r="BZ130" s="230"/>
      <c r="CA130" s="230"/>
      <c r="CB130" s="230"/>
      <c r="CC130" s="230"/>
      <c r="CD130" s="230"/>
      <c r="CE130" s="230"/>
      <c r="CF130" s="230"/>
      <c r="CG130" s="230"/>
      <c r="CH130" s="230"/>
      <c r="CI130" s="230"/>
      <c r="CJ130" s="230"/>
      <c r="CK130" s="230"/>
      <c r="CL130" s="215"/>
      <c r="CM130" s="215"/>
      <c r="CN130" s="215"/>
      <c r="CO130" s="215"/>
      <c r="CP130" s="215"/>
      <c r="CQ130" s="215"/>
      <c r="CR130" s="215"/>
      <c r="CS130" s="215"/>
      <c r="CT130" s="215"/>
      <c r="CU130" s="215"/>
      <c r="CV130" s="215"/>
      <c r="CW130" s="215"/>
      <c r="CX130" s="215"/>
      <c r="CY130" s="215"/>
      <c r="CZ130" s="215"/>
      <c r="DA130" s="215"/>
      <c r="DB130" s="215"/>
      <c r="DC130" s="215"/>
      <c r="DD130" s="215"/>
      <c r="DE130" s="215"/>
      <c r="DF130" s="215"/>
      <c r="DG130" s="215"/>
      <c r="DH130" s="215"/>
      <c r="DI130" s="215"/>
      <c r="DJ130" s="215"/>
      <c r="DK130" s="215"/>
      <c r="DL130" s="215"/>
      <c r="DM130" s="215"/>
      <c r="DN130" s="215"/>
      <c r="DO130" s="215"/>
      <c r="DP130" s="215"/>
      <c r="DQ130" s="215"/>
      <c r="DR130" s="215"/>
      <c r="DS130" s="215"/>
      <c r="DT130" s="215"/>
      <c r="DU130" s="215"/>
      <c r="DV130" s="215"/>
      <c r="DW130" s="215"/>
      <c r="DX130" s="215"/>
      <c r="DY130" s="215"/>
      <c r="DZ130" s="215"/>
      <c r="EA130" s="215"/>
      <c r="EB130" s="215"/>
      <c r="EC130" s="215"/>
      <c r="ED130" s="215"/>
      <c r="EE130" s="215"/>
      <c r="EF130" s="215"/>
      <c r="EG130" s="215"/>
      <c r="EH130" s="215"/>
      <c r="EI130" s="215"/>
      <c r="EJ130" s="215"/>
      <c r="EK130" s="215"/>
      <c r="EL130" s="215"/>
      <c r="EM130" s="215"/>
      <c r="EN130" s="215"/>
      <c r="EO130" s="215"/>
      <c r="EP130" s="215"/>
      <c r="EQ130" s="215"/>
      <c r="ER130" s="215"/>
      <c r="ES130" s="215"/>
      <c r="ET130" s="215"/>
      <c r="EU130" s="215"/>
      <c r="EV130" s="215"/>
      <c r="EW130" s="215"/>
      <c r="EX130" s="215"/>
      <c r="EY130" s="215"/>
      <c r="EZ130" s="215"/>
      <c r="FA130" s="215"/>
      <c r="FB130" s="215"/>
      <c r="FC130" s="215"/>
      <c r="FD130" s="215"/>
      <c r="FE130" s="215"/>
      <c r="FF130" s="215"/>
      <c r="FG130" s="215"/>
      <c r="FH130" s="215"/>
      <c r="FI130" s="215"/>
      <c r="FJ130" s="215"/>
      <c r="FK130" s="215"/>
      <c r="FL130" s="215"/>
      <c r="FM130" s="215"/>
      <c r="FN130" s="215"/>
      <c r="FO130" s="215"/>
      <c r="FP130" s="215"/>
      <c r="FQ130" s="215"/>
      <c r="FR130" s="215"/>
      <c r="FS130" s="215"/>
      <c r="FT130" s="215"/>
      <c r="FU130" s="215"/>
      <c r="FV130" s="215"/>
      <c r="FW130" s="215"/>
      <c r="FX130" s="215"/>
      <c r="FY130" s="215"/>
      <c r="FZ130" s="215"/>
      <c r="GA130" s="215"/>
      <c r="GB130" s="215"/>
      <c r="GC130" s="215"/>
      <c r="GD130" s="215"/>
      <c r="GE130" s="215"/>
      <c r="GF130" s="215"/>
      <c r="GG130" s="215"/>
      <c r="GH130" s="215"/>
      <c r="GI130" s="215"/>
      <c r="GJ130" s="215"/>
      <c r="GK130" s="215"/>
      <c r="GL130" s="215"/>
      <c r="GM130" s="215"/>
      <c r="GN130" s="215"/>
      <c r="GO130" s="215"/>
      <c r="GP130" s="215"/>
      <c r="GQ130" s="215"/>
      <c r="GR130" s="215"/>
      <c r="GS130" s="215"/>
      <c r="GT130" s="215"/>
      <c r="GU130" s="215"/>
      <c r="GV130" s="215"/>
      <c r="GW130" s="215"/>
      <c r="GX130" s="215"/>
      <c r="GY130" s="215"/>
      <c r="GZ130" s="215"/>
      <c r="HA130" s="215"/>
      <c r="HB130" s="215"/>
      <c r="HC130" s="215"/>
      <c r="HD130" s="215"/>
      <c r="HE130" s="215"/>
      <c r="HF130" s="215"/>
      <c r="HG130" s="215"/>
      <c r="HH130" s="215"/>
      <c r="HI130" s="215"/>
      <c r="HJ130" s="215"/>
      <c r="HK130" s="215"/>
      <c r="HL130" s="215"/>
      <c r="HM130" s="215"/>
      <c r="HN130" s="215"/>
      <c r="HO130" s="215"/>
      <c r="HP130" s="215"/>
      <c r="HQ130" s="215"/>
      <c r="HR130" s="215"/>
      <c r="HS130" s="215"/>
      <c r="HT130" s="215"/>
      <c r="HU130" s="215"/>
      <c r="HV130" s="215"/>
      <c r="HW130" s="215"/>
      <c r="HX130" s="215"/>
      <c r="HY130" s="215"/>
      <c r="HZ130" s="215"/>
      <c r="IA130" s="215"/>
      <c r="IB130" s="215"/>
      <c r="IC130" s="215"/>
      <c r="ID130" s="215"/>
      <c r="IE130" s="215"/>
      <c r="IF130" s="215"/>
      <c r="IG130" s="215"/>
      <c r="IH130" s="215"/>
      <c r="II130" s="215"/>
      <c r="IJ130" s="215"/>
      <c r="IK130" s="215"/>
      <c r="IL130" s="215"/>
      <c r="IM130" s="215"/>
      <c r="IN130" s="215"/>
      <c r="IO130" s="215"/>
      <c r="IP130" s="215"/>
      <c r="IQ130" s="215"/>
      <c r="IR130" s="215"/>
      <c r="IS130" s="215"/>
      <c r="IT130" s="215"/>
      <c r="IU130" s="215"/>
      <c r="IV130" s="215"/>
      <c r="IW130" s="215"/>
    </row>
    <row r="131" customFormat="false" ht="13.5" hidden="false" customHeight="false" outlineLevel="0" collapsed="false">
      <c r="A131" s="155"/>
      <c r="B131" s="218" t="s">
        <v>133</v>
      </c>
      <c r="C131" s="219" t="str">
        <f aca="false">+'Detail by Turbine'!B21</f>
        <v>Available</v>
      </c>
      <c r="D131" s="220" t="n">
        <f aca="false">+D128*$C130</f>
        <v>0</v>
      </c>
      <c r="E131" s="220" t="n">
        <f aca="false">+E128*$C130</f>
        <v>0</v>
      </c>
      <c r="F131" s="220" t="n">
        <f aca="false">+F128*$C130</f>
        <v>0</v>
      </c>
      <c r="G131" s="220" t="n">
        <f aca="false">+G128*$C130</f>
        <v>0</v>
      </c>
      <c r="H131" s="220" t="n">
        <f aca="false">+H128*$C130</f>
        <v>0</v>
      </c>
      <c r="I131" s="220" t="n">
        <f aca="false">+I128*$C130</f>
        <v>0</v>
      </c>
      <c r="J131" s="220" t="n">
        <f aca="false">+J128*$C130</f>
        <v>0</v>
      </c>
      <c r="K131" s="220" t="n">
        <f aca="false">+K128*$C130</f>
        <v>0</v>
      </c>
      <c r="L131" s="220" t="n">
        <f aca="false">+L128*$C130</f>
        <v>0</v>
      </c>
      <c r="M131" s="220" t="n">
        <f aca="false">+M128*$C130</f>
        <v>0</v>
      </c>
      <c r="N131" s="220" t="n">
        <f aca="false">+N128*$C130</f>
        <v>0</v>
      </c>
      <c r="O131" s="220" t="n">
        <f aca="false">+O128*$C130</f>
        <v>0</v>
      </c>
      <c r="P131" s="220" t="n">
        <f aca="false">+P128*$C130</f>
        <v>0</v>
      </c>
      <c r="Q131" s="220" t="n">
        <f aca="false">+Q128*$C130</f>
        <v>0</v>
      </c>
      <c r="R131" s="220" t="n">
        <f aca="false">+R128*$C130</f>
        <v>0</v>
      </c>
      <c r="S131" s="220" t="n">
        <f aca="false">+S128*$C130</f>
        <v>0</v>
      </c>
      <c r="T131" s="220" t="n">
        <f aca="false">+T128*$C130</f>
        <v>0</v>
      </c>
      <c r="U131" s="220" t="n">
        <f aca="false">+U128*$C130</f>
        <v>0</v>
      </c>
      <c r="V131" s="220" t="n">
        <f aca="false">+V128*$C130</f>
        <v>0</v>
      </c>
      <c r="W131" s="220" t="n">
        <f aca="false">+W128*$C130</f>
        <v>17.25</v>
      </c>
      <c r="X131" s="220" t="n">
        <f aca="false">+X128*$C130</f>
        <v>17.25</v>
      </c>
      <c r="Y131" s="220" t="n">
        <f aca="false">+Y128*$C130</f>
        <v>17.25</v>
      </c>
      <c r="Z131" s="220" t="n">
        <f aca="false">+Z128*$C130</f>
        <v>17.25</v>
      </c>
      <c r="AA131" s="220" t="n">
        <f aca="false">+AA128*$C130</f>
        <v>17.25</v>
      </c>
      <c r="AB131" s="220" t="n">
        <f aca="false">+AB128*$C130</f>
        <v>17.25</v>
      </c>
      <c r="AC131" s="220" t="n">
        <f aca="false">+AC128*$C130</f>
        <v>17.25</v>
      </c>
      <c r="AD131" s="220" t="n">
        <f aca="false">+AD128*$C130</f>
        <v>17.25</v>
      </c>
      <c r="AE131" s="220" t="n">
        <f aca="false">+AE128*$C130</f>
        <v>17.25</v>
      </c>
      <c r="AF131" s="220" t="n">
        <f aca="false">+AF128*$C130</f>
        <v>17.25</v>
      </c>
      <c r="AG131" s="220" t="n">
        <f aca="false">+AG128*$C130</f>
        <v>17.25</v>
      </c>
      <c r="AH131" s="220" t="n">
        <f aca="false">+AH128*$C130</f>
        <v>17.25</v>
      </c>
      <c r="AI131" s="181" t="n">
        <f aca="false">+AI128*$C130</f>
        <v>17.25</v>
      </c>
      <c r="AJ131" s="220" t="n">
        <f aca="false">+AJ128*$C130</f>
        <v>17.25</v>
      </c>
      <c r="AK131" s="220" t="n">
        <f aca="false">+AK128*$C130</f>
        <v>17.25</v>
      </c>
      <c r="AL131" s="220" t="n">
        <f aca="false">+AL128*$C130</f>
        <v>17.25</v>
      </c>
      <c r="AM131" s="220" t="n">
        <f aca="false">+AM128*$C130</f>
        <v>17.25</v>
      </c>
      <c r="AN131" s="220" t="n">
        <f aca="false">+AN128*$C130</f>
        <v>17.25</v>
      </c>
      <c r="AO131" s="220" t="n">
        <f aca="false">+AO128*$C130</f>
        <v>17.25</v>
      </c>
      <c r="AP131" s="220" t="n">
        <f aca="false">+AP128*$C130</f>
        <v>17.25</v>
      </c>
      <c r="AQ131" s="220" t="n">
        <f aca="false">+AQ128*$C130</f>
        <v>17.25</v>
      </c>
      <c r="AR131" s="220" t="n">
        <f aca="false">+AR128*$C130</f>
        <v>17.25</v>
      </c>
      <c r="AS131" s="220" t="n">
        <f aca="false">+AS128*$C130</f>
        <v>17.25</v>
      </c>
      <c r="AT131" s="220" t="n">
        <f aca="false">+AT128*$C130</f>
        <v>17.25</v>
      </c>
      <c r="AU131" s="220" t="n">
        <f aca="false">+AU128*$C130</f>
        <v>17.25</v>
      </c>
      <c r="AV131" s="220" t="n">
        <f aca="false">+AV128*$C130</f>
        <v>17.25</v>
      </c>
      <c r="AW131" s="220" t="n">
        <f aca="false">+AW128*$C130</f>
        <v>17.25</v>
      </c>
      <c r="AX131" s="220" t="n">
        <f aca="false">+AX128*$C130</f>
        <v>17.25</v>
      </c>
      <c r="AY131" s="220" t="n">
        <f aca="false">+AY128*$C130</f>
        <v>17.25</v>
      </c>
      <c r="AZ131" s="220" t="n">
        <f aca="false">+AZ128*$C130</f>
        <v>17.25</v>
      </c>
      <c r="BA131" s="220" t="n">
        <f aca="false">+BA128*$C130</f>
        <v>17.25</v>
      </c>
      <c r="BB131" s="220" t="n">
        <f aca="false">+BB128*$C130</f>
        <v>17.25</v>
      </c>
      <c r="BC131" s="231"/>
      <c r="BD131" s="232"/>
      <c r="BE131" s="232"/>
      <c r="BF131" s="232"/>
      <c r="BG131" s="232"/>
      <c r="BH131" s="232"/>
      <c r="BI131" s="232"/>
      <c r="BJ131" s="232"/>
      <c r="BK131" s="232"/>
      <c r="BL131" s="232"/>
      <c r="BM131" s="232"/>
      <c r="BN131" s="232"/>
      <c r="BO131" s="232"/>
      <c r="BP131" s="232"/>
      <c r="BQ131" s="232"/>
      <c r="BR131" s="232"/>
      <c r="BS131" s="232"/>
      <c r="BT131" s="232"/>
      <c r="BU131" s="232"/>
      <c r="BV131" s="232"/>
      <c r="BW131" s="232"/>
      <c r="BX131" s="232"/>
      <c r="BY131" s="232"/>
      <c r="BZ131" s="232"/>
      <c r="CA131" s="232"/>
      <c r="CB131" s="232"/>
      <c r="CC131" s="232"/>
      <c r="CD131" s="232"/>
      <c r="CE131" s="232"/>
      <c r="CF131" s="232"/>
      <c r="CG131" s="232"/>
      <c r="CH131" s="232"/>
      <c r="CI131" s="232"/>
      <c r="CJ131" s="232"/>
      <c r="CK131" s="232"/>
      <c r="CL131" s="218"/>
      <c r="CM131" s="218"/>
      <c r="CN131" s="218"/>
      <c r="CO131" s="218"/>
      <c r="CP131" s="218"/>
      <c r="CQ131" s="218"/>
      <c r="CR131" s="218"/>
      <c r="CS131" s="218"/>
      <c r="CT131" s="218"/>
      <c r="CU131" s="218"/>
      <c r="CV131" s="218"/>
      <c r="CW131" s="218"/>
      <c r="CX131" s="218"/>
      <c r="CY131" s="218"/>
      <c r="CZ131" s="218"/>
      <c r="DA131" s="218"/>
      <c r="DB131" s="218"/>
      <c r="DC131" s="218"/>
      <c r="DD131" s="218"/>
      <c r="DE131" s="218"/>
      <c r="DF131" s="218"/>
      <c r="DG131" s="218"/>
      <c r="DH131" s="218"/>
      <c r="DI131" s="218"/>
      <c r="DJ131" s="218"/>
      <c r="DK131" s="218"/>
      <c r="DL131" s="218"/>
      <c r="DM131" s="218"/>
      <c r="DN131" s="218"/>
      <c r="DO131" s="218"/>
      <c r="DP131" s="218"/>
      <c r="DQ131" s="218"/>
      <c r="DR131" s="218"/>
      <c r="DS131" s="218"/>
      <c r="DT131" s="218"/>
      <c r="DU131" s="218"/>
      <c r="DV131" s="218"/>
      <c r="DW131" s="218"/>
      <c r="DX131" s="218"/>
      <c r="DY131" s="218"/>
      <c r="DZ131" s="218"/>
      <c r="EA131" s="218"/>
      <c r="EB131" s="218"/>
      <c r="EC131" s="218"/>
      <c r="ED131" s="218"/>
      <c r="EE131" s="218"/>
      <c r="EF131" s="218"/>
      <c r="EG131" s="218"/>
      <c r="EH131" s="218"/>
      <c r="EI131" s="218"/>
      <c r="EJ131" s="218"/>
      <c r="EK131" s="218"/>
      <c r="EL131" s="218"/>
      <c r="EM131" s="218"/>
      <c r="EN131" s="218"/>
      <c r="EO131" s="218"/>
      <c r="EP131" s="218"/>
      <c r="EQ131" s="218"/>
      <c r="ER131" s="218"/>
      <c r="ES131" s="218"/>
      <c r="ET131" s="218"/>
      <c r="EU131" s="218"/>
      <c r="EV131" s="218"/>
      <c r="EW131" s="218"/>
      <c r="EX131" s="218"/>
      <c r="EY131" s="218"/>
      <c r="EZ131" s="218"/>
      <c r="FA131" s="218"/>
      <c r="FB131" s="218"/>
      <c r="FC131" s="218"/>
      <c r="FD131" s="218"/>
      <c r="FE131" s="218"/>
      <c r="FF131" s="218"/>
      <c r="FG131" s="218"/>
      <c r="FH131" s="218"/>
      <c r="FI131" s="218"/>
      <c r="FJ131" s="218"/>
      <c r="FK131" s="218"/>
      <c r="FL131" s="218"/>
      <c r="FM131" s="218"/>
      <c r="FN131" s="218"/>
      <c r="FO131" s="218"/>
      <c r="FP131" s="218"/>
      <c r="FQ131" s="218"/>
      <c r="FR131" s="218"/>
      <c r="FS131" s="218"/>
      <c r="FT131" s="218"/>
      <c r="FU131" s="218"/>
      <c r="FV131" s="218"/>
      <c r="FW131" s="218"/>
      <c r="FX131" s="218"/>
      <c r="FY131" s="218"/>
      <c r="FZ131" s="218"/>
      <c r="GA131" s="218"/>
      <c r="GB131" s="218"/>
      <c r="GC131" s="218"/>
      <c r="GD131" s="218"/>
      <c r="GE131" s="218"/>
      <c r="GF131" s="218"/>
      <c r="GG131" s="218"/>
      <c r="GH131" s="218"/>
      <c r="GI131" s="218"/>
      <c r="GJ131" s="218"/>
      <c r="GK131" s="218"/>
      <c r="GL131" s="218"/>
      <c r="GM131" s="218"/>
      <c r="GN131" s="218"/>
      <c r="GO131" s="218"/>
      <c r="GP131" s="218"/>
      <c r="GQ131" s="218"/>
      <c r="GR131" s="218"/>
      <c r="GS131" s="218"/>
      <c r="GT131" s="218"/>
      <c r="GU131" s="218"/>
      <c r="GV131" s="218"/>
      <c r="GW131" s="218"/>
      <c r="GX131" s="218"/>
      <c r="GY131" s="218"/>
      <c r="GZ131" s="218"/>
      <c r="HA131" s="218"/>
      <c r="HB131" s="218"/>
      <c r="HC131" s="218"/>
      <c r="HD131" s="218"/>
      <c r="HE131" s="218"/>
      <c r="HF131" s="218"/>
      <c r="HG131" s="218"/>
      <c r="HH131" s="218"/>
      <c r="HI131" s="218"/>
      <c r="HJ131" s="218"/>
      <c r="HK131" s="218"/>
      <c r="HL131" s="218"/>
      <c r="HM131" s="218"/>
      <c r="HN131" s="218"/>
      <c r="HO131" s="218"/>
      <c r="HP131" s="218"/>
      <c r="HQ131" s="218"/>
      <c r="HR131" s="218"/>
      <c r="HS131" s="218"/>
      <c r="HT131" s="218"/>
      <c r="HU131" s="218"/>
      <c r="HV131" s="218"/>
      <c r="HW131" s="218"/>
      <c r="HX131" s="218"/>
      <c r="HY131" s="218"/>
      <c r="HZ131" s="218"/>
      <c r="IA131" s="218"/>
      <c r="IB131" s="218"/>
      <c r="IC131" s="218"/>
      <c r="ID131" s="218"/>
      <c r="IE131" s="218"/>
      <c r="IF131" s="218"/>
      <c r="IG131" s="218"/>
      <c r="IH131" s="218"/>
      <c r="II131" s="218"/>
      <c r="IJ131" s="218"/>
      <c r="IK131" s="218"/>
      <c r="IL131" s="218"/>
      <c r="IM131" s="218"/>
      <c r="IN131" s="218"/>
      <c r="IO131" s="218"/>
      <c r="IP131" s="218"/>
      <c r="IQ131" s="218"/>
      <c r="IR131" s="218"/>
      <c r="IS131" s="218"/>
      <c r="IT131" s="218"/>
      <c r="IU131" s="218"/>
      <c r="IV131" s="218"/>
      <c r="IW131" s="218"/>
    </row>
    <row r="132" customFormat="false" ht="13.5" hidden="false" customHeight="false" outlineLevel="0" collapsed="false">
      <c r="A132" s="155" t="n">
        <f aca="false">+A124+1</f>
        <v>17</v>
      </c>
      <c r="B132" s="208" t="str">
        <f aca="false">+'Detail by Turbine'!G22</f>
        <v>11N1</v>
      </c>
      <c r="C132" s="209" t="str">
        <f aca="false">+'Detail by Turbine'!S22</f>
        <v>Unassigned</v>
      </c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1"/>
      <c r="AE132" s="221"/>
      <c r="AF132" s="221"/>
      <c r="AG132" s="221"/>
      <c r="AH132" s="221"/>
      <c r="AI132" s="222"/>
      <c r="AJ132" s="221"/>
      <c r="AK132" s="221"/>
      <c r="AL132" s="221"/>
      <c r="AM132" s="221"/>
      <c r="AN132" s="221"/>
      <c r="AO132" s="221"/>
      <c r="AP132" s="221"/>
      <c r="AQ132" s="221"/>
      <c r="AR132" s="221"/>
      <c r="AS132" s="221"/>
      <c r="AT132" s="221"/>
      <c r="AU132" s="221"/>
      <c r="AV132" s="221"/>
      <c r="AW132" s="221"/>
      <c r="AX132" s="221"/>
      <c r="AY132" s="221"/>
      <c r="AZ132" s="221"/>
      <c r="BA132" s="221"/>
      <c r="BB132" s="221"/>
      <c r="BC132" s="223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5"/>
      <c r="CM132" s="225"/>
      <c r="CN132" s="225"/>
      <c r="CO132" s="225"/>
      <c r="CP132" s="225"/>
      <c r="CQ132" s="225"/>
      <c r="CR132" s="225"/>
      <c r="CS132" s="225"/>
      <c r="CT132" s="225"/>
      <c r="CU132" s="225"/>
      <c r="CV132" s="225"/>
      <c r="CW132" s="225"/>
      <c r="CX132" s="225"/>
      <c r="CY132" s="225"/>
      <c r="CZ132" s="225"/>
      <c r="DA132" s="225"/>
      <c r="DB132" s="225"/>
      <c r="DC132" s="225"/>
      <c r="DD132" s="225"/>
      <c r="DE132" s="225"/>
      <c r="DF132" s="225"/>
      <c r="DG132" s="225"/>
      <c r="DH132" s="225"/>
      <c r="DI132" s="225"/>
      <c r="DJ132" s="225"/>
      <c r="DK132" s="225"/>
      <c r="DL132" s="225"/>
      <c r="DM132" s="225"/>
      <c r="DN132" s="225"/>
      <c r="DO132" s="225"/>
      <c r="DP132" s="225"/>
      <c r="DQ132" s="225"/>
      <c r="DR132" s="225"/>
      <c r="DS132" s="225"/>
      <c r="DT132" s="225"/>
      <c r="DU132" s="225"/>
      <c r="DV132" s="225"/>
      <c r="DW132" s="225"/>
      <c r="DX132" s="225"/>
      <c r="DY132" s="225"/>
      <c r="DZ132" s="225"/>
      <c r="EA132" s="225"/>
      <c r="EB132" s="225"/>
      <c r="EC132" s="225"/>
      <c r="ED132" s="225"/>
      <c r="EE132" s="225"/>
      <c r="EF132" s="225"/>
      <c r="EG132" s="225"/>
      <c r="EH132" s="225"/>
      <c r="EI132" s="225"/>
      <c r="EJ132" s="225"/>
      <c r="EK132" s="225"/>
      <c r="EL132" s="225"/>
      <c r="EM132" s="225"/>
      <c r="EN132" s="225"/>
      <c r="EO132" s="225"/>
      <c r="EP132" s="225"/>
      <c r="EQ132" s="225"/>
      <c r="ER132" s="225"/>
      <c r="ES132" s="225"/>
      <c r="ET132" s="225"/>
      <c r="EU132" s="225"/>
      <c r="EV132" s="225"/>
      <c r="EW132" s="225"/>
      <c r="EX132" s="225"/>
      <c r="EY132" s="225"/>
      <c r="EZ132" s="225"/>
      <c r="FA132" s="225"/>
      <c r="FB132" s="225"/>
      <c r="FC132" s="225"/>
      <c r="FD132" s="225"/>
      <c r="FE132" s="225"/>
      <c r="FF132" s="225"/>
      <c r="FG132" s="225"/>
      <c r="FH132" s="225"/>
      <c r="FI132" s="225"/>
      <c r="FJ132" s="225"/>
      <c r="FK132" s="225"/>
      <c r="FL132" s="225"/>
      <c r="FM132" s="225"/>
      <c r="FN132" s="225"/>
      <c r="FO132" s="225"/>
      <c r="FP132" s="225"/>
      <c r="FQ132" s="225"/>
      <c r="FR132" s="225"/>
      <c r="FS132" s="225"/>
      <c r="FT132" s="225"/>
      <c r="FU132" s="225"/>
      <c r="FV132" s="225"/>
      <c r="FW132" s="225"/>
      <c r="FX132" s="225"/>
      <c r="FY132" s="225"/>
      <c r="FZ132" s="225"/>
      <c r="GA132" s="225"/>
      <c r="GB132" s="225"/>
      <c r="GC132" s="225"/>
      <c r="GD132" s="225"/>
      <c r="GE132" s="225"/>
      <c r="GF132" s="225"/>
      <c r="GG132" s="225"/>
      <c r="GH132" s="225"/>
      <c r="GI132" s="225"/>
      <c r="GJ132" s="225"/>
      <c r="GK132" s="225"/>
      <c r="GL132" s="225"/>
      <c r="GM132" s="225"/>
      <c r="GN132" s="225"/>
      <c r="GO132" s="225"/>
      <c r="GP132" s="225"/>
      <c r="GQ132" s="225"/>
      <c r="GR132" s="225"/>
      <c r="GS132" s="225"/>
      <c r="GT132" s="225"/>
      <c r="GU132" s="225"/>
      <c r="GV132" s="225"/>
      <c r="GW132" s="225"/>
      <c r="GX132" s="225"/>
      <c r="GY132" s="225"/>
      <c r="GZ132" s="225"/>
      <c r="HA132" s="225"/>
      <c r="HB132" s="225"/>
      <c r="HC132" s="225"/>
      <c r="HD132" s="225"/>
      <c r="HE132" s="225"/>
      <c r="HF132" s="225"/>
      <c r="HG132" s="225"/>
      <c r="HH132" s="225"/>
      <c r="HI132" s="225"/>
      <c r="HJ132" s="225"/>
      <c r="HK132" s="225"/>
      <c r="HL132" s="225"/>
      <c r="HM132" s="225"/>
      <c r="HN132" s="225"/>
      <c r="HO132" s="225"/>
      <c r="HP132" s="225"/>
      <c r="HQ132" s="225"/>
      <c r="HR132" s="225"/>
      <c r="HS132" s="225"/>
      <c r="HT132" s="225"/>
      <c r="HU132" s="225"/>
      <c r="HV132" s="225"/>
      <c r="HW132" s="225"/>
      <c r="HX132" s="225"/>
      <c r="HY132" s="225"/>
      <c r="HZ132" s="225"/>
      <c r="IA132" s="225"/>
      <c r="IB132" s="225"/>
      <c r="IC132" s="225"/>
      <c r="ID132" s="225"/>
      <c r="IE132" s="225"/>
      <c r="IF132" s="225"/>
      <c r="IG132" s="225"/>
      <c r="IH132" s="225"/>
      <c r="II132" s="225"/>
      <c r="IJ132" s="225"/>
      <c r="IK132" s="225"/>
      <c r="IL132" s="225"/>
      <c r="IM132" s="225"/>
      <c r="IN132" s="225"/>
      <c r="IO132" s="225"/>
      <c r="IP132" s="225"/>
      <c r="IQ132" s="225"/>
      <c r="IR132" s="225"/>
      <c r="IS132" s="225"/>
      <c r="IT132" s="225"/>
      <c r="IU132" s="225"/>
      <c r="IV132" s="225"/>
      <c r="IW132" s="225"/>
    </row>
    <row r="133" customFormat="false" ht="12.75" hidden="false" customHeight="false" outlineLevel="0" collapsed="false">
      <c r="A133" s="155"/>
      <c r="B133" s="211" t="s">
        <v>128</v>
      </c>
      <c r="C133" s="209"/>
      <c r="D133" s="212" t="n">
        <v>0</v>
      </c>
      <c r="E133" s="212" t="n">
        <v>0</v>
      </c>
      <c r="F133" s="212" t="n">
        <v>0</v>
      </c>
      <c r="G133" s="212" t="n">
        <v>0</v>
      </c>
      <c r="H133" s="212" t="n">
        <v>0</v>
      </c>
      <c r="I133" s="212" t="n">
        <v>0</v>
      </c>
      <c r="J133" s="212" t="n">
        <v>0</v>
      </c>
      <c r="K133" s="212" t="n">
        <v>0</v>
      </c>
      <c r="L133" s="212" t="n">
        <v>0</v>
      </c>
      <c r="M133" s="212" t="n">
        <v>0</v>
      </c>
      <c r="N133" s="212" t="n">
        <v>0</v>
      </c>
      <c r="O133" s="212" t="n">
        <v>0</v>
      </c>
      <c r="P133" s="212" t="n">
        <v>0</v>
      </c>
      <c r="Q133" s="212" t="n">
        <v>0</v>
      </c>
      <c r="R133" s="212" t="n">
        <v>0</v>
      </c>
      <c r="S133" s="212" t="n">
        <v>0</v>
      </c>
      <c r="T133" s="212" t="n">
        <v>0</v>
      </c>
      <c r="U133" s="212" t="n">
        <v>0</v>
      </c>
      <c r="V133" s="212" t="n">
        <v>0</v>
      </c>
      <c r="W133" s="212" t="n">
        <v>1</v>
      </c>
      <c r="X133" s="212" t="n">
        <v>0</v>
      </c>
      <c r="Y133" s="212" t="n">
        <v>0</v>
      </c>
      <c r="Z133" s="212" t="n">
        <v>0</v>
      </c>
      <c r="AA133" s="212" t="n">
        <v>0</v>
      </c>
      <c r="AB133" s="212" t="n">
        <v>0</v>
      </c>
      <c r="AC133" s="212" t="n">
        <v>0</v>
      </c>
      <c r="AD133" s="212" t="n">
        <v>0</v>
      </c>
      <c r="AE133" s="212" t="n">
        <v>0</v>
      </c>
      <c r="AF133" s="212" t="n">
        <v>0</v>
      </c>
      <c r="AG133" s="212" t="n">
        <v>0</v>
      </c>
      <c r="AH133" s="212" t="n">
        <v>0</v>
      </c>
      <c r="AI133" s="164" t="n">
        <v>0</v>
      </c>
      <c r="AJ133" s="212" t="n">
        <v>0</v>
      </c>
      <c r="AK133" s="212" t="n">
        <v>0</v>
      </c>
      <c r="AL133" s="212" t="n">
        <v>0</v>
      </c>
      <c r="AM133" s="212" t="n">
        <v>0</v>
      </c>
      <c r="AN133" s="212" t="n">
        <v>0</v>
      </c>
      <c r="AO133" s="212" t="n">
        <v>0</v>
      </c>
      <c r="AP133" s="212" t="n">
        <v>0</v>
      </c>
      <c r="AQ133" s="212" t="n">
        <v>0</v>
      </c>
      <c r="AR133" s="212" t="n">
        <v>0</v>
      </c>
      <c r="AS133" s="212" t="n">
        <v>0</v>
      </c>
      <c r="AT133" s="212" t="n">
        <v>0</v>
      </c>
      <c r="AU133" s="212" t="n">
        <v>0</v>
      </c>
      <c r="AV133" s="212" t="n">
        <v>0</v>
      </c>
      <c r="AW133" s="212" t="n">
        <v>0</v>
      </c>
      <c r="AX133" s="212" t="n">
        <v>0</v>
      </c>
      <c r="AY133" s="212" t="n">
        <v>0</v>
      </c>
      <c r="AZ133" s="212" t="n">
        <v>0</v>
      </c>
      <c r="BA133" s="212" t="n">
        <v>0</v>
      </c>
      <c r="BB133" s="212" t="n">
        <v>0</v>
      </c>
      <c r="BC133" s="226" t="n">
        <f aca="false">SUM(D133:BB133)</f>
        <v>1</v>
      </c>
      <c r="BD133" s="211"/>
      <c r="BE133" s="227"/>
      <c r="BF133" s="227"/>
      <c r="BG133" s="227"/>
      <c r="BH133" s="227"/>
      <c r="BI133" s="227"/>
      <c r="BJ133" s="227"/>
      <c r="BK133" s="227"/>
      <c r="BL133" s="227"/>
      <c r="BM133" s="227"/>
      <c r="BN133" s="227"/>
      <c r="BO133" s="227"/>
      <c r="BP133" s="227"/>
      <c r="BQ133" s="227"/>
      <c r="BR133" s="227"/>
      <c r="BS133" s="227"/>
      <c r="BT133" s="227"/>
      <c r="BU133" s="227"/>
      <c r="BV133" s="227"/>
      <c r="BW133" s="227"/>
      <c r="BX133" s="227"/>
      <c r="BY133" s="227"/>
      <c r="BZ133" s="227"/>
      <c r="CA133" s="227"/>
      <c r="CB133" s="227"/>
      <c r="CC133" s="227"/>
      <c r="CD133" s="227"/>
      <c r="CE133" s="227"/>
      <c r="CF133" s="227"/>
      <c r="CG133" s="227"/>
      <c r="CH133" s="227"/>
      <c r="CI133" s="227"/>
      <c r="CJ133" s="227"/>
      <c r="CK133" s="227"/>
      <c r="CL133" s="227"/>
      <c r="CM133" s="227"/>
      <c r="CN133" s="227"/>
      <c r="CO133" s="227"/>
      <c r="CP133" s="227"/>
      <c r="CQ133" s="227"/>
      <c r="CR133" s="227"/>
      <c r="CS133" s="227"/>
      <c r="CT133" s="227"/>
      <c r="CU133" s="227"/>
      <c r="CV133" s="227"/>
      <c r="CW133" s="227"/>
      <c r="CX133" s="227"/>
      <c r="CY133" s="227"/>
      <c r="CZ133" s="227"/>
      <c r="DA133" s="227"/>
      <c r="DB133" s="227"/>
      <c r="DC133" s="227"/>
      <c r="DD133" s="227"/>
      <c r="DE133" s="227"/>
      <c r="DF133" s="227"/>
      <c r="DG133" s="227"/>
      <c r="DH133" s="227"/>
      <c r="DI133" s="227"/>
      <c r="DJ133" s="227"/>
      <c r="DK133" s="227"/>
      <c r="DL133" s="227"/>
      <c r="DM133" s="227"/>
      <c r="DN133" s="227"/>
      <c r="DO133" s="227"/>
      <c r="DP133" s="227"/>
      <c r="DQ133" s="227"/>
      <c r="DR133" s="227"/>
      <c r="DS133" s="227"/>
      <c r="DT133" s="227"/>
      <c r="DU133" s="227"/>
      <c r="DV133" s="227"/>
      <c r="DW133" s="227"/>
      <c r="DX133" s="227"/>
      <c r="DY133" s="227"/>
      <c r="DZ133" s="227"/>
      <c r="EA133" s="227"/>
      <c r="EB133" s="227"/>
      <c r="EC133" s="227"/>
      <c r="ED133" s="227"/>
      <c r="EE133" s="227"/>
      <c r="EF133" s="227"/>
      <c r="EG133" s="227"/>
      <c r="EH133" s="227"/>
      <c r="EI133" s="227"/>
      <c r="EJ133" s="227"/>
      <c r="EK133" s="227"/>
      <c r="EL133" s="227"/>
      <c r="EM133" s="227"/>
      <c r="EN133" s="227"/>
      <c r="EO133" s="227"/>
      <c r="EP133" s="227"/>
      <c r="EQ133" s="227"/>
      <c r="ER133" s="227"/>
      <c r="ES133" s="227"/>
      <c r="ET133" s="227"/>
      <c r="EU133" s="227"/>
      <c r="EV133" s="227"/>
      <c r="EW133" s="227"/>
      <c r="EX133" s="227"/>
      <c r="EY133" s="227"/>
      <c r="EZ133" s="227"/>
      <c r="FA133" s="227"/>
      <c r="FB133" s="227"/>
      <c r="FC133" s="227"/>
      <c r="FD133" s="227"/>
      <c r="FE133" s="227"/>
      <c r="FF133" s="227"/>
      <c r="FG133" s="227"/>
      <c r="FH133" s="227"/>
      <c r="FI133" s="227"/>
      <c r="FJ133" s="227"/>
      <c r="FK133" s="227"/>
      <c r="FL133" s="227"/>
      <c r="FM133" s="227"/>
      <c r="FN133" s="227"/>
      <c r="FO133" s="227"/>
      <c r="FP133" s="227"/>
      <c r="FQ133" s="227"/>
      <c r="FR133" s="227"/>
      <c r="FS133" s="227"/>
      <c r="FT133" s="227"/>
      <c r="FU133" s="227"/>
      <c r="FV133" s="227"/>
      <c r="FW133" s="227"/>
      <c r="FX133" s="227"/>
      <c r="FY133" s="227"/>
      <c r="FZ133" s="227"/>
      <c r="GA133" s="227"/>
      <c r="GB133" s="227"/>
      <c r="GC133" s="227"/>
      <c r="GD133" s="227"/>
      <c r="GE133" s="227"/>
      <c r="GF133" s="227"/>
      <c r="GG133" s="227"/>
      <c r="GH133" s="227"/>
      <c r="GI133" s="227"/>
      <c r="GJ133" s="227"/>
      <c r="GK133" s="227"/>
      <c r="GL133" s="227"/>
      <c r="GM133" s="227"/>
      <c r="GN133" s="227"/>
      <c r="GO133" s="227"/>
      <c r="GP133" s="227"/>
      <c r="GQ133" s="227"/>
      <c r="GR133" s="227"/>
      <c r="GS133" s="227"/>
      <c r="GT133" s="227"/>
      <c r="GU133" s="227"/>
      <c r="GV133" s="227"/>
      <c r="GW133" s="227"/>
      <c r="GX133" s="227"/>
      <c r="GY133" s="227"/>
      <c r="GZ133" s="227"/>
      <c r="HA133" s="227"/>
      <c r="HB133" s="227"/>
      <c r="HC133" s="227"/>
      <c r="HD133" s="227"/>
      <c r="HE133" s="227"/>
      <c r="HF133" s="227"/>
      <c r="HG133" s="227"/>
      <c r="HH133" s="227"/>
      <c r="HI133" s="227"/>
      <c r="HJ133" s="227"/>
      <c r="HK133" s="227"/>
      <c r="HL133" s="227"/>
      <c r="HM133" s="227"/>
      <c r="HN133" s="227"/>
      <c r="HO133" s="227"/>
      <c r="HP133" s="227"/>
      <c r="HQ133" s="227"/>
      <c r="HR133" s="227"/>
      <c r="HS133" s="227"/>
      <c r="HT133" s="227"/>
      <c r="HU133" s="227"/>
      <c r="HV133" s="227"/>
      <c r="HW133" s="227"/>
      <c r="HX133" s="227"/>
      <c r="HY133" s="227"/>
      <c r="HZ133" s="227"/>
      <c r="IA133" s="227"/>
      <c r="IB133" s="227"/>
      <c r="IC133" s="227"/>
      <c r="ID133" s="227"/>
      <c r="IE133" s="227"/>
      <c r="IF133" s="227"/>
      <c r="IG133" s="227"/>
      <c r="IH133" s="227"/>
      <c r="II133" s="227"/>
      <c r="IJ133" s="227"/>
      <c r="IK133" s="227"/>
      <c r="IL133" s="227"/>
      <c r="IM133" s="227"/>
      <c r="IN133" s="227"/>
      <c r="IO133" s="227"/>
      <c r="IP133" s="227"/>
      <c r="IQ133" s="227"/>
      <c r="IR133" s="227"/>
      <c r="IS133" s="227"/>
      <c r="IT133" s="227"/>
      <c r="IU133" s="227"/>
      <c r="IV133" s="227"/>
      <c r="IW133" s="227"/>
    </row>
    <row r="134" customFormat="false" ht="12.75" hidden="false" customHeight="false" outlineLevel="0" collapsed="false">
      <c r="A134" s="155"/>
      <c r="B134" s="211" t="s">
        <v>129</v>
      </c>
      <c r="C134" s="209"/>
      <c r="D134" s="212" t="n">
        <f aca="false">D133</f>
        <v>0</v>
      </c>
      <c r="E134" s="212" t="n">
        <f aca="false">+D134+E133</f>
        <v>0</v>
      </c>
      <c r="F134" s="212" t="n">
        <f aca="false">+E134+F133</f>
        <v>0</v>
      </c>
      <c r="G134" s="212" t="n">
        <f aca="false">+F134+G133</f>
        <v>0</v>
      </c>
      <c r="H134" s="212" t="n">
        <f aca="false">+G134+H133</f>
        <v>0</v>
      </c>
      <c r="I134" s="212" t="n">
        <f aca="false">+H134+I133</f>
        <v>0</v>
      </c>
      <c r="J134" s="212" t="n">
        <f aca="false">+I134+J133</f>
        <v>0</v>
      </c>
      <c r="K134" s="212" t="n">
        <f aca="false">+J134+K133</f>
        <v>0</v>
      </c>
      <c r="L134" s="212" t="n">
        <f aca="false">+K134+L133</f>
        <v>0</v>
      </c>
      <c r="M134" s="212" t="n">
        <f aca="false">+L134+M133</f>
        <v>0</v>
      </c>
      <c r="N134" s="212" t="n">
        <f aca="false">+M134+N133</f>
        <v>0</v>
      </c>
      <c r="O134" s="212" t="n">
        <f aca="false">+N134+O133</f>
        <v>0</v>
      </c>
      <c r="P134" s="212" t="n">
        <f aca="false">+O134+P133</f>
        <v>0</v>
      </c>
      <c r="Q134" s="212" t="n">
        <f aca="false">+P134+Q133</f>
        <v>0</v>
      </c>
      <c r="R134" s="212" t="n">
        <f aca="false">+Q134+R133</f>
        <v>0</v>
      </c>
      <c r="S134" s="212" t="n">
        <f aca="false">+R134+S133</f>
        <v>0</v>
      </c>
      <c r="T134" s="212" t="n">
        <f aca="false">+S134+T133</f>
        <v>0</v>
      </c>
      <c r="U134" s="212" t="n">
        <f aca="false">+T134+U133</f>
        <v>0</v>
      </c>
      <c r="V134" s="212" t="n">
        <f aca="false">+U134+V133</f>
        <v>0</v>
      </c>
      <c r="W134" s="212" t="n">
        <f aca="false">+V134+W133</f>
        <v>1</v>
      </c>
      <c r="X134" s="212" t="n">
        <f aca="false">+W134+X133</f>
        <v>1</v>
      </c>
      <c r="Y134" s="212" t="n">
        <f aca="false">+X134+Y133</f>
        <v>1</v>
      </c>
      <c r="Z134" s="212" t="n">
        <f aca="false">+Y134+Z133</f>
        <v>1</v>
      </c>
      <c r="AA134" s="212" t="n">
        <f aca="false">+Z134+AA133</f>
        <v>1</v>
      </c>
      <c r="AB134" s="212" t="n">
        <f aca="false">+AA134+AB133</f>
        <v>1</v>
      </c>
      <c r="AC134" s="212" t="n">
        <f aca="false">+AB134+AC133</f>
        <v>1</v>
      </c>
      <c r="AD134" s="212" t="n">
        <f aca="false">+AC134+AD133</f>
        <v>1</v>
      </c>
      <c r="AE134" s="212" t="n">
        <f aca="false">+AD134+AE133</f>
        <v>1</v>
      </c>
      <c r="AF134" s="212" t="n">
        <f aca="false">+AE134+AF133</f>
        <v>1</v>
      </c>
      <c r="AG134" s="212" t="n">
        <f aca="false">+AF134+AG133</f>
        <v>1</v>
      </c>
      <c r="AH134" s="212" t="n">
        <f aca="false">+AG134+AH133</f>
        <v>1</v>
      </c>
      <c r="AI134" s="164" t="n">
        <f aca="false">+AH134+AI133</f>
        <v>1</v>
      </c>
      <c r="AJ134" s="212" t="n">
        <f aca="false">+AI134+AJ133</f>
        <v>1</v>
      </c>
      <c r="AK134" s="212" t="n">
        <f aca="false">+AJ134+AK133</f>
        <v>1</v>
      </c>
      <c r="AL134" s="212" t="n">
        <f aca="false">+AK134+AL133</f>
        <v>1</v>
      </c>
      <c r="AM134" s="212" t="n">
        <f aca="false">+AL134+AM133</f>
        <v>1</v>
      </c>
      <c r="AN134" s="212" t="n">
        <f aca="false">+AM134+AN133</f>
        <v>1</v>
      </c>
      <c r="AO134" s="212" t="n">
        <f aca="false">+AN134+AO133</f>
        <v>1</v>
      </c>
      <c r="AP134" s="212" t="n">
        <f aca="false">+AO134+AP133</f>
        <v>1</v>
      </c>
      <c r="AQ134" s="212" t="n">
        <f aca="false">+AP134+AQ133</f>
        <v>1</v>
      </c>
      <c r="AR134" s="212" t="n">
        <f aca="false">+AQ134+AR133</f>
        <v>1</v>
      </c>
      <c r="AS134" s="212" t="n">
        <f aca="false">+AR134+AS133</f>
        <v>1</v>
      </c>
      <c r="AT134" s="212" t="n">
        <f aca="false">+AS134+AT133</f>
        <v>1</v>
      </c>
      <c r="AU134" s="212" t="n">
        <f aca="false">+AT134+AU133</f>
        <v>1</v>
      </c>
      <c r="AV134" s="212" t="n">
        <f aca="false">+AU134+AV133</f>
        <v>1</v>
      </c>
      <c r="AW134" s="212" t="n">
        <f aca="false">+AV134+AW133</f>
        <v>1</v>
      </c>
      <c r="AX134" s="212" t="n">
        <f aca="false">+AW134+AX133</f>
        <v>1</v>
      </c>
      <c r="AY134" s="212" t="n">
        <f aca="false">+AX134+AY133</f>
        <v>1</v>
      </c>
      <c r="AZ134" s="212" t="n">
        <f aca="false">+AY134+AZ133</f>
        <v>1</v>
      </c>
      <c r="BA134" s="212" t="n">
        <f aca="false">+AZ134+BA133</f>
        <v>1</v>
      </c>
      <c r="BB134" s="212" t="n">
        <f aca="false">+BA134+BB133</f>
        <v>1</v>
      </c>
      <c r="BC134" s="226"/>
      <c r="BD134" s="211"/>
      <c r="BE134" s="227"/>
      <c r="BF134" s="227"/>
      <c r="BG134" s="227"/>
      <c r="BH134" s="227"/>
      <c r="BI134" s="227"/>
      <c r="BJ134" s="227"/>
      <c r="BK134" s="227"/>
      <c r="BL134" s="227"/>
      <c r="BM134" s="227"/>
      <c r="BN134" s="227"/>
      <c r="BO134" s="227"/>
      <c r="BP134" s="227"/>
      <c r="BQ134" s="227"/>
      <c r="BR134" s="227"/>
      <c r="BS134" s="227"/>
      <c r="BT134" s="227"/>
      <c r="BU134" s="227"/>
      <c r="BV134" s="227"/>
      <c r="BW134" s="227"/>
      <c r="BX134" s="227"/>
      <c r="BY134" s="227"/>
      <c r="BZ134" s="227"/>
      <c r="CA134" s="227"/>
      <c r="CB134" s="227"/>
      <c r="CC134" s="227"/>
      <c r="CD134" s="227"/>
      <c r="CE134" s="227"/>
      <c r="CF134" s="227"/>
      <c r="CG134" s="227"/>
      <c r="CH134" s="227"/>
      <c r="CI134" s="227"/>
      <c r="CJ134" s="227"/>
      <c r="CK134" s="227"/>
      <c r="CL134" s="227"/>
      <c r="CM134" s="227"/>
      <c r="CN134" s="227"/>
      <c r="CO134" s="227"/>
      <c r="CP134" s="227"/>
      <c r="CQ134" s="227"/>
      <c r="CR134" s="227"/>
      <c r="CS134" s="227"/>
      <c r="CT134" s="227"/>
      <c r="CU134" s="227"/>
      <c r="CV134" s="227"/>
      <c r="CW134" s="227"/>
      <c r="CX134" s="227"/>
      <c r="CY134" s="227"/>
      <c r="CZ134" s="227"/>
      <c r="DA134" s="227"/>
      <c r="DB134" s="227"/>
      <c r="DC134" s="227"/>
      <c r="DD134" s="227"/>
      <c r="DE134" s="227"/>
      <c r="DF134" s="227"/>
      <c r="DG134" s="227"/>
      <c r="DH134" s="227"/>
      <c r="DI134" s="227"/>
      <c r="DJ134" s="227"/>
      <c r="DK134" s="227"/>
      <c r="DL134" s="227"/>
      <c r="DM134" s="227"/>
      <c r="DN134" s="227"/>
      <c r="DO134" s="227"/>
      <c r="DP134" s="227"/>
      <c r="DQ134" s="227"/>
      <c r="DR134" s="227"/>
      <c r="DS134" s="227"/>
      <c r="DT134" s="227"/>
      <c r="DU134" s="227"/>
      <c r="DV134" s="227"/>
      <c r="DW134" s="227"/>
      <c r="DX134" s="227"/>
      <c r="DY134" s="227"/>
      <c r="DZ134" s="227"/>
      <c r="EA134" s="227"/>
      <c r="EB134" s="227"/>
      <c r="EC134" s="227"/>
      <c r="ED134" s="227"/>
      <c r="EE134" s="227"/>
      <c r="EF134" s="227"/>
      <c r="EG134" s="227"/>
      <c r="EH134" s="227"/>
      <c r="EI134" s="227"/>
      <c r="EJ134" s="227"/>
      <c r="EK134" s="227"/>
      <c r="EL134" s="227"/>
      <c r="EM134" s="227"/>
      <c r="EN134" s="227"/>
      <c r="EO134" s="227"/>
      <c r="EP134" s="227"/>
      <c r="EQ134" s="227"/>
      <c r="ER134" s="227"/>
      <c r="ES134" s="227"/>
      <c r="ET134" s="227"/>
      <c r="EU134" s="227"/>
      <c r="EV134" s="227"/>
      <c r="EW134" s="227"/>
      <c r="EX134" s="227"/>
      <c r="EY134" s="227"/>
      <c r="EZ134" s="227"/>
      <c r="FA134" s="227"/>
      <c r="FB134" s="227"/>
      <c r="FC134" s="227"/>
      <c r="FD134" s="227"/>
      <c r="FE134" s="227"/>
      <c r="FF134" s="227"/>
      <c r="FG134" s="227"/>
      <c r="FH134" s="227"/>
      <c r="FI134" s="227"/>
      <c r="FJ134" s="227"/>
      <c r="FK134" s="227"/>
      <c r="FL134" s="227"/>
      <c r="FM134" s="227"/>
      <c r="FN134" s="227"/>
      <c r="FO134" s="227"/>
      <c r="FP134" s="227"/>
      <c r="FQ134" s="227"/>
      <c r="FR134" s="227"/>
      <c r="FS134" s="227"/>
      <c r="FT134" s="227"/>
      <c r="FU134" s="227"/>
      <c r="FV134" s="227"/>
      <c r="FW134" s="227"/>
      <c r="FX134" s="227"/>
      <c r="FY134" s="227"/>
      <c r="FZ134" s="227"/>
      <c r="GA134" s="227"/>
      <c r="GB134" s="227"/>
      <c r="GC134" s="227"/>
      <c r="GD134" s="227"/>
      <c r="GE134" s="227"/>
      <c r="GF134" s="227"/>
      <c r="GG134" s="227"/>
      <c r="GH134" s="227"/>
      <c r="GI134" s="227"/>
      <c r="GJ134" s="227"/>
      <c r="GK134" s="227"/>
      <c r="GL134" s="227"/>
      <c r="GM134" s="227"/>
      <c r="GN134" s="227"/>
      <c r="GO134" s="227"/>
      <c r="GP134" s="227"/>
      <c r="GQ134" s="227"/>
      <c r="GR134" s="227"/>
      <c r="GS134" s="227"/>
      <c r="GT134" s="227"/>
      <c r="GU134" s="227"/>
      <c r="GV134" s="227"/>
      <c r="GW134" s="227"/>
      <c r="GX134" s="227"/>
      <c r="GY134" s="227"/>
      <c r="GZ134" s="227"/>
      <c r="HA134" s="227"/>
      <c r="HB134" s="227"/>
      <c r="HC134" s="227"/>
      <c r="HD134" s="227"/>
      <c r="HE134" s="227"/>
      <c r="HF134" s="227"/>
      <c r="HG134" s="227"/>
      <c r="HH134" s="227"/>
      <c r="HI134" s="227"/>
      <c r="HJ134" s="227"/>
      <c r="HK134" s="227"/>
      <c r="HL134" s="227"/>
      <c r="HM134" s="227"/>
      <c r="HN134" s="227"/>
      <c r="HO134" s="227"/>
      <c r="HP134" s="227"/>
      <c r="HQ134" s="227"/>
      <c r="HR134" s="227"/>
      <c r="HS134" s="227"/>
      <c r="HT134" s="227"/>
      <c r="HU134" s="227"/>
      <c r="HV134" s="227"/>
      <c r="HW134" s="227"/>
      <c r="HX134" s="227"/>
      <c r="HY134" s="227"/>
      <c r="HZ134" s="227"/>
      <c r="IA134" s="227"/>
      <c r="IB134" s="227"/>
      <c r="IC134" s="227"/>
      <c r="ID134" s="227"/>
      <c r="IE134" s="227"/>
      <c r="IF134" s="227"/>
      <c r="IG134" s="227"/>
      <c r="IH134" s="227"/>
      <c r="II134" s="227"/>
      <c r="IJ134" s="227"/>
      <c r="IK134" s="227"/>
      <c r="IL134" s="227"/>
      <c r="IM134" s="227"/>
      <c r="IN134" s="227"/>
      <c r="IO134" s="227"/>
      <c r="IP134" s="227"/>
      <c r="IQ134" s="227"/>
      <c r="IR134" s="227"/>
      <c r="IS134" s="227"/>
      <c r="IT134" s="227"/>
      <c r="IU134" s="227"/>
      <c r="IV134" s="227"/>
      <c r="IW134" s="227"/>
    </row>
    <row r="135" customFormat="false" ht="12.75" hidden="false" customHeight="false" outlineLevel="0" collapsed="false">
      <c r="A135" s="155"/>
      <c r="B135" s="211" t="s">
        <v>130</v>
      </c>
      <c r="C135" s="209"/>
      <c r="D135" s="212" t="n">
        <v>0</v>
      </c>
      <c r="E135" s="212" t="n">
        <v>0</v>
      </c>
      <c r="F135" s="212" t="n">
        <v>0</v>
      </c>
      <c r="G135" s="212" t="n">
        <v>0</v>
      </c>
      <c r="H135" s="212" t="n">
        <v>0</v>
      </c>
      <c r="I135" s="212" t="n">
        <v>0</v>
      </c>
      <c r="J135" s="212" t="n">
        <v>0</v>
      </c>
      <c r="K135" s="212" t="n">
        <v>0</v>
      </c>
      <c r="L135" s="212" t="n">
        <v>0</v>
      </c>
      <c r="M135" s="212" t="n">
        <v>0</v>
      </c>
      <c r="N135" s="212" t="n">
        <v>0</v>
      </c>
      <c r="O135" s="212" t="n">
        <v>0</v>
      </c>
      <c r="P135" s="212" t="n">
        <v>0</v>
      </c>
      <c r="Q135" s="212" t="n">
        <v>0</v>
      </c>
      <c r="R135" s="212" t="n">
        <v>0</v>
      </c>
      <c r="S135" s="212" t="n">
        <v>0</v>
      </c>
      <c r="T135" s="212" t="n">
        <v>0</v>
      </c>
      <c r="U135" s="212" t="n">
        <v>0</v>
      </c>
      <c r="V135" s="212" t="n">
        <v>0</v>
      </c>
      <c r="W135" s="212" t="n">
        <v>1</v>
      </c>
      <c r="X135" s="212" t="n">
        <v>0</v>
      </c>
      <c r="Y135" s="212" t="n">
        <v>0</v>
      </c>
      <c r="Z135" s="212" t="n">
        <v>0</v>
      </c>
      <c r="AA135" s="212" t="n">
        <v>0</v>
      </c>
      <c r="AB135" s="212" t="n">
        <v>0</v>
      </c>
      <c r="AC135" s="212" t="n">
        <v>0</v>
      </c>
      <c r="AD135" s="212" t="n">
        <v>0</v>
      </c>
      <c r="AE135" s="212" t="n">
        <v>0</v>
      </c>
      <c r="AF135" s="212" t="n">
        <v>0</v>
      </c>
      <c r="AG135" s="212" t="n">
        <v>0</v>
      </c>
      <c r="AH135" s="212" t="n">
        <v>0</v>
      </c>
      <c r="AI135" s="164" t="n">
        <v>0</v>
      </c>
      <c r="AJ135" s="212" t="n">
        <v>0</v>
      </c>
      <c r="AK135" s="212" t="n">
        <v>0</v>
      </c>
      <c r="AL135" s="212" t="n">
        <v>0</v>
      </c>
      <c r="AM135" s="212" t="n">
        <v>0</v>
      </c>
      <c r="AN135" s="212" t="n">
        <v>0</v>
      </c>
      <c r="AO135" s="212" t="n">
        <v>0</v>
      </c>
      <c r="AP135" s="212" t="n">
        <v>0</v>
      </c>
      <c r="AQ135" s="212" t="n">
        <v>0</v>
      </c>
      <c r="AR135" s="212" t="n">
        <v>0</v>
      </c>
      <c r="AS135" s="212" t="n">
        <v>0</v>
      </c>
      <c r="AT135" s="212" t="n">
        <v>0</v>
      </c>
      <c r="AU135" s="212" t="n">
        <v>0</v>
      </c>
      <c r="AV135" s="212" t="n">
        <v>0</v>
      </c>
      <c r="AW135" s="212" t="n">
        <v>0</v>
      </c>
      <c r="AX135" s="212" t="n">
        <v>0</v>
      </c>
      <c r="AY135" s="212" t="n">
        <v>0</v>
      </c>
      <c r="AZ135" s="212" t="n">
        <v>0</v>
      </c>
      <c r="BA135" s="212" t="n">
        <v>0</v>
      </c>
      <c r="BB135" s="212" t="n">
        <v>0</v>
      </c>
      <c r="BC135" s="226" t="n">
        <f aca="false">SUM(D135:BB135)</f>
        <v>1</v>
      </c>
      <c r="BD135" s="211"/>
      <c r="BE135" s="227"/>
      <c r="BF135" s="227"/>
      <c r="BG135" s="227"/>
      <c r="BH135" s="227"/>
      <c r="BI135" s="227"/>
      <c r="BJ135" s="227"/>
      <c r="BK135" s="227"/>
      <c r="BL135" s="227"/>
      <c r="BM135" s="227"/>
      <c r="BN135" s="227"/>
      <c r="BO135" s="227"/>
      <c r="BP135" s="227"/>
      <c r="BQ135" s="227"/>
      <c r="BR135" s="227"/>
      <c r="BS135" s="227"/>
      <c r="BT135" s="227"/>
      <c r="BU135" s="227"/>
      <c r="BV135" s="227"/>
      <c r="BW135" s="227"/>
      <c r="BX135" s="227"/>
      <c r="BY135" s="227"/>
      <c r="BZ135" s="227"/>
      <c r="CA135" s="227"/>
      <c r="CB135" s="227"/>
      <c r="CC135" s="227"/>
      <c r="CD135" s="227"/>
      <c r="CE135" s="227"/>
      <c r="CF135" s="227"/>
      <c r="CG135" s="227"/>
      <c r="CH135" s="227"/>
      <c r="CI135" s="227"/>
      <c r="CJ135" s="227"/>
      <c r="CK135" s="227"/>
      <c r="CL135" s="227"/>
      <c r="CM135" s="227"/>
      <c r="CN135" s="227"/>
      <c r="CO135" s="227"/>
      <c r="CP135" s="227"/>
      <c r="CQ135" s="227"/>
      <c r="CR135" s="227"/>
      <c r="CS135" s="227"/>
      <c r="CT135" s="227"/>
      <c r="CU135" s="227"/>
      <c r="CV135" s="227"/>
      <c r="CW135" s="227"/>
      <c r="CX135" s="227"/>
      <c r="CY135" s="227"/>
      <c r="CZ135" s="227"/>
      <c r="DA135" s="227"/>
      <c r="DB135" s="227"/>
      <c r="DC135" s="227"/>
      <c r="DD135" s="227"/>
      <c r="DE135" s="227"/>
      <c r="DF135" s="227"/>
      <c r="DG135" s="227"/>
      <c r="DH135" s="227"/>
      <c r="DI135" s="227"/>
      <c r="DJ135" s="227"/>
      <c r="DK135" s="227"/>
      <c r="DL135" s="227"/>
      <c r="DM135" s="227"/>
      <c r="DN135" s="227"/>
      <c r="DO135" s="227"/>
      <c r="DP135" s="227"/>
      <c r="DQ135" s="227"/>
      <c r="DR135" s="227"/>
      <c r="DS135" s="227"/>
      <c r="DT135" s="227"/>
      <c r="DU135" s="227"/>
      <c r="DV135" s="227"/>
      <c r="DW135" s="227"/>
      <c r="DX135" s="227"/>
      <c r="DY135" s="227"/>
      <c r="DZ135" s="227"/>
      <c r="EA135" s="227"/>
      <c r="EB135" s="227"/>
      <c r="EC135" s="227"/>
      <c r="ED135" s="227"/>
      <c r="EE135" s="227"/>
      <c r="EF135" s="227"/>
      <c r="EG135" s="227"/>
      <c r="EH135" s="227"/>
      <c r="EI135" s="227"/>
      <c r="EJ135" s="227"/>
      <c r="EK135" s="227"/>
      <c r="EL135" s="227"/>
      <c r="EM135" s="227"/>
      <c r="EN135" s="227"/>
      <c r="EO135" s="227"/>
      <c r="EP135" s="227"/>
      <c r="EQ135" s="227"/>
      <c r="ER135" s="227"/>
      <c r="ES135" s="227"/>
      <c r="ET135" s="227"/>
      <c r="EU135" s="227"/>
      <c r="EV135" s="227"/>
      <c r="EW135" s="227"/>
      <c r="EX135" s="227"/>
      <c r="EY135" s="227"/>
      <c r="EZ135" s="227"/>
      <c r="FA135" s="227"/>
      <c r="FB135" s="227"/>
      <c r="FC135" s="227"/>
      <c r="FD135" s="227"/>
      <c r="FE135" s="227"/>
      <c r="FF135" s="227"/>
      <c r="FG135" s="227"/>
      <c r="FH135" s="227"/>
      <c r="FI135" s="227"/>
      <c r="FJ135" s="227"/>
      <c r="FK135" s="227"/>
      <c r="FL135" s="227"/>
      <c r="FM135" s="227"/>
      <c r="FN135" s="227"/>
      <c r="FO135" s="227"/>
      <c r="FP135" s="227"/>
      <c r="FQ135" s="227"/>
      <c r="FR135" s="227"/>
      <c r="FS135" s="227"/>
      <c r="FT135" s="227"/>
      <c r="FU135" s="227"/>
      <c r="FV135" s="227"/>
      <c r="FW135" s="227"/>
      <c r="FX135" s="227"/>
      <c r="FY135" s="227"/>
      <c r="FZ135" s="227"/>
      <c r="GA135" s="227"/>
      <c r="GB135" s="227"/>
      <c r="GC135" s="227"/>
      <c r="GD135" s="227"/>
      <c r="GE135" s="227"/>
      <c r="GF135" s="227"/>
      <c r="GG135" s="227"/>
      <c r="GH135" s="227"/>
      <c r="GI135" s="227"/>
      <c r="GJ135" s="227"/>
      <c r="GK135" s="227"/>
      <c r="GL135" s="227"/>
      <c r="GM135" s="227"/>
      <c r="GN135" s="227"/>
      <c r="GO135" s="227"/>
      <c r="GP135" s="227"/>
      <c r="GQ135" s="227"/>
      <c r="GR135" s="227"/>
      <c r="GS135" s="227"/>
      <c r="GT135" s="227"/>
      <c r="GU135" s="227"/>
      <c r="GV135" s="227"/>
      <c r="GW135" s="227"/>
      <c r="GX135" s="227"/>
      <c r="GY135" s="227"/>
      <c r="GZ135" s="227"/>
      <c r="HA135" s="227"/>
      <c r="HB135" s="227"/>
      <c r="HC135" s="227"/>
      <c r="HD135" s="227"/>
      <c r="HE135" s="227"/>
      <c r="HF135" s="227"/>
      <c r="HG135" s="227"/>
      <c r="HH135" s="227"/>
      <c r="HI135" s="227"/>
      <c r="HJ135" s="227"/>
      <c r="HK135" s="227"/>
      <c r="HL135" s="227"/>
      <c r="HM135" s="227"/>
      <c r="HN135" s="227"/>
      <c r="HO135" s="227"/>
      <c r="HP135" s="227"/>
      <c r="HQ135" s="227"/>
      <c r="HR135" s="227"/>
      <c r="HS135" s="227"/>
      <c r="HT135" s="227"/>
      <c r="HU135" s="227"/>
      <c r="HV135" s="227"/>
      <c r="HW135" s="227"/>
      <c r="HX135" s="227"/>
      <c r="HY135" s="227"/>
      <c r="HZ135" s="227"/>
      <c r="IA135" s="227"/>
      <c r="IB135" s="227"/>
      <c r="IC135" s="227"/>
      <c r="ID135" s="227"/>
      <c r="IE135" s="227"/>
      <c r="IF135" s="227"/>
      <c r="IG135" s="227"/>
      <c r="IH135" s="227"/>
      <c r="II135" s="227"/>
      <c r="IJ135" s="227"/>
      <c r="IK135" s="227"/>
      <c r="IL135" s="227"/>
      <c r="IM135" s="227"/>
      <c r="IN135" s="227"/>
      <c r="IO135" s="227"/>
      <c r="IP135" s="227"/>
      <c r="IQ135" s="227"/>
      <c r="IR135" s="227"/>
      <c r="IS135" s="227"/>
      <c r="IT135" s="227"/>
      <c r="IU135" s="227"/>
      <c r="IV135" s="227"/>
      <c r="IW135" s="227"/>
    </row>
    <row r="136" customFormat="false" ht="12.75" hidden="false" customHeight="false" outlineLevel="0" collapsed="false">
      <c r="A136" s="155"/>
      <c r="B136" s="211" t="s">
        <v>131</v>
      </c>
      <c r="C136" s="209"/>
      <c r="D136" s="212" t="n">
        <f aca="false">D135</f>
        <v>0</v>
      </c>
      <c r="E136" s="212" t="n">
        <f aca="false">+D136+E135</f>
        <v>0</v>
      </c>
      <c r="F136" s="212" t="n">
        <f aca="false">+E136+F135</f>
        <v>0</v>
      </c>
      <c r="G136" s="212" t="n">
        <f aca="false">+F136+G135</f>
        <v>0</v>
      </c>
      <c r="H136" s="212" t="n">
        <f aca="false">+G136+H135</f>
        <v>0</v>
      </c>
      <c r="I136" s="212" t="n">
        <f aca="false">+H136+I135</f>
        <v>0</v>
      </c>
      <c r="J136" s="212" t="n">
        <f aca="false">+I136+J135</f>
        <v>0</v>
      </c>
      <c r="K136" s="212" t="n">
        <f aca="false">+J136+K135</f>
        <v>0</v>
      </c>
      <c r="L136" s="212" t="n">
        <f aca="false">+K136+L135</f>
        <v>0</v>
      </c>
      <c r="M136" s="212" t="n">
        <f aca="false">+L136+M135</f>
        <v>0</v>
      </c>
      <c r="N136" s="212" t="n">
        <f aca="false">+M136+N135</f>
        <v>0</v>
      </c>
      <c r="O136" s="212" t="n">
        <f aca="false">+N136+O135</f>
        <v>0</v>
      </c>
      <c r="P136" s="212" t="n">
        <f aca="false">+O136+P135</f>
        <v>0</v>
      </c>
      <c r="Q136" s="212" t="n">
        <f aca="false">+P136+Q135</f>
        <v>0</v>
      </c>
      <c r="R136" s="212" t="n">
        <f aca="false">+Q136+R135</f>
        <v>0</v>
      </c>
      <c r="S136" s="212" t="n">
        <f aca="false">+R136+S135</f>
        <v>0</v>
      </c>
      <c r="T136" s="212" t="n">
        <f aca="false">+S136+T135</f>
        <v>0</v>
      </c>
      <c r="U136" s="212" t="n">
        <f aca="false">+T136+U135</f>
        <v>0</v>
      </c>
      <c r="V136" s="212" t="n">
        <f aca="false">+U136+V135</f>
        <v>0</v>
      </c>
      <c r="W136" s="212" t="n">
        <f aca="false">+V136+W135</f>
        <v>1</v>
      </c>
      <c r="X136" s="212" t="n">
        <f aca="false">+W136+X135</f>
        <v>1</v>
      </c>
      <c r="Y136" s="212" t="n">
        <f aca="false">+X136+Y135</f>
        <v>1</v>
      </c>
      <c r="Z136" s="212" t="n">
        <f aca="false">+Y136+Z135</f>
        <v>1</v>
      </c>
      <c r="AA136" s="212" t="n">
        <f aca="false">+Z136+AA135</f>
        <v>1</v>
      </c>
      <c r="AB136" s="212" t="n">
        <f aca="false">+AA136+AB135</f>
        <v>1</v>
      </c>
      <c r="AC136" s="212" t="n">
        <f aca="false">+AB136+AC135</f>
        <v>1</v>
      </c>
      <c r="AD136" s="212" t="n">
        <f aca="false">+AC136+AD135</f>
        <v>1</v>
      </c>
      <c r="AE136" s="212" t="n">
        <f aca="false">+AD136+AE135</f>
        <v>1</v>
      </c>
      <c r="AF136" s="212" t="n">
        <f aca="false">+AE136+AF135</f>
        <v>1</v>
      </c>
      <c r="AG136" s="212" t="n">
        <f aca="false">+AF136+AG135</f>
        <v>1</v>
      </c>
      <c r="AH136" s="212" t="n">
        <f aca="false">+AG136+AH135</f>
        <v>1</v>
      </c>
      <c r="AI136" s="164" t="n">
        <f aca="false">+AH136+AI135</f>
        <v>1</v>
      </c>
      <c r="AJ136" s="212" t="n">
        <f aca="false">+AI136+AJ135</f>
        <v>1</v>
      </c>
      <c r="AK136" s="212" t="n">
        <f aca="false">+AJ136+AK135</f>
        <v>1</v>
      </c>
      <c r="AL136" s="212" t="n">
        <f aca="false">+AK136+AL135</f>
        <v>1</v>
      </c>
      <c r="AM136" s="212" t="n">
        <f aca="false">+AL136+AM135</f>
        <v>1</v>
      </c>
      <c r="AN136" s="212" t="n">
        <f aca="false">+AM136+AN135</f>
        <v>1</v>
      </c>
      <c r="AO136" s="212" t="n">
        <f aca="false">+AN136+AO135</f>
        <v>1</v>
      </c>
      <c r="AP136" s="212" t="n">
        <f aca="false">+AO136+AP135</f>
        <v>1</v>
      </c>
      <c r="AQ136" s="212" t="n">
        <f aca="false">+AP136+AQ135</f>
        <v>1</v>
      </c>
      <c r="AR136" s="212" t="n">
        <f aca="false">+AQ136+AR135</f>
        <v>1</v>
      </c>
      <c r="AS136" s="212" t="n">
        <f aca="false">+AR136+AS135</f>
        <v>1</v>
      </c>
      <c r="AT136" s="212" t="n">
        <f aca="false">+AS136+AT135</f>
        <v>1</v>
      </c>
      <c r="AU136" s="212" t="n">
        <f aca="false">+AT136+AU135</f>
        <v>1</v>
      </c>
      <c r="AV136" s="212" t="n">
        <f aca="false">+AU136+AV135</f>
        <v>1</v>
      </c>
      <c r="AW136" s="212" t="n">
        <f aca="false">+AV136+AW135</f>
        <v>1</v>
      </c>
      <c r="AX136" s="212" t="n">
        <f aca="false">+AW136+AX135</f>
        <v>1</v>
      </c>
      <c r="AY136" s="212" t="n">
        <f aca="false">+AX136+AY135</f>
        <v>1</v>
      </c>
      <c r="AZ136" s="212" t="n">
        <f aca="false">+AY136+AZ135</f>
        <v>1</v>
      </c>
      <c r="BA136" s="212" t="n">
        <f aca="false">+AZ136+BA135</f>
        <v>1</v>
      </c>
      <c r="BB136" s="212" t="n">
        <f aca="false">+BA136+BB135</f>
        <v>1</v>
      </c>
      <c r="BC136" s="226"/>
      <c r="BD136" s="211"/>
      <c r="BE136" s="227"/>
      <c r="BF136" s="227"/>
      <c r="BG136" s="227"/>
      <c r="BH136" s="227"/>
      <c r="BI136" s="227"/>
      <c r="BJ136" s="227"/>
      <c r="BK136" s="227"/>
      <c r="BL136" s="227"/>
      <c r="BM136" s="227"/>
      <c r="BN136" s="227"/>
      <c r="BO136" s="227"/>
      <c r="BP136" s="227"/>
      <c r="BQ136" s="227"/>
      <c r="BR136" s="227"/>
      <c r="BS136" s="227"/>
      <c r="BT136" s="227"/>
      <c r="BU136" s="227"/>
      <c r="BV136" s="227"/>
      <c r="BW136" s="227"/>
      <c r="BX136" s="227"/>
      <c r="BY136" s="227"/>
      <c r="BZ136" s="227"/>
      <c r="CA136" s="227"/>
      <c r="CB136" s="227"/>
      <c r="CC136" s="227"/>
      <c r="CD136" s="227"/>
      <c r="CE136" s="227"/>
      <c r="CF136" s="227"/>
      <c r="CG136" s="227"/>
      <c r="CH136" s="227"/>
      <c r="CI136" s="227"/>
      <c r="CJ136" s="227"/>
      <c r="CK136" s="227"/>
      <c r="CL136" s="227"/>
      <c r="CM136" s="227"/>
      <c r="CN136" s="227"/>
      <c r="CO136" s="227"/>
      <c r="CP136" s="227"/>
      <c r="CQ136" s="227"/>
      <c r="CR136" s="227"/>
      <c r="CS136" s="227"/>
      <c r="CT136" s="227"/>
      <c r="CU136" s="227"/>
      <c r="CV136" s="227"/>
      <c r="CW136" s="227"/>
      <c r="CX136" s="227"/>
      <c r="CY136" s="227"/>
      <c r="CZ136" s="227"/>
      <c r="DA136" s="227"/>
      <c r="DB136" s="227"/>
      <c r="DC136" s="227"/>
      <c r="DD136" s="227"/>
      <c r="DE136" s="227"/>
      <c r="DF136" s="227"/>
      <c r="DG136" s="227"/>
      <c r="DH136" s="227"/>
      <c r="DI136" s="227"/>
      <c r="DJ136" s="227"/>
      <c r="DK136" s="227"/>
      <c r="DL136" s="227"/>
      <c r="DM136" s="227"/>
      <c r="DN136" s="227"/>
      <c r="DO136" s="227"/>
      <c r="DP136" s="227"/>
      <c r="DQ136" s="227"/>
      <c r="DR136" s="227"/>
      <c r="DS136" s="227"/>
      <c r="DT136" s="227"/>
      <c r="DU136" s="227"/>
      <c r="DV136" s="227"/>
      <c r="DW136" s="227"/>
      <c r="DX136" s="227"/>
      <c r="DY136" s="227"/>
      <c r="DZ136" s="227"/>
      <c r="EA136" s="227"/>
      <c r="EB136" s="227"/>
      <c r="EC136" s="227"/>
      <c r="ED136" s="227"/>
      <c r="EE136" s="227"/>
      <c r="EF136" s="227"/>
      <c r="EG136" s="227"/>
      <c r="EH136" s="227"/>
      <c r="EI136" s="227"/>
      <c r="EJ136" s="227"/>
      <c r="EK136" s="227"/>
      <c r="EL136" s="227"/>
      <c r="EM136" s="227"/>
      <c r="EN136" s="227"/>
      <c r="EO136" s="227"/>
      <c r="EP136" s="227"/>
      <c r="EQ136" s="227"/>
      <c r="ER136" s="227"/>
      <c r="ES136" s="227"/>
      <c r="ET136" s="227"/>
      <c r="EU136" s="227"/>
      <c r="EV136" s="227"/>
      <c r="EW136" s="227"/>
      <c r="EX136" s="227"/>
      <c r="EY136" s="227"/>
      <c r="EZ136" s="227"/>
      <c r="FA136" s="227"/>
      <c r="FB136" s="227"/>
      <c r="FC136" s="227"/>
      <c r="FD136" s="227"/>
      <c r="FE136" s="227"/>
      <c r="FF136" s="227"/>
      <c r="FG136" s="227"/>
      <c r="FH136" s="227"/>
      <c r="FI136" s="227"/>
      <c r="FJ136" s="227"/>
      <c r="FK136" s="227"/>
      <c r="FL136" s="227"/>
      <c r="FM136" s="227"/>
      <c r="FN136" s="227"/>
      <c r="FO136" s="227"/>
      <c r="FP136" s="227"/>
      <c r="FQ136" s="227"/>
      <c r="FR136" s="227"/>
      <c r="FS136" s="227"/>
      <c r="FT136" s="227"/>
      <c r="FU136" s="227"/>
      <c r="FV136" s="227"/>
      <c r="FW136" s="227"/>
      <c r="FX136" s="227"/>
      <c r="FY136" s="227"/>
      <c r="FZ136" s="227"/>
      <c r="GA136" s="227"/>
      <c r="GB136" s="227"/>
      <c r="GC136" s="227"/>
      <c r="GD136" s="227"/>
      <c r="GE136" s="227"/>
      <c r="GF136" s="227"/>
      <c r="GG136" s="227"/>
      <c r="GH136" s="227"/>
      <c r="GI136" s="227"/>
      <c r="GJ136" s="227"/>
      <c r="GK136" s="227"/>
      <c r="GL136" s="227"/>
      <c r="GM136" s="227"/>
      <c r="GN136" s="227"/>
      <c r="GO136" s="227"/>
      <c r="GP136" s="227"/>
      <c r="GQ136" s="227"/>
      <c r="GR136" s="227"/>
      <c r="GS136" s="227"/>
      <c r="GT136" s="227"/>
      <c r="GU136" s="227"/>
      <c r="GV136" s="227"/>
      <c r="GW136" s="227"/>
      <c r="GX136" s="227"/>
      <c r="GY136" s="227"/>
      <c r="GZ136" s="227"/>
      <c r="HA136" s="227"/>
      <c r="HB136" s="227"/>
      <c r="HC136" s="227"/>
      <c r="HD136" s="227"/>
      <c r="HE136" s="227"/>
      <c r="HF136" s="227"/>
      <c r="HG136" s="227"/>
      <c r="HH136" s="227"/>
      <c r="HI136" s="227"/>
      <c r="HJ136" s="227"/>
      <c r="HK136" s="227"/>
      <c r="HL136" s="227"/>
      <c r="HM136" s="227"/>
      <c r="HN136" s="227"/>
      <c r="HO136" s="227"/>
      <c r="HP136" s="227"/>
      <c r="HQ136" s="227"/>
      <c r="HR136" s="227"/>
      <c r="HS136" s="227"/>
      <c r="HT136" s="227"/>
      <c r="HU136" s="227"/>
      <c r="HV136" s="227"/>
      <c r="HW136" s="227"/>
      <c r="HX136" s="227"/>
      <c r="HY136" s="227"/>
      <c r="HZ136" s="227"/>
      <c r="IA136" s="227"/>
      <c r="IB136" s="227"/>
      <c r="IC136" s="227"/>
      <c r="ID136" s="227"/>
      <c r="IE136" s="227"/>
      <c r="IF136" s="227"/>
      <c r="IG136" s="227"/>
      <c r="IH136" s="227"/>
      <c r="II136" s="227"/>
      <c r="IJ136" s="227"/>
      <c r="IK136" s="227"/>
      <c r="IL136" s="227"/>
      <c r="IM136" s="227"/>
      <c r="IN136" s="227"/>
      <c r="IO136" s="227"/>
      <c r="IP136" s="227"/>
      <c r="IQ136" s="227"/>
      <c r="IR136" s="227"/>
      <c r="IS136" s="227"/>
      <c r="IT136" s="227"/>
      <c r="IU136" s="227"/>
      <c r="IV136" s="227"/>
      <c r="IW136" s="227"/>
    </row>
    <row r="137" customFormat="false" ht="12.75" hidden="false" customHeight="false" outlineLevel="0" collapsed="false">
      <c r="A137" s="155"/>
      <c r="B137" s="213"/>
      <c r="C137" s="209"/>
      <c r="D137" s="214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/>
      <c r="AG137" s="214"/>
      <c r="AH137" s="214"/>
      <c r="AI137" s="169"/>
      <c r="AJ137" s="214"/>
      <c r="AK137" s="214"/>
      <c r="AL137" s="214"/>
      <c r="AM137" s="214"/>
      <c r="AN137" s="214"/>
      <c r="AO137" s="214"/>
      <c r="AP137" s="214"/>
      <c r="AQ137" s="214"/>
      <c r="AR137" s="214"/>
      <c r="AS137" s="214"/>
      <c r="AT137" s="214"/>
      <c r="AU137" s="214"/>
      <c r="AV137" s="214"/>
      <c r="AW137" s="214"/>
      <c r="AX137" s="214"/>
      <c r="AY137" s="214"/>
      <c r="AZ137" s="214"/>
      <c r="BA137" s="214"/>
      <c r="BB137" s="214"/>
      <c r="BC137" s="228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5"/>
      <c r="CM137" s="225"/>
      <c r="CN137" s="225"/>
      <c r="CO137" s="225"/>
      <c r="CP137" s="225"/>
      <c r="CQ137" s="225"/>
      <c r="CR137" s="225"/>
      <c r="CS137" s="225"/>
      <c r="CT137" s="225"/>
      <c r="CU137" s="225"/>
      <c r="CV137" s="225"/>
      <c r="CW137" s="225"/>
      <c r="CX137" s="225"/>
      <c r="CY137" s="225"/>
      <c r="CZ137" s="225"/>
      <c r="DA137" s="225"/>
      <c r="DB137" s="225"/>
      <c r="DC137" s="225"/>
      <c r="DD137" s="225"/>
      <c r="DE137" s="225"/>
      <c r="DF137" s="225"/>
      <c r="DG137" s="225"/>
      <c r="DH137" s="225"/>
      <c r="DI137" s="225"/>
      <c r="DJ137" s="225"/>
      <c r="DK137" s="225"/>
      <c r="DL137" s="225"/>
      <c r="DM137" s="225"/>
      <c r="DN137" s="225"/>
      <c r="DO137" s="225"/>
      <c r="DP137" s="225"/>
      <c r="DQ137" s="225"/>
      <c r="DR137" s="225"/>
      <c r="DS137" s="225"/>
      <c r="DT137" s="225"/>
      <c r="DU137" s="225"/>
      <c r="DV137" s="225"/>
      <c r="DW137" s="225"/>
      <c r="DX137" s="225"/>
      <c r="DY137" s="225"/>
      <c r="DZ137" s="225"/>
      <c r="EA137" s="225"/>
      <c r="EB137" s="225"/>
      <c r="EC137" s="225"/>
      <c r="ED137" s="225"/>
      <c r="EE137" s="225"/>
      <c r="EF137" s="225"/>
      <c r="EG137" s="225"/>
      <c r="EH137" s="225"/>
      <c r="EI137" s="225"/>
      <c r="EJ137" s="225"/>
      <c r="EK137" s="225"/>
      <c r="EL137" s="225"/>
      <c r="EM137" s="225"/>
      <c r="EN137" s="225"/>
      <c r="EO137" s="225"/>
      <c r="EP137" s="225"/>
      <c r="EQ137" s="225"/>
      <c r="ER137" s="225"/>
      <c r="ES137" s="225"/>
      <c r="ET137" s="225"/>
      <c r="EU137" s="225"/>
      <c r="EV137" s="225"/>
      <c r="EW137" s="225"/>
      <c r="EX137" s="225"/>
      <c r="EY137" s="225"/>
      <c r="EZ137" s="225"/>
      <c r="FA137" s="225"/>
      <c r="FB137" s="225"/>
      <c r="FC137" s="225"/>
      <c r="FD137" s="225"/>
      <c r="FE137" s="225"/>
      <c r="FF137" s="225"/>
      <c r="FG137" s="225"/>
      <c r="FH137" s="225"/>
      <c r="FI137" s="225"/>
      <c r="FJ137" s="225"/>
      <c r="FK137" s="225"/>
      <c r="FL137" s="225"/>
      <c r="FM137" s="225"/>
      <c r="FN137" s="225"/>
      <c r="FO137" s="225"/>
      <c r="FP137" s="225"/>
      <c r="FQ137" s="225"/>
      <c r="FR137" s="225"/>
      <c r="FS137" s="225"/>
      <c r="FT137" s="225"/>
      <c r="FU137" s="225"/>
      <c r="FV137" s="225"/>
      <c r="FW137" s="225"/>
      <c r="FX137" s="225"/>
      <c r="FY137" s="225"/>
      <c r="FZ137" s="225"/>
      <c r="GA137" s="225"/>
      <c r="GB137" s="225"/>
      <c r="GC137" s="225"/>
      <c r="GD137" s="225"/>
      <c r="GE137" s="225"/>
      <c r="GF137" s="225"/>
      <c r="GG137" s="225"/>
      <c r="GH137" s="225"/>
      <c r="GI137" s="225"/>
      <c r="GJ137" s="225"/>
      <c r="GK137" s="225"/>
      <c r="GL137" s="225"/>
      <c r="GM137" s="225"/>
      <c r="GN137" s="225"/>
      <c r="GO137" s="225"/>
      <c r="GP137" s="225"/>
      <c r="GQ137" s="225"/>
      <c r="GR137" s="225"/>
      <c r="GS137" s="225"/>
      <c r="GT137" s="225"/>
      <c r="GU137" s="225"/>
      <c r="GV137" s="225"/>
      <c r="GW137" s="225"/>
      <c r="GX137" s="225"/>
      <c r="GY137" s="225"/>
      <c r="GZ137" s="225"/>
      <c r="HA137" s="225"/>
      <c r="HB137" s="225"/>
      <c r="HC137" s="225"/>
      <c r="HD137" s="225"/>
      <c r="HE137" s="225"/>
      <c r="HF137" s="225"/>
      <c r="HG137" s="225"/>
      <c r="HH137" s="225"/>
      <c r="HI137" s="225"/>
      <c r="HJ137" s="225"/>
      <c r="HK137" s="225"/>
      <c r="HL137" s="225"/>
      <c r="HM137" s="225"/>
      <c r="HN137" s="225"/>
      <c r="HO137" s="225"/>
      <c r="HP137" s="225"/>
      <c r="HQ137" s="225"/>
      <c r="HR137" s="225"/>
      <c r="HS137" s="225"/>
      <c r="HT137" s="225"/>
      <c r="HU137" s="225"/>
      <c r="HV137" s="225"/>
      <c r="HW137" s="225"/>
      <c r="HX137" s="225"/>
      <c r="HY137" s="225"/>
      <c r="HZ137" s="225"/>
      <c r="IA137" s="225"/>
      <c r="IB137" s="225"/>
      <c r="IC137" s="225"/>
      <c r="ID137" s="225"/>
      <c r="IE137" s="225"/>
      <c r="IF137" s="225"/>
      <c r="IG137" s="225"/>
      <c r="IH137" s="225"/>
      <c r="II137" s="225"/>
      <c r="IJ137" s="225"/>
      <c r="IK137" s="225"/>
      <c r="IL137" s="225"/>
      <c r="IM137" s="225"/>
      <c r="IN137" s="225"/>
      <c r="IO137" s="225"/>
      <c r="IP137" s="225"/>
      <c r="IQ137" s="225"/>
      <c r="IR137" s="225"/>
      <c r="IS137" s="225"/>
      <c r="IT137" s="225"/>
      <c r="IU137" s="225"/>
      <c r="IV137" s="225"/>
      <c r="IW137" s="225"/>
    </row>
    <row r="138" customFormat="false" ht="12.75" hidden="false" customHeight="false" outlineLevel="0" collapsed="false">
      <c r="A138" s="155"/>
      <c r="B138" s="215" t="s">
        <v>132</v>
      </c>
      <c r="C138" s="216" t="n">
        <v>17.25</v>
      </c>
      <c r="D138" s="217" t="n">
        <f aca="false">+D134*$C138</f>
        <v>0</v>
      </c>
      <c r="E138" s="217" t="n">
        <f aca="false">+E134*$C138</f>
        <v>0</v>
      </c>
      <c r="F138" s="217" t="n">
        <f aca="false">+F134*$C138</f>
        <v>0</v>
      </c>
      <c r="G138" s="217" t="n">
        <f aca="false">+G134*$C138</f>
        <v>0</v>
      </c>
      <c r="H138" s="217" t="n">
        <f aca="false">+H134*$C138</f>
        <v>0</v>
      </c>
      <c r="I138" s="217" t="n">
        <f aca="false">+I134*$C138</f>
        <v>0</v>
      </c>
      <c r="J138" s="217" t="n">
        <f aca="false">+J134*$C138</f>
        <v>0</v>
      </c>
      <c r="K138" s="217" t="n">
        <f aca="false">+K134*$C138</f>
        <v>0</v>
      </c>
      <c r="L138" s="217" t="n">
        <f aca="false">+L134*$C138</f>
        <v>0</v>
      </c>
      <c r="M138" s="217" t="n">
        <f aca="false">+M134*$C138</f>
        <v>0</v>
      </c>
      <c r="N138" s="217" t="n">
        <f aca="false">+N134*$C138</f>
        <v>0</v>
      </c>
      <c r="O138" s="217" t="n">
        <f aca="false">+O134*$C138</f>
        <v>0</v>
      </c>
      <c r="P138" s="217" t="n">
        <f aca="false">+P134*$C138</f>
        <v>0</v>
      </c>
      <c r="Q138" s="217" t="n">
        <f aca="false">+Q134*$C138</f>
        <v>0</v>
      </c>
      <c r="R138" s="217" t="n">
        <f aca="false">+R134*$C138</f>
        <v>0</v>
      </c>
      <c r="S138" s="217" t="n">
        <f aca="false">+S134*$C138</f>
        <v>0</v>
      </c>
      <c r="T138" s="217" t="n">
        <f aca="false">+T134*$C138</f>
        <v>0</v>
      </c>
      <c r="U138" s="217" t="n">
        <f aca="false">+U134*$C138</f>
        <v>0</v>
      </c>
      <c r="V138" s="217" t="n">
        <f aca="false">+V134*$C138</f>
        <v>0</v>
      </c>
      <c r="W138" s="217" t="n">
        <f aca="false">+W134*$C138</f>
        <v>17.25</v>
      </c>
      <c r="X138" s="217" t="n">
        <f aca="false">+X134*$C138</f>
        <v>17.25</v>
      </c>
      <c r="Y138" s="217" t="n">
        <f aca="false">+Y134*$C138</f>
        <v>17.25</v>
      </c>
      <c r="Z138" s="217" t="n">
        <f aca="false">+Z134*$C138</f>
        <v>17.25</v>
      </c>
      <c r="AA138" s="217" t="n">
        <f aca="false">+AA134*$C138</f>
        <v>17.25</v>
      </c>
      <c r="AB138" s="217" t="n">
        <f aca="false">+AB134*$C138</f>
        <v>17.25</v>
      </c>
      <c r="AC138" s="217" t="n">
        <f aca="false">+AC134*$C138</f>
        <v>17.25</v>
      </c>
      <c r="AD138" s="217" t="n">
        <f aca="false">+AD134*$C138</f>
        <v>17.25</v>
      </c>
      <c r="AE138" s="217" t="n">
        <f aca="false">+AE134*$C138</f>
        <v>17.25</v>
      </c>
      <c r="AF138" s="217" t="n">
        <f aca="false">+AF134*$C138</f>
        <v>17.25</v>
      </c>
      <c r="AG138" s="217" t="n">
        <f aca="false">+AG134*$C138</f>
        <v>17.25</v>
      </c>
      <c r="AH138" s="217" t="n">
        <f aca="false">+AH134*$C138</f>
        <v>17.25</v>
      </c>
      <c r="AI138" s="175" t="n">
        <f aca="false">+AI134*$C138</f>
        <v>17.25</v>
      </c>
      <c r="AJ138" s="217" t="n">
        <f aca="false">+AJ134*$C138</f>
        <v>17.25</v>
      </c>
      <c r="AK138" s="217" t="n">
        <f aca="false">+AK134*$C138</f>
        <v>17.25</v>
      </c>
      <c r="AL138" s="217" t="n">
        <f aca="false">+AL134*$C138</f>
        <v>17.25</v>
      </c>
      <c r="AM138" s="217" t="n">
        <f aca="false">+AM134*$C138</f>
        <v>17.25</v>
      </c>
      <c r="AN138" s="217" t="n">
        <f aca="false">+AN134*$C138</f>
        <v>17.25</v>
      </c>
      <c r="AO138" s="217" t="n">
        <f aca="false">+AO134*$C138</f>
        <v>17.25</v>
      </c>
      <c r="AP138" s="217" t="n">
        <f aca="false">+AP134*$C138</f>
        <v>17.25</v>
      </c>
      <c r="AQ138" s="217" t="n">
        <f aca="false">+AQ134*$C138</f>
        <v>17.25</v>
      </c>
      <c r="AR138" s="217" t="n">
        <f aca="false">+AR134*$C138</f>
        <v>17.25</v>
      </c>
      <c r="AS138" s="217" t="n">
        <f aca="false">+AS134*$C138</f>
        <v>17.25</v>
      </c>
      <c r="AT138" s="217" t="n">
        <f aca="false">+AT134*$C138</f>
        <v>17.25</v>
      </c>
      <c r="AU138" s="217" t="n">
        <f aca="false">+AU134*$C138</f>
        <v>17.25</v>
      </c>
      <c r="AV138" s="217" t="n">
        <f aca="false">+AV134*$C138</f>
        <v>17.25</v>
      </c>
      <c r="AW138" s="217" t="n">
        <f aca="false">+AW134*$C138</f>
        <v>17.25</v>
      </c>
      <c r="AX138" s="217" t="n">
        <f aca="false">+AX134*$C138</f>
        <v>17.25</v>
      </c>
      <c r="AY138" s="217" t="n">
        <f aca="false">+AY134*$C138</f>
        <v>17.25</v>
      </c>
      <c r="AZ138" s="217" t="n">
        <f aca="false">+AZ134*$C138</f>
        <v>17.25</v>
      </c>
      <c r="BA138" s="217" t="n">
        <f aca="false">+BA134*$C138</f>
        <v>17.25</v>
      </c>
      <c r="BB138" s="217" t="n">
        <f aca="false">+BB134*$C138</f>
        <v>17.25</v>
      </c>
      <c r="BC138" s="229"/>
      <c r="BD138" s="230"/>
      <c r="BE138" s="230"/>
      <c r="BF138" s="230"/>
      <c r="BG138" s="230"/>
      <c r="BH138" s="230"/>
      <c r="BI138" s="230"/>
      <c r="BJ138" s="230"/>
      <c r="BK138" s="230"/>
      <c r="BL138" s="230"/>
      <c r="BM138" s="230"/>
      <c r="BN138" s="230"/>
      <c r="BO138" s="230"/>
      <c r="BP138" s="230"/>
      <c r="BQ138" s="230"/>
      <c r="BR138" s="230"/>
      <c r="BS138" s="230"/>
      <c r="BT138" s="230"/>
      <c r="BU138" s="230"/>
      <c r="BV138" s="230"/>
      <c r="BW138" s="230"/>
      <c r="BX138" s="230"/>
      <c r="BY138" s="230"/>
      <c r="BZ138" s="230"/>
      <c r="CA138" s="230"/>
      <c r="CB138" s="230"/>
      <c r="CC138" s="230"/>
      <c r="CD138" s="230"/>
      <c r="CE138" s="230"/>
      <c r="CF138" s="230"/>
      <c r="CG138" s="230"/>
      <c r="CH138" s="230"/>
      <c r="CI138" s="230"/>
      <c r="CJ138" s="230"/>
      <c r="CK138" s="230"/>
      <c r="CL138" s="215"/>
      <c r="CM138" s="215"/>
      <c r="CN138" s="215"/>
      <c r="CO138" s="215"/>
      <c r="CP138" s="215"/>
      <c r="CQ138" s="215"/>
      <c r="CR138" s="215"/>
      <c r="CS138" s="215"/>
      <c r="CT138" s="215"/>
      <c r="CU138" s="215"/>
      <c r="CV138" s="215"/>
      <c r="CW138" s="215"/>
      <c r="CX138" s="215"/>
      <c r="CY138" s="215"/>
      <c r="CZ138" s="215"/>
      <c r="DA138" s="215"/>
      <c r="DB138" s="215"/>
      <c r="DC138" s="215"/>
      <c r="DD138" s="215"/>
      <c r="DE138" s="215"/>
      <c r="DF138" s="215"/>
      <c r="DG138" s="215"/>
      <c r="DH138" s="215"/>
      <c r="DI138" s="215"/>
      <c r="DJ138" s="215"/>
      <c r="DK138" s="215"/>
      <c r="DL138" s="215"/>
      <c r="DM138" s="215"/>
      <c r="DN138" s="215"/>
      <c r="DO138" s="215"/>
      <c r="DP138" s="215"/>
      <c r="DQ138" s="215"/>
      <c r="DR138" s="215"/>
      <c r="DS138" s="215"/>
      <c r="DT138" s="215"/>
      <c r="DU138" s="215"/>
      <c r="DV138" s="215"/>
      <c r="DW138" s="215"/>
      <c r="DX138" s="215"/>
      <c r="DY138" s="215"/>
      <c r="DZ138" s="215"/>
      <c r="EA138" s="215"/>
      <c r="EB138" s="215"/>
      <c r="EC138" s="215"/>
      <c r="ED138" s="215"/>
      <c r="EE138" s="215"/>
      <c r="EF138" s="215"/>
      <c r="EG138" s="215"/>
      <c r="EH138" s="215"/>
      <c r="EI138" s="215"/>
      <c r="EJ138" s="215"/>
      <c r="EK138" s="215"/>
      <c r="EL138" s="215"/>
      <c r="EM138" s="215"/>
      <c r="EN138" s="215"/>
      <c r="EO138" s="215"/>
      <c r="EP138" s="215"/>
      <c r="EQ138" s="215"/>
      <c r="ER138" s="215"/>
      <c r="ES138" s="215"/>
      <c r="ET138" s="215"/>
      <c r="EU138" s="215"/>
      <c r="EV138" s="215"/>
      <c r="EW138" s="215"/>
      <c r="EX138" s="215"/>
      <c r="EY138" s="215"/>
      <c r="EZ138" s="215"/>
      <c r="FA138" s="215"/>
      <c r="FB138" s="215"/>
      <c r="FC138" s="215"/>
      <c r="FD138" s="215"/>
      <c r="FE138" s="215"/>
      <c r="FF138" s="215"/>
      <c r="FG138" s="215"/>
      <c r="FH138" s="215"/>
      <c r="FI138" s="215"/>
      <c r="FJ138" s="215"/>
      <c r="FK138" s="215"/>
      <c r="FL138" s="215"/>
      <c r="FM138" s="215"/>
      <c r="FN138" s="215"/>
      <c r="FO138" s="215"/>
      <c r="FP138" s="215"/>
      <c r="FQ138" s="215"/>
      <c r="FR138" s="215"/>
      <c r="FS138" s="215"/>
      <c r="FT138" s="215"/>
      <c r="FU138" s="215"/>
      <c r="FV138" s="215"/>
      <c r="FW138" s="215"/>
      <c r="FX138" s="215"/>
      <c r="FY138" s="215"/>
      <c r="FZ138" s="215"/>
      <c r="GA138" s="215"/>
      <c r="GB138" s="215"/>
      <c r="GC138" s="215"/>
      <c r="GD138" s="215"/>
      <c r="GE138" s="215"/>
      <c r="GF138" s="215"/>
      <c r="GG138" s="215"/>
      <c r="GH138" s="215"/>
      <c r="GI138" s="215"/>
      <c r="GJ138" s="215"/>
      <c r="GK138" s="215"/>
      <c r="GL138" s="215"/>
      <c r="GM138" s="215"/>
      <c r="GN138" s="215"/>
      <c r="GO138" s="215"/>
      <c r="GP138" s="215"/>
      <c r="GQ138" s="215"/>
      <c r="GR138" s="215"/>
      <c r="GS138" s="215"/>
      <c r="GT138" s="215"/>
      <c r="GU138" s="215"/>
      <c r="GV138" s="215"/>
      <c r="GW138" s="215"/>
      <c r="GX138" s="215"/>
      <c r="GY138" s="215"/>
      <c r="GZ138" s="215"/>
      <c r="HA138" s="215"/>
      <c r="HB138" s="215"/>
      <c r="HC138" s="215"/>
      <c r="HD138" s="215"/>
      <c r="HE138" s="215"/>
      <c r="HF138" s="215"/>
      <c r="HG138" s="215"/>
      <c r="HH138" s="215"/>
      <c r="HI138" s="215"/>
      <c r="HJ138" s="215"/>
      <c r="HK138" s="215"/>
      <c r="HL138" s="215"/>
      <c r="HM138" s="215"/>
      <c r="HN138" s="215"/>
      <c r="HO138" s="215"/>
      <c r="HP138" s="215"/>
      <c r="HQ138" s="215"/>
      <c r="HR138" s="215"/>
      <c r="HS138" s="215"/>
      <c r="HT138" s="215"/>
      <c r="HU138" s="215"/>
      <c r="HV138" s="215"/>
      <c r="HW138" s="215"/>
      <c r="HX138" s="215"/>
      <c r="HY138" s="215"/>
      <c r="HZ138" s="215"/>
      <c r="IA138" s="215"/>
      <c r="IB138" s="215"/>
      <c r="IC138" s="215"/>
      <c r="ID138" s="215"/>
      <c r="IE138" s="215"/>
      <c r="IF138" s="215"/>
      <c r="IG138" s="215"/>
      <c r="IH138" s="215"/>
      <c r="II138" s="215"/>
      <c r="IJ138" s="215"/>
      <c r="IK138" s="215"/>
      <c r="IL138" s="215"/>
      <c r="IM138" s="215"/>
      <c r="IN138" s="215"/>
      <c r="IO138" s="215"/>
      <c r="IP138" s="215"/>
      <c r="IQ138" s="215"/>
      <c r="IR138" s="215"/>
      <c r="IS138" s="215"/>
      <c r="IT138" s="215"/>
      <c r="IU138" s="215"/>
      <c r="IV138" s="215"/>
      <c r="IW138" s="215"/>
    </row>
    <row r="139" customFormat="false" ht="13.5" hidden="false" customHeight="false" outlineLevel="0" collapsed="false">
      <c r="A139" s="155"/>
      <c r="B139" s="218" t="s">
        <v>133</v>
      </c>
      <c r="C139" s="219" t="str">
        <f aca="false">+'Detail by Turbine'!B22</f>
        <v>Available</v>
      </c>
      <c r="D139" s="220" t="n">
        <f aca="false">+D136*$C138</f>
        <v>0</v>
      </c>
      <c r="E139" s="220" t="n">
        <f aca="false">+E136*$C138</f>
        <v>0</v>
      </c>
      <c r="F139" s="220" t="n">
        <f aca="false">+F136*$C138</f>
        <v>0</v>
      </c>
      <c r="G139" s="220" t="n">
        <f aca="false">+G136*$C138</f>
        <v>0</v>
      </c>
      <c r="H139" s="220" t="n">
        <f aca="false">+H136*$C138</f>
        <v>0</v>
      </c>
      <c r="I139" s="220" t="n">
        <f aca="false">+I136*$C138</f>
        <v>0</v>
      </c>
      <c r="J139" s="220" t="n">
        <f aca="false">+J136*$C138</f>
        <v>0</v>
      </c>
      <c r="K139" s="220" t="n">
        <f aca="false">+K136*$C138</f>
        <v>0</v>
      </c>
      <c r="L139" s="220" t="n">
        <f aca="false">+L136*$C138</f>
        <v>0</v>
      </c>
      <c r="M139" s="220" t="n">
        <f aca="false">+M136*$C138</f>
        <v>0</v>
      </c>
      <c r="N139" s="220" t="n">
        <f aca="false">+N136*$C138</f>
        <v>0</v>
      </c>
      <c r="O139" s="220" t="n">
        <f aca="false">+O136*$C138</f>
        <v>0</v>
      </c>
      <c r="P139" s="220" t="n">
        <f aca="false">+P136*$C138</f>
        <v>0</v>
      </c>
      <c r="Q139" s="220" t="n">
        <f aca="false">+Q136*$C138</f>
        <v>0</v>
      </c>
      <c r="R139" s="220" t="n">
        <f aca="false">+R136*$C138</f>
        <v>0</v>
      </c>
      <c r="S139" s="220" t="n">
        <f aca="false">+S136*$C138</f>
        <v>0</v>
      </c>
      <c r="T139" s="220" t="n">
        <f aca="false">+T136*$C138</f>
        <v>0</v>
      </c>
      <c r="U139" s="220" t="n">
        <f aca="false">+U136*$C138</f>
        <v>0</v>
      </c>
      <c r="V139" s="220" t="n">
        <f aca="false">+V136*$C138</f>
        <v>0</v>
      </c>
      <c r="W139" s="220" t="n">
        <f aca="false">+W136*$C138</f>
        <v>17.25</v>
      </c>
      <c r="X139" s="220" t="n">
        <f aca="false">+X136*$C138</f>
        <v>17.25</v>
      </c>
      <c r="Y139" s="220" t="n">
        <f aca="false">+Y136*$C138</f>
        <v>17.25</v>
      </c>
      <c r="Z139" s="220" t="n">
        <f aca="false">+Z136*$C138</f>
        <v>17.25</v>
      </c>
      <c r="AA139" s="220" t="n">
        <f aca="false">+AA136*$C138</f>
        <v>17.25</v>
      </c>
      <c r="AB139" s="220" t="n">
        <f aca="false">+AB136*$C138</f>
        <v>17.25</v>
      </c>
      <c r="AC139" s="220" t="n">
        <f aca="false">+AC136*$C138</f>
        <v>17.25</v>
      </c>
      <c r="AD139" s="220" t="n">
        <f aca="false">+AD136*$C138</f>
        <v>17.25</v>
      </c>
      <c r="AE139" s="220" t="n">
        <f aca="false">+AE136*$C138</f>
        <v>17.25</v>
      </c>
      <c r="AF139" s="220" t="n">
        <f aca="false">+AF136*$C138</f>
        <v>17.25</v>
      </c>
      <c r="AG139" s="220" t="n">
        <f aca="false">+AG136*$C138</f>
        <v>17.25</v>
      </c>
      <c r="AH139" s="220" t="n">
        <f aca="false">+AH136*$C138</f>
        <v>17.25</v>
      </c>
      <c r="AI139" s="181" t="n">
        <f aca="false">+AI136*$C138</f>
        <v>17.25</v>
      </c>
      <c r="AJ139" s="220" t="n">
        <f aca="false">+AJ136*$C138</f>
        <v>17.25</v>
      </c>
      <c r="AK139" s="220" t="n">
        <f aca="false">+AK136*$C138</f>
        <v>17.25</v>
      </c>
      <c r="AL139" s="220" t="n">
        <f aca="false">+AL136*$C138</f>
        <v>17.25</v>
      </c>
      <c r="AM139" s="220" t="n">
        <f aca="false">+AM136*$C138</f>
        <v>17.25</v>
      </c>
      <c r="AN139" s="220" t="n">
        <f aca="false">+AN136*$C138</f>
        <v>17.25</v>
      </c>
      <c r="AO139" s="220" t="n">
        <f aca="false">+AO136*$C138</f>
        <v>17.25</v>
      </c>
      <c r="AP139" s="220" t="n">
        <f aca="false">+AP136*$C138</f>
        <v>17.25</v>
      </c>
      <c r="AQ139" s="220" t="n">
        <f aca="false">+AQ136*$C138</f>
        <v>17.25</v>
      </c>
      <c r="AR139" s="220" t="n">
        <f aca="false">+AR136*$C138</f>
        <v>17.25</v>
      </c>
      <c r="AS139" s="220" t="n">
        <f aca="false">+AS136*$C138</f>
        <v>17.25</v>
      </c>
      <c r="AT139" s="220" t="n">
        <f aca="false">+AT136*$C138</f>
        <v>17.25</v>
      </c>
      <c r="AU139" s="220" t="n">
        <f aca="false">+AU136*$C138</f>
        <v>17.25</v>
      </c>
      <c r="AV139" s="220" t="n">
        <f aca="false">+AV136*$C138</f>
        <v>17.25</v>
      </c>
      <c r="AW139" s="220" t="n">
        <f aca="false">+AW136*$C138</f>
        <v>17.25</v>
      </c>
      <c r="AX139" s="220" t="n">
        <f aca="false">+AX136*$C138</f>
        <v>17.25</v>
      </c>
      <c r="AY139" s="220" t="n">
        <f aca="false">+AY136*$C138</f>
        <v>17.25</v>
      </c>
      <c r="AZ139" s="220" t="n">
        <f aca="false">+AZ136*$C138</f>
        <v>17.25</v>
      </c>
      <c r="BA139" s="220" t="n">
        <f aca="false">+BA136*$C138</f>
        <v>17.25</v>
      </c>
      <c r="BB139" s="220" t="n">
        <f aca="false">+BB136*$C138</f>
        <v>17.25</v>
      </c>
      <c r="BC139" s="231"/>
      <c r="BD139" s="232"/>
      <c r="BE139" s="232"/>
      <c r="BF139" s="232"/>
      <c r="BG139" s="232"/>
      <c r="BH139" s="232"/>
      <c r="BI139" s="232"/>
      <c r="BJ139" s="232"/>
      <c r="BK139" s="232"/>
      <c r="BL139" s="232"/>
      <c r="BM139" s="232"/>
      <c r="BN139" s="232"/>
      <c r="BO139" s="232"/>
      <c r="BP139" s="232"/>
      <c r="BQ139" s="232"/>
      <c r="BR139" s="232"/>
      <c r="BS139" s="232"/>
      <c r="BT139" s="232"/>
      <c r="BU139" s="232"/>
      <c r="BV139" s="232"/>
      <c r="BW139" s="232"/>
      <c r="BX139" s="232"/>
      <c r="BY139" s="232"/>
      <c r="BZ139" s="232"/>
      <c r="CA139" s="232"/>
      <c r="CB139" s="232"/>
      <c r="CC139" s="232"/>
      <c r="CD139" s="232"/>
      <c r="CE139" s="232"/>
      <c r="CF139" s="232"/>
      <c r="CG139" s="232"/>
      <c r="CH139" s="232"/>
      <c r="CI139" s="232"/>
      <c r="CJ139" s="232"/>
      <c r="CK139" s="232"/>
      <c r="CL139" s="218"/>
      <c r="CM139" s="218"/>
      <c r="CN139" s="218"/>
      <c r="CO139" s="218"/>
      <c r="CP139" s="218"/>
      <c r="CQ139" s="218"/>
      <c r="CR139" s="218"/>
      <c r="CS139" s="218"/>
      <c r="CT139" s="218"/>
      <c r="CU139" s="218"/>
      <c r="CV139" s="218"/>
      <c r="CW139" s="218"/>
      <c r="CX139" s="218"/>
      <c r="CY139" s="218"/>
      <c r="CZ139" s="218"/>
      <c r="DA139" s="218"/>
      <c r="DB139" s="218"/>
      <c r="DC139" s="218"/>
      <c r="DD139" s="218"/>
      <c r="DE139" s="218"/>
      <c r="DF139" s="218"/>
      <c r="DG139" s="218"/>
      <c r="DH139" s="218"/>
      <c r="DI139" s="218"/>
      <c r="DJ139" s="218"/>
      <c r="DK139" s="218"/>
      <c r="DL139" s="218"/>
      <c r="DM139" s="218"/>
      <c r="DN139" s="218"/>
      <c r="DO139" s="218"/>
      <c r="DP139" s="218"/>
      <c r="DQ139" s="218"/>
      <c r="DR139" s="218"/>
      <c r="DS139" s="218"/>
      <c r="DT139" s="218"/>
      <c r="DU139" s="218"/>
      <c r="DV139" s="218"/>
      <c r="DW139" s="218"/>
      <c r="DX139" s="218"/>
      <c r="DY139" s="218"/>
      <c r="DZ139" s="218"/>
      <c r="EA139" s="218"/>
      <c r="EB139" s="218"/>
      <c r="EC139" s="218"/>
      <c r="ED139" s="218"/>
      <c r="EE139" s="218"/>
      <c r="EF139" s="218"/>
      <c r="EG139" s="218"/>
      <c r="EH139" s="218"/>
      <c r="EI139" s="218"/>
      <c r="EJ139" s="218"/>
      <c r="EK139" s="218"/>
      <c r="EL139" s="218"/>
      <c r="EM139" s="218"/>
      <c r="EN139" s="218"/>
      <c r="EO139" s="218"/>
      <c r="EP139" s="218"/>
      <c r="EQ139" s="218"/>
      <c r="ER139" s="218"/>
      <c r="ES139" s="218"/>
      <c r="ET139" s="218"/>
      <c r="EU139" s="218"/>
      <c r="EV139" s="218"/>
      <c r="EW139" s="218"/>
      <c r="EX139" s="218"/>
      <c r="EY139" s="218"/>
      <c r="EZ139" s="218"/>
      <c r="FA139" s="218"/>
      <c r="FB139" s="218"/>
      <c r="FC139" s="218"/>
      <c r="FD139" s="218"/>
      <c r="FE139" s="218"/>
      <c r="FF139" s="218"/>
      <c r="FG139" s="218"/>
      <c r="FH139" s="218"/>
      <c r="FI139" s="218"/>
      <c r="FJ139" s="218"/>
      <c r="FK139" s="218"/>
      <c r="FL139" s="218"/>
      <c r="FM139" s="218"/>
      <c r="FN139" s="218"/>
      <c r="FO139" s="218"/>
      <c r="FP139" s="218"/>
      <c r="FQ139" s="218"/>
      <c r="FR139" s="218"/>
      <c r="FS139" s="218"/>
      <c r="FT139" s="218"/>
      <c r="FU139" s="218"/>
      <c r="FV139" s="218"/>
      <c r="FW139" s="218"/>
      <c r="FX139" s="218"/>
      <c r="FY139" s="218"/>
      <c r="FZ139" s="218"/>
      <c r="GA139" s="218"/>
      <c r="GB139" s="218"/>
      <c r="GC139" s="218"/>
      <c r="GD139" s="218"/>
      <c r="GE139" s="218"/>
      <c r="GF139" s="218"/>
      <c r="GG139" s="218"/>
      <c r="GH139" s="218"/>
      <c r="GI139" s="218"/>
      <c r="GJ139" s="218"/>
      <c r="GK139" s="218"/>
      <c r="GL139" s="218"/>
      <c r="GM139" s="218"/>
      <c r="GN139" s="218"/>
      <c r="GO139" s="218"/>
      <c r="GP139" s="218"/>
      <c r="GQ139" s="218"/>
      <c r="GR139" s="218"/>
      <c r="GS139" s="218"/>
      <c r="GT139" s="218"/>
      <c r="GU139" s="218"/>
      <c r="GV139" s="218"/>
      <c r="GW139" s="218"/>
      <c r="GX139" s="218"/>
      <c r="GY139" s="218"/>
      <c r="GZ139" s="218"/>
      <c r="HA139" s="218"/>
      <c r="HB139" s="218"/>
      <c r="HC139" s="218"/>
      <c r="HD139" s="218"/>
      <c r="HE139" s="218"/>
      <c r="HF139" s="218"/>
      <c r="HG139" s="218"/>
      <c r="HH139" s="218"/>
      <c r="HI139" s="218"/>
      <c r="HJ139" s="218"/>
      <c r="HK139" s="218"/>
      <c r="HL139" s="218"/>
      <c r="HM139" s="218"/>
      <c r="HN139" s="218"/>
      <c r="HO139" s="218"/>
      <c r="HP139" s="218"/>
      <c r="HQ139" s="218"/>
      <c r="HR139" s="218"/>
      <c r="HS139" s="218"/>
      <c r="HT139" s="218"/>
      <c r="HU139" s="218"/>
      <c r="HV139" s="218"/>
      <c r="HW139" s="218"/>
      <c r="HX139" s="218"/>
      <c r="HY139" s="218"/>
      <c r="HZ139" s="218"/>
      <c r="IA139" s="218"/>
      <c r="IB139" s="218"/>
      <c r="IC139" s="218"/>
      <c r="ID139" s="218"/>
      <c r="IE139" s="218"/>
      <c r="IF139" s="218"/>
      <c r="IG139" s="218"/>
      <c r="IH139" s="218"/>
      <c r="II139" s="218"/>
      <c r="IJ139" s="218"/>
      <c r="IK139" s="218"/>
      <c r="IL139" s="218"/>
      <c r="IM139" s="218"/>
      <c r="IN139" s="218"/>
      <c r="IO139" s="218"/>
      <c r="IP139" s="218"/>
      <c r="IQ139" s="218"/>
      <c r="IR139" s="218"/>
      <c r="IS139" s="218"/>
      <c r="IT139" s="218"/>
      <c r="IU139" s="218"/>
      <c r="IV139" s="218"/>
      <c r="IW139" s="218"/>
    </row>
    <row r="140" customFormat="false" ht="13.5" hidden="false" customHeight="false" outlineLevel="0" collapsed="false">
      <c r="A140" s="155" t="n">
        <f aca="false">+A132+1</f>
        <v>18</v>
      </c>
      <c r="B140" s="208" t="str">
        <f aca="false">+'Detail by Turbine'!G23</f>
        <v>Fr 6B 60 hz power barges (BV = 0)</v>
      </c>
      <c r="C140" s="209" t="str">
        <f aca="false">+'Detail by Turbine'!S23</f>
        <v>Unassigned</v>
      </c>
      <c r="D140" s="221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  <c r="AA140" s="221"/>
      <c r="AB140" s="221"/>
      <c r="AC140" s="221"/>
      <c r="AD140" s="221"/>
      <c r="AE140" s="221"/>
      <c r="AF140" s="221"/>
      <c r="AG140" s="221"/>
      <c r="AH140" s="221"/>
      <c r="AI140" s="222"/>
      <c r="AJ140" s="221"/>
      <c r="AK140" s="221"/>
      <c r="AL140" s="221"/>
      <c r="AM140" s="221"/>
      <c r="AN140" s="221"/>
      <c r="AO140" s="221"/>
      <c r="AP140" s="221"/>
      <c r="AQ140" s="221"/>
      <c r="AR140" s="221"/>
      <c r="AS140" s="221"/>
      <c r="AT140" s="221"/>
      <c r="AU140" s="221"/>
      <c r="AV140" s="221"/>
      <c r="AW140" s="221"/>
      <c r="AX140" s="221"/>
      <c r="AY140" s="221"/>
      <c r="AZ140" s="221"/>
      <c r="BA140" s="221"/>
      <c r="BB140" s="221"/>
      <c r="BC140" s="223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5"/>
      <c r="CM140" s="225"/>
      <c r="CN140" s="225"/>
      <c r="CO140" s="225"/>
      <c r="CP140" s="225"/>
      <c r="CQ140" s="225"/>
      <c r="CR140" s="225"/>
      <c r="CS140" s="225"/>
      <c r="CT140" s="225"/>
      <c r="CU140" s="225"/>
      <c r="CV140" s="225"/>
      <c r="CW140" s="225"/>
      <c r="CX140" s="225"/>
      <c r="CY140" s="225"/>
      <c r="CZ140" s="225"/>
      <c r="DA140" s="225"/>
      <c r="DB140" s="225"/>
      <c r="DC140" s="225"/>
      <c r="DD140" s="225"/>
      <c r="DE140" s="225"/>
      <c r="DF140" s="225"/>
      <c r="DG140" s="225"/>
      <c r="DH140" s="225"/>
      <c r="DI140" s="225"/>
      <c r="DJ140" s="225"/>
      <c r="DK140" s="225"/>
      <c r="DL140" s="225"/>
      <c r="DM140" s="225"/>
      <c r="DN140" s="225"/>
      <c r="DO140" s="225"/>
      <c r="DP140" s="225"/>
      <c r="DQ140" s="225"/>
      <c r="DR140" s="225"/>
      <c r="DS140" s="225"/>
      <c r="DT140" s="225"/>
      <c r="DU140" s="225"/>
      <c r="DV140" s="225"/>
      <c r="DW140" s="225"/>
      <c r="DX140" s="225"/>
      <c r="DY140" s="225"/>
      <c r="DZ140" s="225"/>
      <c r="EA140" s="225"/>
      <c r="EB140" s="225"/>
      <c r="EC140" s="225"/>
      <c r="ED140" s="225"/>
      <c r="EE140" s="225"/>
      <c r="EF140" s="225"/>
      <c r="EG140" s="225"/>
      <c r="EH140" s="225"/>
      <c r="EI140" s="225"/>
      <c r="EJ140" s="225"/>
      <c r="EK140" s="225"/>
      <c r="EL140" s="225"/>
      <c r="EM140" s="225"/>
      <c r="EN140" s="225"/>
      <c r="EO140" s="225"/>
      <c r="EP140" s="225"/>
      <c r="EQ140" s="225"/>
      <c r="ER140" s="225"/>
      <c r="ES140" s="225"/>
      <c r="ET140" s="225"/>
      <c r="EU140" s="225"/>
      <c r="EV140" s="225"/>
      <c r="EW140" s="225"/>
      <c r="EX140" s="225"/>
      <c r="EY140" s="225"/>
      <c r="EZ140" s="225"/>
      <c r="FA140" s="225"/>
      <c r="FB140" s="225"/>
      <c r="FC140" s="225"/>
      <c r="FD140" s="225"/>
      <c r="FE140" s="225"/>
      <c r="FF140" s="225"/>
      <c r="FG140" s="225"/>
      <c r="FH140" s="225"/>
      <c r="FI140" s="225"/>
      <c r="FJ140" s="225"/>
      <c r="FK140" s="225"/>
      <c r="FL140" s="225"/>
      <c r="FM140" s="225"/>
      <c r="FN140" s="225"/>
      <c r="FO140" s="225"/>
      <c r="FP140" s="225"/>
      <c r="FQ140" s="225"/>
      <c r="FR140" s="225"/>
      <c r="FS140" s="225"/>
      <c r="FT140" s="225"/>
      <c r="FU140" s="225"/>
      <c r="FV140" s="225"/>
      <c r="FW140" s="225"/>
      <c r="FX140" s="225"/>
      <c r="FY140" s="225"/>
      <c r="FZ140" s="225"/>
      <c r="GA140" s="225"/>
      <c r="GB140" s="225"/>
      <c r="GC140" s="225"/>
      <c r="GD140" s="225"/>
      <c r="GE140" s="225"/>
      <c r="GF140" s="225"/>
      <c r="GG140" s="225"/>
      <c r="GH140" s="225"/>
      <c r="GI140" s="225"/>
      <c r="GJ140" s="225"/>
      <c r="GK140" s="225"/>
      <c r="GL140" s="225"/>
      <c r="GM140" s="225"/>
      <c r="GN140" s="225"/>
      <c r="GO140" s="225"/>
      <c r="GP140" s="225"/>
      <c r="GQ140" s="225"/>
      <c r="GR140" s="225"/>
      <c r="GS140" s="225"/>
      <c r="GT140" s="225"/>
      <c r="GU140" s="225"/>
      <c r="GV140" s="225"/>
      <c r="GW140" s="225"/>
      <c r="GX140" s="225"/>
      <c r="GY140" s="225"/>
      <c r="GZ140" s="225"/>
      <c r="HA140" s="225"/>
      <c r="HB140" s="225"/>
      <c r="HC140" s="225"/>
      <c r="HD140" s="225"/>
      <c r="HE140" s="225"/>
      <c r="HF140" s="225"/>
      <c r="HG140" s="225"/>
      <c r="HH140" s="225"/>
      <c r="HI140" s="225"/>
      <c r="HJ140" s="225"/>
      <c r="HK140" s="225"/>
      <c r="HL140" s="225"/>
      <c r="HM140" s="225"/>
      <c r="HN140" s="225"/>
      <c r="HO140" s="225"/>
      <c r="HP140" s="225"/>
      <c r="HQ140" s="225"/>
      <c r="HR140" s="225"/>
      <c r="HS140" s="225"/>
      <c r="HT140" s="225"/>
      <c r="HU140" s="225"/>
      <c r="HV140" s="225"/>
      <c r="HW140" s="225"/>
      <c r="HX140" s="225"/>
      <c r="HY140" s="225"/>
      <c r="HZ140" s="225"/>
      <c r="IA140" s="225"/>
      <c r="IB140" s="225"/>
      <c r="IC140" s="225"/>
      <c r="ID140" s="225"/>
      <c r="IE140" s="225"/>
      <c r="IF140" s="225"/>
      <c r="IG140" s="225"/>
      <c r="IH140" s="225"/>
      <c r="II140" s="225"/>
      <c r="IJ140" s="225"/>
      <c r="IK140" s="225"/>
      <c r="IL140" s="225"/>
      <c r="IM140" s="225"/>
      <c r="IN140" s="225"/>
      <c r="IO140" s="225"/>
      <c r="IP140" s="225"/>
      <c r="IQ140" s="225"/>
      <c r="IR140" s="225"/>
      <c r="IS140" s="225"/>
      <c r="IT140" s="225"/>
      <c r="IU140" s="225"/>
      <c r="IV140" s="225"/>
      <c r="IW140" s="225"/>
    </row>
    <row r="141" customFormat="false" ht="12.75" hidden="false" customHeight="false" outlineLevel="0" collapsed="false">
      <c r="A141" s="155"/>
      <c r="B141" s="211" t="s">
        <v>128</v>
      </c>
      <c r="C141" s="209"/>
      <c r="D141" s="212" t="n">
        <f aca="false">+D140</f>
        <v>0</v>
      </c>
      <c r="E141" s="212" t="n">
        <v>0</v>
      </c>
      <c r="F141" s="212" t="n">
        <v>0</v>
      </c>
      <c r="G141" s="212" t="n">
        <v>0</v>
      </c>
      <c r="H141" s="212" t="n">
        <v>0</v>
      </c>
      <c r="I141" s="212" t="n">
        <v>0</v>
      </c>
      <c r="J141" s="212" t="n">
        <v>0</v>
      </c>
      <c r="K141" s="212" t="n">
        <v>0</v>
      </c>
      <c r="L141" s="212" t="n">
        <v>0</v>
      </c>
      <c r="M141" s="212" t="n">
        <v>0</v>
      </c>
      <c r="N141" s="212" t="n">
        <v>0</v>
      </c>
      <c r="O141" s="212" t="n">
        <v>0</v>
      </c>
      <c r="P141" s="212" t="n">
        <v>0</v>
      </c>
      <c r="Q141" s="212" t="n">
        <v>0</v>
      </c>
      <c r="R141" s="212" t="n">
        <v>0</v>
      </c>
      <c r="S141" s="212" t="n">
        <v>0</v>
      </c>
      <c r="T141" s="212" t="n">
        <v>0</v>
      </c>
      <c r="U141" s="212" t="n">
        <v>0</v>
      </c>
      <c r="V141" s="212" t="n">
        <v>0</v>
      </c>
      <c r="W141" s="212" t="n">
        <v>1</v>
      </c>
      <c r="X141" s="212" t="n">
        <v>0</v>
      </c>
      <c r="Y141" s="212" t="n">
        <v>0</v>
      </c>
      <c r="Z141" s="212" t="n">
        <v>0</v>
      </c>
      <c r="AA141" s="212" t="n">
        <v>0</v>
      </c>
      <c r="AB141" s="212" t="n">
        <v>0</v>
      </c>
      <c r="AC141" s="212" t="n">
        <v>0</v>
      </c>
      <c r="AD141" s="212" t="n">
        <v>0</v>
      </c>
      <c r="AE141" s="212" t="n">
        <v>0</v>
      </c>
      <c r="AF141" s="212" t="n">
        <v>0</v>
      </c>
      <c r="AG141" s="212" t="n">
        <v>0</v>
      </c>
      <c r="AH141" s="212" t="n">
        <v>0</v>
      </c>
      <c r="AI141" s="164" t="n">
        <v>0</v>
      </c>
      <c r="AJ141" s="212" t="n">
        <v>0</v>
      </c>
      <c r="AK141" s="212" t="n">
        <v>0</v>
      </c>
      <c r="AL141" s="212" t="n">
        <v>0</v>
      </c>
      <c r="AM141" s="212" t="n">
        <v>0</v>
      </c>
      <c r="AN141" s="212" t="n">
        <v>0</v>
      </c>
      <c r="AO141" s="212" t="n">
        <v>0</v>
      </c>
      <c r="AP141" s="212" t="n">
        <v>0</v>
      </c>
      <c r="AQ141" s="212" t="n">
        <v>0</v>
      </c>
      <c r="AR141" s="212" t="n">
        <v>0</v>
      </c>
      <c r="AS141" s="212" t="n">
        <v>0</v>
      </c>
      <c r="AT141" s="212" t="n">
        <v>0</v>
      </c>
      <c r="AU141" s="212" t="n">
        <v>0</v>
      </c>
      <c r="AV141" s="212" t="n">
        <v>0</v>
      </c>
      <c r="AW141" s="212" t="n">
        <v>0</v>
      </c>
      <c r="AX141" s="212" t="n">
        <v>0</v>
      </c>
      <c r="AY141" s="212" t="n">
        <v>0</v>
      </c>
      <c r="AZ141" s="212" t="n">
        <v>0</v>
      </c>
      <c r="BA141" s="212" t="n">
        <v>0</v>
      </c>
      <c r="BB141" s="212" t="n">
        <v>0</v>
      </c>
      <c r="BC141" s="226" t="n">
        <f aca="false">SUM(D141:BB141)</f>
        <v>1</v>
      </c>
      <c r="BD141" s="211"/>
      <c r="BE141" s="227"/>
      <c r="BF141" s="227"/>
      <c r="BG141" s="227"/>
      <c r="BH141" s="227"/>
      <c r="BI141" s="227"/>
      <c r="BJ141" s="227"/>
      <c r="BK141" s="227"/>
      <c r="BL141" s="227"/>
      <c r="BM141" s="227"/>
      <c r="BN141" s="227"/>
      <c r="BO141" s="227"/>
      <c r="BP141" s="227"/>
      <c r="BQ141" s="227"/>
      <c r="BR141" s="227"/>
      <c r="BS141" s="227"/>
      <c r="BT141" s="227"/>
      <c r="BU141" s="227"/>
      <c r="BV141" s="227"/>
      <c r="BW141" s="227"/>
      <c r="BX141" s="227"/>
      <c r="BY141" s="227"/>
      <c r="BZ141" s="227"/>
      <c r="CA141" s="227"/>
      <c r="CB141" s="227"/>
      <c r="CC141" s="227"/>
      <c r="CD141" s="227"/>
      <c r="CE141" s="227"/>
      <c r="CF141" s="227"/>
      <c r="CG141" s="227"/>
      <c r="CH141" s="227"/>
      <c r="CI141" s="227"/>
      <c r="CJ141" s="227"/>
      <c r="CK141" s="227"/>
      <c r="CL141" s="227"/>
      <c r="CM141" s="227"/>
      <c r="CN141" s="227"/>
      <c r="CO141" s="227"/>
      <c r="CP141" s="227"/>
      <c r="CQ141" s="227"/>
      <c r="CR141" s="227"/>
      <c r="CS141" s="227"/>
      <c r="CT141" s="227"/>
      <c r="CU141" s="227"/>
      <c r="CV141" s="227"/>
      <c r="CW141" s="227"/>
      <c r="CX141" s="227"/>
      <c r="CY141" s="227"/>
      <c r="CZ141" s="227"/>
      <c r="DA141" s="227"/>
      <c r="DB141" s="227"/>
      <c r="DC141" s="227"/>
      <c r="DD141" s="227"/>
      <c r="DE141" s="227"/>
      <c r="DF141" s="227"/>
      <c r="DG141" s="227"/>
      <c r="DH141" s="227"/>
      <c r="DI141" s="227"/>
      <c r="DJ141" s="227"/>
      <c r="DK141" s="227"/>
      <c r="DL141" s="227"/>
      <c r="DM141" s="227"/>
      <c r="DN141" s="227"/>
      <c r="DO141" s="227"/>
      <c r="DP141" s="227"/>
      <c r="DQ141" s="227"/>
      <c r="DR141" s="227"/>
      <c r="DS141" s="227"/>
      <c r="DT141" s="227"/>
      <c r="DU141" s="227"/>
      <c r="DV141" s="227"/>
      <c r="DW141" s="227"/>
      <c r="DX141" s="227"/>
      <c r="DY141" s="227"/>
      <c r="DZ141" s="227"/>
      <c r="EA141" s="227"/>
      <c r="EB141" s="227"/>
      <c r="EC141" s="227"/>
      <c r="ED141" s="227"/>
      <c r="EE141" s="227"/>
      <c r="EF141" s="227"/>
      <c r="EG141" s="227"/>
      <c r="EH141" s="227"/>
      <c r="EI141" s="227"/>
      <c r="EJ141" s="227"/>
      <c r="EK141" s="227"/>
      <c r="EL141" s="227"/>
      <c r="EM141" s="227"/>
      <c r="EN141" s="227"/>
      <c r="EO141" s="227"/>
      <c r="EP141" s="227"/>
      <c r="EQ141" s="227"/>
      <c r="ER141" s="227"/>
      <c r="ES141" s="227"/>
      <c r="ET141" s="227"/>
      <c r="EU141" s="227"/>
      <c r="EV141" s="227"/>
      <c r="EW141" s="227"/>
      <c r="EX141" s="227"/>
      <c r="EY141" s="227"/>
      <c r="EZ141" s="227"/>
      <c r="FA141" s="227"/>
      <c r="FB141" s="227"/>
      <c r="FC141" s="227"/>
      <c r="FD141" s="227"/>
      <c r="FE141" s="227"/>
      <c r="FF141" s="227"/>
      <c r="FG141" s="227"/>
      <c r="FH141" s="227"/>
      <c r="FI141" s="227"/>
      <c r="FJ141" s="227"/>
      <c r="FK141" s="227"/>
      <c r="FL141" s="227"/>
      <c r="FM141" s="227"/>
      <c r="FN141" s="227"/>
      <c r="FO141" s="227"/>
      <c r="FP141" s="227"/>
      <c r="FQ141" s="227"/>
      <c r="FR141" s="227"/>
      <c r="FS141" s="227"/>
      <c r="FT141" s="227"/>
      <c r="FU141" s="227"/>
      <c r="FV141" s="227"/>
      <c r="FW141" s="227"/>
      <c r="FX141" s="227"/>
      <c r="FY141" s="227"/>
      <c r="FZ141" s="227"/>
      <c r="GA141" s="227"/>
      <c r="GB141" s="227"/>
      <c r="GC141" s="227"/>
      <c r="GD141" s="227"/>
      <c r="GE141" s="227"/>
      <c r="GF141" s="227"/>
      <c r="GG141" s="227"/>
      <c r="GH141" s="227"/>
      <c r="GI141" s="227"/>
      <c r="GJ141" s="227"/>
      <c r="GK141" s="227"/>
      <c r="GL141" s="227"/>
      <c r="GM141" s="227"/>
      <c r="GN141" s="227"/>
      <c r="GO141" s="227"/>
      <c r="GP141" s="227"/>
      <c r="GQ141" s="227"/>
      <c r="GR141" s="227"/>
      <c r="GS141" s="227"/>
      <c r="GT141" s="227"/>
      <c r="GU141" s="227"/>
      <c r="GV141" s="227"/>
      <c r="GW141" s="227"/>
      <c r="GX141" s="227"/>
      <c r="GY141" s="227"/>
      <c r="GZ141" s="227"/>
      <c r="HA141" s="227"/>
      <c r="HB141" s="227"/>
      <c r="HC141" s="227"/>
      <c r="HD141" s="227"/>
      <c r="HE141" s="227"/>
      <c r="HF141" s="227"/>
      <c r="HG141" s="227"/>
      <c r="HH141" s="227"/>
      <c r="HI141" s="227"/>
      <c r="HJ141" s="227"/>
      <c r="HK141" s="227"/>
      <c r="HL141" s="227"/>
      <c r="HM141" s="227"/>
      <c r="HN141" s="227"/>
      <c r="HO141" s="227"/>
      <c r="HP141" s="227"/>
      <c r="HQ141" s="227"/>
      <c r="HR141" s="227"/>
      <c r="HS141" s="227"/>
      <c r="HT141" s="227"/>
      <c r="HU141" s="227"/>
      <c r="HV141" s="227"/>
      <c r="HW141" s="227"/>
      <c r="HX141" s="227"/>
      <c r="HY141" s="227"/>
      <c r="HZ141" s="227"/>
      <c r="IA141" s="227"/>
      <c r="IB141" s="227"/>
      <c r="IC141" s="227"/>
      <c r="ID141" s="227"/>
      <c r="IE141" s="227"/>
      <c r="IF141" s="227"/>
      <c r="IG141" s="227"/>
      <c r="IH141" s="227"/>
      <c r="II141" s="227"/>
      <c r="IJ141" s="227"/>
      <c r="IK141" s="227"/>
      <c r="IL141" s="227"/>
      <c r="IM141" s="227"/>
      <c r="IN141" s="227"/>
      <c r="IO141" s="227"/>
      <c r="IP141" s="227"/>
      <c r="IQ141" s="227"/>
      <c r="IR141" s="227"/>
      <c r="IS141" s="227"/>
      <c r="IT141" s="227"/>
      <c r="IU141" s="227"/>
      <c r="IV141" s="227"/>
      <c r="IW141" s="227"/>
    </row>
    <row r="142" customFormat="false" ht="12.75" hidden="false" customHeight="false" outlineLevel="0" collapsed="false">
      <c r="A142" s="155"/>
      <c r="B142" s="211" t="s">
        <v>129</v>
      </c>
      <c r="C142" s="209"/>
      <c r="D142" s="212" t="n">
        <f aca="false">+D141</f>
        <v>0</v>
      </c>
      <c r="E142" s="212" t="n">
        <f aca="false">+D142+E141</f>
        <v>0</v>
      </c>
      <c r="F142" s="212" t="n">
        <f aca="false">+E142+F141</f>
        <v>0</v>
      </c>
      <c r="G142" s="212" t="n">
        <f aca="false">+F142+G141</f>
        <v>0</v>
      </c>
      <c r="H142" s="212" t="n">
        <f aca="false">+G142+H141</f>
        <v>0</v>
      </c>
      <c r="I142" s="212" t="n">
        <f aca="false">+H142+I141</f>
        <v>0</v>
      </c>
      <c r="J142" s="212" t="n">
        <f aca="false">+I142+J141</f>
        <v>0</v>
      </c>
      <c r="K142" s="212" t="n">
        <f aca="false">+J142+K141</f>
        <v>0</v>
      </c>
      <c r="L142" s="212" t="n">
        <f aca="false">+K142+L141</f>
        <v>0</v>
      </c>
      <c r="M142" s="212" t="n">
        <f aca="false">+L142+M141</f>
        <v>0</v>
      </c>
      <c r="N142" s="212" t="n">
        <f aca="false">+M142+N141</f>
        <v>0</v>
      </c>
      <c r="O142" s="212" t="n">
        <f aca="false">+N142+O141</f>
        <v>0</v>
      </c>
      <c r="P142" s="212" t="n">
        <f aca="false">+O142+P141</f>
        <v>0</v>
      </c>
      <c r="Q142" s="212" t="n">
        <f aca="false">+P142+Q141</f>
        <v>0</v>
      </c>
      <c r="R142" s="212" t="n">
        <f aca="false">+Q142+R141</f>
        <v>0</v>
      </c>
      <c r="S142" s="212" t="n">
        <f aca="false">+R142+S141</f>
        <v>0</v>
      </c>
      <c r="T142" s="212" t="n">
        <f aca="false">+S142+T141</f>
        <v>0</v>
      </c>
      <c r="U142" s="212" t="n">
        <f aca="false">+T142+U141</f>
        <v>0</v>
      </c>
      <c r="V142" s="212" t="n">
        <f aca="false">+U142+V141</f>
        <v>0</v>
      </c>
      <c r="W142" s="212" t="n">
        <f aca="false">+V142+W141</f>
        <v>1</v>
      </c>
      <c r="X142" s="212" t="n">
        <f aca="false">+W142+X141</f>
        <v>1</v>
      </c>
      <c r="Y142" s="212" t="n">
        <f aca="false">+X142+Y141</f>
        <v>1</v>
      </c>
      <c r="Z142" s="212" t="n">
        <f aca="false">+Y142+Z141</f>
        <v>1</v>
      </c>
      <c r="AA142" s="212" t="n">
        <f aca="false">+Z142+AA141</f>
        <v>1</v>
      </c>
      <c r="AB142" s="212" t="n">
        <f aca="false">+AA142+AB141</f>
        <v>1</v>
      </c>
      <c r="AC142" s="212" t="n">
        <f aca="false">+AB142+AC141</f>
        <v>1</v>
      </c>
      <c r="AD142" s="212" t="n">
        <f aca="false">+AC142+AD141</f>
        <v>1</v>
      </c>
      <c r="AE142" s="212" t="n">
        <f aca="false">+AD142+AE141</f>
        <v>1</v>
      </c>
      <c r="AF142" s="212" t="n">
        <f aca="false">+AE142+AF141</f>
        <v>1</v>
      </c>
      <c r="AG142" s="212" t="n">
        <f aca="false">+AF142+AG141</f>
        <v>1</v>
      </c>
      <c r="AH142" s="212" t="n">
        <f aca="false">+AG142+AH141</f>
        <v>1</v>
      </c>
      <c r="AI142" s="164" t="n">
        <f aca="false">+AH142+AI141</f>
        <v>1</v>
      </c>
      <c r="AJ142" s="212" t="n">
        <f aca="false">+AI142+AJ141</f>
        <v>1</v>
      </c>
      <c r="AK142" s="212" t="n">
        <f aca="false">+AJ142+AK141</f>
        <v>1</v>
      </c>
      <c r="AL142" s="212" t="n">
        <f aca="false">+AK142+AL141</f>
        <v>1</v>
      </c>
      <c r="AM142" s="212" t="n">
        <f aca="false">+AL142+AM141</f>
        <v>1</v>
      </c>
      <c r="AN142" s="212" t="n">
        <f aca="false">+AM142+AN141</f>
        <v>1</v>
      </c>
      <c r="AO142" s="212" t="n">
        <f aca="false">+AN142+AO141</f>
        <v>1</v>
      </c>
      <c r="AP142" s="212" t="n">
        <f aca="false">+AO142+AP141</f>
        <v>1</v>
      </c>
      <c r="AQ142" s="212" t="n">
        <f aca="false">+AP142+AQ141</f>
        <v>1</v>
      </c>
      <c r="AR142" s="212" t="n">
        <f aca="false">+AQ142+AR141</f>
        <v>1</v>
      </c>
      <c r="AS142" s="212" t="n">
        <f aca="false">+AR142+AS141</f>
        <v>1</v>
      </c>
      <c r="AT142" s="212" t="n">
        <f aca="false">+AS142+AT141</f>
        <v>1</v>
      </c>
      <c r="AU142" s="212" t="n">
        <f aca="false">+AT142+AU141</f>
        <v>1</v>
      </c>
      <c r="AV142" s="212" t="n">
        <f aca="false">+AU142+AV141</f>
        <v>1</v>
      </c>
      <c r="AW142" s="212" t="n">
        <f aca="false">+AV142+AW141</f>
        <v>1</v>
      </c>
      <c r="AX142" s="212" t="n">
        <f aca="false">+AW142+AX141</f>
        <v>1</v>
      </c>
      <c r="AY142" s="212" t="n">
        <f aca="false">+AX142+AY141</f>
        <v>1</v>
      </c>
      <c r="AZ142" s="212" t="n">
        <f aca="false">+AY142+AZ141</f>
        <v>1</v>
      </c>
      <c r="BA142" s="212" t="n">
        <f aca="false">+AZ142+BA141</f>
        <v>1</v>
      </c>
      <c r="BB142" s="212" t="n">
        <f aca="false">+BA142+BB141</f>
        <v>1</v>
      </c>
      <c r="BC142" s="226"/>
      <c r="BD142" s="211"/>
      <c r="BE142" s="227"/>
      <c r="BF142" s="227"/>
      <c r="BG142" s="227"/>
      <c r="BH142" s="227"/>
      <c r="BI142" s="227"/>
      <c r="BJ142" s="227"/>
      <c r="BK142" s="227"/>
      <c r="BL142" s="227"/>
      <c r="BM142" s="227"/>
      <c r="BN142" s="227"/>
      <c r="BO142" s="227"/>
      <c r="BP142" s="227"/>
      <c r="BQ142" s="227"/>
      <c r="BR142" s="227"/>
      <c r="BS142" s="227"/>
      <c r="BT142" s="227"/>
      <c r="BU142" s="227"/>
      <c r="BV142" s="227"/>
      <c r="BW142" s="227"/>
      <c r="BX142" s="227"/>
      <c r="BY142" s="227"/>
      <c r="BZ142" s="227"/>
      <c r="CA142" s="227"/>
      <c r="CB142" s="227"/>
      <c r="CC142" s="227"/>
      <c r="CD142" s="227"/>
      <c r="CE142" s="227"/>
      <c r="CF142" s="227"/>
      <c r="CG142" s="227"/>
      <c r="CH142" s="227"/>
      <c r="CI142" s="227"/>
      <c r="CJ142" s="227"/>
      <c r="CK142" s="227"/>
      <c r="CL142" s="227"/>
      <c r="CM142" s="227"/>
      <c r="CN142" s="227"/>
      <c r="CO142" s="227"/>
      <c r="CP142" s="227"/>
      <c r="CQ142" s="227"/>
      <c r="CR142" s="227"/>
      <c r="CS142" s="227"/>
      <c r="CT142" s="227"/>
      <c r="CU142" s="227"/>
      <c r="CV142" s="227"/>
      <c r="CW142" s="227"/>
      <c r="CX142" s="227"/>
      <c r="CY142" s="227"/>
      <c r="CZ142" s="227"/>
      <c r="DA142" s="227"/>
      <c r="DB142" s="227"/>
      <c r="DC142" s="227"/>
      <c r="DD142" s="227"/>
      <c r="DE142" s="227"/>
      <c r="DF142" s="227"/>
      <c r="DG142" s="227"/>
      <c r="DH142" s="227"/>
      <c r="DI142" s="227"/>
      <c r="DJ142" s="227"/>
      <c r="DK142" s="227"/>
      <c r="DL142" s="227"/>
      <c r="DM142" s="227"/>
      <c r="DN142" s="227"/>
      <c r="DO142" s="227"/>
      <c r="DP142" s="227"/>
      <c r="DQ142" s="227"/>
      <c r="DR142" s="227"/>
      <c r="DS142" s="227"/>
      <c r="DT142" s="227"/>
      <c r="DU142" s="227"/>
      <c r="DV142" s="227"/>
      <c r="DW142" s="227"/>
      <c r="DX142" s="227"/>
      <c r="DY142" s="227"/>
      <c r="DZ142" s="227"/>
      <c r="EA142" s="227"/>
      <c r="EB142" s="227"/>
      <c r="EC142" s="227"/>
      <c r="ED142" s="227"/>
      <c r="EE142" s="227"/>
      <c r="EF142" s="227"/>
      <c r="EG142" s="227"/>
      <c r="EH142" s="227"/>
      <c r="EI142" s="227"/>
      <c r="EJ142" s="227"/>
      <c r="EK142" s="227"/>
      <c r="EL142" s="227"/>
      <c r="EM142" s="227"/>
      <c r="EN142" s="227"/>
      <c r="EO142" s="227"/>
      <c r="EP142" s="227"/>
      <c r="EQ142" s="227"/>
      <c r="ER142" s="227"/>
      <c r="ES142" s="227"/>
      <c r="ET142" s="227"/>
      <c r="EU142" s="227"/>
      <c r="EV142" s="227"/>
      <c r="EW142" s="227"/>
      <c r="EX142" s="227"/>
      <c r="EY142" s="227"/>
      <c r="EZ142" s="227"/>
      <c r="FA142" s="227"/>
      <c r="FB142" s="227"/>
      <c r="FC142" s="227"/>
      <c r="FD142" s="227"/>
      <c r="FE142" s="227"/>
      <c r="FF142" s="227"/>
      <c r="FG142" s="227"/>
      <c r="FH142" s="227"/>
      <c r="FI142" s="227"/>
      <c r="FJ142" s="227"/>
      <c r="FK142" s="227"/>
      <c r="FL142" s="227"/>
      <c r="FM142" s="227"/>
      <c r="FN142" s="227"/>
      <c r="FO142" s="227"/>
      <c r="FP142" s="227"/>
      <c r="FQ142" s="227"/>
      <c r="FR142" s="227"/>
      <c r="FS142" s="227"/>
      <c r="FT142" s="227"/>
      <c r="FU142" s="227"/>
      <c r="FV142" s="227"/>
      <c r="FW142" s="227"/>
      <c r="FX142" s="227"/>
      <c r="FY142" s="227"/>
      <c r="FZ142" s="227"/>
      <c r="GA142" s="227"/>
      <c r="GB142" s="227"/>
      <c r="GC142" s="227"/>
      <c r="GD142" s="227"/>
      <c r="GE142" s="227"/>
      <c r="GF142" s="227"/>
      <c r="GG142" s="227"/>
      <c r="GH142" s="227"/>
      <c r="GI142" s="227"/>
      <c r="GJ142" s="227"/>
      <c r="GK142" s="227"/>
      <c r="GL142" s="227"/>
      <c r="GM142" s="227"/>
      <c r="GN142" s="227"/>
      <c r="GO142" s="227"/>
      <c r="GP142" s="227"/>
      <c r="GQ142" s="227"/>
      <c r="GR142" s="227"/>
      <c r="GS142" s="227"/>
      <c r="GT142" s="227"/>
      <c r="GU142" s="227"/>
      <c r="GV142" s="227"/>
      <c r="GW142" s="227"/>
      <c r="GX142" s="227"/>
      <c r="GY142" s="227"/>
      <c r="GZ142" s="227"/>
      <c r="HA142" s="227"/>
      <c r="HB142" s="227"/>
      <c r="HC142" s="227"/>
      <c r="HD142" s="227"/>
      <c r="HE142" s="227"/>
      <c r="HF142" s="227"/>
      <c r="HG142" s="227"/>
      <c r="HH142" s="227"/>
      <c r="HI142" s="227"/>
      <c r="HJ142" s="227"/>
      <c r="HK142" s="227"/>
      <c r="HL142" s="227"/>
      <c r="HM142" s="227"/>
      <c r="HN142" s="227"/>
      <c r="HO142" s="227"/>
      <c r="HP142" s="227"/>
      <c r="HQ142" s="227"/>
      <c r="HR142" s="227"/>
      <c r="HS142" s="227"/>
      <c r="HT142" s="227"/>
      <c r="HU142" s="227"/>
      <c r="HV142" s="227"/>
      <c r="HW142" s="227"/>
      <c r="HX142" s="227"/>
      <c r="HY142" s="227"/>
      <c r="HZ142" s="227"/>
      <c r="IA142" s="227"/>
      <c r="IB142" s="227"/>
      <c r="IC142" s="227"/>
      <c r="ID142" s="227"/>
      <c r="IE142" s="227"/>
      <c r="IF142" s="227"/>
      <c r="IG142" s="227"/>
      <c r="IH142" s="227"/>
      <c r="II142" s="227"/>
      <c r="IJ142" s="227"/>
      <c r="IK142" s="227"/>
      <c r="IL142" s="227"/>
      <c r="IM142" s="227"/>
      <c r="IN142" s="227"/>
      <c r="IO142" s="227"/>
      <c r="IP142" s="227"/>
      <c r="IQ142" s="227"/>
      <c r="IR142" s="227"/>
      <c r="IS142" s="227"/>
      <c r="IT142" s="227"/>
      <c r="IU142" s="227"/>
      <c r="IV142" s="227"/>
      <c r="IW142" s="227"/>
    </row>
    <row r="143" customFormat="false" ht="12.75" hidden="false" customHeight="false" outlineLevel="0" collapsed="false">
      <c r="A143" s="155"/>
      <c r="B143" s="211" t="s">
        <v>130</v>
      </c>
      <c r="C143" s="209"/>
      <c r="D143" s="212" t="n">
        <v>0</v>
      </c>
      <c r="E143" s="212" t="n">
        <v>0</v>
      </c>
      <c r="F143" s="212" t="n">
        <v>0</v>
      </c>
      <c r="G143" s="212" t="n">
        <v>0</v>
      </c>
      <c r="H143" s="212" t="n">
        <v>0</v>
      </c>
      <c r="I143" s="212" t="n">
        <v>0</v>
      </c>
      <c r="J143" s="212" t="n">
        <v>0</v>
      </c>
      <c r="K143" s="212" t="n">
        <v>0</v>
      </c>
      <c r="L143" s="212" t="n">
        <v>0</v>
      </c>
      <c r="M143" s="212" t="n">
        <v>0</v>
      </c>
      <c r="N143" s="212" t="n">
        <v>0</v>
      </c>
      <c r="O143" s="212" t="n">
        <v>0</v>
      </c>
      <c r="P143" s="212" t="n">
        <v>0</v>
      </c>
      <c r="Q143" s="212" t="n">
        <v>0</v>
      </c>
      <c r="R143" s="212" t="n">
        <v>0</v>
      </c>
      <c r="S143" s="212" t="n">
        <v>0</v>
      </c>
      <c r="T143" s="212" t="n">
        <v>0</v>
      </c>
      <c r="U143" s="212" t="n">
        <v>0</v>
      </c>
      <c r="V143" s="212" t="n">
        <v>0</v>
      </c>
      <c r="W143" s="212" t="n">
        <v>1</v>
      </c>
      <c r="X143" s="212" t="n">
        <v>0</v>
      </c>
      <c r="Y143" s="212" t="n">
        <v>0</v>
      </c>
      <c r="Z143" s="212" t="n">
        <v>0</v>
      </c>
      <c r="AA143" s="212" t="n">
        <v>0</v>
      </c>
      <c r="AB143" s="212" t="n">
        <v>0</v>
      </c>
      <c r="AC143" s="212" t="n">
        <v>0</v>
      </c>
      <c r="AD143" s="212" t="n">
        <v>0</v>
      </c>
      <c r="AE143" s="212" t="n">
        <v>0</v>
      </c>
      <c r="AF143" s="212" t="n">
        <v>0</v>
      </c>
      <c r="AG143" s="212" t="n">
        <v>0</v>
      </c>
      <c r="AH143" s="212" t="n">
        <v>0</v>
      </c>
      <c r="AI143" s="164" t="n">
        <v>0</v>
      </c>
      <c r="AJ143" s="212" t="n">
        <v>0</v>
      </c>
      <c r="AK143" s="212" t="n">
        <v>0</v>
      </c>
      <c r="AL143" s="212" t="n">
        <v>0</v>
      </c>
      <c r="AM143" s="212" t="n">
        <v>0</v>
      </c>
      <c r="AN143" s="212" t="n">
        <v>0</v>
      </c>
      <c r="AO143" s="212" t="n">
        <v>0</v>
      </c>
      <c r="AP143" s="212" t="n">
        <v>0</v>
      </c>
      <c r="AQ143" s="212" t="n">
        <v>0</v>
      </c>
      <c r="AR143" s="212" t="n">
        <v>0</v>
      </c>
      <c r="AS143" s="212" t="n">
        <v>0</v>
      </c>
      <c r="AT143" s="212" t="n">
        <v>0</v>
      </c>
      <c r="AU143" s="212" t="n">
        <v>0</v>
      </c>
      <c r="AV143" s="212" t="n">
        <v>0</v>
      </c>
      <c r="AW143" s="212" t="n">
        <v>0</v>
      </c>
      <c r="AX143" s="212" t="n">
        <v>0</v>
      </c>
      <c r="AY143" s="212" t="n">
        <v>0</v>
      </c>
      <c r="AZ143" s="212" t="n">
        <v>0</v>
      </c>
      <c r="BA143" s="212" t="n">
        <v>0</v>
      </c>
      <c r="BB143" s="212" t="n">
        <v>0</v>
      </c>
      <c r="BC143" s="226" t="n">
        <f aca="false">SUM(D143:BB143)</f>
        <v>1</v>
      </c>
      <c r="BD143" s="211"/>
      <c r="BE143" s="227"/>
      <c r="BF143" s="227"/>
      <c r="BG143" s="227"/>
      <c r="BH143" s="227"/>
      <c r="BI143" s="227"/>
      <c r="BJ143" s="227"/>
      <c r="BK143" s="227"/>
      <c r="BL143" s="227"/>
      <c r="BM143" s="227"/>
      <c r="BN143" s="227"/>
      <c r="BO143" s="227"/>
      <c r="BP143" s="227"/>
      <c r="BQ143" s="227"/>
      <c r="BR143" s="227"/>
      <c r="BS143" s="227"/>
      <c r="BT143" s="227"/>
      <c r="BU143" s="227"/>
      <c r="BV143" s="227"/>
      <c r="BW143" s="227"/>
      <c r="BX143" s="227"/>
      <c r="BY143" s="227"/>
      <c r="BZ143" s="227"/>
      <c r="CA143" s="227"/>
      <c r="CB143" s="227"/>
      <c r="CC143" s="227"/>
      <c r="CD143" s="227"/>
      <c r="CE143" s="227"/>
      <c r="CF143" s="227"/>
      <c r="CG143" s="227"/>
      <c r="CH143" s="227"/>
      <c r="CI143" s="227"/>
      <c r="CJ143" s="227"/>
      <c r="CK143" s="227"/>
      <c r="CL143" s="227"/>
      <c r="CM143" s="227"/>
      <c r="CN143" s="227"/>
      <c r="CO143" s="227"/>
      <c r="CP143" s="227"/>
      <c r="CQ143" s="227"/>
      <c r="CR143" s="227"/>
      <c r="CS143" s="227"/>
      <c r="CT143" s="227"/>
      <c r="CU143" s="227"/>
      <c r="CV143" s="227"/>
      <c r="CW143" s="227"/>
      <c r="CX143" s="227"/>
      <c r="CY143" s="227"/>
      <c r="CZ143" s="227"/>
      <c r="DA143" s="227"/>
      <c r="DB143" s="227"/>
      <c r="DC143" s="227"/>
      <c r="DD143" s="227"/>
      <c r="DE143" s="227"/>
      <c r="DF143" s="227"/>
      <c r="DG143" s="227"/>
      <c r="DH143" s="227"/>
      <c r="DI143" s="227"/>
      <c r="DJ143" s="227"/>
      <c r="DK143" s="227"/>
      <c r="DL143" s="227"/>
      <c r="DM143" s="227"/>
      <c r="DN143" s="227"/>
      <c r="DO143" s="227"/>
      <c r="DP143" s="227"/>
      <c r="DQ143" s="227"/>
      <c r="DR143" s="227"/>
      <c r="DS143" s="227"/>
      <c r="DT143" s="227"/>
      <c r="DU143" s="227"/>
      <c r="DV143" s="227"/>
      <c r="DW143" s="227"/>
      <c r="DX143" s="227"/>
      <c r="DY143" s="227"/>
      <c r="DZ143" s="227"/>
      <c r="EA143" s="227"/>
      <c r="EB143" s="227"/>
      <c r="EC143" s="227"/>
      <c r="ED143" s="227"/>
      <c r="EE143" s="227"/>
      <c r="EF143" s="227"/>
      <c r="EG143" s="227"/>
      <c r="EH143" s="227"/>
      <c r="EI143" s="227"/>
      <c r="EJ143" s="227"/>
      <c r="EK143" s="227"/>
      <c r="EL143" s="227"/>
      <c r="EM143" s="227"/>
      <c r="EN143" s="227"/>
      <c r="EO143" s="227"/>
      <c r="EP143" s="227"/>
      <c r="EQ143" s="227"/>
      <c r="ER143" s="227"/>
      <c r="ES143" s="227"/>
      <c r="ET143" s="227"/>
      <c r="EU143" s="227"/>
      <c r="EV143" s="227"/>
      <c r="EW143" s="227"/>
      <c r="EX143" s="227"/>
      <c r="EY143" s="227"/>
      <c r="EZ143" s="227"/>
      <c r="FA143" s="227"/>
      <c r="FB143" s="227"/>
      <c r="FC143" s="227"/>
      <c r="FD143" s="227"/>
      <c r="FE143" s="227"/>
      <c r="FF143" s="227"/>
      <c r="FG143" s="227"/>
      <c r="FH143" s="227"/>
      <c r="FI143" s="227"/>
      <c r="FJ143" s="227"/>
      <c r="FK143" s="227"/>
      <c r="FL143" s="227"/>
      <c r="FM143" s="227"/>
      <c r="FN143" s="227"/>
      <c r="FO143" s="227"/>
      <c r="FP143" s="227"/>
      <c r="FQ143" s="227"/>
      <c r="FR143" s="227"/>
      <c r="FS143" s="227"/>
      <c r="FT143" s="227"/>
      <c r="FU143" s="227"/>
      <c r="FV143" s="227"/>
      <c r="FW143" s="227"/>
      <c r="FX143" s="227"/>
      <c r="FY143" s="227"/>
      <c r="FZ143" s="227"/>
      <c r="GA143" s="227"/>
      <c r="GB143" s="227"/>
      <c r="GC143" s="227"/>
      <c r="GD143" s="227"/>
      <c r="GE143" s="227"/>
      <c r="GF143" s="227"/>
      <c r="GG143" s="227"/>
      <c r="GH143" s="227"/>
      <c r="GI143" s="227"/>
      <c r="GJ143" s="227"/>
      <c r="GK143" s="227"/>
      <c r="GL143" s="227"/>
      <c r="GM143" s="227"/>
      <c r="GN143" s="227"/>
      <c r="GO143" s="227"/>
      <c r="GP143" s="227"/>
      <c r="GQ143" s="227"/>
      <c r="GR143" s="227"/>
      <c r="GS143" s="227"/>
      <c r="GT143" s="227"/>
      <c r="GU143" s="227"/>
      <c r="GV143" s="227"/>
      <c r="GW143" s="227"/>
      <c r="GX143" s="227"/>
      <c r="GY143" s="227"/>
      <c r="GZ143" s="227"/>
      <c r="HA143" s="227"/>
      <c r="HB143" s="227"/>
      <c r="HC143" s="227"/>
      <c r="HD143" s="227"/>
      <c r="HE143" s="227"/>
      <c r="HF143" s="227"/>
      <c r="HG143" s="227"/>
      <c r="HH143" s="227"/>
      <c r="HI143" s="227"/>
      <c r="HJ143" s="227"/>
      <c r="HK143" s="227"/>
      <c r="HL143" s="227"/>
      <c r="HM143" s="227"/>
      <c r="HN143" s="227"/>
      <c r="HO143" s="227"/>
      <c r="HP143" s="227"/>
      <c r="HQ143" s="227"/>
      <c r="HR143" s="227"/>
      <c r="HS143" s="227"/>
      <c r="HT143" s="227"/>
      <c r="HU143" s="227"/>
      <c r="HV143" s="227"/>
      <c r="HW143" s="227"/>
      <c r="HX143" s="227"/>
      <c r="HY143" s="227"/>
      <c r="HZ143" s="227"/>
      <c r="IA143" s="227"/>
      <c r="IB143" s="227"/>
      <c r="IC143" s="227"/>
      <c r="ID143" s="227"/>
      <c r="IE143" s="227"/>
      <c r="IF143" s="227"/>
      <c r="IG143" s="227"/>
      <c r="IH143" s="227"/>
      <c r="II143" s="227"/>
      <c r="IJ143" s="227"/>
      <c r="IK143" s="227"/>
      <c r="IL143" s="227"/>
      <c r="IM143" s="227"/>
      <c r="IN143" s="227"/>
      <c r="IO143" s="227"/>
      <c r="IP143" s="227"/>
      <c r="IQ143" s="227"/>
      <c r="IR143" s="227"/>
      <c r="IS143" s="227"/>
      <c r="IT143" s="227"/>
      <c r="IU143" s="227"/>
      <c r="IV143" s="227"/>
      <c r="IW143" s="227"/>
    </row>
    <row r="144" customFormat="false" ht="12.75" hidden="false" customHeight="false" outlineLevel="0" collapsed="false">
      <c r="A144" s="155"/>
      <c r="B144" s="211" t="s">
        <v>131</v>
      </c>
      <c r="C144" s="209"/>
      <c r="D144" s="212" t="n">
        <f aca="false">+D143</f>
        <v>0</v>
      </c>
      <c r="E144" s="212" t="n">
        <f aca="false">+D144+E143</f>
        <v>0</v>
      </c>
      <c r="F144" s="212" t="n">
        <f aca="false">+E144+F143</f>
        <v>0</v>
      </c>
      <c r="G144" s="212" t="n">
        <f aca="false">+F144+G143</f>
        <v>0</v>
      </c>
      <c r="H144" s="212" t="n">
        <f aca="false">+G144+H143</f>
        <v>0</v>
      </c>
      <c r="I144" s="212" t="n">
        <f aca="false">+H144+I143</f>
        <v>0</v>
      </c>
      <c r="J144" s="212" t="n">
        <f aca="false">+I144+J143</f>
        <v>0</v>
      </c>
      <c r="K144" s="212" t="n">
        <f aca="false">+J144+K143</f>
        <v>0</v>
      </c>
      <c r="L144" s="212" t="n">
        <f aca="false">+K144+L143</f>
        <v>0</v>
      </c>
      <c r="M144" s="212" t="n">
        <f aca="false">+L144+M143</f>
        <v>0</v>
      </c>
      <c r="N144" s="212" t="n">
        <f aca="false">+M144+N143</f>
        <v>0</v>
      </c>
      <c r="O144" s="212" t="n">
        <f aca="false">+N144+O143</f>
        <v>0</v>
      </c>
      <c r="P144" s="212" t="n">
        <f aca="false">+O144+P143</f>
        <v>0</v>
      </c>
      <c r="Q144" s="212" t="n">
        <f aca="false">+P144+Q143</f>
        <v>0</v>
      </c>
      <c r="R144" s="212" t="n">
        <f aca="false">+Q144+R143</f>
        <v>0</v>
      </c>
      <c r="S144" s="212" t="n">
        <f aca="false">+R144+S143</f>
        <v>0</v>
      </c>
      <c r="T144" s="212" t="n">
        <f aca="false">+S144+T143</f>
        <v>0</v>
      </c>
      <c r="U144" s="212" t="n">
        <f aca="false">+T144+U143</f>
        <v>0</v>
      </c>
      <c r="V144" s="212" t="n">
        <f aca="false">+U144+V143</f>
        <v>0</v>
      </c>
      <c r="W144" s="212" t="n">
        <f aca="false">+V144+W143</f>
        <v>1</v>
      </c>
      <c r="X144" s="212" t="n">
        <f aca="false">+W144+X143</f>
        <v>1</v>
      </c>
      <c r="Y144" s="212" t="n">
        <f aca="false">+X144+Y143</f>
        <v>1</v>
      </c>
      <c r="Z144" s="212" t="n">
        <f aca="false">+Y144+Z143</f>
        <v>1</v>
      </c>
      <c r="AA144" s="212" t="n">
        <f aca="false">+Z144+AA143</f>
        <v>1</v>
      </c>
      <c r="AB144" s="212" t="n">
        <f aca="false">+AA144+AB143</f>
        <v>1</v>
      </c>
      <c r="AC144" s="212" t="n">
        <f aca="false">+AB144+AC143</f>
        <v>1</v>
      </c>
      <c r="AD144" s="212" t="n">
        <f aca="false">+AC144+AD143</f>
        <v>1</v>
      </c>
      <c r="AE144" s="212" t="n">
        <f aca="false">+AD144+AE143</f>
        <v>1</v>
      </c>
      <c r="AF144" s="212" t="n">
        <f aca="false">+AE144+AF143</f>
        <v>1</v>
      </c>
      <c r="AG144" s="212" t="n">
        <f aca="false">+AF144+AG143</f>
        <v>1</v>
      </c>
      <c r="AH144" s="212" t="n">
        <f aca="false">+AG144+AH143</f>
        <v>1</v>
      </c>
      <c r="AI144" s="164" t="n">
        <f aca="false">+AH144+AI143</f>
        <v>1</v>
      </c>
      <c r="AJ144" s="212" t="n">
        <f aca="false">+AI144+AJ143</f>
        <v>1</v>
      </c>
      <c r="AK144" s="212" t="n">
        <f aca="false">+AJ144+AK143</f>
        <v>1</v>
      </c>
      <c r="AL144" s="212" t="n">
        <f aca="false">+AK144+AL143</f>
        <v>1</v>
      </c>
      <c r="AM144" s="212" t="n">
        <f aca="false">+AL144+AM143</f>
        <v>1</v>
      </c>
      <c r="AN144" s="212" t="n">
        <f aca="false">+AM144+AN143</f>
        <v>1</v>
      </c>
      <c r="AO144" s="212" t="n">
        <f aca="false">+AN144+AO143</f>
        <v>1</v>
      </c>
      <c r="AP144" s="212" t="n">
        <f aca="false">+AO144+AP143</f>
        <v>1</v>
      </c>
      <c r="AQ144" s="212" t="n">
        <f aca="false">+AP144+AQ143</f>
        <v>1</v>
      </c>
      <c r="AR144" s="212" t="n">
        <f aca="false">+AQ144+AR143</f>
        <v>1</v>
      </c>
      <c r="AS144" s="212" t="n">
        <f aca="false">+AR144+AS143</f>
        <v>1</v>
      </c>
      <c r="AT144" s="212" t="n">
        <f aca="false">+AS144+AT143</f>
        <v>1</v>
      </c>
      <c r="AU144" s="212" t="n">
        <f aca="false">+AT144+AU143</f>
        <v>1</v>
      </c>
      <c r="AV144" s="212" t="n">
        <f aca="false">+AU144+AV143</f>
        <v>1</v>
      </c>
      <c r="AW144" s="212" t="n">
        <f aca="false">+AV144+AW143</f>
        <v>1</v>
      </c>
      <c r="AX144" s="212" t="n">
        <f aca="false">+AW144+AX143</f>
        <v>1</v>
      </c>
      <c r="AY144" s="212" t="n">
        <f aca="false">+AX144+AY143</f>
        <v>1</v>
      </c>
      <c r="AZ144" s="212" t="n">
        <f aca="false">+AY144+AZ143</f>
        <v>1</v>
      </c>
      <c r="BA144" s="212" t="n">
        <f aca="false">+AZ144+BA143</f>
        <v>1</v>
      </c>
      <c r="BB144" s="212" t="n">
        <f aca="false">+BA144+BB143</f>
        <v>1</v>
      </c>
      <c r="BC144" s="226"/>
      <c r="BD144" s="211"/>
      <c r="BE144" s="227"/>
      <c r="BF144" s="227"/>
      <c r="BG144" s="227"/>
      <c r="BH144" s="227"/>
      <c r="BI144" s="227"/>
      <c r="BJ144" s="227"/>
      <c r="BK144" s="227"/>
      <c r="BL144" s="227"/>
      <c r="BM144" s="227"/>
      <c r="BN144" s="227"/>
      <c r="BO144" s="227"/>
      <c r="BP144" s="227"/>
      <c r="BQ144" s="227"/>
      <c r="BR144" s="227"/>
      <c r="BS144" s="227"/>
      <c r="BT144" s="227"/>
      <c r="BU144" s="227"/>
      <c r="BV144" s="227"/>
      <c r="BW144" s="227"/>
      <c r="BX144" s="227"/>
      <c r="BY144" s="227"/>
      <c r="BZ144" s="227"/>
      <c r="CA144" s="227"/>
      <c r="CB144" s="227"/>
      <c r="CC144" s="227"/>
      <c r="CD144" s="227"/>
      <c r="CE144" s="227"/>
      <c r="CF144" s="227"/>
      <c r="CG144" s="227"/>
      <c r="CH144" s="227"/>
      <c r="CI144" s="227"/>
      <c r="CJ144" s="227"/>
      <c r="CK144" s="227"/>
      <c r="CL144" s="227"/>
      <c r="CM144" s="227"/>
      <c r="CN144" s="227"/>
      <c r="CO144" s="227"/>
      <c r="CP144" s="227"/>
      <c r="CQ144" s="227"/>
      <c r="CR144" s="227"/>
      <c r="CS144" s="227"/>
      <c r="CT144" s="227"/>
      <c r="CU144" s="227"/>
      <c r="CV144" s="227"/>
      <c r="CW144" s="227"/>
      <c r="CX144" s="227"/>
      <c r="CY144" s="227"/>
      <c r="CZ144" s="227"/>
      <c r="DA144" s="227"/>
      <c r="DB144" s="227"/>
      <c r="DC144" s="227"/>
      <c r="DD144" s="227"/>
      <c r="DE144" s="227"/>
      <c r="DF144" s="227"/>
      <c r="DG144" s="227"/>
      <c r="DH144" s="227"/>
      <c r="DI144" s="227"/>
      <c r="DJ144" s="227"/>
      <c r="DK144" s="227"/>
      <c r="DL144" s="227"/>
      <c r="DM144" s="227"/>
      <c r="DN144" s="227"/>
      <c r="DO144" s="227"/>
      <c r="DP144" s="227"/>
      <c r="DQ144" s="227"/>
      <c r="DR144" s="227"/>
      <c r="DS144" s="227"/>
      <c r="DT144" s="227"/>
      <c r="DU144" s="227"/>
      <c r="DV144" s="227"/>
      <c r="DW144" s="227"/>
      <c r="DX144" s="227"/>
      <c r="DY144" s="227"/>
      <c r="DZ144" s="227"/>
      <c r="EA144" s="227"/>
      <c r="EB144" s="227"/>
      <c r="EC144" s="227"/>
      <c r="ED144" s="227"/>
      <c r="EE144" s="227"/>
      <c r="EF144" s="227"/>
      <c r="EG144" s="227"/>
      <c r="EH144" s="227"/>
      <c r="EI144" s="227"/>
      <c r="EJ144" s="227"/>
      <c r="EK144" s="227"/>
      <c r="EL144" s="227"/>
      <c r="EM144" s="227"/>
      <c r="EN144" s="227"/>
      <c r="EO144" s="227"/>
      <c r="EP144" s="227"/>
      <c r="EQ144" s="227"/>
      <c r="ER144" s="227"/>
      <c r="ES144" s="227"/>
      <c r="ET144" s="227"/>
      <c r="EU144" s="227"/>
      <c r="EV144" s="227"/>
      <c r="EW144" s="227"/>
      <c r="EX144" s="227"/>
      <c r="EY144" s="227"/>
      <c r="EZ144" s="227"/>
      <c r="FA144" s="227"/>
      <c r="FB144" s="227"/>
      <c r="FC144" s="227"/>
      <c r="FD144" s="227"/>
      <c r="FE144" s="227"/>
      <c r="FF144" s="227"/>
      <c r="FG144" s="227"/>
      <c r="FH144" s="227"/>
      <c r="FI144" s="227"/>
      <c r="FJ144" s="227"/>
      <c r="FK144" s="227"/>
      <c r="FL144" s="227"/>
      <c r="FM144" s="227"/>
      <c r="FN144" s="227"/>
      <c r="FO144" s="227"/>
      <c r="FP144" s="227"/>
      <c r="FQ144" s="227"/>
      <c r="FR144" s="227"/>
      <c r="FS144" s="227"/>
      <c r="FT144" s="227"/>
      <c r="FU144" s="227"/>
      <c r="FV144" s="227"/>
      <c r="FW144" s="227"/>
      <c r="FX144" s="227"/>
      <c r="FY144" s="227"/>
      <c r="FZ144" s="227"/>
      <c r="GA144" s="227"/>
      <c r="GB144" s="227"/>
      <c r="GC144" s="227"/>
      <c r="GD144" s="227"/>
      <c r="GE144" s="227"/>
      <c r="GF144" s="227"/>
      <c r="GG144" s="227"/>
      <c r="GH144" s="227"/>
      <c r="GI144" s="227"/>
      <c r="GJ144" s="227"/>
      <c r="GK144" s="227"/>
      <c r="GL144" s="227"/>
      <c r="GM144" s="227"/>
      <c r="GN144" s="227"/>
      <c r="GO144" s="227"/>
      <c r="GP144" s="227"/>
      <c r="GQ144" s="227"/>
      <c r="GR144" s="227"/>
      <c r="GS144" s="227"/>
      <c r="GT144" s="227"/>
      <c r="GU144" s="227"/>
      <c r="GV144" s="227"/>
      <c r="GW144" s="227"/>
      <c r="GX144" s="227"/>
      <c r="GY144" s="227"/>
      <c r="GZ144" s="227"/>
      <c r="HA144" s="227"/>
      <c r="HB144" s="227"/>
      <c r="HC144" s="227"/>
      <c r="HD144" s="227"/>
      <c r="HE144" s="227"/>
      <c r="HF144" s="227"/>
      <c r="HG144" s="227"/>
      <c r="HH144" s="227"/>
      <c r="HI144" s="227"/>
      <c r="HJ144" s="227"/>
      <c r="HK144" s="227"/>
      <c r="HL144" s="227"/>
      <c r="HM144" s="227"/>
      <c r="HN144" s="227"/>
      <c r="HO144" s="227"/>
      <c r="HP144" s="227"/>
      <c r="HQ144" s="227"/>
      <c r="HR144" s="227"/>
      <c r="HS144" s="227"/>
      <c r="HT144" s="227"/>
      <c r="HU144" s="227"/>
      <c r="HV144" s="227"/>
      <c r="HW144" s="227"/>
      <c r="HX144" s="227"/>
      <c r="HY144" s="227"/>
      <c r="HZ144" s="227"/>
      <c r="IA144" s="227"/>
      <c r="IB144" s="227"/>
      <c r="IC144" s="227"/>
      <c r="ID144" s="227"/>
      <c r="IE144" s="227"/>
      <c r="IF144" s="227"/>
      <c r="IG144" s="227"/>
      <c r="IH144" s="227"/>
      <c r="II144" s="227"/>
      <c r="IJ144" s="227"/>
      <c r="IK144" s="227"/>
      <c r="IL144" s="227"/>
      <c r="IM144" s="227"/>
      <c r="IN144" s="227"/>
      <c r="IO144" s="227"/>
      <c r="IP144" s="227"/>
      <c r="IQ144" s="227"/>
      <c r="IR144" s="227"/>
      <c r="IS144" s="227"/>
      <c r="IT144" s="227"/>
      <c r="IU144" s="227"/>
      <c r="IV144" s="227"/>
      <c r="IW144" s="227"/>
    </row>
    <row r="145" customFormat="false" ht="12.75" hidden="false" customHeight="false" outlineLevel="0" collapsed="false">
      <c r="A145" s="155"/>
      <c r="B145" s="213"/>
      <c r="C145" s="209"/>
      <c r="D145" s="214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  <c r="AA145" s="214"/>
      <c r="AB145" s="214"/>
      <c r="AC145" s="214"/>
      <c r="AD145" s="214"/>
      <c r="AE145" s="214"/>
      <c r="AF145" s="214"/>
      <c r="AG145" s="214"/>
      <c r="AH145" s="214"/>
      <c r="AI145" s="169"/>
      <c r="AJ145" s="214"/>
      <c r="AK145" s="214"/>
      <c r="AL145" s="214"/>
      <c r="AM145" s="214"/>
      <c r="AN145" s="214"/>
      <c r="AO145" s="214"/>
      <c r="AP145" s="214"/>
      <c r="AQ145" s="214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28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5"/>
      <c r="CM145" s="225"/>
      <c r="CN145" s="225"/>
      <c r="CO145" s="225"/>
      <c r="CP145" s="225"/>
      <c r="CQ145" s="225"/>
      <c r="CR145" s="225"/>
      <c r="CS145" s="225"/>
      <c r="CT145" s="225"/>
      <c r="CU145" s="225"/>
      <c r="CV145" s="225"/>
      <c r="CW145" s="225"/>
      <c r="CX145" s="225"/>
      <c r="CY145" s="225"/>
      <c r="CZ145" s="225"/>
      <c r="DA145" s="225"/>
      <c r="DB145" s="225"/>
      <c r="DC145" s="225"/>
      <c r="DD145" s="225"/>
      <c r="DE145" s="225"/>
      <c r="DF145" s="225"/>
      <c r="DG145" s="225"/>
      <c r="DH145" s="225"/>
      <c r="DI145" s="225"/>
      <c r="DJ145" s="225"/>
      <c r="DK145" s="225"/>
      <c r="DL145" s="225"/>
      <c r="DM145" s="225"/>
      <c r="DN145" s="225"/>
      <c r="DO145" s="225"/>
      <c r="DP145" s="225"/>
      <c r="DQ145" s="225"/>
      <c r="DR145" s="225"/>
      <c r="DS145" s="225"/>
      <c r="DT145" s="225"/>
      <c r="DU145" s="225"/>
      <c r="DV145" s="225"/>
      <c r="DW145" s="225"/>
      <c r="DX145" s="225"/>
      <c r="DY145" s="225"/>
      <c r="DZ145" s="225"/>
      <c r="EA145" s="225"/>
      <c r="EB145" s="225"/>
      <c r="EC145" s="225"/>
      <c r="ED145" s="225"/>
      <c r="EE145" s="225"/>
      <c r="EF145" s="225"/>
      <c r="EG145" s="225"/>
      <c r="EH145" s="225"/>
      <c r="EI145" s="225"/>
      <c r="EJ145" s="225"/>
      <c r="EK145" s="225"/>
      <c r="EL145" s="225"/>
      <c r="EM145" s="225"/>
      <c r="EN145" s="225"/>
      <c r="EO145" s="225"/>
      <c r="EP145" s="225"/>
      <c r="EQ145" s="225"/>
      <c r="ER145" s="225"/>
      <c r="ES145" s="225"/>
      <c r="ET145" s="225"/>
      <c r="EU145" s="225"/>
      <c r="EV145" s="225"/>
      <c r="EW145" s="225"/>
      <c r="EX145" s="225"/>
      <c r="EY145" s="225"/>
      <c r="EZ145" s="225"/>
      <c r="FA145" s="225"/>
      <c r="FB145" s="225"/>
      <c r="FC145" s="225"/>
      <c r="FD145" s="225"/>
      <c r="FE145" s="225"/>
      <c r="FF145" s="225"/>
      <c r="FG145" s="225"/>
      <c r="FH145" s="225"/>
      <c r="FI145" s="225"/>
      <c r="FJ145" s="225"/>
      <c r="FK145" s="225"/>
      <c r="FL145" s="225"/>
      <c r="FM145" s="225"/>
      <c r="FN145" s="225"/>
      <c r="FO145" s="225"/>
      <c r="FP145" s="225"/>
      <c r="FQ145" s="225"/>
      <c r="FR145" s="225"/>
      <c r="FS145" s="225"/>
      <c r="FT145" s="225"/>
      <c r="FU145" s="225"/>
      <c r="FV145" s="225"/>
      <c r="FW145" s="225"/>
      <c r="FX145" s="225"/>
      <c r="FY145" s="225"/>
      <c r="FZ145" s="225"/>
      <c r="GA145" s="225"/>
      <c r="GB145" s="225"/>
      <c r="GC145" s="225"/>
      <c r="GD145" s="225"/>
      <c r="GE145" s="225"/>
      <c r="GF145" s="225"/>
      <c r="GG145" s="225"/>
      <c r="GH145" s="225"/>
      <c r="GI145" s="225"/>
      <c r="GJ145" s="225"/>
      <c r="GK145" s="225"/>
      <c r="GL145" s="225"/>
      <c r="GM145" s="225"/>
      <c r="GN145" s="225"/>
      <c r="GO145" s="225"/>
      <c r="GP145" s="225"/>
      <c r="GQ145" s="225"/>
      <c r="GR145" s="225"/>
      <c r="GS145" s="225"/>
      <c r="GT145" s="225"/>
      <c r="GU145" s="225"/>
      <c r="GV145" s="225"/>
      <c r="GW145" s="225"/>
      <c r="GX145" s="225"/>
      <c r="GY145" s="225"/>
      <c r="GZ145" s="225"/>
      <c r="HA145" s="225"/>
      <c r="HB145" s="225"/>
      <c r="HC145" s="225"/>
      <c r="HD145" s="225"/>
      <c r="HE145" s="225"/>
      <c r="HF145" s="225"/>
      <c r="HG145" s="225"/>
      <c r="HH145" s="225"/>
      <c r="HI145" s="225"/>
      <c r="HJ145" s="225"/>
      <c r="HK145" s="225"/>
      <c r="HL145" s="225"/>
      <c r="HM145" s="225"/>
      <c r="HN145" s="225"/>
      <c r="HO145" s="225"/>
      <c r="HP145" s="225"/>
      <c r="HQ145" s="225"/>
      <c r="HR145" s="225"/>
      <c r="HS145" s="225"/>
      <c r="HT145" s="225"/>
      <c r="HU145" s="225"/>
      <c r="HV145" s="225"/>
      <c r="HW145" s="225"/>
      <c r="HX145" s="225"/>
      <c r="HY145" s="225"/>
      <c r="HZ145" s="225"/>
      <c r="IA145" s="225"/>
      <c r="IB145" s="225"/>
      <c r="IC145" s="225"/>
      <c r="ID145" s="225"/>
      <c r="IE145" s="225"/>
      <c r="IF145" s="225"/>
      <c r="IG145" s="225"/>
      <c r="IH145" s="225"/>
      <c r="II145" s="225"/>
      <c r="IJ145" s="225"/>
      <c r="IK145" s="225"/>
      <c r="IL145" s="225"/>
      <c r="IM145" s="225"/>
      <c r="IN145" s="225"/>
      <c r="IO145" s="225"/>
      <c r="IP145" s="225"/>
      <c r="IQ145" s="225"/>
      <c r="IR145" s="225"/>
      <c r="IS145" s="225"/>
      <c r="IT145" s="225"/>
      <c r="IU145" s="225"/>
      <c r="IV145" s="225"/>
      <c r="IW145" s="225"/>
    </row>
    <row r="146" customFormat="false" ht="12.75" hidden="false" customHeight="false" outlineLevel="0" collapsed="false">
      <c r="A146" s="155"/>
      <c r="B146" s="215" t="s">
        <v>132</v>
      </c>
      <c r="C146" s="216" t="n">
        <f aca="false">13/2</f>
        <v>6.5</v>
      </c>
      <c r="D146" s="217" t="n">
        <f aca="false">+D142*$C146</f>
        <v>0</v>
      </c>
      <c r="E146" s="217" t="n">
        <f aca="false">+E142*$C146</f>
        <v>0</v>
      </c>
      <c r="F146" s="217" t="n">
        <f aca="false">+F142*$C146</f>
        <v>0</v>
      </c>
      <c r="G146" s="217" t="n">
        <f aca="false">+G142*$C146</f>
        <v>0</v>
      </c>
      <c r="H146" s="217" t="n">
        <f aca="false">+H142*$C146</f>
        <v>0</v>
      </c>
      <c r="I146" s="217" t="n">
        <f aca="false">+I142*$C146</f>
        <v>0</v>
      </c>
      <c r="J146" s="217" t="n">
        <f aca="false">+J142*$C146</f>
        <v>0</v>
      </c>
      <c r="K146" s="217" t="n">
        <f aca="false">+K142*$C146</f>
        <v>0</v>
      </c>
      <c r="L146" s="217" t="n">
        <f aca="false">+L142*$C146</f>
        <v>0</v>
      </c>
      <c r="M146" s="217" t="n">
        <f aca="false">+M142*$C146</f>
        <v>0</v>
      </c>
      <c r="N146" s="217" t="n">
        <f aca="false">+N142*$C146</f>
        <v>0</v>
      </c>
      <c r="O146" s="217" t="n">
        <f aca="false">+O142*$C146</f>
        <v>0</v>
      </c>
      <c r="P146" s="217" t="n">
        <f aca="false">+P142*$C146</f>
        <v>0</v>
      </c>
      <c r="Q146" s="217" t="n">
        <f aca="false">+Q142*$C146</f>
        <v>0</v>
      </c>
      <c r="R146" s="217" t="n">
        <f aca="false">+R142*$C146</f>
        <v>0</v>
      </c>
      <c r="S146" s="217" t="n">
        <f aca="false">+S142*$C146</f>
        <v>0</v>
      </c>
      <c r="T146" s="217" t="n">
        <f aca="false">+T142*$C146</f>
        <v>0</v>
      </c>
      <c r="U146" s="217" t="n">
        <f aca="false">+U142*$C146</f>
        <v>0</v>
      </c>
      <c r="V146" s="217" t="n">
        <f aca="false">+V142*$C146</f>
        <v>0</v>
      </c>
      <c r="W146" s="217" t="n">
        <f aca="false">+W142*$C146</f>
        <v>6.5</v>
      </c>
      <c r="X146" s="217" t="n">
        <f aca="false">+X142*$C146</f>
        <v>6.5</v>
      </c>
      <c r="Y146" s="217" t="n">
        <f aca="false">+Y142*$C146</f>
        <v>6.5</v>
      </c>
      <c r="Z146" s="217" t="n">
        <f aca="false">+Z142*$C146</f>
        <v>6.5</v>
      </c>
      <c r="AA146" s="217" t="n">
        <f aca="false">+AA142*$C146</f>
        <v>6.5</v>
      </c>
      <c r="AB146" s="217" t="n">
        <f aca="false">+AB142*$C146</f>
        <v>6.5</v>
      </c>
      <c r="AC146" s="217" t="n">
        <f aca="false">+AC142*$C146</f>
        <v>6.5</v>
      </c>
      <c r="AD146" s="217" t="n">
        <f aca="false">+AD142*$C146</f>
        <v>6.5</v>
      </c>
      <c r="AE146" s="217" t="n">
        <f aca="false">+AE142*$C146</f>
        <v>6.5</v>
      </c>
      <c r="AF146" s="217" t="n">
        <f aca="false">+AF142*$C146</f>
        <v>6.5</v>
      </c>
      <c r="AG146" s="217" t="n">
        <f aca="false">+AG142*$C146</f>
        <v>6.5</v>
      </c>
      <c r="AH146" s="217" t="n">
        <f aca="false">+AH142*$C146</f>
        <v>6.5</v>
      </c>
      <c r="AI146" s="175" t="n">
        <f aca="false">+AI142*$C146</f>
        <v>6.5</v>
      </c>
      <c r="AJ146" s="217" t="n">
        <f aca="false">+AJ142*$C146</f>
        <v>6.5</v>
      </c>
      <c r="AK146" s="217" t="n">
        <f aca="false">+AK142*$C146</f>
        <v>6.5</v>
      </c>
      <c r="AL146" s="217" t="n">
        <f aca="false">+AL142*$C146</f>
        <v>6.5</v>
      </c>
      <c r="AM146" s="217" t="n">
        <f aca="false">+AM142*$C146</f>
        <v>6.5</v>
      </c>
      <c r="AN146" s="217" t="n">
        <f aca="false">+AN142*$C146</f>
        <v>6.5</v>
      </c>
      <c r="AO146" s="217" t="n">
        <f aca="false">+AO142*$C146</f>
        <v>6.5</v>
      </c>
      <c r="AP146" s="217" t="n">
        <f aca="false">+AP142*$C146</f>
        <v>6.5</v>
      </c>
      <c r="AQ146" s="217" t="n">
        <f aca="false">+AQ142*$C146</f>
        <v>6.5</v>
      </c>
      <c r="AR146" s="217" t="n">
        <f aca="false">+AR142*$C146</f>
        <v>6.5</v>
      </c>
      <c r="AS146" s="217" t="n">
        <f aca="false">+AS142*$C146</f>
        <v>6.5</v>
      </c>
      <c r="AT146" s="217" t="n">
        <f aca="false">+AT142*$C146</f>
        <v>6.5</v>
      </c>
      <c r="AU146" s="217" t="n">
        <f aca="false">+AU142*$C146</f>
        <v>6.5</v>
      </c>
      <c r="AV146" s="217" t="n">
        <f aca="false">+AV142*$C146</f>
        <v>6.5</v>
      </c>
      <c r="AW146" s="217" t="n">
        <f aca="false">+AW142*$C146</f>
        <v>6.5</v>
      </c>
      <c r="AX146" s="217" t="n">
        <f aca="false">+AX142*$C146</f>
        <v>6.5</v>
      </c>
      <c r="AY146" s="217" t="n">
        <f aca="false">+AY142*$C146</f>
        <v>6.5</v>
      </c>
      <c r="AZ146" s="217" t="n">
        <f aca="false">+AZ142*$C146</f>
        <v>6.5</v>
      </c>
      <c r="BA146" s="217" t="n">
        <f aca="false">+BA142*$C146</f>
        <v>6.5</v>
      </c>
      <c r="BB146" s="217" t="n">
        <f aca="false">+BB142*$C146</f>
        <v>6.5</v>
      </c>
      <c r="BC146" s="229"/>
      <c r="BD146" s="230"/>
      <c r="BE146" s="230"/>
      <c r="BF146" s="230"/>
      <c r="BG146" s="230"/>
      <c r="BH146" s="230"/>
      <c r="BI146" s="230"/>
      <c r="BJ146" s="230"/>
      <c r="BK146" s="230"/>
      <c r="BL146" s="230"/>
      <c r="BM146" s="230"/>
      <c r="BN146" s="230"/>
      <c r="BO146" s="230"/>
      <c r="BP146" s="230"/>
      <c r="BQ146" s="230"/>
      <c r="BR146" s="230"/>
      <c r="BS146" s="230"/>
      <c r="BT146" s="230"/>
      <c r="BU146" s="230"/>
      <c r="BV146" s="230"/>
      <c r="BW146" s="230"/>
      <c r="BX146" s="230"/>
      <c r="BY146" s="230"/>
      <c r="BZ146" s="230"/>
      <c r="CA146" s="230"/>
      <c r="CB146" s="230"/>
      <c r="CC146" s="230"/>
      <c r="CD146" s="230"/>
      <c r="CE146" s="230"/>
      <c r="CF146" s="230"/>
      <c r="CG146" s="230"/>
      <c r="CH146" s="230"/>
      <c r="CI146" s="230"/>
      <c r="CJ146" s="230"/>
      <c r="CK146" s="230"/>
      <c r="CL146" s="215"/>
      <c r="CM146" s="215"/>
      <c r="CN146" s="215"/>
      <c r="CO146" s="215"/>
      <c r="CP146" s="215"/>
      <c r="CQ146" s="215"/>
      <c r="CR146" s="215"/>
      <c r="CS146" s="215"/>
      <c r="CT146" s="215"/>
      <c r="CU146" s="215"/>
      <c r="CV146" s="215"/>
      <c r="CW146" s="215"/>
      <c r="CX146" s="215"/>
      <c r="CY146" s="215"/>
      <c r="CZ146" s="215"/>
      <c r="DA146" s="215"/>
      <c r="DB146" s="215"/>
      <c r="DC146" s="215"/>
      <c r="DD146" s="215"/>
      <c r="DE146" s="215"/>
      <c r="DF146" s="215"/>
      <c r="DG146" s="215"/>
      <c r="DH146" s="215"/>
      <c r="DI146" s="215"/>
      <c r="DJ146" s="215"/>
      <c r="DK146" s="215"/>
      <c r="DL146" s="215"/>
      <c r="DM146" s="215"/>
      <c r="DN146" s="215"/>
      <c r="DO146" s="215"/>
      <c r="DP146" s="215"/>
      <c r="DQ146" s="215"/>
      <c r="DR146" s="215"/>
      <c r="DS146" s="215"/>
      <c r="DT146" s="215"/>
      <c r="DU146" s="215"/>
      <c r="DV146" s="215"/>
      <c r="DW146" s="215"/>
      <c r="DX146" s="215"/>
      <c r="DY146" s="215"/>
      <c r="DZ146" s="215"/>
      <c r="EA146" s="215"/>
      <c r="EB146" s="215"/>
      <c r="EC146" s="215"/>
      <c r="ED146" s="215"/>
      <c r="EE146" s="215"/>
      <c r="EF146" s="215"/>
      <c r="EG146" s="215"/>
      <c r="EH146" s="215"/>
      <c r="EI146" s="215"/>
      <c r="EJ146" s="215"/>
      <c r="EK146" s="215"/>
      <c r="EL146" s="215"/>
      <c r="EM146" s="215"/>
      <c r="EN146" s="215"/>
      <c r="EO146" s="215"/>
      <c r="EP146" s="215"/>
      <c r="EQ146" s="215"/>
      <c r="ER146" s="215"/>
      <c r="ES146" s="215"/>
      <c r="ET146" s="215"/>
      <c r="EU146" s="215"/>
      <c r="EV146" s="215"/>
      <c r="EW146" s="215"/>
      <c r="EX146" s="215"/>
      <c r="EY146" s="215"/>
      <c r="EZ146" s="215"/>
      <c r="FA146" s="215"/>
      <c r="FB146" s="215"/>
      <c r="FC146" s="215"/>
      <c r="FD146" s="215"/>
      <c r="FE146" s="215"/>
      <c r="FF146" s="215"/>
      <c r="FG146" s="215"/>
      <c r="FH146" s="215"/>
      <c r="FI146" s="215"/>
      <c r="FJ146" s="215"/>
      <c r="FK146" s="215"/>
      <c r="FL146" s="215"/>
      <c r="FM146" s="215"/>
      <c r="FN146" s="215"/>
      <c r="FO146" s="215"/>
      <c r="FP146" s="215"/>
      <c r="FQ146" s="215"/>
      <c r="FR146" s="215"/>
      <c r="FS146" s="215"/>
      <c r="FT146" s="215"/>
      <c r="FU146" s="215"/>
      <c r="FV146" s="215"/>
      <c r="FW146" s="215"/>
      <c r="FX146" s="215"/>
      <c r="FY146" s="215"/>
      <c r="FZ146" s="215"/>
      <c r="GA146" s="215"/>
      <c r="GB146" s="215"/>
      <c r="GC146" s="215"/>
      <c r="GD146" s="215"/>
      <c r="GE146" s="215"/>
      <c r="GF146" s="215"/>
      <c r="GG146" s="215"/>
      <c r="GH146" s="215"/>
      <c r="GI146" s="215"/>
      <c r="GJ146" s="215"/>
      <c r="GK146" s="215"/>
      <c r="GL146" s="215"/>
      <c r="GM146" s="215"/>
      <c r="GN146" s="215"/>
      <c r="GO146" s="215"/>
      <c r="GP146" s="215"/>
      <c r="GQ146" s="215"/>
      <c r="GR146" s="215"/>
      <c r="GS146" s="215"/>
      <c r="GT146" s="215"/>
      <c r="GU146" s="215"/>
      <c r="GV146" s="215"/>
      <c r="GW146" s="215"/>
      <c r="GX146" s="215"/>
      <c r="GY146" s="215"/>
      <c r="GZ146" s="215"/>
      <c r="HA146" s="215"/>
      <c r="HB146" s="215"/>
      <c r="HC146" s="215"/>
      <c r="HD146" s="215"/>
      <c r="HE146" s="215"/>
      <c r="HF146" s="215"/>
      <c r="HG146" s="215"/>
      <c r="HH146" s="215"/>
      <c r="HI146" s="215"/>
      <c r="HJ146" s="215"/>
      <c r="HK146" s="215"/>
      <c r="HL146" s="215"/>
      <c r="HM146" s="215"/>
      <c r="HN146" s="215"/>
      <c r="HO146" s="215"/>
      <c r="HP146" s="215"/>
      <c r="HQ146" s="215"/>
      <c r="HR146" s="215"/>
      <c r="HS146" s="215"/>
      <c r="HT146" s="215"/>
      <c r="HU146" s="215"/>
      <c r="HV146" s="215"/>
      <c r="HW146" s="215"/>
      <c r="HX146" s="215"/>
      <c r="HY146" s="215"/>
      <c r="HZ146" s="215"/>
      <c r="IA146" s="215"/>
      <c r="IB146" s="215"/>
      <c r="IC146" s="215"/>
      <c r="ID146" s="215"/>
      <c r="IE146" s="215"/>
      <c r="IF146" s="215"/>
      <c r="IG146" s="215"/>
      <c r="IH146" s="215"/>
      <c r="II146" s="215"/>
      <c r="IJ146" s="215"/>
      <c r="IK146" s="215"/>
      <c r="IL146" s="215"/>
      <c r="IM146" s="215"/>
      <c r="IN146" s="215"/>
      <c r="IO146" s="215"/>
      <c r="IP146" s="215"/>
      <c r="IQ146" s="215"/>
      <c r="IR146" s="215"/>
      <c r="IS146" s="215"/>
      <c r="IT146" s="215"/>
      <c r="IU146" s="215"/>
      <c r="IV146" s="215"/>
      <c r="IW146" s="215"/>
    </row>
    <row r="147" customFormat="false" ht="13.5" hidden="false" customHeight="false" outlineLevel="0" collapsed="false">
      <c r="A147" s="155"/>
      <c r="B147" s="218" t="s">
        <v>133</v>
      </c>
      <c r="C147" s="219" t="str">
        <f aca="false">+'Detail by Turbine'!B23</f>
        <v>Available</v>
      </c>
      <c r="D147" s="220" t="n">
        <f aca="false">+D144*$C146</f>
        <v>0</v>
      </c>
      <c r="E147" s="220" t="n">
        <f aca="false">+E144*$C146</f>
        <v>0</v>
      </c>
      <c r="F147" s="220" t="n">
        <f aca="false">+F144*$C146</f>
        <v>0</v>
      </c>
      <c r="G147" s="220" t="n">
        <f aca="false">+G144*$C146</f>
        <v>0</v>
      </c>
      <c r="H147" s="220" t="n">
        <f aca="false">+H144*$C146</f>
        <v>0</v>
      </c>
      <c r="I147" s="220" t="n">
        <f aca="false">+I144*$C146</f>
        <v>0</v>
      </c>
      <c r="J147" s="220" t="n">
        <f aca="false">+J144*$C146</f>
        <v>0</v>
      </c>
      <c r="K147" s="220" t="n">
        <f aca="false">+K144*$C146</f>
        <v>0</v>
      </c>
      <c r="L147" s="220" t="n">
        <f aca="false">+L144*$C146</f>
        <v>0</v>
      </c>
      <c r="M147" s="220" t="n">
        <f aca="false">+M144*$C146</f>
        <v>0</v>
      </c>
      <c r="N147" s="220" t="n">
        <f aca="false">+N144*$C146</f>
        <v>0</v>
      </c>
      <c r="O147" s="220" t="n">
        <f aca="false">+O144*$C146</f>
        <v>0</v>
      </c>
      <c r="P147" s="220" t="n">
        <f aca="false">+P144*$C146</f>
        <v>0</v>
      </c>
      <c r="Q147" s="220" t="n">
        <f aca="false">+Q144*$C146</f>
        <v>0</v>
      </c>
      <c r="R147" s="220" t="n">
        <f aca="false">+R144*$C146</f>
        <v>0</v>
      </c>
      <c r="S147" s="220" t="n">
        <f aca="false">+S144*$C146</f>
        <v>0</v>
      </c>
      <c r="T147" s="220" t="n">
        <f aca="false">+T144*$C146</f>
        <v>0</v>
      </c>
      <c r="U147" s="220" t="n">
        <f aca="false">+U144*$C146</f>
        <v>0</v>
      </c>
      <c r="V147" s="220" t="n">
        <f aca="false">+V144*$C146</f>
        <v>0</v>
      </c>
      <c r="W147" s="220" t="n">
        <f aca="false">+W144*$C146</f>
        <v>6.5</v>
      </c>
      <c r="X147" s="220" t="n">
        <f aca="false">+X144*$C146</f>
        <v>6.5</v>
      </c>
      <c r="Y147" s="220" t="n">
        <f aca="false">+Y144*$C146</f>
        <v>6.5</v>
      </c>
      <c r="Z147" s="220" t="n">
        <f aca="false">+Z144*$C146</f>
        <v>6.5</v>
      </c>
      <c r="AA147" s="220" t="n">
        <f aca="false">+AA144*$C146</f>
        <v>6.5</v>
      </c>
      <c r="AB147" s="220" t="n">
        <f aca="false">+AB144*$C146</f>
        <v>6.5</v>
      </c>
      <c r="AC147" s="220" t="n">
        <f aca="false">+AC144*$C146</f>
        <v>6.5</v>
      </c>
      <c r="AD147" s="220" t="n">
        <f aca="false">+AD144*$C146</f>
        <v>6.5</v>
      </c>
      <c r="AE147" s="220" t="n">
        <f aca="false">+AE144*$C146</f>
        <v>6.5</v>
      </c>
      <c r="AF147" s="220" t="n">
        <f aca="false">+AF144*$C146</f>
        <v>6.5</v>
      </c>
      <c r="AG147" s="220" t="n">
        <f aca="false">+AG144*$C146</f>
        <v>6.5</v>
      </c>
      <c r="AH147" s="220" t="n">
        <f aca="false">+AH144*$C146</f>
        <v>6.5</v>
      </c>
      <c r="AI147" s="181" t="n">
        <f aca="false">+AI144*$C146</f>
        <v>6.5</v>
      </c>
      <c r="AJ147" s="220" t="n">
        <f aca="false">+AJ144*$C146</f>
        <v>6.5</v>
      </c>
      <c r="AK147" s="220" t="n">
        <f aca="false">+AK144*$C146</f>
        <v>6.5</v>
      </c>
      <c r="AL147" s="220" t="n">
        <f aca="false">+AL144*$C146</f>
        <v>6.5</v>
      </c>
      <c r="AM147" s="220" t="n">
        <f aca="false">+AM144*$C146</f>
        <v>6.5</v>
      </c>
      <c r="AN147" s="220" t="n">
        <f aca="false">+AN144*$C146</f>
        <v>6.5</v>
      </c>
      <c r="AO147" s="220" t="n">
        <f aca="false">+AO144*$C146</f>
        <v>6.5</v>
      </c>
      <c r="AP147" s="220" t="n">
        <f aca="false">+AP144*$C146</f>
        <v>6.5</v>
      </c>
      <c r="AQ147" s="220" t="n">
        <f aca="false">+AQ144*$C146</f>
        <v>6.5</v>
      </c>
      <c r="AR147" s="220" t="n">
        <f aca="false">+AR144*$C146</f>
        <v>6.5</v>
      </c>
      <c r="AS147" s="220" t="n">
        <f aca="false">+AS144*$C146</f>
        <v>6.5</v>
      </c>
      <c r="AT147" s="220" t="n">
        <f aca="false">+AT144*$C146</f>
        <v>6.5</v>
      </c>
      <c r="AU147" s="220" t="n">
        <f aca="false">+AU144*$C146</f>
        <v>6.5</v>
      </c>
      <c r="AV147" s="220" t="n">
        <f aca="false">+AV144*$C146</f>
        <v>6.5</v>
      </c>
      <c r="AW147" s="220" t="n">
        <f aca="false">+AW144*$C146</f>
        <v>6.5</v>
      </c>
      <c r="AX147" s="220" t="n">
        <f aca="false">+AX144*$C146</f>
        <v>6.5</v>
      </c>
      <c r="AY147" s="220" t="n">
        <f aca="false">+AY144*$C146</f>
        <v>6.5</v>
      </c>
      <c r="AZ147" s="220" t="n">
        <f aca="false">+AZ144*$C146</f>
        <v>6.5</v>
      </c>
      <c r="BA147" s="220" t="n">
        <f aca="false">+BA144*$C146</f>
        <v>6.5</v>
      </c>
      <c r="BB147" s="220" t="n">
        <f aca="false">+BB144*$C146</f>
        <v>6.5</v>
      </c>
      <c r="BC147" s="231"/>
      <c r="BD147" s="232"/>
      <c r="BE147" s="232"/>
      <c r="BF147" s="232"/>
      <c r="BG147" s="232"/>
      <c r="BH147" s="232"/>
      <c r="BI147" s="232"/>
      <c r="BJ147" s="232"/>
      <c r="BK147" s="232"/>
      <c r="BL147" s="232"/>
      <c r="BM147" s="232"/>
      <c r="BN147" s="232"/>
      <c r="BO147" s="232"/>
      <c r="BP147" s="232"/>
      <c r="BQ147" s="232"/>
      <c r="BR147" s="232"/>
      <c r="BS147" s="232"/>
      <c r="BT147" s="232"/>
      <c r="BU147" s="232"/>
      <c r="BV147" s="232"/>
      <c r="BW147" s="232"/>
      <c r="BX147" s="232"/>
      <c r="BY147" s="232"/>
      <c r="BZ147" s="232"/>
      <c r="CA147" s="232"/>
      <c r="CB147" s="232"/>
      <c r="CC147" s="232"/>
      <c r="CD147" s="232"/>
      <c r="CE147" s="232"/>
      <c r="CF147" s="232"/>
      <c r="CG147" s="232"/>
      <c r="CH147" s="232"/>
      <c r="CI147" s="232"/>
      <c r="CJ147" s="232"/>
      <c r="CK147" s="232"/>
      <c r="CL147" s="218"/>
      <c r="CM147" s="218"/>
      <c r="CN147" s="218"/>
      <c r="CO147" s="218"/>
      <c r="CP147" s="218"/>
      <c r="CQ147" s="218"/>
      <c r="CR147" s="218"/>
      <c r="CS147" s="218"/>
      <c r="CT147" s="218"/>
      <c r="CU147" s="218"/>
      <c r="CV147" s="218"/>
      <c r="CW147" s="218"/>
      <c r="CX147" s="218"/>
      <c r="CY147" s="218"/>
      <c r="CZ147" s="218"/>
      <c r="DA147" s="218"/>
      <c r="DB147" s="218"/>
      <c r="DC147" s="218"/>
      <c r="DD147" s="218"/>
      <c r="DE147" s="218"/>
      <c r="DF147" s="218"/>
      <c r="DG147" s="218"/>
      <c r="DH147" s="218"/>
      <c r="DI147" s="218"/>
      <c r="DJ147" s="218"/>
      <c r="DK147" s="218"/>
      <c r="DL147" s="218"/>
      <c r="DM147" s="218"/>
      <c r="DN147" s="218"/>
      <c r="DO147" s="218"/>
      <c r="DP147" s="218"/>
      <c r="DQ147" s="218"/>
      <c r="DR147" s="218"/>
      <c r="DS147" s="218"/>
      <c r="DT147" s="218"/>
      <c r="DU147" s="218"/>
      <c r="DV147" s="218"/>
      <c r="DW147" s="218"/>
      <c r="DX147" s="218"/>
      <c r="DY147" s="218"/>
      <c r="DZ147" s="218"/>
      <c r="EA147" s="218"/>
      <c r="EB147" s="218"/>
      <c r="EC147" s="218"/>
      <c r="ED147" s="218"/>
      <c r="EE147" s="218"/>
      <c r="EF147" s="218"/>
      <c r="EG147" s="218"/>
      <c r="EH147" s="218"/>
      <c r="EI147" s="218"/>
      <c r="EJ147" s="218"/>
      <c r="EK147" s="218"/>
      <c r="EL147" s="218"/>
      <c r="EM147" s="218"/>
      <c r="EN147" s="218"/>
      <c r="EO147" s="218"/>
      <c r="EP147" s="218"/>
      <c r="EQ147" s="218"/>
      <c r="ER147" s="218"/>
      <c r="ES147" s="218"/>
      <c r="ET147" s="218"/>
      <c r="EU147" s="218"/>
      <c r="EV147" s="218"/>
      <c r="EW147" s="218"/>
      <c r="EX147" s="218"/>
      <c r="EY147" s="218"/>
      <c r="EZ147" s="218"/>
      <c r="FA147" s="218"/>
      <c r="FB147" s="218"/>
      <c r="FC147" s="218"/>
      <c r="FD147" s="218"/>
      <c r="FE147" s="218"/>
      <c r="FF147" s="218"/>
      <c r="FG147" s="218"/>
      <c r="FH147" s="218"/>
      <c r="FI147" s="218"/>
      <c r="FJ147" s="218"/>
      <c r="FK147" s="218"/>
      <c r="FL147" s="218"/>
      <c r="FM147" s="218"/>
      <c r="FN147" s="218"/>
      <c r="FO147" s="218"/>
      <c r="FP147" s="218"/>
      <c r="FQ147" s="218"/>
      <c r="FR147" s="218"/>
      <c r="FS147" s="218"/>
      <c r="FT147" s="218"/>
      <c r="FU147" s="218"/>
      <c r="FV147" s="218"/>
      <c r="FW147" s="218"/>
      <c r="FX147" s="218"/>
      <c r="FY147" s="218"/>
      <c r="FZ147" s="218"/>
      <c r="GA147" s="218"/>
      <c r="GB147" s="218"/>
      <c r="GC147" s="218"/>
      <c r="GD147" s="218"/>
      <c r="GE147" s="218"/>
      <c r="GF147" s="218"/>
      <c r="GG147" s="218"/>
      <c r="GH147" s="218"/>
      <c r="GI147" s="218"/>
      <c r="GJ147" s="218"/>
      <c r="GK147" s="218"/>
      <c r="GL147" s="218"/>
      <c r="GM147" s="218"/>
      <c r="GN147" s="218"/>
      <c r="GO147" s="218"/>
      <c r="GP147" s="218"/>
      <c r="GQ147" s="218"/>
      <c r="GR147" s="218"/>
      <c r="GS147" s="218"/>
      <c r="GT147" s="218"/>
      <c r="GU147" s="218"/>
      <c r="GV147" s="218"/>
      <c r="GW147" s="218"/>
      <c r="GX147" s="218"/>
      <c r="GY147" s="218"/>
      <c r="GZ147" s="218"/>
      <c r="HA147" s="218"/>
      <c r="HB147" s="218"/>
      <c r="HC147" s="218"/>
      <c r="HD147" s="218"/>
      <c r="HE147" s="218"/>
      <c r="HF147" s="218"/>
      <c r="HG147" s="218"/>
      <c r="HH147" s="218"/>
      <c r="HI147" s="218"/>
      <c r="HJ147" s="218"/>
      <c r="HK147" s="218"/>
      <c r="HL147" s="218"/>
      <c r="HM147" s="218"/>
      <c r="HN147" s="218"/>
      <c r="HO147" s="218"/>
      <c r="HP147" s="218"/>
      <c r="HQ147" s="218"/>
      <c r="HR147" s="218"/>
      <c r="HS147" s="218"/>
      <c r="HT147" s="218"/>
      <c r="HU147" s="218"/>
      <c r="HV147" s="218"/>
      <c r="HW147" s="218"/>
      <c r="HX147" s="218"/>
      <c r="HY147" s="218"/>
      <c r="HZ147" s="218"/>
      <c r="IA147" s="218"/>
      <c r="IB147" s="218"/>
      <c r="IC147" s="218"/>
      <c r="ID147" s="218"/>
      <c r="IE147" s="218"/>
      <c r="IF147" s="218"/>
      <c r="IG147" s="218"/>
      <c r="IH147" s="218"/>
      <c r="II147" s="218"/>
      <c r="IJ147" s="218"/>
      <c r="IK147" s="218"/>
      <c r="IL147" s="218"/>
      <c r="IM147" s="218"/>
      <c r="IN147" s="218"/>
      <c r="IO147" s="218"/>
      <c r="IP147" s="218"/>
      <c r="IQ147" s="218"/>
      <c r="IR147" s="218"/>
      <c r="IS147" s="218"/>
      <c r="IT147" s="218"/>
      <c r="IU147" s="218"/>
      <c r="IV147" s="218"/>
      <c r="IW147" s="218"/>
    </row>
    <row r="148" customFormat="false" ht="13.5" hidden="false" customHeight="false" outlineLevel="0" collapsed="false">
      <c r="A148" s="155" t="n">
        <f aca="false">+A140+1</f>
        <v>19</v>
      </c>
      <c r="B148" s="208" t="str">
        <f aca="false">+'Detail by Turbine'!G24</f>
        <v>Fr 6B 60 hz power barges (BV = 0)</v>
      </c>
      <c r="C148" s="209" t="str">
        <f aca="false">+'Detail by Turbine'!S24</f>
        <v>Unassigned</v>
      </c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1"/>
      <c r="AI148" s="222"/>
      <c r="AJ148" s="221"/>
      <c r="AK148" s="221"/>
      <c r="AL148" s="221"/>
      <c r="AM148" s="221"/>
      <c r="AN148" s="221"/>
      <c r="AO148" s="221"/>
      <c r="AP148" s="221"/>
      <c r="AQ148" s="221"/>
      <c r="AR148" s="221"/>
      <c r="AS148" s="221"/>
      <c r="AT148" s="221"/>
      <c r="AU148" s="221"/>
      <c r="AV148" s="221"/>
      <c r="AW148" s="221"/>
      <c r="AX148" s="221"/>
      <c r="AY148" s="221"/>
      <c r="AZ148" s="221"/>
      <c r="BA148" s="221"/>
      <c r="BB148" s="221"/>
      <c r="BC148" s="223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5"/>
      <c r="CM148" s="225"/>
      <c r="CN148" s="225"/>
      <c r="CO148" s="225"/>
      <c r="CP148" s="225"/>
      <c r="CQ148" s="225"/>
      <c r="CR148" s="225"/>
      <c r="CS148" s="225"/>
      <c r="CT148" s="225"/>
      <c r="CU148" s="225"/>
      <c r="CV148" s="225"/>
      <c r="CW148" s="225"/>
      <c r="CX148" s="225"/>
      <c r="CY148" s="225"/>
      <c r="CZ148" s="225"/>
      <c r="DA148" s="225"/>
      <c r="DB148" s="225"/>
      <c r="DC148" s="225"/>
      <c r="DD148" s="225"/>
      <c r="DE148" s="225"/>
      <c r="DF148" s="225"/>
      <c r="DG148" s="225"/>
      <c r="DH148" s="225"/>
      <c r="DI148" s="225"/>
      <c r="DJ148" s="225"/>
      <c r="DK148" s="225"/>
      <c r="DL148" s="225"/>
      <c r="DM148" s="225"/>
      <c r="DN148" s="225"/>
      <c r="DO148" s="225"/>
      <c r="DP148" s="225"/>
      <c r="DQ148" s="225"/>
      <c r="DR148" s="225"/>
      <c r="DS148" s="225"/>
      <c r="DT148" s="225"/>
      <c r="DU148" s="225"/>
      <c r="DV148" s="225"/>
      <c r="DW148" s="225"/>
      <c r="DX148" s="225"/>
      <c r="DY148" s="225"/>
      <c r="DZ148" s="225"/>
      <c r="EA148" s="225"/>
      <c r="EB148" s="225"/>
      <c r="EC148" s="225"/>
      <c r="ED148" s="225"/>
      <c r="EE148" s="225"/>
      <c r="EF148" s="225"/>
      <c r="EG148" s="225"/>
      <c r="EH148" s="225"/>
      <c r="EI148" s="225"/>
      <c r="EJ148" s="225"/>
      <c r="EK148" s="225"/>
      <c r="EL148" s="225"/>
      <c r="EM148" s="225"/>
      <c r="EN148" s="225"/>
      <c r="EO148" s="225"/>
      <c r="EP148" s="225"/>
      <c r="EQ148" s="225"/>
      <c r="ER148" s="225"/>
      <c r="ES148" s="225"/>
      <c r="ET148" s="225"/>
      <c r="EU148" s="225"/>
      <c r="EV148" s="225"/>
      <c r="EW148" s="225"/>
      <c r="EX148" s="225"/>
      <c r="EY148" s="225"/>
      <c r="EZ148" s="225"/>
      <c r="FA148" s="225"/>
      <c r="FB148" s="225"/>
      <c r="FC148" s="225"/>
      <c r="FD148" s="225"/>
      <c r="FE148" s="225"/>
      <c r="FF148" s="225"/>
      <c r="FG148" s="225"/>
      <c r="FH148" s="225"/>
      <c r="FI148" s="225"/>
      <c r="FJ148" s="225"/>
      <c r="FK148" s="225"/>
      <c r="FL148" s="225"/>
      <c r="FM148" s="225"/>
      <c r="FN148" s="225"/>
      <c r="FO148" s="225"/>
      <c r="FP148" s="225"/>
      <c r="FQ148" s="225"/>
      <c r="FR148" s="225"/>
      <c r="FS148" s="225"/>
      <c r="FT148" s="225"/>
      <c r="FU148" s="225"/>
      <c r="FV148" s="225"/>
      <c r="FW148" s="225"/>
      <c r="FX148" s="225"/>
      <c r="FY148" s="225"/>
      <c r="FZ148" s="225"/>
      <c r="GA148" s="225"/>
      <c r="GB148" s="225"/>
      <c r="GC148" s="225"/>
      <c r="GD148" s="225"/>
      <c r="GE148" s="225"/>
      <c r="GF148" s="225"/>
      <c r="GG148" s="225"/>
      <c r="GH148" s="225"/>
      <c r="GI148" s="225"/>
      <c r="GJ148" s="225"/>
      <c r="GK148" s="225"/>
      <c r="GL148" s="225"/>
      <c r="GM148" s="225"/>
      <c r="GN148" s="225"/>
      <c r="GO148" s="225"/>
      <c r="GP148" s="225"/>
      <c r="GQ148" s="225"/>
      <c r="GR148" s="225"/>
      <c r="GS148" s="225"/>
      <c r="GT148" s="225"/>
      <c r="GU148" s="225"/>
      <c r="GV148" s="225"/>
      <c r="GW148" s="225"/>
      <c r="GX148" s="225"/>
      <c r="GY148" s="225"/>
      <c r="GZ148" s="225"/>
      <c r="HA148" s="225"/>
      <c r="HB148" s="225"/>
      <c r="HC148" s="225"/>
      <c r="HD148" s="225"/>
      <c r="HE148" s="225"/>
      <c r="HF148" s="225"/>
      <c r="HG148" s="225"/>
      <c r="HH148" s="225"/>
      <c r="HI148" s="225"/>
      <c r="HJ148" s="225"/>
      <c r="HK148" s="225"/>
      <c r="HL148" s="225"/>
      <c r="HM148" s="225"/>
      <c r="HN148" s="225"/>
      <c r="HO148" s="225"/>
      <c r="HP148" s="225"/>
      <c r="HQ148" s="225"/>
      <c r="HR148" s="225"/>
      <c r="HS148" s="225"/>
      <c r="HT148" s="225"/>
      <c r="HU148" s="225"/>
      <c r="HV148" s="225"/>
      <c r="HW148" s="225"/>
      <c r="HX148" s="225"/>
      <c r="HY148" s="225"/>
      <c r="HZ148" s="225"/>
      <c r="IA148" s="225"/>
      <c r="IB148" s="225"/>
      <c r="IC148" s="225"/>
      <c r="ID148" s="225"/>
      <c r="IE148" s="225"/>
      <c r="IF148" s="225"/>
      <c r="IG148" s="225"/>
      <c r="IH148" s="225"/>
      <c r="II148" s="225"/>
      <c r="IJ148" s="225"/>
      <c r="IK148" s="225"/>
      <c r="IL148" s="225"/>
      <c r="IM148" s="225"/>
      <c r="IN148" s="225"/>
      <c r="IO148" s="225"/>
      <c r="IP148" s="225"/>
      <c r="IQ148" s="225"/>
      <c r="IR148" s="225"/>
      <c r="IS148" s="225"/>
      <c r="IT148" s="225"/>
      <c r="IU148" s="225"/>
      <c r="IV148" s="225"/>
      <c r="IW148" s="225"/>
    </row>
    <row r="149" customFormat="false" ht="12.75" hidden="false" customHeight="false" outlineLevel="0" collapsed="false">
      <c r="A149" s="155"/>
      <c r="B149" s="211" t="s">
        <v>128</v>
      </c>
      <c r="C149" s="209"/>
      <c r="D149" s="212" t="n">
        <v>0</v>
      </c>
      <c r="E149" s="212" t="n">
        <v>0</v>
      </c>
      <c r="F149" s="212" t="n">
        <v>0</v>
      </c>
      <c r="G149" s="212" t="n">
        <v>0</v>
      </c>
      <c r="H149" s="212" t="n">
        <v>0</v>
      </c>
      <c r="I149" s="212" t="n">
        <v>0</v>
      </c>
      <c r="J149" s="212" t="n">
        <v>0</v>
      </c>
      <c r="K149" s="212" t="n">
        <v>0</v>
      </c>
      <c r="L149" s="212" t="n">
        <v>0</v>
      </c>
      <c r="M149" s="212" t="n">
        <v>0</v>
      </c>
      <c r="N149" s="212" t="n">
        <v>0</v>
      </c>
      <c r="O149" s="212" t="n">
        <v>0</v>
      </c>
      <c r="P149" s="212" t="n">
        <v>0</v>
      </c>
      <c r="Q149" s="212" t="n">
        <v>0</v>
      </c>
      <c r="R149" s="212" t="n">
        <v>0</v>
      </c>
      <c r="S149" s="212" t="n">
        <v>0</v>
      </c>
      <c r="T149" s="212" t="n">
        <v>0</v>
      </c>
      <c r="U149" s="212" t="n">
        <v>0</v>
      </c>
      <c r="V149" s="212" t="n">
        <v>0</v>
      </c>
      <c r="W149" s="212" t="n">
        <v>1</v>
      </c>
      <c r="X149" s="212" t="n">
        <v>0</v>
      </c>
      <c r="Y149" s="212" t="n">
        <v>0</v>
      </c>
      <c r="Z149" s="212" t="n">
        <v>0</v>
      </c>
      <c r="AA149" s="212" t="n">
        <v>0</v>
      </c>
      <c r="AB149" s="212" t="n">
        <v>0</v>
      </c>
      <c r="AC149" s="212" t="n">
        <v>0</v>
      </c>
      <c r="AD149" s="212" t="n">
        <v>0</v>
      </c>
      <c r="AE149" s="212" t="n">
        <v>0</v>
      </c>
      <c r="AF149" s="212" t="n">
        <v>0</v>
      </c>
      <c r="AG149" s="212" t="n">
        <v>0</v>
      </c>
      <c r="AH149" s="212" t="n">
        <v>0</v>
      </c>
      <c r="AI149" s="164" t="n">
        <v>0</v>
      </c>
      <c r="AJ149" s="212" t="n">
        <v>0</v>
      </c>
      <c r="AK149" s="212" t="n">
        <v>0</v>
      </c>
      <c r="AL149" s="212" t="n">
        <v>0</v>
      </c>
      <c r="AM149" s="212" t="n">
        <v>0</v>
      </c>
      <c r="AN149" s="212" t="n">
        <v>0</v>
      </c>
      <c r="AO149" s="212" t="n">
        <v>0</v>
      </c>
      <c r="AP149" s="212" t="n">
        <v>0</v>
      </c>
      <c r="AQ149" s="212" t="n">
        <v>0</v>
      </c>
      <c r="AR149" s="212" t="n">
        <v>0</v>
      </c>
      <c r="AS149" s="212" t="n">
        <v>0</v>
      </c>
      <c r="AT149" s="212" t="n">
        <v>0</v>
      </c>
      <c r="AU149" s="212" t="n">
        <v>0</v>
      </c>
      <c r="AV149" s="212" t="n">
        <v>0</v>
      </c>
      <c r="AW149" s="212" t="n">
        <v>0</v>
      </c>
      <c r="AX149" s="212" t="n">
        <v>0</v>
      </c>
      <c r="AY149" s="212" t="n">
        <v>0</v>
      </c>
      <c r="AZ149" s="212" t="n">
        <v>0</v>
      </c>
      <c r="BA149" s="212" t="n">
        <v>0</v>
      </c>
      <c r="BB149" s="212" t="n">
        <v>0</v>
      </c>
      <c r="BC149" s="226" t="n">
        <f aca="false">SUM(D149:BB149)</f>
        <v>1</v>
      </c>
      <c r="BD149" s="211"/>
      <c r="BE149" s="227"/>
      <c r="BF149" s="227"/>
      <c r="BG149" s="227"/>
      <c r="BH149" s="227"/>
      <c r="BI149" s="227"/>
      <c r="BJ149" s="227"/>
      <c r="BK149" s="227"/>
      <c r="BL149" s="227"/>
      <c r="BM149" s="227"/>
      <c r="BN149" s="227"/>
      <c r="BO149" s="227"/>
      <c r="BP149" s="227"/>
      <c r="BQ149" s="227"/>
      <c r="BR149" s="227"/>
      <c r="BS149" s="227"/>
      <c r="BT149" s="227"/>
      <c r="BU149" s="227"/>
      <c r="BV149" s="227"/>
      <c r="BW149" s="227"/>
      <c r="BX149" s="227"/>
      <c r="BY149" s="227"/>
      <c r="BZ149" s="227"/>
      <c r="CA149" s="227"/>
      <c r="CB149" s="227"/>
      <c r="CC149" s="227"/>
      <c r="CD149" s="227"/>
      <c r="CE149" s="227"/>
      <c r="CF149" s="227"/>
      <c r="CG149" s="227"/>
      <c r="CH149" s="227"/>
      <c r="CI149" s="227"/>
      <c r="CJ149" s="227"/>
      <c r="CK149" s="227"/>
      <c r="CL149" s="227"/>
      <c r="CM149" s="227"/>
      <c r="CN149" s="227"/>
      <c r="CO149" s="227"/>
      <c r="CP149" s="227"/>
      <c r="CQ149" s="227"/>
      <c r="CR149" s="227"/>
      <c r="CS149" s="227"/>
      <c r="CT149" s="227"/>
      <c r="CU149" s="227"/>
      <c r="CV149" s="227"/>
      <c r="CW149" s="227"/>
      <c r="CX149" s="227"/>
      <c r="CY149" s="227"/>
      <c r="CZ149" s="227"/>
      <c r="DA149" s="227"/>
      <c r="DB149" s="227"/>
      <c r="DC149" s="227"/>
      <c r="DD149" s="227"/>
      <c r="DE149" s="227"/>
      <c r="DF149" s="227"/>
      <c r="DG149" s="227"/>
      <c r="DH149" s="227"/>
      <c r="DI149" s="227"/>
      <c r="DJ149" s="227"/>
      <c r="DK149" s="227"/>
      <c r="DL149" s="227"/>
      <c r="DM149" s="227"/>
      <c r="DN149" s="227"/>
      <c r="DO149" s="227"/>
      <c r="DP149" s="227"/>
      <c r="DQ149" s="227"/>
      <c r="DR149" s="227"/>
      <c r="DS149" s="227"/>
      <c r="DT149" s="227"/>
      <c r="DU149" s="227"/>
      <c r="DV149" s="227"/>
      <c r="DW149" s="227"/>
      <c r="DX149" s="227"/>
      <c r="DY149" s="227"/>
      <c r="DZ149" s="227"/>
      <c r="EA149" s="227"/>
      <c r="EB149" s="227"/>
      <c r="EC149" s="227"/>
      <c r="ED149" s="227"/>
      <c r="EE149" s="227"/>
      <c r="EF149" s="227"/>
      <c r="EG149" s="227"/>
      <c r="EH149" s="227"/>
      <c r="EI149" s="227"/>
      <c r="EJ149" s="227"/>
      <c r="EK149" s="227"/>
      <c r="EL149" s="227"/>
      <c r="EM149" s="227"/>
      <c r="EN149" s="227"/>
      <c r="EO149" s="227"/>
      <c r="EP149" s="227"/>
      <c r="EQ149" s="227"/>
      <c r="ER149" s="227"/>
      <c r="ES149" s="227"/>
      <c r="ET149" s="227"/>
      <c r="EU149" s="227"/>
      <c r="EV149" s="227"/>
      <c r="EW149" s="227"/>
      <c r="EX149" s="227"/>
      <c r="EY149" s="227"/>
      <c r="EZ149" s="227"/>
      <c r="FA149" s="227"/>
      <c r="FB149" s="227"/>
      <c r="FC149" s="227"/>
      <c r="FD149" s="227"/>
      <c r="FE149" s="227"/>
      <c r="FF149" s="227"/>
      <c r="FG149" s="227"/>
      <c r="FH149" s="227"/>
      <c r="FI149" s="227"/>
      <c r="FJ149" s="227"/>
      <c r="FK149" s="227"/>
      <c r="FL149" s="227"/>
      <c r="FM149" s="227"/>
      <c r="FN149" s="227"/>
      <c r="FO149" s="227"/>
      <c r="FP149" s="227"/>
      <c r="FQ149" s="227"/>
      <c r="FR149" s="227"/>
      <c r="FS149" s="227"/>
      <c r="FT149" s="227"/>
      <c r="FU149" s="227"/>
      <c r="FV149" s="227"/>
      <c r="FW149" s="227"/>
      <c r="FX149" s="227"/>
      <c r="FY149" s="227"/>
      <c r="FZ149" s="227"/>
      <c r="GA149" s="227"/>
      <c r="GB149" s="227"/>
      <c r="GC149" s="227"/>
      <c r="GD149" s="227"/>
      <c r="GE149" s="227"/>
      <c r="GF149" s="227"/>
      <c r="GG149" s="227"/>
      <c r="GH149" s="227"/>
      <c r="GI149" s="227"/>
      <c r="GJ149" s="227"/>
      <c r="GK149" s="227"/>
      <c r="GL149" s="227"/>
      <c r="GM149" s="227"/>
      <c r="GN149" s="227"/>
      <c r="GO149" s="227"/>
      <c r="GP149" s="227"/>
      <c r="GQ149" s="227"/>
      <c r="GR149" s="227"/>
      <c r="GS149" s="227"/>
      <c r="GT149" s="227"/>
      <c r="GU149" s="227"/>
      <c r="GV149" s="227"/>
      <c r="GW149" s="227"/>
      <c r="GX149" s="227"/>
      <c r="GY149" s="227"/>
      <c r="GZ149" s="227"/>
      <c r="HA149" s="227"/>
      <c r="HB149" s="227"/>
      <c r="HC149" s="227"/>
      <c r="HD149" s="227"/>
      <c r="HE149" s="227"/>
      <c r="HF149" s="227"/>
      <c r="HG149" s="227"/>
      <c r="HH149" s="227"/>
      <c r="HI149" s="227"/>
      <c r="HJ149" s="227"/>
      <c r="HK149" s="227"/>
      <c r="HL149" s="227"/>
      <c r="HM149" s="227"/>
      <c r="HN149" s="227"/>
      <c r="HO149" s="227"/>
      <c r="HP149" s="227"/>
      <c r="HQ149" s="227"/>
      <c r="HR149" s="227"/>
      <c r="HS149" s="227"/>
      <c r="HT149" s="227"/>
      <c r="HU149" s="227"/>
      <c r="HV149" s="227"/>
      <c r="HW149" s="227"/>
      <c r="HX149" s="227"/>
      <c r="HY149" s="227"/>
      <c r="HZ149" s="227"/>
      <c r="IA149" s="227"/>
      <c r="IB149" s="227"/>
      <c r="IC149" s="227"/>
      <c r="ID149" s="227"/>
      <c r="IE149" s="227"/>
      <c r="IF149" s="227"/>
      <c r="IG149" s="227"/>
      <c r="IH149" s="227"/>
      <c r="II149" s="227"/>
      <c r="IJ149" s="227"/>
      <c r="IK149" s="227"/>
      <c r="IL149" s="227"/>
      <c r="IM149" s="227"/>
      <c r="IN149" s="227"/>
      <c r="IO149" s="227"/>
      <c r="IP149" s="227"/>
      <c r="IQ149" s="227"/>
      <c r="IR149" s="227"/>
      <c r="IS149" s="227"/>
      <c r="IT149" s="227"/>
      <c r="IU149" s="227"/>
      <c r="IV149" s="227"/>
      <c r="IW149" s="227"/>
    </row>
    <row r="150" customFormat="false" ht="12.75" hidden="false" customHeight="false" outlineLevel="0" collapsed="false">
      <c r="A150" s="155"/>
      <c r="B150" s="211" t="s">
        <v>129</v>
      </c>
      <c r="C150" s="209"/>
      <c r="D150" s="212" t="n">
        <f aca="false">D149</f>
        <v>0</v>
      </c>
      <c r="E150" s="212" t="n">
        <f aca="false">+D150+E149</f>
        <v>0</v>
      </c>
      <c r="F150" s="212" t="n">
        <f aca="false">+E150+F149</f>
        <v>0</v>
      </c>
      <c r="G150" s="212" t="n">
        <f aca="false">+F150+G149</f>
        <v>0</v>
      </c>
      <c r="H150" s="212" t="n">
        <f aca="false">+G150+H149</f>
        <v>0</v>
      </c>
      <c r="I150" s="212" t="n">
        <f aca="false">+H150+I149</f>
        <v>0</v>
      </c>
      <c r="J150" s="212" t="n">
        <f aca="false">+I150+J149</f>
        <v>0</v>
      </c>
      <c r="K150" s="212" t="n">
        <f aca="false">+J150+K149</f>
        <v>0</v>
      </c>
      <c r="L150" s="212" t="n">
        <f aca="false">+K150+L149</f>
        <v>0</v>
      </c>
      <c r="M150" s="212" t="n">
        <f aca="false">+L150+M149</f>
        <v>0</v>
      </c>
      <c r="N150" s="212" t="n">
        <f aca="false">+M150+N149</f>
        <v>0</v>
      </c>
      <c r="O150" s="212" t="n">
        <f aca="false">+N150+O149</f>
        <v>0</v>
      </c>
      <c r="P150" s="212" t="n">
        <f aca="false">+O150+P149</f>
        <v>0</v>
      </c>
      <c r="Q150" s="212" t="n">
        <f aca="false">+P150+Q149</f>
        <v>0</v>
      </c>
      <c r="R150" s="212" t="n">
        <f aca="false">+Q150+R149</f>
        <v>0</v>
      </c>
      <c r="S150" s="212" t="n">
        <f aca="false">+R150+S149</f>
        <v>0</v>
      </c>
      <c r="T150" s="212" t="n">
        <f aca="false">+S150+T149</f>
        <v>0</v>
      </c>
      <c r="U150" s="212" t="n">
        <f aca="false">+T150+U149</f>
        <v>0</v>
      </c>
      <c r="V150" s="212" t="n">
        <f aca="false">+U150+V149</f>
        <v>0</v>
      </c>
      <c r="W150" s="212" t="n">
        <f aca="false">+V150+W149</f>
        <v>1</v>
      </c>
      <c r="X150" s="212" t="n">
        <f aca="false">+W150+X149</f>
        <v>1</v>
      </c>
      <c r="Y150" s="212" t="n">
        <f aca="false">+X150+Y149</f>
        <v>1</v>
      </c>
      <c r="Z150" s="212" t="n">
        <f aca="false">+Y150+Z149</f>
        <v>1</v>
      </c>
      <c r="AA150" s="212" t="n">
        <f aca="false">+Z150+AA149</f>
        <v>1</v>
      </c>
      <c r="AB150" s="212" t="n">
        <f aca="false">+AA150+AB149</f>
        <v>1</v>
      </c>
      <c r="AC150" s="212" t="n">
        <f aca="false">+AB150+AC149</f>
        <v>1</v>
      </c>
      <c r="AD150" s="212" t="n">
        <f aca="false">+AC150+AD149</f>
        <v>1</v>
      </c>
      <c r="AE150" s="212" t="n">
        <f aca="false">+AD150+AE149</f>
        <v>1</v>
      </c>
      <c r="AF150" s="212" t="n">
        <f aca="false">+AE150+AF149</f>
        <v>1</v>
      </c>
      <c r="AG150" s="212" t="n">
        <f aca="false">+AF150+AG149</f>
        <v>1</v>
      </c>
      <c r="AH150" s="212" t="n">
        <f aca="false">+AG150+AH149</f>
        <v>1</v>
      </c>
      <c r="AI150" s="164" t="n">
        <f aca="false">+AH150+AI149</f>
        <v>1</v>
      </c>
      <c r="AJ150" s="212" t="n">
        <f aca="false">+AI150+AJ149</f>
        <v>1</v>
      </c>
      <c r="AK150" s="212" t="n">
        <f aca="false">+AJ150+AK149</f>
        <v>1</v>
      </c>
      <c r="AL150" s="212" t="n">
        <f aca="false">+AK150+AL149</f>
        <v>1</v>
      </c>
      <c r="AM150" s="212" t="n">
        <f aca="false">+AL150+AM149</f>
        <v>1</v>
      </c>
      <c r="AN150" s="212" t="n">
        <f aca="false">+AM150+AN149</f>
        <v>1</v>
      </c>
      <c r="AO150" s="212" t="n">
        <f aca="false">+AN150+AO149</f>
        <v>1</v>
      </c>
      <c r="AP150" s="212" t="n">
        <f aca="false">+AO150+AP149</f>
        <v>1</v>
      </c>
      <c r="AQ150" s="212" t="n">
        <f aca="false">+AP150+AQ149</f>
        <v>1</v>
      </c>
      <c r="AR150" s="212" t="n">
        <f aca="false">+AQ150+AR149</f>
        <v>1</v>
      </c>
      <c r="AS150" s="212" t="n">
        <f aca="false">+AR150+AS149</f>
        <v>1</v>
      </c>
      <c r="AT150" s="212" t="n">
        <f aca="false">+AS150+AT149</f>
        <v>1</v>
      </c>
      <c r="AU150" s="212" t="n">
        <f aca="false">+AT150+AU149</f>
        <v>1</v>
      </c>
      <c r="AV150" s="212" t="n">
        <f aca="false">+AU150+AV149</f>
        <v>1</v>
      </c>
      <c r="AW150" s="212" t="n">
        <f aca="false">+AV150+AW149</f>
        <v>1</v>
      </c>
      <c r="AX150" s="212" t="n">
        <f aca="false">+AW150+AX149</f>
        <v>1</v>
      </c>
      <c r="AY150" s="212" t="n">
        <f aca="false">+AX150+AY149</f>
        <v>1</v>
      </c>
      <c r="AZ150" s="212" t="n">
        <f aca="false">+AY150+AZ149</f>
        <v>1</v>
      </c>
      <c r="BA150" s="212" t="n">
        <f aca="false">+AZ150+BA149</f>
        <v>1</v>
      </c>
      <c r="BB150" s="212" t="n">
        <f aca="false">+BA150+BB149</f>
        <v>1</v>
      </c>
      <c r="BC150" s="226"/>
      <c r="BD150" s="211"/>
      <c r="BE150" s="227"/>
      <c r="BF150" s="227"/>
      <c r="BG150" s="227"/>
      <c r="BH150" s="227"/>
      <c r="BI150" s="227"/>
      <c r="BJ150" s="227"/>
      <c r="BK150" s="227"/>
      <c r="BL150" s="227"/>
      <c r="BM150" s="227"/>
      <c r="BN150" s="227"/>
      <c r="BO150" s="227"/>
      <c r="BP150" s="227"/>
      <c r="BQ150" s="227"/>
      <c r="BR150" s="227"/>
      <c r="BS150" s="227"/>
      <c r="BT150" s="227"/>
      <c r="BU150" s="227"/>
      <c r="BV150" s="227"/>
      <c r="BW150" s="227"/>
      <c r="BX150" s="227"/>
      <c r="BY150" s="227"/>
      <c r="BZ150" s="227"/>
      <c r="CA150" s="227"/>
      <c r="CB150" s="227"/>
      <c r="CC150" s="227"/>
      <c r="CD150" s="227"/>
      <c r="CE150" s="227"/>
      <c r="CF150" s="227"/>
      <c r="CG150" s="227"/>
      <c r="CH150" s="227"/>
      <c r="CI150" s="227"/>
      <c r="CJ150" s="227"/>
      <c r="CK150" s="227"/>
      <c r="CL150" s="227"/>
      <c r="CM150" s="227"/>
      <c r="CN150" s="227"/>
      <c r="CO150" s="227"/>
      <c r="CP150" s="227"/>
      <c r="CQ150" s="227"/>
      <c r="CR150" s="227"/>
      <c r="CS150" s="227"/>
      <c r="CT150" s="227"/>
      <c r="CU150" s="227"/>
      <c r="CV150" s="227"/>
      <c r="CW150" s="227"/>
      <c r="CX150" s="227"/>
      <c r="CY150" s="227"/>
      <c r="CZ150" s="227"/>
      <c r="DA150" s="227"/>
      <c r="DB150" s="227"/>
      <c r="DC150" s="227"/>
      <c r="DD150" s="227"/>
      <c r="DE150" s="227"/>
      <c r="DF150" s="227"/>
      <c r="DG150" s="227"/>
      <c r="DH150" s="227"/>
      <c r="DI150" s="227"/>
      <c r="DJ150" s="227"/>
      <c r="DK150" s="227"/>
      <c r="DL150" s="227"/>
      <c r="DM150" s="227"/>
      <c r="DN150" s="227"/>
      <c r="DO150" s="227"/>
      <c r="DP150" s="227"/>
      <c r="DQ150" s="227"/>
      <c r="DR150" s="227"/>
      <c r="DS150" s="227"/>
      <c r="DT150" s="227"/>
      <c r="DU150" s="227"/>
      <c r="DV150" s="227"/>
      <c r="DW150" s="227"/>
      <c r="DX150" s="227"/>
      <c r="DY150" s="227"/>
      <c r="DZ150" s="227"/>
      <c r="EA150" s="227"/>
      <c r="EB150" s="227"/>
      <c r="EC150" s="227"/>
      <c r="ED150" s="227"/>
      <c r="EE150" s="227"/>
      <c r="EF150" s="227"/>
      <c r="EG150" s="227"/>
      <c r="EH150" s="227"/>
      <c r="EI150" s="227"/>
      <c r="EJ150" s="227"/>
      <c r="EK150" s="227"/>
      <c r="EL150" s="227"/>
      <c r="EM150" s="227"/>
      <c r="EN150" s="227"/>
      <c r="EO150" s="227"/>
      <c r="EP150" s="227"/>
      <c r="EQ150" s="227"/>
      <c r="ER150" s="227"/>
      <c r="ES150" s="227"/>
      <c r="ET150" s="227"/>
      <c r="EU150" s="227"/>
      <c r="EV150" s="227"/>
      <c r="EW150" s="227"/>
      <c r="EX150" s="227"/>
      <c r="EY150" s="227"/>
      <c r="EZ150" s="227"/>
      <c r="FA150" s="227"/>
      <c r="FB150" s="227"/>
      <c r="FC150" s="227"/>
      <c r="FD150" s="227"/>
      <c r="FE150" s="227"/>
      <c r="FF150" s="227"/>
      <c r="FG150" s="227"/>
      <c r="FH150" s="227"/>
      <c r="FI150" s="227"/>
      <c r="FJ150" s="227"/>
      <c r="FK150" s="227"/>
      <c r="FL150" s="227"/>
      <c r="FM150" s="227"/>
      <c r="FN150" s="227"/>
      <c r="FO150" s="227"/>
      <c r="FP150" s="227"/>
      <c r="FQ150" s="227"/>
      <c r="FR150" s="227"/>
      <c r="FS150" s="227"/>
      <c r="FT150" s="227"/>
      <c r="FU150" s="227"/>
      <c r="FV150" s="227"/>
      <c r="FW150" s="227"/>
      <c r="FX150" s="227"/>
      <c r="FY150" s="227"/>
      <c r="FZ150" s="227"/>
      <c r="GA150" s="227"/>
      <c r="GB150" s="227"/>
      <c r="GC150" s="227"/>
      <c r="GD150" s="227"/>
      <c r="GE150" s="227"/>
      <c r="GF150" s="227"/>
      <c r="GG150" s="227"/>
      <c r="GH150" s="227"/>
      <c r="GI150" s="227"/>
      <c r="GJ150" s="227"/>
      <c r="GK150" s="227"/>
      <c r="GL150" s="227"/>
      <c r="GM150" s="227"/>
      <c r="GN150" s="227"/>
      <c r="GO150" s="227"/>
      <c r="GP150" s="227"/>
      <c r="GQ150" s="227"/>
      <c r="GR150" s="227"/>
      <c r="GS150" s="227"/>
      <c r="GT150" s="227"/>
      <c r="GU150" s="227"/>
      <c r="GV150" s="227"/>
      <c r="GW150" s="227"/>
      <c r="GX150" s="227"/>
      <c r="GY150" s="227"/>
      <c r="GZ150" s="227"/>
      <c r="HA150" s="227"/>
      <c r="HB150" s="227"/>
      <c r="HC150" s="227"/>
      <c r="HD150" s="227"/>
      <c r="HE150" s="227"/>
      <c r="HF150" s="227"/>
      <c r="HG150" s="227"/>
      <c r="HH150" s="227"/>
      <c r="HI150" s="227"/>
      <c r="HJ150" s="227"/>
      <c r="HK150" s="227"/>
      <c r="HL150" s="227"/>
      <c r="HM150" s="227"/>
      <c r="HN150" s="227"/>
      <c r="HO150" s="227"/>
      <c r="HP150" s="227"/>
      <c r="HQ150" s="227"/>
      <c r="HR150" s="227"/>
      <c r="HS150" s="227"/>
      <c r="HT150" s="227"/>
      <c r="HU150" s="227"/>
      <c r="HV150" s="227"/>
      <c r="HW150" s="227"/>
      <c r="HX150" s="227"/>
      <c r="HY150" s="227"/>
      <c r="HZ150" s="227"/>
      <c r="IA150" s="227"/>
      <c r="IB150" s="227"/>
      <c r="IC150" s="227"/>
      <c r="ID150" s="227"/>
      <c r="IE150" s="227"/>
      <c r="IF150" s="227"/>
      <c r="IG150" s="227"/>
      <c r="IH150" s="227"/>
      <c r="II150" s="227"/>
      <c r="IJ150" s="227"/>
      <c r="IK150" s="227"/>
      <c r="IL150" s="227"/>
      <c r="IM150" s="227"/>
      <c r="IN150" s="227"/>
      <c r="IO150" s="227"/>
      <c r="IP150" s="227"/>
      <c r="IQ150" s="227"/>
      <c r="IR150" s="227"/>
      <c r="IS150" s="227"/>
      <c r="IT150" s="227"/>
      <c r="IU150" s="227"/>
      <c r="IV150" s="227"/>
      <c r="IW150" s="227"/>
    </row>
    <row r="151" customFormat="false" ht="12.75" hidden="false" customHeight="false" outlineLevel="0" collapsed="false">
      <c r="A151" s="155"/>
      <c r="B151" s="211" t="s">
        <v>130</v>
      </c>
      <c r="C151" s="209"/>
      <c r="D151" s="212" t="n">
        <v>0</v>
      </c>
      <c r="E151" s="212" t="n">
        <v>0</v>
      </c>
      <c r="F151" s="212" t="n">
        <v>0</v>
      </c>
      <c r="G151" s="212" t="n">
        <v>0</v>
      </c>
      <c r="H151" s="212" t="n">
        <v>0</v>
      </c>
      <c r="I151" s="212" t="n">
        <v>0</v>
      </c>
      <c r="J151" s="212" t="n">
        <v>0</v>
      </c>
      <c r="K151" s="212" t="n">
        <v>0</v>
      </c>
      <c r="L151" s="212" t="n">
        <v>0</v>
      </c>
      <c r="M151" s="212" t="n">
        <v>0</v>
      </c>
      <c r="N151" s="212" t="n">
        <v>0</v>
      </c>
      <c r="O151" s="212" t="n">
        <v>0</v>
      </c>
      <c r="P151" s="212" t="n">
        <v>0</v>
      </c>
      <c r="Q151" s="212" t="n">
        <v>0</v>
      </c>
      <c r="R151" s="212" t="n">
        <v>0</v>
      </c>
      <c r="S151" s="212" t="n">
        <v>0</v>
      </c>
      <c r="T151" s="212" t="n">
        <v>0</v>
      </c>
      <c r="U151" s="212" t="n">
        <v>0</v>
      </c>
      <c r="V151" s="212" t="n">
        <v>0</v>
      </c>
      <c r="W151" s="212" t="n">
        <v>1</v>
      </c>
      <c r="X151" s="212" t="n">
        <v>0</v>
      </c>
      <c r="Y151" s="212" t="n">
        <v>0</v>
      </c>
      <c r="Z151" s="212" t="n">
        <v>0</v>
      </c>
      <c r="AA151" s="212" t="n">
        <v>0</v>
      </c>
      <c r="AB151" s="212" t="n">
        <v>0</v>
      </c>
      <c r="AC151" s="212" t="n">
        <v>0</v>
      </c>
      <c r="AD151" s="212" t="n">
        <v>0</v>
      </c>
      <c r="AE151" s="212" t="n">
        <v>0</v>
      </c>
      <c r="AF151" s="212" t="n">
        <v>0</v>
      </c>
      <c r="AG151" s="212" t="n">
        <v>0</v>
      </c>
      <c r="AH151" s="212" t="n">
        <v>0</v>
      </c>
      <c r="AI151" s="164" t="n">
        <v>0</v>
      </c>
      <c r="AJ151" s="212" t="n">
        <v>0</v>
      </c>
      <c r="AK151" s="212" t="n">
        <v>0</v>
      </c>
      <c r="AL151" s="212" t="n">
        <v>0</v>
      </c>
      <c r="AM151" s="212" t="n">
        <v>0</v>
      </c>
      <c r="AN151" s="212" t="n">
        <v>0</v>
      </c>
      <c r="AO151" s="212" t="n">
        <v>0</v>
      </c>
      <c r="AP151" s="212" t="n">
        <v>0</v>
      </c>
      <c r="AQ151" s="212" t="n">
        <v>0</v>
      </c>
      <c r="AR151" s="212" t="n">
        <v>0</v>
      </c>
      <c r="AS151" s="212" t="n">
        <v>0</v>
      </c>
      <c r="AT151" s="212" t="n">
        <v>0</v>
      </c>
      <c r="AU151" s="212" t="n">
        <v>0</v>
      </c>
      <c r="AV151" s="212" t="n">
        <v>0</v>
      </c>
      <c r="AW151" s="212" t="n">
        <v>0</v>
      </c>
      <c r="AX151" s="212" t="n">
        <v>0</v>
      </c>
      <c r="AY151" s="212" t="n">
        <v>0</v>
      </c>
      <c r="AZ151" s="212" t="n">
        <v>0</v>
      </c>
      <c r="BA151" s="212" t="n">
        <v>0</v>
      </c>
      <c r="BB151" s="212" t="n">
        <v>0</v>
      </c>
      <c r="BC151" s="226" t="n">
        <f aca="false">SUM(D151:BB151)</f>
        <v>1</v>
      </c>
      <c r="BD151" s="211"/>
      <c r="BE151" s="227"/>
      <c r="BF151" s="227"/>
      <c r="BG151" s="227"/>
      <c r="BH151" s="227"/>
      <c r="BI151" s="227"/>
      <c r="BJ151" s="227"/>
      <c r="BK151" s="227"/>
      <c r="BL151" s="227"/>
      <c r="BM151" s="227"/>
      <c r="BN151" s="227"/>
      <c r="BO151" s="227"/>
      <c r="BP151" s="227"/>
      <c r="BQ151" s="227"/>
      <c r="BR151" s="227"/>
      <c r="BS151" s="227"/>
      <c r="BT151" s="227"/>
      <c r="BU151" s="227"/>
      <c r="BV151" s="227"/>
      <c r="BW151" s="227"/>
      <c r="BX151" s="227"/>
      <c r="BY151" s="227"/>
      <c r="BZ151" s="227"/>
      <c r="CA151" s="227"/>
      <c r="CB151" s="227"/>
      <c r="CC151" s="227"/>
      <c r="CD151" s="227"/>
      <c r="CE151" s="227"/>
      <c r="CF151" s="227"/>
      <c r="CG151" s="227"/>
      <c r="CH151" s="227"/>
      <c r="CI151" s="227"/>
      <c r="CJ151" s="227"/>
      <c r="CK151" s="227"/>
      <c r="CL151" s="227"/>
      <c r="CM151" s="227"/>
      <c r="CN151" s="227"/>
      <c r="CO151" s="227"/>
      <c r="CP151" s="227"/>
      <c r="CQ151" s="227"/>
      <c r="CR151" s="227"/>
      <c r="CS151" s="227"/>
      <c r="CT151" s="227"/>
      <c r="CU151" s="227"/>
      <c r="CV151" s="227"/>
      <c r="CW151" s="227"/>
      <c r="CX151" s="227"/>
      <c r="CY151" s="227"/>
      <c r="CZ151" s="227"/>
      <c r="DA151" s="227"/>
      <c r="DB151" s="227"/>
      <c r="DC151" s="227"/>
      <c r="DD151" s="227"/>
      <c r="DE151" s="227"/>
      <c r="DF151" s="227"/>
      <c r="DG151" s="227"/>
      <c r="DH151" s="227"/>
      <c r="DI151" s="227"/>
      <c r="DJ151" s="227"/>
      <c r="DK151" s="227"/>
      <c r="DL151" s="227"/>
      <c r="DM151" s="227"/>
      <c r="DN151" s="227"/>
      <c r="DO151" s="227"/>
      <c r="DP151" s="227"/>
      <c r="DQ151" s="227"/>
      <c r="DR151" s="227"/>
      <c r="DS151" s="227"/>
      <c r="DT151" s="227"/>
      <c r="DU151" s="227"/>
      <c r="DV151" s="227"/>
      <c r="DW151" s="227"/>
      <c r="DX151" s="227"/>
      <c r="DY151" s="227"/>
      <c r="DZ151" s="227"/>
      <c r="EA151" s="227"/>
      <c r="EB151" s="227"/>
      <c r="EC151" s="227"/>
      <c r="ED151" s="227"/>
      <c r="EE151" s="227"/>
      <c r="EF151" s="227"/>
      <c r="EG151" s="227"/>
      <c r="EH151" s="227"/>
      <c r="EI151" s="227"/>
      <c r="EJ151" s="227"/>
      <c r="EK151" s="227"/>
      <c r="EL151" s="227"/>
      <c r="EM151" s="227"/>
      <c r="EN151" s="227"/>
      <c r="EO151" s="227"/>
      <c r="EP151" s="227"/>
      <c r="EQ151" s="227"/>
      <c r="ER151" s="227"/>
      <c r="ES151" s="227"/>
      <c r="ET151" s="227"/>
      <c r="EU151" s="227"/>
      <c r="EV151" s="227"/>
      <c r="EW151" s="227"/>
      <c r="EX151" s="227"/>
      <c r="EY151" s="227"/>
      <c r="EZ151" s="227"/>
      <c r="FA151" s="227"/>
      <c r="FB151" s="227"/>
      <c r="FC151" s="227"/>
      <c r="FD151" s="227"/>
      <c r="FE151" s="227"/>
      <c r="FF151" s="227"/>
      <c r="FG151" s="227"/>
      <c r="FH151" s="227"/>
      <c r="FI151" s="227"/>
      <c r="FJ151" s="227"/>
      <c r="FK151" s="227"/>
      <c r="FL151" s="227"/>
      <c r="FM151" s="227"/>
      <c r="FN151" s="227"/>
      <c r="FO151" s="227"/>
      <c r="FP151" s="227"/>
      <c r="FQ151" s="227"/>
      <c r="FR151" s="227"/>
      <c r="FS151" s="227"/>
      <c r="FT151" s="227"/>
      <c r="FU151" s="227"/>
      <c r="FV151" s="227"/>
      <c r="FW151" s="227"/>
      <c r="FX151" s="227"/>
      <c r="FY151" s="227"/>
      <c r="FZ151" s="227"/>
      <c r="GA151" s="227"/>
      <c r="GB151" s="227"/>
      <c r="GC151" s="227"/>
      <c r="GD151" s="227"/>
      <c r="GE151" s="227"/>
      <c r="GF151" s="227"/>
      <c r="GG151" s="227"/>
      <c r="GH151" s="227"/>
      <c r="GI151" s="227"/>
      <c r="GJ151" s="227"/>
      <c r="GK151" s="227"/>
      <c r="GL151" s="227"/>
      <c r="GM151" s="227"/>
      <c r="GN151" s="227"/>
      <c r="GO151" s="227"/>
      <c r="GP151" s="227"/>
      <c r="GQ151" s="227"/>
      <c r="GR151" s="227"/>
      <c r="GS151" s="227"/>
      <c r="GT151" s="227"/>
      <c r="GU151" s="227"/>
      <c r="GV151" s="227"/>
      <c r="GW151" s="227"/>
      <c r="GX151" s="227"/>
      <c r="GY151" s="227"/>
      <c r="GZ151" s="227"/>
      <c r="HA151" s="227"/>
      <c r="HB151" s="227"/>
      <c r="HC151" s="227"/>
      <c r="HD151" s="227"/>
      <c r="HE151" s="227"/>
      <c r="HF151" s="227"/>
      <c r="HG151" s="227"/>
      <c r="HH151" s="227"/>
      <c r="HI151" s="227"/>
      <c r="HJ151" s="227"/>
      <c r="HK151" s="227"/>
      <c r="HL151" s="227"/>
      <c r="HM151" s="227"/>
      <c r="HN151" s="227"/>
      <c r="HO151" s="227"/>
      <c r="HP151" s="227"/>
      <c r="HQ151" s="227"/>
      <c r="HR151" s="227"/>
      <c r="HS151" s="227"/>
      <c r="HT151" s="227"/>
      <c r="HU151" s="227"/>
      <c r="HV151" s="227"/>
      <c r="HW151" s="227"/>
      <c r="HX151" s="227"/>
      <c r="HY151" s="227"/>
      <c r="HZ151" s="227"/>
      <c r="IA151" s="227"/>
      <c r="IB151" s="227"/>
      <c r="IC151" s="227"/>
      <c r="ID151" s="227"/>
      <c r="IE151" s="227"/>
      <c r="IF151" s="227"/>
      <c r="IG151" s="227"/>
      <c r="IH151" s="227"/>
      <c r="II151" s="227"/>
      <c r="IJ151" s="227"/>
      <c r="IK151" s="227"/>
      <c r="IL151" s="227"/>
      <c r="IM151" s="227"/>
      <c r="IN151" s="227"/>
      <c r="IO151" s="227"/>
      <c r="IP151" s="227"/>
      <c r="IQ151" s="227"/>
      <c r="IR151" s="227"/>
      <c r="IS151" s="227"/>
      <c r="IT151" s="227"/>
      <c r="IU151" s="227"/>
      <c r="IV151" s="227"/>
      <c r="IW151" s="227"/>
    </row>
    <row r="152" customFormat="false" ht="12.75" hidden="false" customHeight="false" outlineLevel="0" collapsed="false">
      <c r="A152" s="155"/>
      <c r="B152" s="211" t="s">
        <v>131</v>
      </c>
      <c r="C152" s="209"/>
      <c r="D152" s="212" t="n">
        <f aca="false">D151</f>
        <v>0</v>
      </c>
      <c r="E152" s="212" t="n">
        <f aca="false">+D152+E151</f>
        <v>0</v>
      </c>
      <c r="F152" s="212" t="n">
        <f aca="false">+E152+F151</f>
        <v>0</v>
      </c>
      <c r="G152" s="212" t="n">
        <f aca="false">+F152+G151</f>
        <v>0</v>
      </c>
      <c r="H152" s="212" t="n">
        <f aca="false">+G152+H151</f>
        <v>0</v>
      </c>
      <c r="I152" s="212" t="n">
        <f aca="false">+H152+I151</f>
        <v>0</v>
      </c>
      <c r="J152" s="212" t="n">
        <f aca="false">+I152+J151</f>
        <v>0</v>
      </c>
      <c r="K152" s="212" t="n">
        <f aca="false">+J152+K151</f>
        <v>0</v>
      </c>
      <c r="L152" s="212" t="n">
        <f aca="false">+K152+L151</f>
        <v>0</v>
      </c>
      <c r="M152" s="212" t="n">
        <f aca="false">+L152+M151</f>
        <v>0</v>
      </c>
      <c r="N152" s="212" t="n">
        <f aca="false">+M152+N151</f>
        <v>0</v>
      </c>
      <c r="O152" s="212" t="n">
        <f aca="false">+N152+O151</f>
        <v>0</v>
      </c>
      <c r="P152" s="212" t="n">
        <f aca="false">+O152+P151</f>
        <v>0</v>
      </c>
      <c r="Q152" s="212" t="n">
        <f aca="false">+P152+Q151</f>
        <v>0</v>
      </c>
      <c r="R152" s="212" t="n">
        <f aca="false">+Q152+R151</f>
        <v>0</v>
      </c>
      <c r="S152" s="212" t="n">
        <f aca="false">+R152+S151</f>
        <v>0</v>
      </c>
      <c r="T152" s="212" t="n">
        <f aca="false">+S152+T151</f>
        <v>0</v>
      </c>
      <c r="U152" s="212" t="n">
        <f aca="false">+T152+U151</f>
        <v>0</v>
      </c>
      <c r="V152" s="212" t="n">
        <f aca="false">+U152+V151</f>
        <v>0</v>
      </c>
      <c r="W152" s="212" t="n">
        <f aca="false">+V152+W151</f>
        <v>1</v>
      </c>
      <c r="X152" s="212" t="n">
        <f aca="false">+W152+X151</f>
        <v>1</v>
      </c>
      <c r="Y152" s="212" t="n">
        <f aca="false">+X152+Y151</f>
        <v>1</v>
      </c>
      <c r="Z152" s="212" t="n">
        <f aca="false">+Y152+Z151</f>
        <v>1</v>
      </c>
      <c r="AA152" s="212" t="n">
        <f aca="false">+Z152+AA151</f>
        <v>1</v>
      </c>
      <c r="AB152" s="212" t="n">
        <f aca="false">+AA152+AB151</f>
        <v>1</v>
      </c>
      <c r="AC152" s="212" t="n">
        <f aca="false">+AB152+AC151</f>
        <v>1</v>
      </c>
      <c r="AD152" s="212" t="n">
        <f aca="false">+AC152+AD151</f>
        <v>1</v>
      </c>
      <c r="AE152" s="212" t="n">
        <f aca="false">+AD152+AE151</f>
        <v>1</v>
      </c>
      <c r="AF152" s="212" t="n">
        <f aca="false">+AE152+AF151</f>
        <v>1</v>
      </c>
      <c r="AG152" s="212" t="n">
        <f aca="false">+AF152+AG151</f>
        <v>1</v>
      </c>
      <c r="AH152" s="212" t="n">
        <f aca="false">+AG152+AH151</f>
        <v>1</v>
      </c>
      <c r="AI152" s="164" t="n">
        <f aca="false">+AH152+AI151</f>
        <v>1</v>
      </c>
      <c r="AJ152" s="212" t="n">
        <f aca="false">+AI152+AJ151</f>
        <v>1</v>
      </c>
      <c r="AK152" s="212" t="n">
        <f aca="false">+AJ152+AK151</f>
        <v>1</v>
      </c>
      <c r="AL152" s="212" t="n">
        <f aca="false">+AK152+AL151</f>
        <v>1</v>
      </c>
      <c r="AM152" s="212" t="n">
        <f aca="false">+AL152+AM151</f>
        <v>1</v>
      </c>
      <c r="AN152" s="212" t="n">
        <f aca="false">+AM152+AN151</f>
        <v>1</v>
      </c>
      <c r="AO152" s="212" t="n">
        <f aca="false">+AN152+AO151</f>
        <v>1</v>
      </c>
      <c r="AP152" s="212" t="n">
        <f aca="false">+AO152+AP151</f>
        <v>1</v>
      </c>
      <c r="AQ152" s="212" t="n">
        <f aca="false">+AP152+AQ151</f>
        <v>1</v>
      </c>
      <c r="AR152" s="212" t="n">
        <f aca="false">+AQ152+AR151</f>
        <v>1</v>
      </c>
      <c r="AS152" s="212" t="n">
        <f aca="false">+AR152+AS151</f>
        <v>1</v>
      </c>
      <c r="AT152" s="212" t="n">
        <f aca="false">+AS152+AT151</f>
        <v>1</v>
      </c>
      <c r="AU152" s="212" t="n">
        <f aca="false">+AT152+AU151</f>
        <v>1</v>
      </c>
      <c r="AV152" s="212" t="n">
        <f aca="false">+AU152+AV151</f>
        <v>1</v>
      </c>
      <c r="AW152" s="212" t="n">
        <f aca="false">+AV152+AW151</f>
        <v>1</v>
      </c>
      <c r="AX152" s="212" t="n">
        <f aca="false">+AW152+AX151</f>
        <v>1</v>
      </c>
      <c r="AY152" s="212" t="n">
        <f aca="false">+AX152+AY151</f>
        <v>1</v>
      </c>
      <c r="AZ152" s="212" t="n">
        <f aca="false">+AY152+AZ151</f>
        <v>1</v>
      </c>
      <c r="BA152" s="212" t="n">
        <f aca="false">+AZ152+BA151</f>
        <v>1</v>
      </c>
      <c r="BB152" s="212" t="n">
        <f aca="false">+BA152+BB151</f>
        <v>1</v>
      </c>
      <c r="BC152" s="226"/>
      <c r="BD152" s="211"/>
      <c r="BE152" s="227"/>
      <c r="BF152" s="227"/>
      <c r="BG152" s="227"/>
      <c r="BH152" s="227"/>
      <c r="BI152" s="227"/>
      <c r="BJ152" s="227"/>
      <c r="BK152" s="227"/>
      <c r="BL152" s="227"/>
      <c r="BM152" s="227"/>
      <c r="BN152" s="227"/>
      <c r="BO152" s="227"/>
      <c r="BP152" s="227"/>
      <c r="BQ152" s="227"/>
      <c r="BR152" s="227"/>
      <c r="BS152" s="227"/>
      <c r="BT152" s="227"/>
      <c r="BU152" s="227"/>
      <c r="BV152" s="227"/>
      <c r="BW152" s="227"/>
      <c r="BX152" s="227"/>
      <c r="BY152" s="227"/>
      <c r="BZ152" s="227"/>
      <c r="CA152" s="227"/>
      <c r="CB152" s="227"/>
      <c r="CC152" s="227"/>
      <c r="CD152" s="227"/>
      <c r="CE152" s="227"/>
      <c r="CF152" s="227"/>
      <c r="CG152" s="227"/>
      <c r="CH152" s="227"/>
      <c r="CI152" s="227"/>
      <c r="CJ152" s="227"/>
      <c r="CK152" s="227"/>
      <c r="CL152" s="227"/>
      <c r="CM152" s="227"/>
      <c r="CN152" s="227"/>
      <c r="CO152" s="227"/>
      <c r="CP152" s="227"/>
      <c r="CQ152" s="227"/>
      <c r="CR152" s="227"/>
      <c r="CS152" s="227"/>
      <c r="CT152" s="227"/>
      <c r="CU152" s="227"/>
      <c r="CV152" s="227"/>
      <c r="CW152" s="227"/>
      <c r="CX152" s="227"/>
      <c r="CY152" s="227"/>
      <c r="CZ152" s="227"/>
      <c r="DA152" s="227"/>
      <c r="DB152" s="227"/>
      <c r="DC152" s="227"/>
      <c r="DD152" s="227"/>
      <c r="DE152" s="227"/>
      <c r="DF152" s="227"/>
      <c r="DG152" s="227"/>
      <c r="DH152" s="227"/>
      <c r="DI152" s="227"/>
      <c r="DJ152" s="227"/>
      <c r="DK152" s="227"/>
      <c r="DL152" s="227"/>
      <c r="DM152" s="227"/>
      <c r="DN152" s="227"/>
      <c r="DO152" s="227"/>
      <c r="DP152" s="227"/>
      <c r="DQ152" s="227"/>
      <c r="DR152" s="227"/>
      <c r="DS152" s="227"/>
      <c r="DT152" s="227"/>
      <c r="DU152" s="227"/>
      <c r="DV152" s="227"/>
      <c r="DW152" s="227"/>
      <c r="DX152" s="227"/>
      <c r="DY152" s="227"/>
      <c r="DZ152" s="227"/>
      <c r="EA152" s="227"/>
      <c r="EB152" s="227"/>
      <c r="EC152" s="227"/>
      <c r="ED152" s="227"/>
      <c r="EE152" s="227"/>
      <c r="EF152" s="227"/>
      <c r="EG152" s="227"/>
      <c r="EH152" s="227"/>
      <c r="EI152" s="227"/>
      <c r="EJ152" s="227"/>
      <c r="EK152" s="227"/>
      <c r="EL152" s="227"/>
      <c r="EM152" s="227"/>
      <c r="EN152" s="227"/>
      <c r="EO152" s="227"/>
      <c r="EP152" s="227"/>
      <c r="EQ152" s="227"/>
      <c r="ER152" s="227"/>
      <c r="ES152" s="227"/>
      <c r="ET152" s="227"/>
      <c r="EU152" s="227"/>
      <c r="EV152" s="227"/>
      <c r="EW152" s="227"/>
      <c r="EX152" s="227"/>
      <c r="EY152" s="227"/>
      <c r="EZ152" s="227"/>
      <c r="FA152" s="227"/>
      <c r="FB152" s="227"/>
      <c r="FC152" s="227"/>
      <c r="FD152" s="227"/>
      <c r="FE152" s="227"/>
      <c r="FF152" s="227"/>
      <c r="FG152" s="227"/>
      <c r="FH152" s="227"/>
      <c r="FI152" s="227"/>
      <c r="FJ152" s="227"/>
      <c r="FK152" s="227"/>
      <c r="FL152" s="227"/>
      <c r="FM152" s="227"/>
      <c r="FN152" s="227"/>
      <c r="FO152" s="227"/>
      <c r="FP152" s="227"/>
      <c r="FQ152" s="227"/>
      <c r="FR152" s="227"/>
      <c r="FS152" s="227"/>
      <c r="FT152" s="227"/>
      <c r="FU152" s="227"/>
      <c r="FV152" s="227"/>
      <c r="FW152" s="227"/>
      <c r="FX152" s="227"/>
      <c r="FY152" s="227"/>
      <c r="FZ152" s="227"/>
      <c r="GA152" s="227"/>
      <c r="GB152" s="227"/>
      <c r="GC152" s="227"/>
      <c r="GD152" s="227"/>
      <c r="GE152" s="227"/>
      <c r="GF152" s="227"/>
      <c r="GG152" s="227"/>
      <c r="GH152" s="227"/>
      <c r="GI152" s="227"/>
      <c r="GJ152" s="227"/>
      <c r="GK152" s="227"/>
      <c r="GL152" s="227"/>
      <c r="GM152" s="227"/>
      <c r="GN152" s="227"/>
      <c r="GO152" s="227"/>
      <c r="GP152" s="227"/>
      <c r="GQ152" s="227"/>
      <c r="GR152" s="227"/>
      <c r="GS152" s="227"/>
      <c r="GT152" s="227"/>
      <c r="GU152" s="227"/>
      <c r="GV152" s="227"/>
      <c r="GW152" s="227"/>
      <c r="GX152" s="227"/>
      <c r="GY152" s="227"/>
      <c r="GZ152" s="227"/>
      <c r="HA152" s="227"/>
      <c r="HB152" s="227"/>
      <c r="HC152" s="227"/>
      <c r="HD152" s="227"/>
      <c r="HE152" s="227"/>
      <c r="HF152" s="227"/>
      <c r="HG152" s="227"/>
      <c r="HH152" s="227"/>
      <c r="HI152" s="227"/>
      <c r="HJ152" s="227"/>
      <c r="HK152" s="227"/>
      <c r="HL152" s="227"/>
      <c r="HM152" s="227"/>
      <c r="HN152" s="227"/>
      <c r="HO152" s="227"/>
      <c r="HP152" s="227"/>
      <c r="HQ152" s="227"/>
      <c r="HR152" s="227"/>
      <c r="HS152" s="227"/>
      <c r="HT152" s="227"/>
      <c r="HU152" s="227"/>
      <c r="HV152" s="227"/>
      <c r="HW152" s="227"/>
      <c r="HX152" s="227"/>
      <c r="HY152" s="227"/>
      <c r="HZ152" s="227"/>
      <c r="IA152" s="227"/>
      <c r="IB152" s="227"/>
      <c r="IC152" s="227"/>
      <c r="ID152" s="227"/>
      <c r="IE152" s="227"/>
      <c r="IF152" s="227"/>
      <c r="IG152" s="227"/>
      <c r="IH152" s="227"/>
      <c r="II152" s="227"/>
      <c r="IJ152" s="227"/>
      <c r="IK152" s="227"/>
      <c r="IL152" s="227"/>
      <c r="IM152" s="227"/>
      <c r="IN152" s="227"/>
      <c r="IO152" s="227"/>
      <c r="IP152" s="227"/>
      <c r="IQ152" s="227"/>
      <c r="IR152" s="227"/>
      <c r="IS152" s="227"/>
      <c r="IT152" s="227"/>
      <c r="IU152" s="227"/>
      <c r="IV152" s="227"/>
      <c r="IW152" s="227"/>
    </row>
    <row r="153" customFormat="false" ht="12.75" hidden="false" customHeight="false" outlineLevel="0" collapsed="false">
      <c r="A153" s="155"/>
      <c r="B153" s="213"/>
      <c r="C153" s="209"/>
      <c r="D153" s="214"/>
      <c r="E153" s="214"/>
      <c r="F153" s="214"/>
      <c r="G153" s="214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G153" s="214"/>
      <c r="AH153" s="214"/>
      <c r="AI153" s="169"/>
      <c r="AJ153" s="214"/>
      <c r="AK153" s="214"/>
      <c r="AL153" s="214"/>
      <c r="AM153" s="214"/>
      <c r="AN153" s="214"/>
      <c r="AO153" s="214"/>
      <c r="AP153" s="214"/>
      <c r="AQ153" s="214"/>
      <c r="AR153" s="214"/>
      <c r="AS153" s="214"/>
      <c r="AT153" s="214"/>
      <c r="AU153" s="214"/>
      <c r="AV153" s="214"/>
      <c r="AW153" s="214"/>
      <c r="AX153" s="214"/>
      <c r="AY153" s="214"/>
      <c r="AZ153" s="214"/>
      <c r="BA153" s="214"/>
      <c r="BB153" s="214"/>
      <c r="BC153" s="228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5"/>
      <c r="CM153" s="225"/>
      <c r="CN153" s="225"/>
      <c r="CO153" s="225"/>
      <c r="CP153" s="225"/>
      <c r="CQ153" s="225"/>
      <c r="CR153" s="225"/>
      <c r="CS153" s="225"/>
      <c r="CT153" s="225"/>
      <c r="CU153" s="225"/>
      <c r="CV153" s="225"/>
      <c r="CW153" s="225"/>
      <c r="CX153" s="225"/>
      <c r="CY153" s="225"/>
      <c r="CZ153" s="225"/>
      <c r="DA153" s="225"/>
      <c r="DB153" s="225"/>
      <c r="DC153" s="225"/>
      <c r="DD153" s="225"/>
      <c r="DE153" s="225"/>
      <c r="DF153" s="225"/>
      <c r="DG153" s="225"/>
      <c r="DH153" s="225"/>
      <c r="DI153" s="225"/>
      <c r="DJ153" s="225"/>
      <c r="DK153" s="225"/>
      <c r="DL153" s="225"/>
      <c r="DM153" s="225"/>
      <c r="DN153" s="225"/>
      <c r="DO153" s="225"/>
      <c r="DP153" s="225"/>
      <c r="DQ153" s="225"/>
      <c r="DR153" s="225"/>
      <c r="DS153" s="225"/>
      <c r="DT153" s="225"/>
      <c r="DU153" s="225"/>
      <c r="DV153" s="225"/>
      <c r="DW153" s="225"/>
      <c r="DX153" s="225"/>
      <c r="DY153" s="225"/>
      <c r="DZ153" s="225"/>
      <c r="EA153" s="225"/>
      <c r="EB153" s="225"/>
      <c r="EC153" s="225"/>
      <c r="ED153" s="225"/>
      <c r="EE153" s="225"/>
      <c r="EF153" s="225"/>
      <c r="EG153" s="225"/>
      <c r="EH153" s="225"/>
      <c r="EI153" s="225"/>
      <c r="EJ153" s="225"/>
      <c r="EK153" s="225"/>
      <c r="EL153" s="225"/>
      <c r="EM153" s="225"/>
      <c r="EN153" s="225"/>
      <c r="EO153" s="225"/>
      <c r="EP153" s="225"/>
      <c r="EQ153" s="225"/>
      <c r="ER153" s="225"/>
      <c r="ES153" s="225"/>
      <c r="ET153" s="225"/>
      <c r="EU153" s="225"/>
      <c r="EV153" s="225"/>
      <c r="EW153" s="225"/>
      <c r="EX153" s="225"/>
      <c r="EY153" s="225"/>
      <c r="EZ153" s="225"/>
      <c r="FA153" s="225"/>
      <c r="FB153" s="225"/>
      <c r="FC153" s="225"/>
      <c r="FD153" s="225"/>
      <c r="FE153" s="225"/>
      <c r="FF153" s="225"/>
      <c r="FG153" s="225"/>
      <c r="FH153" s="225"/>
      <c r="FI153" s="225"/>
      <c r="FJ153" s="225"/>
      <c r="FK153" s="225"/>
      <c r="FL153" s="225"/>
      <c r="FM153" s="225"/>
      <c r="FN153" s="225"/>
      <c r="FO153" s="225"/>
      <c r="FP153" s="225"/>
      <c r="FQ153" s="225"/>
      <c r="FR153" s="225"/>
      <c r="FS153" s="225"/>
      <c r="FT153" s="225"/>
      <c r="FU153" s="225"/>
      <c r="FV153" s="225"/>
      <c r="FW153" s="225"/>
      <c r="FX153" s="225"/>
      <c r="FY153" s="225"/>
      <c r="FZ153" s="225"/>
      <c r="GA153" s="225"/>
      <c r="GB153" s="225"/>
      <c r="GC153" s="225"/>
      <c r="GD153" s="225"/>
      <c r="GE153" s="225"/>
      <c r="GF153" s="225"/>
      <c r="GG153" s="225"/>
      <c r="GH153" s="225"/>
      <c r="GI153" s="225"/>
      <c r="GJ153" s="225"/>
      <c r="GK153" s="225"/>
      <c r="GL153" s="225"/>
      <c r="GM153" s="225"/>
      <c r="GN153" s="225"/>
      <c r="GO153" s="225"/>
      <c r="GP153" s="225"/>
      <c r="GQ153" s="225"/>
      <c r="GR153" s="225"/>
      <c r="GS153" s="225"/>
      <c r="GT153" s="225"/>
      <c r="GU153" s="225"/>
      <c r="GV153" s="225"/>
      <c r="GW153" s="225"/>
      <c r="GX153" s="225"/>
      <c r="GY153" s="225"/>
      <c r="GZ153" s="225"/>
      <c r="HA153" s="225"/>
      <c r="HB153" s="225"/>
      <c r="HC153" s="225"/>
      <c r="HD153" s="225"/>
      <c r="HE153" s="225"/>
      <c r="HF153" s="225"/>
      <c r="HG153" s="225"/>
      <c r="HH153" s="225"/>
      <c r="HI153" s="225"/>
      <c r="HJ153" s="225"/>
      <c r="HK153" s="225"/>
      <c r="HL153" s="225"/>
      <c r="HM153" s="225"/>
      <c r="HN153" s="225"/>
      <c r="HO153" s="225"/>
      <c r="HP153" s="225"/>
      <c r="HQ153" s="225"/>
      <c r="HR153" s="225"/>
      <c r="HS153" s="225"/>
      <c r="HT153" s="225"/>
      <c r="HU153" s="225"/>
      <c r="HV153" s="225"/>
      <c r="HW153" s="225"/>
      <c r="HX153" s="225"/>
      <c r="HY153" s="225"/>
      <c r="HZ153" s="225"/>
      <c r="IA153" s="225"/>
      <c r="IB153" s="225"/>
      <c r="IC153" s="225"/>
      <c r="ID153" s="225"/>
      <c r="IE153" s="225"/>
      <c r="IF153" s="225"/>
      <c r="IG153" s="225"/>
      <c r="IH153" s="225"/>
      <c r="II153" s="225"/>
      <c r="IJ153" s="225"/>
      <c r="IK153" s="225"/>
      <c r="IL153" s="225"/>
      <c r="IM153" s="225"/>
      <c r="IN153" s="225"/>
      <c r="IO153" s="225"/>
      <c r="IP153" s="225"/>
      <c r="IQ153" s="225"/>
      <c r="IR153" s="225"/>
      <c r="IS153" s="225"/>
      <c r="IT153" s="225"/>
      <c r="IU153" s="225"/>
      <c r="IV153" s="225"/>
      <c r="IW153" s="225"/>
    </row>
    <row r="154" customFormat="false" ht="12.75" hidden="false" customHeight="false" outlineLevel="0" collapsed="false">
      <c r="A154" s="155"/>
      <c r="B154" s="215" t="s">
        <v>132</v>
      </c>
      <c r="C154" s="216" t="n">
        <f aca="false">13/2</f>
        <v>6.5</v>
      </c>
      <c r="D154" s="217" t="n">
        <f aca="false">+D150*$C154</f>
        <v>0</v>
      </c>
      <c r="E154" s="217" t="n">
        <f aca="false">+E150*$C154</f>
        <v>0</v>
      </c>
      <c r="F154" s="217" t="n">
        <f aca="false">+F150*$C154</f>
        <v>0</v>
      </c>
      <c r="G154" s="217" t="n">
        <f aca="false">+G150*$C154</f>
        <v>0</v>
      </c>
      <c r="H154" s="217" t="n">
        <f aca="false">+H150*$C154</f>
        <v>0</v>
      </c>
      <c r="I154" s="217" t="n">
        <f aca="false">+I150*$C154</f>
        <v>0</v>
      </c>
      <c r="J154" s="217" t="n">
        <f aca="false">+J150*$C154</f>
        <v>0</v>
      </c>
      <c r="K154" s="217" t="n">
        <f aca="false">+K150*$C154</f>
        <v>0</v>
      </c>
      <c r="L154" s="217" t="n">
        <f aca="false">+L150*$C154</f>
        <v>0</v>
      </c>
      <c r="M154" s="217" t="n">
        <f aca="false">+M150*$C154</f>
        <v>0</v>
      </c>
      <c r="N154" s="217" t="n">
        <f aca="false">+N150*$C154</f>
        <v>0</v>
      </c>
      <c r="O154" s="217" t="n">
        <f aca="false">+O150*$C154</f>
        <v>0</v>
      </c>
      <c r="P154" s="217" t="n">
        <f aca="false">+P150*$C154</f>
        <v>0</v>
      </c>
      <c r="Q154" s="217" t="n">
        <f aca="false">+Q150*$C154</f>
        <v>0</v>
      </c>
      <c r="R154" s="217" t="n">
        <f aca="false">+R150*$C154</f>
        <v>0</v>
      </c>
      <c r="S154" s="217" t="n">
        <f aca="false">+S150*$C154</f>
        <v>0</v>
      </c>
      <c r="T154" s="217" t="n">
        <f aca="false">+T150*$C154</f>
        <v>0</v>
      </c>
      <c r="U154" s="217" t="n">
        <f aca="false">+U150*$C154</f>
        <v>0</v>
      </c>
      <c r="V154" s="217" t="n">
        <f aca="false">+V150*$C154</f>
        <v>0</v>
      </c>
      <c r="W154" s="217" t="n">
        <f aca="false">+W150*$C154</f>
        <v>6.5</v>
      </c>
      <c r="X154" s="217" t="n">
        <f aca="false">+X150*$C154</f>
        <v>6.5</v>
      </c>
      <c r="Y154" s="217" t="n">
        <f aca="false">+Y150*$C154</f>
        <v>6.5</v>
      </c>
      <c r="Z154" s="217" t="n">
        <f aca="false">+Z150*$C154</f>
        <v>6.5</v>
      </c>
      <c r="AA154" s="217" t="n">
        <f aca="false">+AA150*$C154</f>
        <v>6.5</v>
      </c>
      <c r="AB154" s="217" t="n">
        <f aca="false">+AB150*$C154</f>
        <v>6.5</v>
      </c>
      <c r="AC154" s="217" t="n">
        <f aca="false">+AC150*$C154</f>
        <v>6.5</v>
      </c>
      <c r="AD154" s="217" t="n">
        <f aca="false">+AD150*$C154</f>
        <v>6.5</v>
      </c>
      <c r="AE154" s="217" t="n">
        <f aca="false">+AE150*$C154</f>
        <v>6.5</v>
      </c>
      <c r="AF154" s="217" t="n">
        <f aca="false">+AF150*$C154</f>
        <v>6.5</v>
      </c>
      <c r="AG154" s="217" t="n">
        <f aca="false">+AG150*$C154</f>
        <v>6.5</v>
      </c>
      <c r="AH154" s="217" t="n">
        <f aca="false">+AH150*$C154</f>
        <v>6.5</v>
      </c>
      <c r="AI154" s="175" t="n">
        <f aca="false">+AI150*$C154</f>
        <v>6.5</v>
      </c>
      <c r="AJ154" s="217" t="n">
        <f aca="false">+AJ150*$C154</f>
        <v>6.5</v>
      </c>
      <c r="AK154" s="217" t="n">
        <f aca="false">+AK150*$C154</f>
        <v>6.5</v>
      </c>
      <c r="AL154" s="217" t="n">
        <f aca="false">+AL150*$C154</f>
        <v>6.5</v>
      </c>
      <c r="AM154" s="217" t="n">
        <f aca="false">+AM150*$C154</f>
        <v>6.5</v>
      </c>
      <c r="AN154" s="217" t="n">
        <f aca="false">+AN150*$C154</f>
        <v>6.5</v>
      </c>
      <c r="AO154" s="217" t="n">
        <f aca="false">+AO150*$C154</f>
        <v>6.5</v>
      </c>
      <c r="AP154" s="217" t="n">
        <f aca="false">+AP150*$C154</f>
        <v>6.5</v>
      </c>
      <c r="AQ154" s="217" t="n">
        <f aca="false">+AQ150*$C154</f>
        <v>6.5</v>
      </c>
      <c r="AR154" s="217" t="n">
        <f aca="false">+AR150*$C154</f>
        <v>6.5</v>
      </c>
      <c r="AS154" s="217" t="n">
        <f aca="false">+AS150*$C154</f>
        <v>6.5</v>
      </c>
      <c r="AT154" s="217" t="n">
        <f aca="false">+AT150*$C154</f>
        <v>6.5</v>
      </c>
      <c r="AU154" s="217" t="n">
        <f aca="false">+AU150*$C154</f>
        <v>6.5</v>
      </c>
      <c r="AV154" s="217" t="n">
        <f aca="false">+AV150*$C154</f>
        <v>6.5</v>
      </c>
      <c r="AW154" s="217" t="n">
        <f aca="false">+AW150*$C154</f>
        <v>6.5</v>
      </c>
      <c r="AX154" s="217" t="n">
        <f aca="false">+AX150*$C154</f>
        <v>6.5</v>
      </c>
      <c r="AY154" s="217" t="n">
        <f aca="false">+AY150*$C154</f>
        <v>6.5</v>
      </c>
      <c r="AZ154" s="217" t="n">
        <f aca="false">+AZ150*$C154</f>
        <v>6.5</v>
      </c>
      <c r="BA154" s="217" t="n">
        <f aca="false">+BA150*$C154</f>
        <v>6.5</v>
      </c>
      <c r="BB154" s="217" t="n">
        <f aca="false">+BB150*$C154</f>
        <v>6.5</v>
      </c>
      <c r="BC154" s="229"/>
      <c r="BD154" s="230"/>
      <c r="BE154" s="230"/>
      <c r="BF154" s="230"/>
      <c r="BG154" s="230"/>
      <c r="BH154" s="230"/>
      <c r="BI154" s="230"/>
      <c r="BJ154" s="230"/>
      <c r="BK154" s="230"/>
      <c r="BL154" s="230"/>
      <c r="BM154" s="230"/>
      <c r="BN154" s="230"/>
      <c r="BO154" s="230"/>
      <c r="BP154" s="230"/>
      <c r="BQ154" s="230"/>
      <c r="BR154" s="230"/>
      <c r="BS154" s="230"/>
      <c r="BT154" s="230"/>
      <c r="BU154" s="230"/>
      <c r="BV154" s="230"/>
      <c r="BW154" s="230"/>
      <c r="BX154" s="230"/>
      <c r="BY154" s="230"/>
      <c r="BZ154" s="230"/>
      <c r="CA154" s="230"/>
      <c r="CB154" s="230"/>
      <c r="CC154" s="230"/>
      <c r="CD154" s="230"/>
      <c r="CE154" s="230"/>
      <c r="CF154" s="230"/>
      <c r="CG154" s="230"/>
      <c r="CH154" s="230"/>
      <c r="CI154" s="230"/>
      <c r="CJ154" s="230"/>
      <c r="CK154" s="230"/>
      <c r="CL154" s="215"/>
      <c r="CM154" s="215"/>
      <c r="CN154" s="215"/>
      <c r="CO154" s="215"/>
      <c r="CP154" s="215"/>
      <c r="CQ154" s="215"/>
      <c r="CR154" s="215"/>
      <c r="CS154" s="215"/>
      <c r="CT154" s="215"/>
      <c r="CU154" s="215"/>
      <c r="CV154" s="215"/>
      <c r="CW154" s="215"/>
      <c r="CX154" s="215"/>
      <c r="CY154" s="215"/>
      <c r="CZ154" s="215"/>
      <c r="DA154" s="215"/>
      <c r="DB154" s="215"/>
      <c r="DC154" s="215"/>
      <c r="DD154" s="215"/>
      <c r="DE154" s="215"/>
      <c r="DF154" s="215"/>
      <c r="DG154" s="215"/>
      <c r="DH154" s="215"/>
      <c r="DI154" s="215"/>
      <c r="DJ154" s="215"/>
      <c r="DK154" s="215"/>
      <c r="DL154" s="215"/>
      <c r="DM154" s="215"/>
      <c r="DN154" s="215"/>
      <c r="DO154" s="215"/>
      <c r="DP154" s="215"/>
      <c r="DQ154" s="215"/>
      <c r="DR154" s="215"/>
      <c r="DS154" s="215"/>
      <c r="DT154" s="215"/>
      <c r="DU154" s="215"/>
      <c r="DV154" s="215"/>
      <c r="DW154" s="215"/>
      <c r="DX154" s="215"/>
      <c r="DY154" s="215"/>
      <c r="DZ154" s="215"/>
      <c r="EA154" s="215"/>
      <c r="EB154" s="215"/>
      <c r="EC154" s="215"/>
      <c r="ED154" s="215"/>
      <c r="EE154" s="215"/>
      <c r="EF154" s="215"/>
      <c r="EG154" s="215"/>
      <c r="EH154" s="215"/>
      <c r="EI154" s="215"/>
      <c r="EJ154" s="215"/>
      <c r="EK154" s="215"/>
      <c r="EL154" s="215"/>
      <c r="EM154" s="215"/>
      <c r="EN154" s="215"/>
      <c r="EO154" s="215"/>
      <c r="EP154" s="215"/>
      <c r="EQ154" s="215"/>
      <c r="ER154" s="215"/>
      <c r="ES154" s="215"/>
      <c r="ET154" s="215"/>
      <c r="EU154" s="215"/>
      <c r="EV154" s="215"/>
      <c r="EW154" s="215"/>
      <c r="EX154" s="215"/>
      <c r="EY154" s="215"/>
      <c r="EZ154" s="215"/>
      <c r="FA154" s="215"/>
      <c r="FB154" s="215"/>
      <c r="FC154" s="215"/>
      <c r="FD154" s="215"/>
      <c r="FE154" s="215"/>
      <c r="FF154" s="215"/>
      <c r="FG154" s="215"/>
      <c r="FH154" s="215"/>
      <c r="FI154" s="215"/>
      <c r="FJ154" s="215"/>
      <c r="FK154" s="215"/>
      <c r="FL154" s="215"/>
      <c r="FM154" s="215"/>
      <c r="FN154" s="215"/>
      <c r="FO154" s="215"/>
      <c r="FP154" s="215"/>
      <c r="FQ154" s="215"/>
      <c r="FR154" s="215"/>
      <c r="FS154" s="215"/>
      <c r="FT154" s="215"/>
      <c r="FU154" s="215"/>
      <c r="FV154" s="215"/>
      <c r="FW154" s="215"/>
      <c r="FX154" s="215"/>
      <c r="FY154" s="215"/>
      <c r="FZ154" s="215"/>
      <c r="GA154" s="215"/>
      <c r="GB154" s="215"/>
      <c r="GC154" s="215"/>
      <c r="GD154" s="215"/>
      <c r="GE154" s="215"/>
      <c r="GF154" s="215"/>
      <c r="GG154" s="215"/>
      <c r="GH154" s="215"/>
      <c r="GI154" s="215"/>
      <c r="GJ154" s="215"/>
      <c r="GK154" s="215"/>
      <c r="GL154" s="215"/>
      <c r="GM154" s="215"/>
      <c r="GN154" s="215"/>
      <c r="GO154" s="215"/>
      <c r="GP154" s="215"/>
      <c r="GQ154" s="215"/>
      <c r="GR154" s="215"/>
      <c r="GS154" s="215"/>
      <c r="GT154" s="215"/>
      <c r="GU154" s="215"/>
      <c r="GV154" s="215"/>
      <c r="GW154" s="215"/>
      <c r="GX154" s="215"/>
      <c r="GY154" s="215"/>
      <c r="GZ154" s="215"/>
      <c r="HA154" s="215"/>
      <c r="HB154" s="215"/>
      <c r="HC154" s="215"/>
      <c r="HD154" s="215"/>
      <c r="HE154" s="215"/>
      <c r="HF154" s="215"/>
      <c r="HG154" s="215"/>
      <c r="HH154" s="215"/>
      <c r="HI154" s="215"/>
      <c r="HJ154" s="215"/>
      <c r="HK154" s="215"/>
      <c r="HL154" s="215"/>
      <c r="HM154" s="215"/>
      <c r="HN154" s="215"/>
      <c r="HO154" s="215"/>
      <c r="HP154" s="215"/>
      <c r="HQ154" s="215"/>
      <c r="HR154" s="215"/>
      <c r="HS154" s="215"/>
      <c r="HT154" s="215"/>
      <c r="HU154" s="215"/>
      <c r="HV154" s="215"/>
      <c r="HW154" s="215"/>
      <c r="HX154" s="215"/>
      <c r="HY154" s="215"/>
      <c r="HZ154" s="215"/>
      <c r="IA154" s="215"/>
      <c r="IB154" s="215"/>
      <c r="IC154" s="215"/>
      <c r="ID154" s="215"/>
      <c r="IE154" s="215"/>
      <c r="IF154" s="215"/>
      <c r="IG154" s="215"/>
      <c r="IH154" s="215"/>
      <c r="II154" s="215"/>
      <c r="IJ154" s="215"/>
      <c r="IK154" s="215"/>
      <c r="IL154" s="215"/>
      <c r="IM154" s="215"/>
      <c r="IN154" s="215"/>
      <c r="IO154" s="215"/>
      <c r="IP154" s="215"/>
      <c r="IQ154" s="215"/>
      <c r="IR154" s="215"/>
      <c r="IS154" s="215"/>
      <c r="IT154" s="215"/>
      <c r="IU154" s="215"/>
      <c r="IV154" s="215"/>
      <c r="IW154" s="215"/>
    </row>
    <row r="155" customFormat="false" ht="13.5" hidden="false" customHeight="false" outlineLevel="0" collapsed="false">
      <c r="A155" s="155"/>
      <c r="B155" s="218" t="s">
        <v>133</v>
      </c>
      <c r="C155" s="219" t="str">
        <f aca="false">+'Detail by Turbine'!B24</f>
        <v>Available</v>
      </c>
      <c r="D155" s="220" t="n">
        <f aca="false">+D152*$C154</f>
        <v>0</v>
      </c>
      <c r="E155" s="220" t="n">
        <f aca="false">+E152*$C154</f>
        <v>0</v>
      </c>
      <c r="F155" s="220" t="n">
        <f aca="false">+F152*$C154</f>
        <v>0</v>
      </c>
      <c r="G155" s="220" t="n">
        <f aca="false">+G152*$C154</f>
        <v>0</v>
      </c>
      <c r="H155" s="220" t="n">
        <f aca="false">+H152*$C154</f>
        <v>0</v>
      </c>
      <c r="I155" s="220" t="n">
        <f aca="false">+I152*$C154</f>
        <v>0</v>
      </c>
      <c r="J155" s="220" t="n">
        <f aca="false">+J152*$C154</f>
        <v>0</v>
      </c>
      <c r="K155" s="220" t="n">
        <f aca="false">+K152*$C154</f>
        <v>0</v>
      </c>
      <c r="L155" s="220" t="n">
        <f aca="false">+L152*$C154</f>
        <v>0</v>
      </c>
      <c r="M155" s="220" t="n">
        <f aca="false">+M152*$C154</f>
        <v>0</v>
      </c>
      <c r="N155" s="220" t="n">
        <f aca="false">+N152*$C154</f>
        <v>0</v>
      </c>
      <c r="O155" s="220" t="n">
        <f aca="false">+O152*$C154</f>
        <v>0</v>
      </c>
      <c r="P155" s="220" t="n">
        <f aca="false">+P152*$C154</f>
        <v>0</v>
      </c>
      <c r="Q155" s="220" t="n">
        <f aca="false">+Q152*$C154</f>
        <v>0</v>
      </c>
      <c r="R155" s="220" t="n">
        <f aca="false">+R152*$C154</f>
        <v>0</v>
      </c>
      <c r="S155" s="220" t="n">
        <f aca="false">+S152*$C154</f>
        <v>0</v>
      </c>
      <c r="T155" s="220" t="n">
        <f aca="false">+T152*$C154</f>
        <v>0</v>
      </c>
      <c r="U155" s="220" t="n">
        <f aca="false">+U152*$C154</f>
        <v>0</v>
      </c>
      <c r="V155" s="220" t="n">
        <f aca="false">+V152*$C154</f>
        <v>0</v>
      </c>
      <c r="W155" s="220" t="n">
        <f aca="false">+W152*$C154</f>
        <v>6.5</v>
      </c>
      <c r="X155" s="220" t="n">
        <f aca="false">+X152*$C154</f>
        <v>6.5</v>
      </c>
      <c r="Y155" s="220" t="n">
        <f aca="false">+Y152*$C154</f>
        <v>6.5</v>
      </c>
      <c r="Z155" s="220" t="n">
        <f aca="false">+Z152*$C154</f>
        <v>6.5</v>
      </c>
      <c r="AA155" s="220" t="n">
        <f aca="false">+AA152*$C154</f>
        <v>6.5</v>
      </c>
      <c r="AB155" s="220" t="n">
        <f aca="false">+AB152*$C154</f>
        <v>6.5</v>
      </c>
      <c r="AC155" s="220" t="n">
        <f aca="false">+AC152*$C154</f>
        <v>6.5</v>
      </c>
      <c r="AD155" s="220" t="n">
        <f aca="false">+AD152*$C154</f>
        <v>6.5</v>
      </c>
      <c r="AE155" s="220" t="n">
        <f aca="false">+AE152*$C154</f>
        <v>6.5</v>
      </c>
      <c r="AF155" s="220" t="n">
        <f aca="false">+AF152*$C154</f>
        <v>6.5</v>
      </c>
      <c r="AG155" s="220" t="n">
        <f aca="false">+AG152*$C154</f>
        <v>6.5</v>
      </c>
      <c r="AH155" s="220" t="n">
        <f aca="false">+AH152*$C154</f>
        <v>6.5</v>
      </c>
      <c r="AI155" s="181" t="n">
        <f aca="false">+AI152*$C154</f>
        <v>6.5</v>
      </c>
      <c r="AJ155" s="220" t="n">
        <f aca="false">+AJ152*$C154</f>
        <v>6.5</v>
      </c>
      <c r="AK155" s="220" t="n">
        <f aca="false">+AK152*$C154</f>
        <v>6.5</v>
      </c>
      <c r="AL155" s="220" t="n">
        <f aca="false">+AL152*$C154</f>
        <v>6.5</v>
      </c>
      <c r="AM155" s="220" t="n">
        <f aca="false">+AM152*$C154</f>
        <v>6.5</v>
      </c>
      <c r="AN155" s="220" t="n">
        <f aca="false">+AN152*$C154</f>
        <v>6.5</v>
      </c>
      <c r="AO155" s="220" t="n">
        <f aca="false">+AO152*$C154</f>
        <v>6.5</v>
      </c>
      <c r="AP155" s="220" t="n">
        <f aca="false">+AP152*$C154</f>
        <v>6.5</v>
      </c>
      <c r="AQ155" s="220" t="n">
        <f aca="false">+AQ152*$C154</f>
        <v>6.5</v>
      </c>
      <c r="AR155" s="220" t="n">
        <f aca="false">+AR152*$C154</f>
        <v>6.5</v>
      </c>
      <c r="AS155" s="220" t="n">
        <f aca="false">+AS152*$C154</f>
        <v>6.5</v>
      </c>
      <c r="AT155" s="220" t="n">
        <f aca="false">+AT152*$C154</f>
        <v>6.5</v>
      </c>
      <c r="AU155" s="220" t="n">
        <f aca="false">+AU152*$C154</f>
        <v>6.5</v>
      </c>
      <c r="AV155" s="220" t="n">
        <f aca="false">+AV152*$C154</f>
        <v>6.5</v>
      </c>
      <c r="AW155" s="220" t="n">
        <f aca="false">+AW152*$C154</f>
        <v>6.5</v>
      </c>
      <c r="AX155" s="220" t="n">
        <f aca="false">+AX152*$C154</f>
        <v>6.5</v>
      </c>
      <c r="AY155" s="220" t="n">
        <f aca="false">+AY152*$C154</f>
        <v>6.5</v>
      </c>
      <c r="AZ155" s="220" t="n">
        <f aca="false">+AZ152*$C154</f>
        <v>6.5</v>
      </c>
      <c r="BA155" s="220" t="n">
        <f aca="false">+BA152*$C154</f>
        <v>6.5</v>
      </c>
      <c r="BB155" s="220" t="n">
        <f aca="false">+BB152*$C154</f>
        <v>6.5</v>
      </c>
      <c r="BC155" s="231"/>
      <c r="BD155" s="232"/>
      <c r="BE155" s="232"/>
      <c r="BF155" s="232"/>
      <c r="BG155" s="232"/>
      <c r="BH155" s="232"/>
      <c r="BI155" s="232"/>
      <c r="BJ155" s="232"/>
      <c r="BK155" s="232"/>
      <c r="BL155" s="232"/>
      <c r="BM155" s="232"/>
      <c r="BN155" s="232"/>
      <c r="BO155" s="232"/>
      <c r="BP155" s="232"/>
      <c r="BQ155" s="232"/>
      <c r="BR155" s="232"/>
      <c r="BS155" s="232"/>
      <c r="BT155" s="232"/>
      <c r="BU155" s="232"/>
      <c r="BV155" s="232"/>
      <c r="BW155" s="232"/>
      <c r="BX155" s="232"/>
      <c r="BY155" s="232"/>
      <c r="BZ155" s="232"/>
      <c r="CA155" s="232"/>
      <c r="CB155" s="232"/>
      <c r="CC155" s="232"/>
      <c r="CD155" s="232"/>
      <c r="CE155" s="232"/>
      <c r="CF155" s="232"/>
      <c r="CG155" s="232"/>
      <c r="CH155" s="232"/>
      <c r="CI155" s="232"/>
      <c r="CJ155" s="232"/>
      <c r="CK155" s="232"/>
      <c r="CL155" s="218"/>
      <c r="CM155" s="218"/>
      <c r="CN155" s="218"/>
      <c r="CO155" s="218"/>
      <c r="CP155" s="218"/>
      <c r="CQ155" s="218"/>
      <c r="CR155" s="218"/>
      <c r="CS155" s="218"/>
      <c r="CT155" s="218"/>
      <c r="CU155" s="218"/>
      <c r="CV155" s="218"/>
      <c r="CW155" s="218"/>
      <c r="CX155" s="218"/>
      <c r="CY155" s="218"/>
      <c r="CZ155" s="218"/>
      <c r="DA155" s="218"/>
      <c r="DB155" s="218"/>
      <c r="DC155" s="218"/>
      <c r="DD155" s="218"/>
      <c r="DE155" s="218"/>
      <c r="DF155" s="218"/>
      <c r="DG155" s="218"/>
      <c r="DH155" s="218"/>
      <c r="DI155" s="218"/>
      <c r="DJ155" s="218"/>
      <c r="DK155" s="218"/>
      <c r="DL155" s="218"/>
      <c r="DM155" s="218"/>
      <c r="DN155" s="218"/>
      <c r="DO155" s="218"/>
      <c r="DP155" s="218"/>
      <c r="DQ155" s="218"/>
      <c r="DR155" s="218"/>
      <c r="DS155" s="218"/>
      <c r="DT155" s="218"/>
      <c r="DU155" s="218"/>
      <c r="DV155" s="218"/>
      <c r="DW155" s="218"/>
      <c r="DX155" s="218"/>
      <c r="DY155" s="218"/>
      <c r="DZ155" s="218"/>
      <c r="EA155" s="218"/>
      <c r="EB155" s="218"/>
      <c r="EC155" s="218"/>
      <c r="ED155" s="218"/>
      <c r="EE155" s="218"/>
      <c r="EF155" s="218"/>
      <c r="EG155" s="218"/>
      <c r="EH155" s="218"/>
      <c r="EI155" s="218"/>
      <c r="EJ155" s="218"/>
      <c r="EK155" s="218"/>
      <c r="EL155" s="218"/>
      <c r="EM155" s="218"/>
      <c r="EN155" s="218"/>
      <c r="EO155" s="218"/>
      <c r="EP155" s="218"/>
      <c r="EQ155" s="218"/>
      <c r="ER155" s="218"/>
      <c r="ES155" s="218"/>
      <c r="ET155" s="218"/>
      <c r="EU155" s="218"/>
      <c r="EV155" s="218"/>
      <c r="EW155" s="218"/>
      <c r="EX155" s="218"/>
      <c r="EY155" s="218"/>
      <c r="EZ155" s="218"/>
      <c r="FA155" s="218"/>
      <c r="FB155" s="218"/>
      <c r="FC155" s="218"/>
      <c r="FD155" s="218"/>
      <c r="FE155" s="218"/>
      <c r="FF155" s="218"/>
      <c r="FG155" s="218"/>
      <c r="FH155" s="218"/>
      <c r="FI155" s="218"/>
      <c r="FJ155" s="218"/>
      <c r="FK155" s="218"/>
      <c r="FL155" s="218"/>
      <c r="FM155" s="218"/>
      <c r="FN155" s="218"/>
      <c r="FO155" s="218"/>
      <c r="FP155" s="218"/>
      <c r="FQ155" s="218"/>
      <c r="FR155" s="218"/>
      <c r="FS155" s="218"/>
      <c r="FT155" s="218"/>
      <c r="FU155" s="218"/>
      <c r="FV155" s="218"/>
      <c r="FW155" s="218"/>
      <c r="FX155" s="218"/>
      <c r="FY155" s="218"/>
      <c r="FZ155" s="218"/>
      <c r="GA155" s="218"/>
      <c r="GB155" s="218"/>
      <c r="GC155" s="218"/>
      <c r="GD155" s="218"/>
      <c r="GE155" s="218"/>
      <c r="GF155" s="218"/>
      <c r="GG155" s="218"/>
      <c r="GH155" s="218"/>
      <c r="GI155" s="218"/>
      <c r="GJ155" s="218"/>
      <c r="GK155" s="218"/>
      <c r="GL155" s="218"/>
      <c r="GM155" s="218"/>
      <c r="GN155" s="218"/>
      <c r="GO155" s="218"/>
      <c r="GP155" s="218"/>
      <c r="GQ155" s="218"/>
      <c r="GR155" s="218"/>
      <c r="GS155" s="218"/>
      <c r="GT155" s="218"/>
      <c r="GU155" s="218"/>
      <c r="GV155" s="218"/>
      <c r="GW155" s="218"/>
      <c r="GX155" s="218"/>
      <c r="GY155" s="218"/>
      <c r="GZ155" s="218"/>
      <c r="HA155" s="218"/>
      <c r="HB155" s="218"/>
      <c r="HC155" s="218"/>
      <c r="HD155" s="218"/>
      <c r="HE155" s="218"/>
      <c r="HF155" s="218"/>
      <c r="HG155" s="218"/>
      <c r="HH155" s="218"/>
      <c r="HI155" s="218"/>
      <c r="HJ155" s="218"/>
      <c r="HK155" s="218"/>
      <c r="HL155" s="218"/>
      <c r="HM155" s="218"/>
      <c r="HN155" s="218"/>
      <c r="HO155" s="218"/>
      <c r="HP155" s="218"/>
      <c r="HQ155" s="218"/>
      <c r="HR155" s="218"/>
      <c r="HS155" s="218"/>
      <c r="HT155" s="218"/>
      <c r="HU155" s="218"/>
      <c r="HV155" s="218"/>
      <c r="HW155" s="218"/>
      <c r="HX155" s="218"/>
      <c r="HY155" s="218"/>
      <c r="HZ155" s="218"/>
      <c r="IA155" s="218"/>
      <c r="IB155" s="218"/>
      <c r="IC155" s="218"/>
      <c r="ID155" s="218"/>
      <c r="IE155" s="218"/>
      <c r="IF155" s="218"/>
      <c r="IG155" s="218"/>
      <c r="IH155" s="218"/>
      <c r="II155" s="218"/>
      <c r="IJ155" s="218"/>
      <c r="IK155" s="218"/>
      <c r="IL155" s="218"/>
      <c r="IM155" s="218"/>
      <c r="IN155" s="218"/>
      <c r="IO155" s="218"/>
      <c r="IP155" s="218"/>
      <c r="IQ155" s="218"/>
      <c r="IR155" s="218"/>
      <c r="IS155" s="218"/>
      <c r="IT155" s="218"/>
      <c r="IU155" s="218"/>
      <c r="IV155" s="218"/>
      <c r="IW155" s="218"/>
    </row>
    <row r="156" customFormat="false" ht="15" hidden="false" customHeight="true" outlineLevel="0" collapsed="false">
      <c r="A156" s="155" t="n">
        <f aca="false">+A148+1</f>
        <v>20</v>
      </c>
      <c r="B156" s="208" t="str">
        <f aca="false">+'Detail by Turbine'!G25</f>
        <v>Steam Turbine (book value =0)</v>
      </c>
      <c r="C156" s="209" t="str">
        <f aca="false">+'Detail by Turbine'!S25</f>
        <v>Unassigned</v>
      </c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159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23"/>
      <c r="BD156" s="225"/>
      <c r="BE156" s="225"/>
      <c r="BF156" s="225"/>
      <c r="BG156" s="225"/>
      <c r="BH156" s="225"/>
      <c r="BI156" s="225"/>
      <c r="BJ156" s="225"/>
      <c r="BK156" s="225"/>
      <c r="BL156" s="225"/>
      <c r="BM156" s="225"/>
      <c r="BN156" s="225"/>
      <c r="BO156" s="225"/>
      <c r="BP156" s="225"/>
      <c r="BQ156" s="225"/>
      <c r="BR156" s="225"/>
      <c r="BS156" s="225"/>
      <c r="BT156" s="225"/>
      <c r="BU156" s="225"/>
      <c r="BV156" s="225"/>
      <c r="BW156" s="225"/>
      <c r="BX156" s="225"/>
      <c r="BY156" s="225"/>
      <c r="BZ156" s="225"/>
      <c r="CA156" s="225"/>
      <c r="CB156" s="225"/>
      <c r="CC156" s="225"/>
      <c r="CD156" s="225"/>
      <c r="CE156" s="225"/>
      <c r="CF156" s="225"/>
      <c r="CG156" s="225"/>
      <c r="CH156" s="225"/>
      <c r="CI156" s="225"/>
      <c r="CJ156" s="225"/>
      <c r="CK156" s="225"/>
      <c r="CL156" s="225"/>
      <c r="CM156" s="225"/>
      <c r="CN156" s="225"/>
      <c r="CO156" s="225"/>
      <c r="CP156" s="225"/>
      <c r="CQ156" s="225"/>
      <c r="CR156" s="225"/>
      <c r="CS156" s="225"/>
      <c r="CT156" s="225"/>
      <c r="CU156" s="225"/>
      <c r="CV156" s="225"/>
      <c r="CW156" s="225"/>
      <c r="CX156" s="225"/>
      <c r="CY156" s="225"/>
      <c r="CZ156" s="225"/>
      <c r="DA156" s="225"/>
      <c r="DB156" s="225"/>
      <c r="DC156" s="225"/>
      <c r="DD156" s="225"/>
      <c r="DE156" s="225"/>
      <c r="DF156" s="225"/>
      <c r="DG156" s="225"/>
      <c r="DH156" s="225"/>
      <c r="DI156" s="225"/>
      <c r="DJ156" s="225"/>
      <c r="DK156" s="225"/>
      <c r="DL156" s="225"/>
      <c r="DM156" s="225"/>
      <c r="DN156" s="225"/>
      <c r="DO156" s="225"/>
      <c r="DP156" s="225"/>
      <c r="DQ156" s="225"/>
      <c r="DR156" s="225"/>
      <c r="DS156" s="225"/>
      <c r="DT156" s="225"/>
      <c r="DU156" s="225"/>
      <c r="DV156" s="225"/>
      <c r="DW156" s="225"/>
      <c r="DX156" s="225"/>
      <c r="DY156" s="225"/>
      <c r="DZ156" s="225"/>
      <c r="EA156" s="225"/>
      <c r="EB156" s="225"/>
      <c r="EC156" s="225"/>
      <c r="ED156" s="225"/>
      <c r="EE156" s="225"/>
      <c r="EF156" s="225"/>
      <c r="EG156" s="225"/>
      <c r="EH156" s="225"/>
      <c r="EI156" s="225"/>
      <c r="EJ156" s="225"/>
      <c r="EK156" s="225"/>
      <c r="EL156" s="225"/>
      <c r="EM156" s="225"/>
      <c r="EN156" s="225"/>
      <c r="EO156" s="225"/>
      <c r="EP156" s="225"/>
      <c r="EQ156" s="225"/>
      <c r="ER156" s="225"/>
      <c r="ES156" s="225"/>
      <c r="ET156" s="225"/>
      <c r="EU156" s="225"/>
      <c r="EV156" s="225"/>
      <c r="EW156" s="225"/>
      <c r="EX156" s="225"/>
      <c r="EY156" s="225"/>
      <c r="EZ156" s="225"/>
      <c r="FA156" s="225"/>
      <c r="FB156" s="225"/>
      <c r="FC156" s="225"/>
      <c r="FD156" s="225"/>
      <c r="FE156" s="225"/>
      <c r="FF156" s="225"/>
      <c r="FG156" s="225"/>
      <c r="FH156" s="225"/>
      <c r="FI156" s="225"/>
      <c r="FJ156" s="225"/>
      <c r="FK156" s="225"/>
      <c r="FL156" s="225"/>
      <c r="FM156" s="225"/>
      <c r="FN156" s="225"/>
      <c r="FO156" s="225"/>
      <c r="FP156" s="225"/>
      <c r="FQ156" s="225"/>
      <c r="FR156" s="225"/>
      <c r="FS156" s="225"/>
      <c r="FT156" s="225"/>
      <c r="FU156" s="225"/>
      <c r="FV156" s="225"/>
      <c r="FW156" s="225"/>
      <c r="FX156" s="225"/>
      <c r="FY156" s="225"/>
      <c r="FZ156" s="225"/>
      <c r="GA156" s="225"/>
      <c r="GB156" s="225"/>
      <c r="GC156" s="225"/>
      <c r="GD156" s="225"/>
      <c r="GE156" s="225"/>
      <c r="GF156" s="225"/>
      <c r="GG156" s="225"/>
      <c r="GH156" s="225"/>
      <c r="GI156" s="225"/>
      <c r="GJ156" s="225"/>
      <c r="GK156" s="225"/>
      <c r="GL156" s="225"/>
      <c r="GM156" s="225"/>
      <c r="GN156" s="225"/>
      <c r="GO156" s="225"/>
      <c r="GP156" s="225"/>
      <c r="GQ156" s="225"/>
      <c r="GR156" s="225"/>
      <c r="GS156" s="225"/>
      <c r="GT156" s="225"/>
      <c r="GU156" s="225"/>
      <c r="GV156" s="225"/>
      <c r="GW156" s="225"/>
      <c r="GX156" s="225"/>
      <c r="GY156" s="225"/>
      <c r="GZ156" s="225"/>
      <c r="HA156" s="225"/>
      <c r="HB156" s="225"/>
      <c r="HC156" s="225"/>
      <c r="HD156" s="225"/>
      <c r="HE156" s="225"/>
      <c r="HF156" s="225"/>
      <c r="HG156" s="225"/>
      <c r="HH156" s="225"/>
      <c r="HI156" s="225"/>
      <c r="HJ156" s="225"/>
      <c r="HK156" s="225"/>
      <c r="HL156" s="225"/>
      <c r="HM156" s="225"/>
      <c r="HN156" s="225"/>
      <c r="HO156" s="225"/>
      <c r="HP156" s="225"/>
      <c r="HQ156" s="225"/>
      <c r="HR156" s="225"/>
      <c r="HS156" s="225"/>
      <c r="HT156" s="225"/>
      <c r="HU156" s="225"/>
      <c r="HV156" s="225"/>
      <c r="HW156" s="225"/>
      <c r="HX156" s="225"/>
      <c r="HY156" s="225"/>
      <c r="HZ156" s="225"/>
      <c r="IA156" s="225"/>
      <c r="IB156" s="225"/>
      <c r="IC156" s="225"/>
      <c r="ID156" s="225"/>
      <c r="IE156" s="225"/>
      <c r="IF156" s="225"/>
      <c r="IG156" s="225"/>
      <c r="IH156" s="225"/>
      <c r="II156" s="225"/>
      <c r="IJ156" s="225"/>
      <c r="IK156" s="225"/>
      <c r="IL156" s="225"/>
      <c r="IM156" s="225"/>
      <c r="IN156" s="225"/>
      <c r="IO156" s="225"/>
      <c r="IP156" s="225"/>
      <c r="IQ156" s="225"/>
      <c r="IR156" s="225"/>
      <c r="IS156" s="225"/>
      <c r="IT156" s="225"/>
      <c r="IU156" s="225"/>
      <c r="IV156" s="225"/>
      <c r="IW156" s="225"/>
    </row>
    <row r="157" customFormat="false" ht="12.75" hidden="false" customHeight="false" outlineLevel="0" collapsed="false">
      <c r="A157" s="155"/>
      <c r="B157" s="211" t="s">
        <v>128</v>
      </c>
      <c r="C157" s="209"/>
      <c r="D157" s="212" t="n">
        <v>0</v>
      </c>
      <c r="E157" s="212" t="n">
        <v>0</v>
      </c>
      <c r="F157" s="212" t="n">
        <v>0</v>
      </c>
      <c r="G157" s="212" t="n">
        <v>0</v>
      </c>
      <c r="H157" s="212" t="n">
        <v>0</v>
      </c>
      <c r="I157" s="212" t="n">
        <v>0</v>
      </c>
      <c r="J157" s="212" t="n">
        <v>0</v>
      </c>
      <c r="K157" s="212" t="n">
        <v>0</v>
      </c>
      <c r="L157" s="212" t="n">
        <v>0</v>
      </c>
      <c r="M157" s="212" t="n">
        <v>0</v>
      </c>
      <c r="N157" s="212" t="n">
        <v>1</v>
      </c>
      <c r="O157" s="212" t="n">
        <v>0</v>
      </c>
      <c r="P157" s="212" t="n">
        <v>0</v>
      </c>
      <c r="Q157" s="212" t="n">
        <v>0</v>
      </c>
      <c r="R157" s="212" t="n">
        <v>0</v>
      </c>
      <c r="S157" s="212" t="n">
        <v>0</v>
      </c>
      <c r="T157" s="212" t="n">
        <v>0</v>
      </c>
      <c r="U157" s="212" t="n">
        <v>0</v>
      </c>
      <c r="V157" s="212" t="n">
        <v>0</v>
      </c>
      <c r="W157" s="212" t="n">
        <v>0</v>
      </c>
      <c r="X157" s="212" t="n">
        <v>0</v>
      </c>
      <c r="Y157" s="212" t="n">
        <v>0</v>
      </c>
      <c r="Z157" s="212" t="n">
        <v>0</v>
      </c>
      <c r="AA157" s="212" t="n">
        <v>0</v>
      </c>
      <c r="AB157" s="212" t="n">
        <v>0</v>
      </c>
      <c r="AC157" s="212" t="n">
        <v>0</v>
      </c>
      <c r="AD157" s="212" t="n">
        <v>0</v>
      </c>
      <c r="AE157" s="212" t="n">
        <v>0</v>
      </c>
      <c r="AF157" s="212" t="n">
        <v>0</v>
      </c>
      <c r="AG157" s="212" t="n">
        <v>0</v>
      </c>
      <c r="AH157" s="212" t="n">
        <v>0</v>
      </c>
      <c r="AI157" s="164" t="n">
        <v>0</v>
      </c>
      <c r="AJ157" s="212" t="n">
        <v>0</v>
      </c>
      <c r="AK157" s="212" t="n">
        <v>0</v>
      </c>
      <c r="AL157" s="212" t="n">
        <v>0</v>
      </c>
      <c r="AM157" s="212" t="n">
        <v>0</v>
      </c>
      <c r="AN157" s="212" t="n">
        <v>0</v>
      </c>
      <c r="AO157" s="212" t="n">
        <v>0</v>
      </c>
      <c r="AP157" s="212" t="n">
        <v>0</v>
      </c>
      <c r="AQ157" s="212" t="n">
        <v>0</v>
      </c>
      <c r="AR157" s="212" t="n">
        <v>0</v>
      </c>
      <c r="AS157" s="212" t="n">
        <v>0</v>
      </c>
      <c r="AT157" s="212" t="n">
        <v>0</v>
      </c>
      <c r="AU157" s="212"/>
      <c r="AV157" s="212"/>
      <c r="AW157" s="212"/>
      <c r="AX157" s="212"/>
      <c r="AY157" s="212"/>
      <c r="AZ157" s="212"/>
      <c r="BA157" s="212"/>
      <c r="BB157" s="212"/>
      <c r="BC157" s="226" t="n">
        <f aca="false">SUM(D157:BB157)</f>
        <v>1</v>
      </c>
      <c r="BD157" s="211"/>
      <c r="BE157" s="227"/>
      <c r="BF157" s="227"/>
      <c r="BG157" s="227"/>
      <c r="BH157" s="227"/>
      <c r="BI157" s="227"/>
      <c r="BJ157" s="227"/>
      <c r="BK157" s="227"/>
      <c r="BL157" s="227"/>
      <c r="BM157" s="227"/>
      <c r="BN157" s="227"/>
      <c r="BO157" s="227"/>
      <c r="BP157" s="227"/>
      <c r="BQ157" s="227"/>
      <c r="BR157" s="227"/>
      <c r="BS157" s="227"/>
      <c r="BT157" s="227"/>
      <c r="BU157" s="227"/>
      <c r="BV157" s="227"/>
      <c r="BW157" s="227"/>
      <c r="BX157" s="227"/>
      <c r="BY157" s="227"/>
      <c r="BZ157" s="227"/>
      <c r="CA157" s="227"/>
      <c r="CB157" s="227"/>
      <c r="CC157" s="227"/>
      <c r="CD157" s="227"/>
      <c r="CE157" s="227"/>
      <c r="CF157" s="227"/>
      <c r="CG157" s="227"/>
      <c r="CH157" s="227"/>
      <c r="CI157" s="227"/>
      <c r="CJ157" s="227"/>
      <c r="CK157" s="227"/>
      <c r="CL157" s="227"/>
      <c r="CM157" s="227"/>
      <c r="CN157" s="227"/>
      <c r="CO157" s="227"/>
      <c r="CP157" s="227"/>
      <c r="CQ157" s="227"/>
      <c r="CR157" s="227"/>
      <c r="CS157" s="227"/>
      <c r="CT157" s="227"/>
      <c r="CU157" s="227"/>
      <c r="CV157" s="227"/>
      <c r="CW157" s="227"/>
      <c r="CX157" s="227"/>
      <c r="CY157" s="227"/>
      <c r="CZ157" s="227"/>
      <c r="DA157" s="227"/>
      <c r="DB157" s="227"/>
      <c r="DC157" s="227"/>
      <c r="DD157" s="227"/>
      <c r="DE157" s="227"/>
      <c r="DF157" s="227"/>
      <c r="DG157" s="227"/>
      <c r="DH157" s="227"/>
      <c r="DI157" s="227"/>
      <c r="DJ157" s="227"/>
      <c r="DK157" s="227"/>
      <c r="DL157" s="227"/>
      <c r="DM157" s="227"/>
      <c r="DN157" s="227"/>
      <c r="DO157" s="227"/>
      <c r="DP157" s="227"/>
      <c r="DQ157" s="227"/>
      <c r="DR157" s="227"/>
      <c r="DS157" s="227"/>
      <c r="DT157" s="227"/>
      <c r="DU157" s="227"/>
      <c r="DV157" s="227"/>
      <c r="DW157" s="227"/>
      <c r="DX157" s="227"/>
      <c r="DY157" s="227"/>
      <c r="DZ157" s="227"/>
      <c r="EA157" s="227"/>
      <c r="EB157" s="227"/>
      <c r="EC157" s="227"/>
      <c r="ED157" s="227"/>
      <c r="EE157" s="227"/>
      <c r="EF157" s="227"/>
      <c r="EG157" s="227"/>
      <c r="EH157" s="227"/>
      <c r="EI157" s="227"/>
      <c r="EJ157" s="227"/>
      <c r="EK157" s="227"/>
      <c r="EL157" s="227"/>
      <c r="EM157" s="227"/>
      <c r="EN157" s="227"/>
      <c r="EO157" s="227"/>
      <c r="EP157" s="227"/>
      <c r="EQ157" s="227"/>
      <c r="ER157" s="227"/>
      <c r="ES157" s="227"/>
      <c r="ET157" s="227"/>
      <c r="EU157" s="227"/>
      <c r="EV157" s="227"/>
      <c r="EW157" s="227"/>
      <c r="EX157" s="227"/>
      <c r="EY157" s="227"/>
      <c r="EZ157" s="227"/>
      <c r="FA157" s="227"/>
      <c r="FB157" s="227"/>
      <c r="FC157" s="227"/>
      <c r="FD157" s="227"/>
      <c r="FE157" s="227"/>
      <c r="FF157" s="227"/>
      <c r="FG157" s="227"/>
      <c r="FH157" s="227"/>
      <c r="FI157" s="227"/>
      <c r="FJ157" s="227"/>
      <c r="FK157" s="227"/>
      <c r="FL157" s="227"/>
      <c r="FM157" s="227"/>
      <c r="FN157" s="227"/>
      <c r="FO157" s="227"/>
      <c r="FP157" s="227"/>
      <c r="FQ157" s="227"/>
      <c r="FR157" s="227"/>
      <c r="FS157" s="227"/>
      <c r="FT157" s="227"/>
      <c r="FU157" s="227"/>
      <c r="FV157" s="227"/>
      <c r="FW157" s="227"/>
      <c r="FX157" s="227"/>
      <c r="FY157" s="227"/>
      <c r="FZ157" s="227"/>
      <c r="GA157" s="227"/>
      <c r="GB157" s="227"/>
      <c r="GC157" s="227"/>
      <c r="GD157" s="227"/>
      <c r="GE157" s="227"/>
      <c r="GF157" s="227"/>
      <c r="GG157" s="227"/>
      <c r="GH157" s="227"/>
      <c r="GI157" s="227"/>
      <c r="GJ157" s="227"/>
      <c r="GK157" s="227"/>
      <c r="GL157" s="227"/>
      <c r="GM157" s="227"/>
      <c r="GN157" s="227"/>
      <c r="GO157" s="227"/>
      <c r="GP157" s="227"/>
      <c r="GQ157" s="227"/>
      <c r="GR157" s="227"/>
      <c r="GS157" s="227"/>
      <c r="GT157" s="227"/>
      <c r="GU157" s="227"/>
      <c r="GV157" s="227"/>
      <c r="GW157" s="227"/>
      <c r="GX157" s="227"/>
      <c r="GY157" s="227"/>
      <c r="GZ157" s="227"/>
      <c r="HA157" s="227"/>
      <c r="HB157" s="227"/>
      <c r="HC157" s="227"/>
      <c r="HD157" s="227"/>
      <c r="HE157" s="227"/>
      <c r="HF157" s="227"/>
      <c r="HG157" s="227"/>
      <c r="HH157" s="227"/>
      <c r="HI157" s="227"/>
      <c r="HJ157" s="227"/>
      <c r="HK157" s="227"/>
      <c r="HL157" s="227"/>
      <c r="HM157" s="227"/>
      <c r="HN157" s="227"/>
      <c r="HO157" s="227"/>
      <c r="HP157" s="227"/>
      <c r="HQ157" s="227"/>
      <c r="HR157" s="227"/>
      <c r="HS157" s="227"/>
      <c r="HT157" s="227"/>
      <c r="HU157" s="227"/>
      <c r="HV157" s="227"/>
      <c r="HW157" s="227"/>
      <c r="HX157" s="227"/>
      <c r="HY157" s="227"/>
      <c r="HZ157" s="227"/>
      <c r="IA157" s="227"/>
      <c r="IB157" s="227"/>
      <c r="IC157" s="227"/>
      <c r="ID157" s="227"/>
      <c r="IE157" s="227"/>
      <c r="IF157" s="227"/>
      <c r="IG157" s="227"/>
      <c r="IH157" s="227"/>
      <c r="II157" s="227"/>
      <c r="IJ157" s="227"/>
      <c r="IK157" s="227"/>
      <c r="IL157" s="227"/>
      <c r="IM157" s="227"/>
      <c r="IN157" s="227"/>
      <c r="IO157" s="227"/>
      <c r="IP157" s="227"/>
      <c r="IQ157" s="227"/>
      <c r="IR157" s="227"/>
      <c r="IS157" s="227"/>
      <c r="IT157" s="227"/>
      <c r="IU157" s="227"/>
      <c r="IV157" s="227"/>
      <c r="IW157" s="227"/>
    </row>
    <row r="158" customFormat="false" ht="12.75" hidden="false" customHeight="false" outlineLevel="0" collapsed="false">
      <c r="A158" s="155"/>
      <c r="B158" s="211" t="s">
        <v>129</v>
      </c>
      <c r="C158" s="209"/>
      <c r="D158" s="212" t="n">
        <f aca="false">D157</f>
        <v>0</v>
      </c>
      <c r="E158" s="212" t="n">
        <f aca="false">+D158+E157</f>
        <v>0</v>
      </c>
      <c r="F158" s="212" t="n">
        <f aca="false">+E158+F157</f>
        <v>0</v>
      </c>
      <c r="G158" s="212" t="n">
        <f aca="false">+F158+G157</f>
        <v>0</v>
      </c>
      <c r="H158" s="212" t="n">
        <f aca="false">+G158+H157</f>
        <v>0</v>
      </c>
      <c r="I158" s="212" t="n">
        <f aca="false">+H158+I157</f>
        <v>0</v>
      </c>
      <c r="J158" s="212" t="n">
        <f aca="false">+I158+J157</f>
        <v>0</v>
      </c>
      <c r="K158" s="212" t="n">
        <f aca="false">+J158+K157</f>
        <v>0</v>
      </c>
      <c r="L158" s="212" t="n">
        <f aca="false">+K158+L157</f>
        <v>0</v>
      </c>
      <c r="M158" s="212" t="n">
        <f aca="false">+L158+M157</f>
        <v>0</v>
      </c>
      <c r="N158" s="212" t="n">
        <f aca="false">+M158+N157</f>
        <v>1</v>
      </c>
      <c r="O158" s="212" t="n">
        <f aca="false">+N158+O157</f>
        <v>1</v>
      </c>
      <c r="P158" s="212" t="n">
        <f aca="false">+O158+P157</f>
        <v>1</v>
      </c>
      <c r="Q158" s="212" t="n">
        <f aca="false">+P158+Q157</f>
        <v>1</v>
      </c>
      <c r="R158" s="212" t="n">
        <f aca="false">+Q158+R157</f>
        <v>1</v>
      </c>
      <c r="S158" s="212" t="n">
        <f aca="false">+R158+S157</f>
        <v>1</v>
      </c>
      <c r="T158" s="212" t="n">
        <f aca="false">+S158+T157</f>
        <v>1</v>
      </c>
      <c r="U158" s="212" t="n">
        <f aca="false">+T158+U157</f>
        <v>1</v>
      </c>
      <c r="V158" s="212" t="n">
        <f aca="false">+U158+V157</f>
        <v>1</v>
      </c>
      <c r="W158" s="212" t="n">
        <f aca="false">+V158+W157</f>
        <v>1</v>
      </c>
      <c r="X158" s="212" t="n">
        <f aca="false">+W158+X157</f>
        <v>1</v>
      </c>
      <c r="Y158" s="212" t="n">
        <f aca="false">+X158+Y157</f>
        <v>1</v>
      </c>
      <c r="Z158" s="212" t="n">
        <f aca="false">+Y158+Z157</f>
        <v>1</v>
      </c>
      <c r="AA158" s="212" t="n">
        <f aca="false">+Z158+AA157</f>
        <v>1</v>
      </c>
      <c r="AB158" s="212" t="n">
        <f aca="false">+AA158+AB157</f>
        <v>1</v>
      </c>
      <c r="AC158" s="212" t="n">
        <f aca="false">+AB158+AC157</f>
        <v>1</v>
      </c>
      <c r="AD158" s="212" t="n">
        <f aca="false">+AC158+AD157</f>
        <v>1</v>
      </c>
      <c r="AE158" s="212" t="n">
        <f aca="false">+AD158+AE157</f>
        <v>1</v>
      </c>
      <c r="AF158" s="212" t="n">
        <f aca="false">+AE158+AF157</f>
        <v>1</v>
      </c>
      <c r="AG158" s="212" t="n">
        <f aca="false">+AF158+AG157</f>
        <v>1</v>
      </c>
      <c r="AH158" s="212" t="n">
        <f aca="false">+AG158+AH157</f>
        <v>1</v>
      </c>
      <c r="AI158" s="164" t="n">
        <f aca="false">+AH158+AI157</f>
        <v>1</v>
      </c>
      <c r="AJ158" s="212" t="n">
        <f aca="false">+AI158+AJ157</f>
        <v>1</v>
      </c>
      <c r="AK158" s="212" t="n">
        <f aca="false">+AJ158+AK157</f>
        <v>1</v>
      </c>
      <c r="AL158" s="212" t="n">
        <f aca="false">+AK158+AL157</f>
        <v>1</v>
      </c>
      <c r="AM158" s="212" t="n">
        <f aca="false">+AL158+AM157</f>
        <v>1</v>
      </c>
      <c r="AN158" s="212" t="n">
        <f aca="false">+AM158+AN157</f>
        <v>1</v>
      </c>
      <c r="AO158" s="212" t="n">
        <f aca="false">+AN158+AO157</f>
        <v>1</v>
      </c>
      <c r="AP158" s="212" t="n">
        <f aca="false">+AO158+AP157</f>
        <v>1</v>
      </c>
      <c r="AQ158" s="212" t="n">
        <f aca="false">+AP158+AQ157</f>
        <v>1</v>
      </c>
      <c r="AR158" s="212" t="n">
        <f aca="false">+AQ158+AR157</f>
        <v>1</v>
      </c>
      <c r="AS158" s="212" t="n">
        <f aca="false">+AR158+AS157</f>
        <v>1</v>
      </c>
      <c r="AT158" s="212" t="n">
        <f aca="false">+AS158+AT157</f>
        <v>1</v>
      </c>
      <c r="AU158" s="212" t="n">
        <f aca="false">+AT158+AU157</f>
        <v>1</v>
      </c>
      <c r="AV158" s="212" t="n">
        <f aca="false">+AU158+AV157</f>
        <v>1</v>
      </c>
      <c r="AW158" s="212" t="n">
        <f aca="false">+AV158+AW157</f>
        <v>1</v>
      </c>
      <c r="AX158" s="212" t="n">
        <f aca="false">+AW158+AX157</f>
        <v>1</v>
      </c>
      <c r="AY158" s="212" t="n">
        <f aca="false">+AX158+AY157</f>
        <v>1</v>
      </c>
      <c r="AZ158" s="212" t="n">
        <f aca="false">+AY158+AZ157</f>
        <v>1</v>
      </c>
      <c r="BA158" s="212" t="n">
        <f aca="false">+AZ158+BA157</f>
        <v>1</v>
      </c>
      <c r="BB158" s="212" t="n">
        <f aca="false">+BA158+BB157</f>
        <v>1</v>
      </c>
      <c r="BC158" s="226"/>
      <c r="BD158" s="211"/>
      <c r="BE158" s="227"/>
      <c r="BF158" s="227"/>
      <c r="BG158" s="227"/>
      <c r="BH158" s="227"/>
      <c r="BI158" s="227"/>
      <c r="BJ158" s="227"/>
      <c r="BK158" s="227"/>
      <c r="BL158" s="227"/>
      <c r="BM158" s="227"/>
      <c r="BN158" s="227"/>
      <c r="BO158" s="227"/>
      <c r="BP158" s="227"/>
      <c r="BQ158" s="227"/>
      <c r="BR158" s="227"/>
      <c r="BS158" s="227"/>
      <c r="BT158" s="227"/>
      <c r="BU158" s="227"/>
      <c r="BV158" s="227"/>
      <c r="BW158" s="227"/>
      <c r="BX158" s="227"/>
      <c r="BY158" s="227"/>
      <c r="BZ158" s="227"/>
      <c r="CA158" s="227"/>
      <c r="CB158" s="227"/>
      <c r="CC158" s="227"/>
      <c r="CD158" s="227"/>
      <c r="CE158" s="227"/>
      <c r="CF158" s="227"/>
      <c r="CG158" s="227"/>
      <c r="CH158" s="227"/>
      <c r="CI158" s="227"/>
      <c r="CJ158" s="227"/>
      <c r="CK158" s="227"/>
      <c r="CL158" s="227"/>
      <c r="CM158" s="227"/>
      <c r="CN158" s="227"/>
      <c r="CO158" s="227"/>
      <c r="CP158" s="227"/>
      <c r="CQ158" s="227"/>
      <c r="CR158" s="227"/>
      <c r="CS158" s="227"/>
      <c r="CT158" s="227"/>
      <c r="CU158" s="227"/>
      <c r="CV158" s="227"/>
      <c r="CW158" s="227"/>
      <c r="CX158" s="227"/>
      <c r="CY158" s="227"/>
      <c r="CZ158" s="227"/>
      <c r="DA158" s="227"/>
      <c r="DB158" s="227"/>
      <c r="DC158" s="227"/>
      <c r="DD158" s="227"/>
      <c r="DE158" s="227"/>
      <c r="DF158" s="227"/>
      <c r="DG158" s="227"/>
      <c r="DH158" s="227"/>
      <c r="DI158" s="227"/>
      <c r="DJ158" s="227"/>
      <c r="DK158" s="227"/>
      <c r="DL158" s="227"/>
      <c r="DM158" s="227"/>
      <c r="DN158" s="227"/>
      <c r="DO158" s="227"/>
      <c r="DP158" s="227"/>
      <c r="DQ158" s="227"/>
      <c r="DR158" s="227"/>
      <c r="DS158" s="227"/>
      <c r="DT158" s="227"/>
      <c r="DU158" s="227"/>
      <c r="DV158" s="227"/>
      <c r="DW158" s="227"/>
      <c r="DX158" s="227"/>
      <c r="DY158" s="227"/>
      <c r="DZ158" s="227"/>
      <c r="EA158" s="227"/>
      <c r="EB158" s="227"/>
      <c r="EC158" s="227"/>
      <c r="ED158" s="227"/>
      <c r="EE158" s="227"/>
      <c r="EF158" s="227"/>
      <c r="EG158" s="227"/>
      <c r="EH158" s="227"/>
      <c r="EI158" s="227"/>
      <c r="EJ158" s="227"/>
      <c r="EK158" s="227"/>
      <c r="EL158" s="227"/>
      <c r="EM158" s="227"/>
      <c r="EN158" s="227"/>
      <c r="EO158" s="227"/>
      <c r="EP158" s="227"/>
      <c r="EQ158" s="227"/>
      <c r="ER158" s="227"/>
      <c r="ES158" s="227"/>
      <c r="ET158" s="227"/>
      <c r="EU158" s="227"/>
      <c r="EV158" s="227"/>
      <c r="EW158" s="227"/>
      <c r="EX158" s="227"/>
      <c r="EY158" s="227"/>
      <c r="EZ158" s="227"/>
      <c r="FA158" s="227"/>
      <c r="FB158" s="227"/>
      <c r="FC158" s="227"/>
      <c r="FD158" s="227"/>
      <c r="FE158" s="227"/>
      <c r="FF158" s="227"/>
      <c r="FG158" s="227"/>
      <c r="FH158" s="227"/>
      <c r="FI158" s="227"/>
      <c r="FJ158" s="227"/>
      <c r="FK158" s="227"/>
      <c r="FL158" s="227"/>
      <c r="FM158" s="227"/>
      <c r="FN158" s="227"/>
      <c r="FO158" s="227"/>
      <c r="FP158" s="227"/>
      <c r="FQ158" s="227"/>
      <c r="FR158" s="227"/>
      <c r="FS158" s="227"/>
      <c r="FT158" s="227"/>
      <c r="FU158" s="227"/>
      <c r="FV158" s="227"/>
      <c r="FW158" s="227"/>
      <c r="FX158" s="227"/>
      <c r="FY158" s="227"/>
      <c r="FZ158" s="227"/>
      <c r="GA158" s="227"/>
      <c r="GB158" s="227"/>
      <c r="GC158" s="227"/>
      <c r="GD158" s="227"/>
      <c r="GE158" s="227"/>
      <c r="GF158" s="227"/>
      <c r="GG158" s="227"/>
      <c r="GH158" s="227"/>
      <c r="GI158" s="227"/>
      <c r="GJ158" s="227"/>
      <c r="GK158" s="227"/>
      <c r="GL158" s="227"/>
      <c r="GM158" s="227"/>
      <c r="GN158" s="227"/>
      <c r="GO158" s="227"/>
      <c r="GP158" s="227"/>
      <c r="GQ158" s="227"/>
      <c r="GR158" s="227"/>
      <c r="GS158" s="227"/>
      <c r="GT158" s="227"/>
      <c r="GU158" s="227"/>
      <c r="GV158" s="227"/>
      <c r="GW158" s="227"/>
      <c r="GX158" s="227"/>
      <c r="GY158" s="227"/>
      <c r="GZ158" s="227"/>
      <c r="HA158" s="227"/>
      <c r="HB158" s="227"/>
      <c r="HC158" s="227"/>
      <c r="HD158" s="227"/>
      <c r="HE158" s="227"/>
      <c r="HF158" s="227"/>
      <c r="HG158" s="227"/>
      <c r="HH158" s="227"/>
      <c r="HI158" s="227"/>
      <c r="HJ158" s="227"/>
      <c r="HK158" s="227"/>
      <c r="HL158" s="227"/>
      <c r="HM158" s="227"/>
      <c r="HN158" s="227"/>
      <c r="HO158" s="227"/>
      <c r="HP158" s="227"/>
      <c r="HQ158" s="227"/>
      <c r="HR158" s="227"/>
      <c r="HS158" s="227"/>
      <c r="HT158" s="227"/>
      <c r="HU158" s="227"/>
      <c r="HV158" s="227"/>
      <c r="HW158" s="227"/>
      <c r="HX158" s="227"/>
      <c r="HY158" s="227"/>
      <c r="HZ158" s="227"/>
      <c r="IA158" s="227"/>
      <c r="IB158" s="227"/>
      <c r="IC158" s="227"/>
      <c r="ID158" s="227"/>
      <c r="IE158" s="227"/>
      <c r="IF158" s="227"/>
      <c r="IG158" s="227"/>
      <c r="IH158" s="227"/>
      <c r="II158" s="227"/>
      <c r="IJ158" s="227"/>
      <c r="IK158" s="227"/>
      <c r="IL158" s="227"/>
      <c r="IM158" s="227"/>
      <c r="IN158" s="227"/>
      <c r="IO158" s="227"/>
      <c r="IP158" s="227"/>
      <c r="IQ158" s="227"/>
      <c r="IR158" s="227"/>
      <c r="IS158" s="227"/>
      <c r="IT158" s="227"/>
      <c r="IU158" s="227"/>
      <c r="IV158" s="227"/>
      <c r="IW158" s="227"/>
    </row>
    <row r="159" customFormat="false" ht="12.75" hidden="false" customHeight="false" outlineLevel="0" collapsed="false">
      <c r="A159" s="155"/>
      <c r="B159" s="211" t="s">
        <v>130</v>
      </c>
      <c r="C159" s="209"/>
      <c r="D159" s="212" t="n">
        <v>0</v>
      </c>
      <c r="E159" s="212" t="n">
        <v>0</v>
      </c>
      <c r="F159" s="212" t="n">
        <v>0</v>
      </c>
      <c r="G159" s="212" t="n">
        <v>0</v>
      </c>
      <c r="H159" s="212" t="n">
        <v>0</v>
      </c>
      <c r="I159" s="212" t="n">
        <v>0</v>
      </c>
      <c r="J159" s="212" t="n">
        <v>0</v>
      </c>
      <c r="K159" s="212" t="n">
        <v>0</v>
      </c>
      <c r="L159" s="212" t="n">
        <v>0</v>
      </c>
      <c r="M159" s="212" t="n">
        <v>0</v>
      </c>
      <c r="N159" s="212" t="n">
        <v>0</v>
      </c>
      <c r="O159" s="212" t="n">
        <v>0</v>
      </c>
      <c r="P159" s="212" t="n">
        <v>0</v>
      </c>
      <c r="Q159" s="212" t="n">
        <v>0</v>
      </c>
      <c r="R159" s="212" t="n">
        <v>0</v>
      </c>
      <c r="S159" s="212" t="n">
        <v>0</v>
      </c>
      <c r="T159" s="212" t="n">
        <v>0</v>
      </c>
      <c r="U159" s="212" t="n">
        <v>0</v>
      </c>
      <c r="V159" s="212" t="n">
        <v>0</v>
      </c>
      <c r="W159" s="212" t="n">
        <v>0</v>
      </c>
      <c r="X159" s="212" t="n">
        <v>0</v>
      </c>
      <c r="Y159" s="212" t="n">
        <v>0</v>
      </c>
      <c r="Z159" s="212" t="n">
        <v>0</v>
      </c>
      <c r="AA159" s="212" t="n">
        <v>0</v>
      </c>
      <c r="AB159" s="212" t="n">
        <v>0</v>
      </c>
      <c r="AC159" s="212" t="n">
        <v>0</v>
      </c>
      <c r="AD159" s="212" t="n">
        <v>0</v>
      </c>
      <c r="AE159" s="212" t="n">
        <v>0</v>
      </c>
      <c r="AF159" s="212" t="n">
        <v>0</v>
      </c>
      <c r="AG159" s="212" t="n">
        <v>0</v>
      </c>
      <c r="AH159" s="212" t="n">
        <v>0</v>
      </c>
      <c r="AI159" s="164" t="n">
        <v>0</v>
      </c>
      <c r="AJ159" s="212" t="n">
        <v>0</v>
      </c>
      <c r="AK159" s="212" t="n">
        <v>0</v>
      </c>
      <c r="AL159" s="212" t="n">
        <v>0</v>
      </c>
      <c r="AM159" s="212" t="n">
        <v>0</v>
      </c>
      <c r="AN159" s="212" t="n">
        <v>0</v>
      </c>
      <c r="AO159" s="212" t="n">
        <v>0</v>
      </c>
      <c r="AP159" s="212" t="n">
        <v>0</v>
      </c>
      <c r="AQ159" s="212" t="n">
        <v>0</v>
      </c>
      <c r="AR159" s="212" t="n">
        <v>0</v>
      </c>
      <c r="AS159" s="212" t="n">
        <v>0</v>
      </c>
      <c r="AT159" s="212" t="n">
        <v>0</v>
      </c>
      <c r="AU159" s="212"/>
      <c r="AV159" s="212"/>
      <c r="AW159" s="212"/>
      <c r="AX159" s="212"/>
      <c r="AY159" s="212"/>
      <c r="AZ159" s="212"/>
      <c r="BA159" s="212"/>
      <c r="BB159" s="212"/>
      <c r="BC159" s="226" t="n">
        <f aca="false">SUM(D159:BB159)</f>
        <v>0</v>
      </c>
      <c r="BD159" s="211"/>
      <c r="BE159" s="227"/>
      <c r="BF159" s="227"/>
      <c r="BG159" s="227"/>
      <c r="BH159" s="227"/>
      <c r="BI159" s="227"/>
      <c r="BJ159" s="227"/>
      <c r="BK159" s="227"/>
      <c r="BL159" s="227"/>
      <c r="BM159" s="227"/>
      <c r="BN159" s="227"/>
      <c r="BO159" s="227"/>
      <c r="BP159" s="227"/>
      <c r="BQ159" s="227"/>
      <c r="BR159" s="227"/>
      <c r="BS159" s="227"/>
      <c r="BT159" s="227"/>
      <c r="BU159" s="227"/>
      <c r="BV159" s="227"/>
      <c r="BW159" s="227"/>
      <c r="BX159" s="227"/>
      <c r="BY159" s="227"/>
      <c r="BZ159" s="227"/>
      <c r="CA159" s="227"/>
      <c r="CB159" s="227"/>
      <c r="CC159" s="227"/>
      <c r="CD159" s="227"/>
      <c r="CE159" s="227"/>
      <c r="CF159" s="227"/>
      <c r="CG159" s="227"/>
      <c r="CH159" s="227"/>
      <c r="CI159" s="227"/>
      <c r="CJ159" s="227"/>
      <c r="CK159" s="227"/>
      <c r="CL159" s="227"/>
      <c r="CM159" s="227"/>
      <c r="CN159" s="227"/>
      <c r="CO159" s="227"/>
      <c r="CP159" s="227"/>
      <c r="CQ159" s="227"/>
      <c r="CR159" s="227"/>
      <c r="CS159" s="227"/>
      <c r="CT159" s="227"/>
      <c r="CU159" s="227"/>
      <c r="CV159" s="227"/>
      <c r="CW159" s="227"/>
      <c r="CX159" s="227"/>
      <c r="CY159" s="227"/>
      <c r="CZ159" s="227"/>
      <c r="DA159" s="227"/>
      <c r="DB159" s="227"/>
      <c r="DC159" s="227"/>
      <c r="DD159" s="227"/>
      <c r="DE159" s="227"/>
      <c r="DF159" s="227"/>
      <c r="DG159" s="227"/>
      <c r="DH159" s="227"/>
      <c r="DI159" s="227"/>
      <c r="DJ159" s="227"/>
      <c r="DK159" s="227"/>
      <c r="DL159" s="227"/>
      <c r="DM159" s="227"/>
      <c r="DN159" s="227"/>
      <c r="DO159" s="227"/>
      <c r="DP159" s="227"/>
      <c r="DQ159" s="227"/>
      <c r="DR159" s="227"/>
      <c r="DS159" s="227"/>
      <c r="DT159" s="227"/>
      <c r="DU159" s="227"/>
      <c r="DV159" s="227"/>
      <c r="DW159" s="227"/>
      <c r="DX159" s="227"/>
      <c r="DY159" s="227"/>
      <c r="DZ159" s="227"/>
      <c r="EA159" s="227"/>
      <c r="EB159" s="227"/>
      <c r="EC159" s="227"/>
      <c r="ED159" s="227"/>
      <c r="EE159" s="227"/>
      <c r="EF159" s="227"/>
      <c r="EG159" s="227"/>
      <c r="EH159" s="227"/>
      <c r="EI159" s="227"/>
      <c r="EJ159" s="227"/>
      <c r="EK159" s="227"/>
      <c r="EL159" s="227"/>
      <c r="EM159" s="227"/>
      <c r="EN159" s="227"/>
      <c r="EO159" s="227"/>
      <c r="EP159" s="227"/>
      <c r="EQ159" s="227"/>
      <c r="ER159" s="227"/>
      <c r="ES159" s="227"/>
      <c r="ET159" s="227"/>
      <c r="EU159" s="227"/>
      <c r="EV159" s="227"/>
      <c r="EW159" s="227"/>
      <c r="EX159" s="227"/>
      <c r="EY159" s="227"/>
      <c r="EZ159" s="227"/>
      <c r="FA159" s="227"/>
      <c r="FB159" s="227"/>
      <c r="FC159" s="227"/>
      <c r="FD159" s="227"/>
      <c r="FE159" s="227"/>
      <c r="FF159" s="227"/>
      <c r="FG159" s="227"/>
      <c r="FH159" s="227"/>
      <c r="FI159" s="227"/>
      <c r="FJ159" s="227"/>
      <c r="FK159" s="227"/>
      <c r="FL159" s="227"/>
      <c r="FM159" s="227"/>
      <c r="FN159" s="227"/>
      <c r="FO159" s="227"/>
      <c r="FP159" s="227"/>
      <c r="FQ159" s="227"/>
      <c r="FR159" s="227"/>
      <c r="FS159" s="227"/>
      <c r="FT159" s="227"/>
      <c r="FU159" s="227"/>
      <c r="FV159" s="227"/>
      <c r="FW159" s="227"/>
      <c r="FX159" s="227"/>
      <c r="FY159" s="227"/>
      <c r="FZ159" s="227"/>
      <c r="GA159" s="227"/>
      <c r="GB159" s="227"/>
      <c r="GC159" s="227"/>
      <c r="GD159" s="227"/>
      <c r="GE159" s="227"/>
      <c r="GF159" s="227"/>
      <c r="GG159" s="227"/>
      <c r="GH159" s="227"/>
      <c r="GI159" s="227"/>
      <c r="GJ159" s="227"/>
      <c r="GK159" s="227"/>
      <c r="GL159" s="227"/>
      <c r="GM159" s="227"/>
      <c r="GN159" s="227"/>
      <c r="GO159" s="227"/>
      <c r="GP159" s="227"/>
      <c r="GQ159" s="227"/>
      <c r="GR159" s="227"/>
      <c r="GS159" s="227"/>
      <c r="GT159" s="227"/>
      <c r="GU159" s="227"/>
      <c r="GV159" s="227"/>
      <c r="GW159" s="227"/>
      <c r="GX159" s="227"/>
      <c r="GY159" s="227"/>
      <c r="GZ159" s="227"/>
      <c r="HA159" s="227"/>
      <c r="HB159" s="227"/>
      <c r="HC159" s="227"/>
      <c r="HD159" s="227"/>
      <c r="HE159" s="227"/>
      <c r="HF159" s="227"/>
      <c r="HG159" s="227"/>
      <c r="HH159" s="227"/>
      <c r="HI159" s="227"/>
      <c r="HJ159" s="227"/>
      <c r="HK159" s="227"/>
      <c r="HL159" s="227"/>
      <c r="HM159" s="227"/>
      <c r="HN159" s="227"/>
      <c r="HO159" s="227"/>
      <c r="HP159" s="227"/>
      <c r="HQ159" s="227"/>
      <c r="HR159" s="227"/>
      <c r="HS159" s="227"/>
      <c r="HT159" s="227"/>
      <c r="HU159" s="227"/>
      <c r="HV159" s="227"/>
      <c r="HW159" s="227"/>
      <c r="HX159" s="227"/>
      <c r="HY159" s="227"/>
      <c r="HZ159" s="227"/>
      <c r="IA159" s="227"/>
      <c r="IB159" s="227"/>
      <c r="IC159" s="227"/>
      <c r="ID159" s="227"/>
      <c r="IE159" s="227"/>
      <c r="IF159" s="227"/>
      <c r="IG159" s="227"/>
      <c r="IH159" s="227"/>
      <c r="II159" s="227"/>
      <c r="IJ159" s="227"/>
      <c r="IK159" s="227"/>
      <c r="IL159" s="227"/>
      <c r="IM159" s="227"/>
      <c r="IN159" s="227"/>
      <c r="IO159" s="227"/>
      <c r="IP159" s="227"/>
      <c r="IQ159" s="227"/>
      <c r="IR159" s="227"/>
      <c r="IS159" s="227"/>
      <c r="IT159" s="227"/>
      <c r="IU159" s="227"/>
      <c r="IV159" s="227"/>
      <c r="IW159" s="227"/>
    </row>
    <row r="160" customFormat="false" ht="12.75" hidden="false" customHeight="false" outlineLevel="0" collapsed="false">
      <c r="A160" s="155"/>
      <c r="B160" s="211" t="s">
        <v>131</v>
      </c>
      <c r="C160" s="209"/>
      <c r="D160" s="212" t="n">
        <f aca="false">D159</f>
        <v>0</v>
      </c>
      <c r="E160" s="212" t="n">
        <f aca="false">+D160+E159</f>
        <v>0</v>
      </c>
      <c r="F160" s="212" t="n">
        <f aca="false">+E160+F159</f>
        <v>0</v>
      </c>
      <c r="G160" s="212" t="n">
        <f aca="false">+F160+G159</f>
        <v>0</v>
      </c>
      <c r="H160" s="212" t="n">
        <f aca="false">+G160+H159</f>
        <v>0</v>
      </c>
      <c r="I160" s="212" t="n">
        <f aca="false">+H160+I159</f>
        <v>0</v>
      </c>
      <c r="J160" s="212" t="n">
        <f aca="false">+I160+J159</f>
        <v>0</v>
      </c>
      <c r="K160" s="212" t="n">
        <f aca="false">+J160+K159</f>
        <v>0</v>
      </c>
      <c r="L160" s="212" t="n">
        <f aca="false">+K160+L159</f>
        <v>0</v>
      </c>
      <c r="M160" s="212" t="n">
        <f aca="false">+L160+M159</f>
        <v>0</v>
      </c>
      <c r="N160" s="212" t="n">
        <f aca="false">+M160+N159</f>
        <v>0</v>
      </c>
      <c r="O160" s="212" t="n">
        <f aca="false">+N160+O159</f>
        <v>0</v>
      </c>
      <c r="P160" s="212" t="n">
        <f aca="false">+O160+P159</f>
        <v>0</v>
      </c>
      <c r="Q160" s="212" t="n">
        <f aca="false">+P160+Q159</f>
        <v>0</v>
      </c>
      <c r="R160" s="212" t="n">
        <f aca="false">+Q160+R159</f>
        <v>0</v>
      </c>
      <c r="S160" s="212" t="n">
        <f aca="false">+R160+S159</f>
        <v>0</v>
      </c>
      <c r="T160" s="212" t="n">
        <f aca="false">+S160+T159</f>
        <v>0</v>
      </c>
      <c r="U160" s="212" t="n">
        <f aca="false">+T160+U159</f>
        <v>0</v>
      </c>
      <c r="V160" s="212" t="n">
        <f aca="false">+U160+V159</f>
        <v>0</v>
      </c>
      <c r="W160" s="212" t="n">
        <f aca="false">+V160+W159</f>
        <v>0</v>
      </c>
      <c r="X160" s="212" t="n">
        <f aca="false">+W160+X159</f>
        <v>0</v>
      </c>
      <c r="Y160" s="212" t="n">
        <f aca="false">+X160+Y159</f>
        <v>0</v>
      </c>
      <c r="Z160" s="212" t="n">
        <f aca="false">+Y160+Z159</f>
        <v>0</v>
      </c>
      <c r="AA160" s="212" t="n">
        <f aca="false">+Z160+AA159</f>
        <v>0</v>
      </c>
      <c r="AB160" s="212" t="n">
        <f aca="false">+AA160+AB159</f>
        <v>0</v>
      </c>
      <c r="AC160" s="212" t="n">
        <f aca="false">+AB160+AC159</f>
        <v>0</v>
      </c>
      <c r="AD160" s="212" t="n">
        <f aca="false">+AC160+AD159</f>
        <v>0</v>
      </c>
      <c r="AE160" s="212" t="n">
        <f aca="false">+AD160+AE159</f>
        <v>0</v>
      </c>
      <c r="AF160" s="212" t="n">
        <f aca="false">+AE160+AF159</f>
        <v>0</v>
      </c>
      <c r="AG160" s="212" t="n">
        <f aca="false">+AF160+AG159</f>
        <v>0</v>
      </c>
      <c r="AH160" s="212" t="n">
        <f aca="false">+AG160+AH159</f>
        <v>0</v>
      </c>
      <c r="AI160" s="164" t="n">
        <f aca="false">+AH160+AI159</f>
        <v>0</v>
      </c>
      <c r="AJ160" s="212" t="n">
        <f aca="false">+AI160+AJ159</f>
        <v>0</v>
      </c>
      <c r="AK160" s="212" t="n">
        <f aca="false">+AJ160+AK159</f>
        <v>0</v>
      </c>
      <c r="AL160" s="212" t="n">
        <f aca="false">+AK160+AL159</f>
        <v>0</v>
      </c>
      <c r="AM160" s="212" t="n">
        <f aca="false">+AL160+AM159</f>
        <v>0</v>
      </c>
      <c r="AN160" s="212" t="n">
        <f aca="false">+AM160+AN159</f>
        <v>0</v>
      </c>
      <c r="AO160" s="212" t="n">
        <f aca="false">+AN160+AO159</f>
        <v>0</v>
      </c>
      <c r="AP160" s="212" t="n">
        <f aca="false">+AO160+AP159</f>
        <v>0</v>
      </c>
      <c r="AQ160" s="212" t="n">
        <f aca="false">+AP160+AQ159</f>
        <v>0</v>
      </c>
      <c r="AR160" s="212" t="n">
        <f aca="false">+AQ160+AR159</f>
        <v>0</v>
      </c>
      <c r="AS160" s="212" t="n">
        <f aca="false">+AR160+AS159</f>
        <v>0</v>
      </c>
      <c r="AT160" s="212" t="n">
        <f aca="false">+AS160+AT159</f>
        <v>0</v>
      </c>
      <c r="AU160" s="212" t="n">
        <f aca="false">+AT160+AU159</f>
        <v>0</v>
      </c>
      <c r="AV160" s="212" t="n">
        <f aca="false">+AU160+AV159</f>
        <v>0</v>
      </c>
      <c r="AW160" s="212" t="n">
        <f aca="false">+AV160+AW159</f>
        <v>0</v>
      </c>
      <c r="AX160" s="212" t="n">
        <f aca="false">+AW160+AX159</f>
        <v>0</v>
      </c>
      <c r="AY160" s="212" t="n">
        <f aca="false">+AX160+AY159</f>
        <v>0</v>
      </c>
      <c r="AZ160" s="212" t="n">
        <f aca="false">+AY160+AZ159</f>
        <v>0</v>
      </c>
      <c r="BA160" s="212" t="n">
        <f aca="false">+AZ160+BA159</f>
        <v>0</v>
      </c>
      <c r="BB160" s="212" t="n">
        <f aca="false">+BA160+BB159</f>
        <v>0</v>
      </c>
      <c r="BC160" s="226"/>
      <c r="BD160" s="211"/>
      <c r="BE160" s="227"/>
      <c r="BF160" s="227"/>
      <c r="BG160" s="227"/>
      <c r="BH160" s="227"/>
      <c r="BI160" s="227"/>
      <c r="BJ160" s="227"/>
      <c r="BK160" s="227"/>
      <c r="BL160" s="227"/>
      <c r="BM160" s="227"/>
      <c r="BN160" s="227"/>
      <c r="BO160" s="227"/>
      <c r="BP160" s="227"/>
      <c r="BQ160" s="227"/>
      <c r="BR160" s="227"/>
      <c r="BS160" s="227"/>
      <c r="BT160" s="227"/>
      <c r="BU160" s="227"/>
      <c r="BV160" s="227"/>
      <c r="BW160" s="227"/>
      <c r="BX160" s="227"/>
      <c r="BY160" s="227"/>
      <c r="BZ160" s="227"/>
      <c r="CA160" s="227"/>
      <c r="CB160" s="227"/>
      <c r="CC160" s="227"/>
      <c r="CD160" s="227"/>
      <c r="CE160" s="227"/>
      <c r="CF160" s="227"/>
      <c r="CG160" s="227"/>
      <c r="CH160" s="227"/>
      <c r="CI160" s="227"/>
      <c r="CJ160" s="227"/>
      <c r="CK160" s="227"/>
      <c r="CL160" s="227"/>
      <c r="CM160" s="227"/>
      <c r="CN160" s="227"/>
      <c r="CO160" s="227"/>
      <c r="CP160" s="227"/>
      <c r="CQ160" s="227"/>
      <c r="CR160" s="227"/>
      <c r="CS160" s="227"/>
      <c r="CT160" s="227"/>
      <c r="CU160" s="227"/>
      <c r="CV160" s="227"/>
      <c r="CW160" s="227"/>
      <c r="CX160" s="227"/>
      <c r="CY160" s="227"/>
      <c r="CZ160" s="227"/>
      <c r="DA160" s="227"/>
      <c r="DB160" s="227"/>
      <c r="DC160" s="227"/>
      <c r="DD160" s="227"/>
      <c r="DE160" s="227"/>
      <c r="DF160" s="227"/>
      <c r="DG160" s="227"/>
      <c r="DH160" s="227"/>
      <c r="DI160" s="227"/>
      <c r="DJ160" s="227"/>
      <c r="DK160" s="227"/>
      <c r="DL160" s="227"/>
      <c r="DM160" s="227"/>
      <c r="DN160" s="227"/>
      <c r="DO160" s="227"/>
      <c r="DP160" s="227"/>
      <c r="DQ160" s="227"/>
      <c r="DR160" s="227"/>
      <c r="DS160" s="227"/>
      <c r="DT160" s="227"/>
      <c r="DU160" s="227"/>
      <c r="DV160" s="227"/>
      <c r="DW160" s="227"/>
      <c r="DX160" s="227"/>
      <c r="DY160" s="227"/>
      <c r="DZ160" s="227"/>
      <c r="EA160" s="227"/>
      <c r="EB160" s="227"/>
      <c r="EC160" s="227"/>
      <c r="ED160" s="227"/>
      <c r="EE160" s="227"/>
      <c r="EF160" s="227"/>
      <c r="EG160" s="227"/>
      <c r="EH160" s="227"/>
      <c r="EI160" s="227"/>
      <c r="EJ160" s="227"/>
      <c r="EK160" s="227"/>
      <c r="EL160" s="227"/>
      <c r="EM160" s="227"/>
      <c r="EN160" s="227"/>
      <c r="EO160" s="227"/>
      <c r="EP160" s="227"/>
      <c r="EQ160" s="227"/>
      <c r="ER160" s="227"/>
      <c r="ES160" s="227"/>
      <c r="ET160" s="227"/>
      <c r="EU160" s="227"/>
      <c r="EV160" s="227"/>
      <c r="EW160" s="227"/>
      <c r="EX160" s="227"/>
      <c r="EY160" s="227"/>
      <c r="EZ160" s="227"/>
      <c r="FA160" s="227"/>
      <c r="FB160" s="227"/>
      <c r="FC160" s="227"/>
      <c r="FD160" s="227"/>
      <c r="FE160" s="227"/>
      <c r="FF160" s="227"/>
      <c r="FG160" s="227"/>
      <c r="FH160" s="227"/>
      <c r="FI160" s="227"/>
      <c r="FJ160" s="227"/>
      <c r="FK160" s="227"/>
      <c r="FL160" s="227"/>
      <c r="FM160" s="227"/>
      <c r="FN160" s="227"/>
      <c r="FO160" s="227"/>
      <c r="FP160" s="227"/>
      <c r="FQ160" s="227"/>
      <c r="FR160" s="227"/>
      <c r="FS160" s="227"/>
      <c r="FT160" s="227"/>
      <c r="FU160" s="227"/>
      <c r="FV160" s="227"/>
      <c r="FW160" s="227"/>
      <c r="FX160" s="227"/>
      <c r="FY160" s="227"/>
      <c r="FZ160" s="227"/>
      <c r="GA160" s="227"/>
      <c r="GB160" s="227"/>
      <c r="GC160" s="227"/>
      <c r="GD160" s="227"/>
      <c r="GE160" s="227"/>
      <c r="GF160" s="227"/>
      <c r="GG160" s="227"/>
      <c r="GH160" s="227"/>
      <c r="GI160" s="227"/>
      <c r="GJ160" s="227"/>
      <c r="GK160" s="227"/>
      <c r="GL160" s="227"/>
      <c r="GM160" s="227"/>
      <c r="GN160" s="227"/>
      <c r="GO160" s="227"/>
      <c r="GP160" s="227"/>
      <c r="GQ160" s="227"/>
      <c r="GR160" s="227"/>
      <c r="GS160" s="227"/>
      <c r="GT160" s="227"/>
      <c r="GU160" s="227"/>
      <c r="GV160" s="227"/>
      <c r="GW160" s="227"/>
      <c r="GX160" s="227"/>
      <c r="GY160" s="227"/>
      <c r="GZ160" s="227"/>
      <c r="HA160" s="227"/>
      <c r="HB160" s="227"/>
      <c r="HC160" s="227"/>
      <c r="HD160" s="227"/>
      <c r="HE160" s="227"/>
      <c r="HF160" s="227"/>
      <c r="HG160" s="227"/>
      <c r="HH160" s="227"/>
      <c r="HI160" s="227"/>
      <c r="HJ160" s="227"/>
      <c r="HK160" s="227"/>
      <c r="HL160" s="227"/>
      <c r="HM160" s="227"/>
      <c r="HN160" s="227"/>
      <c r="HO160" s="227"/>
      <c r="HP160" s="227"/>
      <c r="HQ160" s="227"/>
      <c r="HR160" s="227"/>
      <c r="HS160" s="227"/>
      <c r="HT160" s="227"/>
      <c r="HU160" s="227"/>
      <c r="HV160" s="227"/>
      <c r="HW160" s="227"/>
      <c r="HX160" s="227"/>
      <c r="HY160" s="227"/>
      <c r="HZ160" s="227"/>
      <c r="IA160" s="227"/>
      <c r="IB160" s="227"/>
      <c r="IC160" s="227"/>
      <c r="ID160" s="227"/>
      <c r="IE160" s="227"/>
      <c r="IF160" s="227"/>
      <c r="IG160" s="227"/>
      <c r="IH160" s="227"/>
      <c r="II160" s="227"/>
      <c r="IJ160" s="227"/>
      <c r="IK160" s="227"/>
      <c r="IL160" s="227"/>
      <c r="IM160" s="227"/>
      <c r="IN160" s="227"/>
      <c r="IO160" s="227"/>
      <c r="IP160" s="227"/>
      <c r="IQ160" s="227"/>
      <c r="IR160" s="227"/>
      <c r="IS160" s="227"/>
      <c r="IT160" s="227"/>
      <c r="IU160" s="227"/>
      <c r="IV160" s="227"/>
      <c r="IW160" s="227"/>
    </row>
    <row r="161" customFormat="false" ht="12.75" hidden="false" customHeight="false" outlineLevel="0" collapsed="false">
      <c r="A161" s="155"/>
      <c r="B161" s="213"/>
      <c r="C161" s="209"/>
      <c r="D161" s="214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4"/>
      <c r="V161" s="214"/>
      <c r="W161" s="214"/>
      <c r="X161" s="214"/>
      <c r="Y161" s="214"/>
      <c r="Z161" s="214"/>
      <c r="AA161" s="214"/>
      <c r="AB161" s="214"/>
      <c r="AC161" s="214"/>
      <c r="AD161" s="214"/>
      <c r="AE161" s="214"/>
      <c r="AF161" s="214"/>
      <c r="AG161" s="214"/>
      <c r="AH161" s="214"/>
      <c r="AI161" s="169"/>
      <c r="AJ161" s="214"/>
      <c r="AK161" s="214"/>
      <c r="AL161" s="214"/>
      <c r="AM161" s="214"/>
      <c r="AN161" s="214"/>
      <c r="AO161" s="214"/>
      <c r="AP161" s="214"/>
      <c r="AQ161" s="214"/>
      <c r="AR161" s="214"/>
      <c r="AS161" s="214"/>
      <c r="AT161" s="214"/>
      <c r="AU161" s="214"/>
      <c r="AV161" s="214"/>
      <c r="AW161" s="214"/>
      <c r="AX161" s="214"/>
      <c r="AY161" s="214"/>
      <c r="AZ161" s="214"/>
      <c r="BA161" s="214"/>
      <c r="BB161" s="214"/>
      <c r="BC161" s="228"/>
      <c r="BD161" s="213"/>
      <c r="BE161" s="233"/>
      <c r="BF161" s="233"/>
      <c r="BG161" s="233"/>
      <c r="BH161" s="233"/>
      <c r="BI161" s="233"/>
      <c r="BJ161" s="233"/>
      <c r="BK161" s="233"/>
      <c r="BL161" s="233"/>
      <c r="BM161" s="233"/>
      <c r="BN161" s="233"/>
      <c r="BO161" s="233"/>
      <c r="BP161" s="233"/>
      <c r="BQ161" s="233"/>
      <c r="BR161" s="233"/>
      <c r="BS161" s="233"/>
      <c r="BT161" s="233"/>
      <c r="BU161" s="233"/>
      <c r="BV161" s="233"/>
      <c r="BW161" s="233"/>
      <c r="BX161" s="233"/>
      <c r="BY161" s="233"/>
      <c r="BZ161" s="233"/>
      <c r="CA161" s="233"/>
      <c r="CB161" s="233"/>
      <c r="CC161" s="233"/>
      <c r="CD161" s="233"/>
      <c r="CE161" s="233"/>
      <c r="CF161" s="233"/>
      <c r="CG161" s="233"/>
      <c r="CH161" s="233"/>
      <c r="CI161" s="233"/>
      <c r="CJ161" s="233"/>
      <c r="CK161" s="233"/>
      <c r="CL161" s="233"/>
      <c r="CM161" s="233"/>
      <c r="CN161" s="233"/>
      <c r="CO161" s="233"/>
      <c r="CP161" s="233"/>
      <c r="CQ161" s="233"/>
      <c r="CR161" s="233"/>
      <c r="CS161" s="233"/>
      <c r="CT161" s="233"/>
      <c r="CU161" s="233"/>
      <c r="CV161" s="233"/>
      <c r="CW161" s="233"/>
      <c r="CX161" s="233"/>
      <c r="CY161" s="233"/>
      <c r="CZ161" s="233"/>
      <c r="DA161" s="233"/>
      <c r="DB161" s="233"/>
      <c r="DC161" s="233"/>
      <c r="DD161" s="233"/>
      <c r="DE161" s="233"/>
      <c r="DF161" s="233"/>
      <c r="DG161" s="233"/>
      <c r="DH161" s="233"/>
      <c r="DI161" s="233"/>
      <c r="DJ161" s="233"/>
      <c r="DK161" s="233"/>
      <c r="DL161" s="233"/>
      <c r="DM161" s="233"/>
      <c r="DN161" s="233"/>
      <c r="DO161" s="233"/>
      <c r="DP161" s="233"/>
      <c r="DQ161" s="233"/>
      <c r="DR161" s="233"/>
      <c r="DS161" s="233"/>
      <c r="DT161" s="233"/>
      <c r="DU161" s="233"/>
      <c r="DV161" s="233"/>
      <c r="DW161" s="233"/>
      <c r="DX161" s="233"/>
      <c r="DY161" s="233"/>
      <c r="DZ161" s="233"/>
      <c r="EA161" s="233"/>
      <c r="EB161" s="233"/>
      <c r="EC161" s="233"/>
      <c r="ED161" s="233"/>
      <c r="EE161" s="233"/>
      <c r="EF161" s="233"/>
      <c r="EG161" s="233"/>
      <c r="EH161" s="233"/>
      <c r="EI161" s="233"/>
      <c r="EJ161" s="233"/>
      <c r="EK161" s="233"/>
      <c r="EL161" s="233"/>
      <c r="EM161" s="233"/>
      <c r="EN161" s="233"/>
      <c r="EO161" s="233"/>
      <c r="EP161" s="233"/>
      <c r="EQ161" s="233"/>
      <c r="ER161" s="233"/>
      <c r="ES161" s="233"/>
      <c r="ET161" s="233"/>
      <c r="EU161" s="233"/>
      <c r="EV161" s="233"/>
      <c r="EW161" s="233"/>
      <c r="EX161" s="233"/>
      <c r="EY161" s="233"/>
      <c r="EZ161" s="233"/>
      <c r="FA161" s="233"/>
      <c r="FB161" s="233"/>
      <c r="FC161" s="233"/>
      <c r="FD161" s="233"/>
      <c r="FE161" s="233"/>
      <c r="FF161" s="233"/>
      <c r="FG161" s="233"/>
      <c r="FH161" s="233"/>
      <c r="FI161" s="233"/>
      <c r="FJ161" s="233"/>
      <c r="FK161" s="233"/>
      <c r="FL161" s="233"/>
      <c r="FM161" s="233"/>
      <c r="FN161" s="233"/>
      <c r="FO161" s="233"/>
      <c r="FP161" s="233"/>
      <c r="FQ161" s="233"/>
      <c r="FR161" s="233"/>
      <c r="FS161" s="233"/>
      <c r="FT161" s="233"/>
      <c r="FU161" s="233"/>
      <c r="FV161" s="233"/>
      <c r="FW161" s="233"/>
      <c r="FX161" s="233"/>
      <c r="FY161" s="233"/>
      <c r="FZ161" s="233"/>
      <c r="GA161" s="233"/>
      <c r="GB161" s="233"/>
      <c r="GC161" s="233"/>
      <c r="GD161" s="233"/>
      <c r="GE161" s="233"/>
      <c r="GF161" s="233"/>
      <c r="GG161" s="233"/>
      <c r="GH161" s="233"/>
      <c r="GI161" s="233"/>
      <c r="GJ161" s="233"/>
      <c r="GK161" s="233"/>
      <c r="GL161" s="233"/>
      <c r="GM161" s="233"/>
      <c r="GN161" s="233"/>
      <c r="GO161" s="233"/>
      <c r="GP161" s="233"/>
      <c r="GQ161" s="233"/>
      <c r="GR161" s="233"/>
      <c r="GS161" s="233"/>
      <c r="GT161" s="233"/>
      <c r="GU161" s="233"/>
      <c r="GV161" s="233"/>
      <c r="GW161" s="233"/>
      <c r="GX161" s="233"/>
      <c r="GY161" s="233"/>
      <c r="GZ161" s="233"/>
      <c r="HA161" s="233"/>
      <c r="HB161" s="233"/>
      <c r="HC161" s="233"/>
      <c r="HD161" s="233"/>
      <c r="HE161" s="233"/>
      <c r="HF161" s="233"/>
      <c r="HG161" s="233"/>
      <c r="HH161" s="233"/>
      <c r="HI161" s="233"/>
      <c r="HJ161" s="233"/>
      <c r="HK161" s="233"/>
      <c r="HL161" s="233"/>
      <c r="HM161" s="233"/>
      <c r="HN161" s="233"/>
      <c r="HO161" s="233"/>
      <c r="HP161" s="233"/>
      <c r="HQ161" s="233"/>
      <c r="HR161" s="233"/>
      <c r="HS161" s="233"/>
      <c r="HT161" s="233"/>
      <c r="HU161" s="233"/>
      <c r="HV161" s="233"/>
      <c r="HW161" s="233"/>
      <c r="HX161" s="233"/>
      <c r="HY161" s="233"/>
      <c r="HZ161" s="233"/>
      <c r="IA161" s="233"/>
      <c r="IB161" s="233"/>
      <c r="IC161" s="233"/>
      <c r="ID161" s="233"/>
      <c r="IE161" s="233"/>
      <c r="IF161" s="233"/>
      <c r="IG161" s="233"/>
      <c r="IH161" s="233"/>
      <c r="II161" s="233"/>
      <c r="IJ161" s="233"/>
      <c r="IK161" s="233"/>
      <c r="IL161" s="233"/>
      <c r="IM161" s="233"/>
      <c r="IN161" s="233"/>
      <c r="IO161" s="233"/>
      <c r="IP161" s="233"/>
      <c r="IQ161" s="233"/>
      <c r="IR161" s="233"/>
      <c r="IS161" s="233"/>
      <c r="IT161" s="233"/>
      <c r="IU161" s="233"/>
      <c r="IV161" s="233"/>
      <c r="IW161" s="233"/>
    </row>
    <row r="162" customFormat="false" ht="12.75" hidden="false" customHeight="false" outlineLevel="0" collapsed="false">
      <c r="A162" s="155"/>
      <c r="B162" s="215" t="s">
        <v>132</v>
      </c>
      <c r="C162" s="216" t="n">
        <v>2.3</v>
      </c>
      <c r="D162" s="217" t="n">
        <f aca="false">+D158*$C162</f>
        <v>0</v>
      </c>
      <c r="E162" s="217" t="n">
        <f aca="false">+E158*$C162</f>
        <v>0</v>
      </c>
      <c r="F162" s="217" t="n">
        <f aca="false">+F158*$C162</f>
        <v>0</v>
      </c>
      <c r="G162" s="217" t="n">
        <f aca="false">+G158*$C162</f>
        <v>0</v>
      </c>
      <c r="H162" s="217" t="n">
        <f aca="false">+H158*$C162</f>
        <v>0</v>
      </c>
      <c r="I162" s="217" t="n">
        <f aca="false">+I158*$C162</f>
        <v>0</v>
      </c>
      <c r="J162" s="217" t="n">
        <f aca="false">+J158*$C162</f>
        <v>0</v>
      </c>
      <c r="K162" s="217" t="n">
        <f aca="false">+K158*$C162</f>
        <v>0</v>
      </c>
      <c r="L162" s="217" t="n">
        <f aca="false">+L158*$C162</f>
        <v>0</v>
      </c>
      <c r="M162" s="217" t="n">
        <f aca="false">+M158*$C162</f>
        <v>0</v>
      </c>
      <c r="N162" s="217" t="n">
        <f aca="false">+N158*$C162</f>
        <v>2.3</v>
      </c>
      <c r="O162" s="217" t="n">
        <f aca="false">+O158*$C162</f>
        <v>2.3</v>
      </c>
      <c r="P162" s="217" t="n">
        <f aca="false">+P158*$C162</f>
        <v>2.3</v>
      </c>
      <c r="Q162" s="217" t="n">
        <f aca="false">+Q158*$C162</f>
        <v>2.3</v>
      </c>
      <c r="R162" s="217" t="n">
        <f aca="false">+R158*$C162</f>
        <v>2.3</v>
      </c>
      <c r="S162" s="217" t="n">
        <f aca="false">+S158*$C162</f>
        <v>2.3</v>
      </c>
      <c r="T162" s="217" t="n">
        <f aca="false">+T158*$C162</f>
        <v>2.3</v>
      </c>
      <c r="U162" s="217" t="n">
        <f aca="false">+U158*$C162</f>
        <v>2.3</v>
      </c>
      <c r="V162" s="217" t="n">
        <f aca="false">+V158*$C162</f>
        <v>2.3</v>
      </c>
      <c r="W162" s="217" t="n">
        <f aca="false">+W158*$C162</f>
        <v>2.3</v>
      </c>
      <c r="X162" s="217" t="n">
        <f aca="false">+X158*$C162</f>
        <v>2.3</v>
      </c>
      <c r="Y162" s="217" t="n">
        <f aca="false">+Y158*$C162</f>
        <v>2.3</v>
      </c>
      <c r="Z162" s="217" t="n">
        <f aca="false">+Z158*$C162</f>
        <v>2.3</v>
      </c>
      <c r="AA162" s="217" t="n">
        <f aca="false">+AA158*$C162</f>
        <v>2.3</v>
      </c>
      <c r="AB162" s="217" t="n">
        <f aca="false">+AB158*$C162</f>
        <v>2.3</v>
      </c>
      <c r="AC162" s="217" t="n">
        <f aca="false">+AC158*$C162</f>
        <v>2.3</v>
      </c>
      <c r="AD162" s="217" t="n">
        <f aca="false">+AD158*$C162</f>
        <v>2.3</v>
      </c>
      <c r="AE162" s="217" t="n">
        <f aca="false">+AE158*$C162</f>
        <v>2.3</v>
      </c>
      <c r="AF162" s="217" t="n">
        <f aca="false">+AF158*$C162</f>
        <v>2.3</v>
      </c>
      <c r="AG162" s="217" t="n">
        <f aca="false">+AG158*$C162</f>
        <v>2.3</v>
      </c>
      <c r="AH162" s="217" t="n">
        <f aca="false">+AH158*$C162</f>
        <v>2.3</v>
      </c>
      <c r="AI162" s="175" t="n">
        <f aca="false">+AI158*$C162</f>
        <v>2.3</v>
      </c>
      <c r="AJ162" s="217" t="n">
        <f aca="false">+AJ158*$C162</f>
        <v>2.3</v>
      </c>
      <c r="AK162" s="217" t="n">
        <f aca="false">+AK158*$C162</f>
        <v>2.3</v>
      </c>
      <c r="AL162" s="217" t="n">
        <f aca="false">+AL158*$C162</f>
        <v>2.3</v>
      </c>
      <c r="AM162" s="217" t="n">
        <f aca="false">+AM158*$C162</f>
        <v>2.3</v>
      </c>
      <c r="AN162" s="217" t="n">
        <f aca="false">+AN158*$C162</f>
        <v>2.3</v>
      </c>
      <c r="AO162" s="217" t="n">
        <f aca="false">+AO158*$C162</f>
        <v>2.3</v>
      </c>
      <c r="AP162" s="217" t="n">
        <f aca="false">+AP158*$C162</f>
        <v>2.3</v>
      </c>
      <c r="AQ162" s="217" t="n">
        <f aca="false">+AQ158*$C162</f>
        <v>2.3</v>
      </c>
      <c r="AR162" s="217" t="n">
        <f aca="false">+AR158*$C162</f>
        <v>2.3</v>
      </c>
      <c r="AS162" s="217" t="n">
        <f aca="false">+AS158*$C162</f>
        <v>2.3</v>
      </c>
      <c r="AT162" s="217" t="n">
        <f aca="false">+AT158*$C162</f>
        <v>2.3</v>
      </c>
      <c r="AU162" s="217" t="n">
        <f aca="false">+AU158*$C162</f>
        <v>2.3</v>
      </c>
      <c r="AV162" s="217" t="n">
        <f aca="false">+AV158*$C162</f>
        <v>2.3</v>
      </c>
      <c r="AW162" s="217" t="n">
        <f aca="false">+AW158*$C162</f>
        <v>2.3</v>
      </c>
      <c r="AX162" s="217" t="n">
        <f aca="false">+AX158*$C162</f>
        <v>2.3</v>
      </c>
      <c r="AY162" s="217" t="n">
        <f aca="false">+AY158*$C162</f>
        <v>2.3</v>
      </c>
      <c r="AZ162" s="217" t="n">
        <f aca="false">+AZ158*$C162</f>
        <v>2.3</v>
      </c>
      <c r="BA162" s="217" t="n">
        <f aca="false">+BA158*$C162</f>
        <v>2.3</v>
      </c>
      <c r="BB162" s="217" t="n">
        <f aca="false">+BB158*$C162</f>
        <v>2.3</v>
      </c>
      <c r="BC162" s="229"/>
      <c r="BD162" s="230"/>
      <c r="BE162" s="230"/>
      <c r="BF162" s="230"/>
      <c r="BG162" s="230"/>
      <c r="BH162" s="230"/>
      <c r="BI162" s="230"/>
      <c r="BJ162" s="230"/>
      <c r="BK162" s="230"/>
      <c r="BL162" s="230"/>
      <c r="BM162" s="230"/>
      <c r="BN162" s="230"/>
      <c r="BO162" s="230"/>
      <c r="BP162" s="230"/>
      <c r="BQ162" s="230"/>
      <c r="BR162" s="230"/>
      <c r="BS162" s="230"/>
      <c r="BT162" s="230"/>
      <c r="BU162" s="230"/>
      <c r="BV162" s="230"/>
      <c r="BW162" s="230"/>
      <c r="BX162" s="230"/>
      <c r="BY162" s="230"/>
      <c r="BZ162" s="230"/>
      <c r="CA162" s="230"/>
      <c r="CB162" s="230"/>
      <c r="CC162" s="230"/>
      <c r="CD162" s="230"/>
      <c r="CE162" s="230"/>
      <c r="CF162" s="230"/>
      <c r="CG162" s="230"/>
      <c r="CH162" s="230"/>
      <c r="CI162" s="230"/>
      <c r="CJ162" s="230"/>
      <c r="CK162" s="230"/>
      <c r="CL162" s="215"/>
      <c r="CM162" s="215"/>
      <c r="CN162" s="215"/>
      <c r="CO162" s="215"/>
      <c r="CP162" s="215"/>
      <c r="CQ162" s="215"/>
      <c r="CR162" s="215"/>
      <c r="CS162" s="215"/>
      <c r="CT162" s="215"/>
      <c r="CU162" s="215"/>
      <c r="CV162" s="215"/>
      <c r="CW162" s="215"/>
      <c r="CX162" s="215"/>
      <c r="CY162" s="215"/>
      <c r="CZ162" s="215"/>
      <c r="DA162" s="215"/>
      <c r="DB162" s="215"/>
      <c r="DC162" s="215"/>
      <c r="DD162" s="215"/>
      <c r="DE162" s="215"/>
      <c r="DF162" s="215"/>
      <c r="DG162" s="215"/>
      <c r="DH162" s="215"/>
      <c r="DI162" s="215"/>
      <c r="DJ162" s="215"/>
      <c r="DK162" s="215"/>
      <c r="DL162" s="215"/>
      <c r="DM162" s="215"/>
      <c r="DN162" s="215"/>
      <c r="DO162" s="215"/>
      <c r="DP162" s="215"/>
      <c r="DQ162" s="215"/>
      <c r="DR162" s="215"/>
      <c r="DS162" s="215"/>
      <c r="DT162" s="215"/>
      <c r="DU162" s="215"/>
      <c r="DV162" s="215"/>
      <c r="DW162" s="215"/>
      <c r="DX162" s="215"/>
      <c r="DY162" s="215"/>
      <c r="DZ162" s="215"/>
      <c r="EA162" s="215"/>
      <c r="EB162" s="215"/>
      <c r="EC162" s="215"/>
      <c r="ED162" s="215"/>
      <c r="EE162" s="215"/>
      <c r="EF162" s="215"/>
      <c r="EG162" s="215"/>
      <c r="EH162" s="215"/>
      <c r="EI162" s="215"/>
      <c r="EJ162" s="215"/>
      <c r="EK162" s="215"/>
      <c r="EL162" s="215"/>
      <c r="EM162" s="215"/>
      <c r="EN162" s="215"/>
      <c r="EO162" s="215"/>
      <c r="EP162" s="215"/>
      <c r="EQ162" s="215"/>
      <c r="ER162" s="215"/>
      <c r="ES162" s="215"/>
      <c r="ET162" s="215"/>
      <c r="EU162" s="215"/>
      <c r="EV162" s="215"/>
      <c r="EW162" s="215"/>
      <c r="EX162" s="215"/>
      <c r="EY162" s="215"/>
      <c r="EZ162" s="215"/>
      <c r="FA162" s="215"/>
      <c r="FB162" s="215"/>
      <c r="FC162" s="215"/>
      <c r="FD162" s="215"/>
      <c r="FE162" s="215"/>
      <c r="FF162" s="215"/>
      <c r="FG162" s="215"/>
      <c r="FH162" s="215"/>
      <c r="FI162" s="215"/>
      <c r="FJ162" s="215"/>
      <c r="FK162" s="215"/>
      <c r="FL162" s="215"/>
      <c r="FM162" s="215"/>
      <c r="FN162" s="215"/>
      <c r="FO162" s="215"/>
      <c r="FP162" s="215"/>
      <c r="FQ162" s="215"/>
      <c r="FR162" s="215"/>
      <c r="FS162" s="215"/>
      <c r="FT162" s="215"/>
      <c r="FU162" s="215"/>
      <c r="FV162" s="215"/>
      <c r="FW162" s="215"/>
      <c r="FX162" s="215"/>
      <c r="FY162" s="215"/>
      <c r="FZ162" s="215"/>
      <c r="GA162" s="215"/>
      <c r="GB162" s="215"/>
      <c r="GC162" s="215"/>
      <c r="GD162" s="215"/>
      <c r="GE162" s="215"/>
      <c r="GF162" s="215"/>
      <c r="GG162" s="215"/>
      <c r="GH162" s="215"/>
      <c r="GI162" s="215"/>
      <c r="GJ162" s="215"/>
      <c r="GK162" s="215"/>
      <c r="GL162" s="215"/>
      <c r="GM162" s="215"/>
      <c r="GN162" s="215"/>
      <c r="GO162" s="215"/>
      <c r="GP162" s="215"/>
      <c r="GQ162" s="215"/>
      <c r="GR162" s="215"/>
      <c r="GS162" s="215"/>
      <c r="GT162" s="215"/>
      <c r="GU162" s="215"/>
      <c r="GV162" s="215"/>
      <c r="GW162" s="215"/>
      <c r="GX162" s="215"/>
      <c r="GY162" s="215"/>
      <c r="GZ162" s="215"/>
      <c r="HA162" s="215"/>
      <c r="HB162" s="215"/>
      <c r="HC162" s="215"/>
      <c r="HD162" s="215"/>
      <c r="HE162" s="215"/>
      <c r="HF162" s="215"/>
      <c r="HG162" s="215"/>
      <c r="HH162" s="215"/>
      <c r="HI162" s="215"/>
      <c r="HJ162" s="215"/>
      <c r="HK162" s="215"/>
      <c r="HL162" s="215"/>
      <c r="HM162" s="215"/>
      <c r="HN162" s="215"/>
      <c r="HO162" s="215"/>
      <c r="HP162" s="215"/>
      <c r="HQ162" s="215"/>
      <c r="HR162" s="215"/>
      <c r="HS162" s="215"/>
      <c r="HT162" s="215"/>
      <c r="HU162" s="215"/>
      <c r="HV162" s="215"/>
      <c r="HW162" s="215"/>
      <c r="HX162" s="215"/>
      <c r="HY162" s="215"/>
      <c r="HZ162" s="215"/>
      <c r="IA162" s="215"/>
      <c r="IB162" s="215"/>
      <c r="IC162" s="215"/>
      <c r="ID162" s="215"/>
      <c r="IE162" s="215"/>
      <c r="IF162" s="215"/>
      <c r="IG162" s="215"/>
      <c r="IH162" s="215"/>
      <c r="II162" s="215"/>
      <c r="IJ162" s="215"/>
      <c r="IK162" s="215"/>
      <c r="IL162" s="215"/>
      <c r="IM162" s="215"/>
      <c r="IN162" s="215"/>
      <c r="IO162" s="215"/>
      <c r="IP162" s="215"/>
      <c r="IQ162" s="215"/>
      <c r="IR162" s="215"/>
      <c r="IS162" s="215"/>
      <c r="IT162" s="215"/>
      <c r="IU162" s="215"/>
      <c r="IV162" s="215"/>
      <c r="IW162" s="215"/>
    </row>
    <row r="163" customFormat="false" ht="13.5" hidden="false" customHeight="false" outlineLevel="0" collapsed="false">
      <c r="A163" s="155"/>
      <c r="B163" s="218" t="s">
        <v>133</v>
      </c>
      <c r="C163" s="219" t="str">
        <f aca="false">+'Detail by Turbine'!B25</f>
        <v>Available</v>
      </c>
      <c r="D163" s="220" t="n">
        <f aca="false">+D160*$C162</f>
        <v>0</v>
      </c>
      <c r="E163" s="220" t="n">
        <f aca="false">+E160*$C162</f>
        <v>0</v>
      </c>
      <c r="F163" s="220" t="n">
        <f aca="false">+F160*$C162</f>
        <v>0</v>
      </c>
      <c r="G163" s="220" t="n">
        <f aca="false">+G160*$C162</f>
        <v>0</v>
      </c>
      <c r="H163" s="220" t="n">
        <f aca="false">+H160*$C162</f>
        <v>0</v>
      </c>
      <c r="I163" s="220" t="n">
        <f aca="false">+I160*$C162</f>
        <v>0</v>
      </c>
      <c r="J163" s="220" t="n">
        <f aca="false">+J160*$C162</f>
        <v>0</v>
      </c>
      <c r="K163" s="220" t="n">
        <f aca="false">+K160*$C162</f>
        <v>0</v>
      </c>
      <c r="L163" s="220" t="n">
        <f aca="false">+L160*$C162</f>
        <v>0</v>
      </c>
      <c r="M163" s="220" t="n">
        <f aca="false">+M160*$C162</f>
        <v>0</v>
      </c>
      <c r="N163" s="220" t="n">
        <f aca="false">+N160*$C162</f>
        <v>0</v>
      </c>
      <c r="O163" s="220" t="n">
        <f aca="false">+O160*$C162</f>
        <v>0</v>
      </c>
      <c r="P163" s="220" t="n">
        <f aca="false">+P160*$C162</f>
        <v>0</v>
      </c>
      <c r="Q163" s="220" t="n">
        <f aca="false">+Q160*$C162</f>
        <v>0</v>
      </c>
      <c r="R163" s="220" t="n">
        <f aca="false">+R160*$C162</f>
        <v>0</v>
      </c>
      <c r="S163" s="220" t="n">
        <f aca="false">+S160*$C162</f>
        <v>0</v>
      </c>
      <c r="T163" s="220" t="n">
        <f aca="false">+T160*$C162</f>
        <v>0</v>
      </c>
      <c r="U163" s="220" t="n">
        <f aca="false">+U160*$C162</f>
        <v>0</v>
      </c>
      <c r="V163" s="220" t="n">
        <f aca="false">+V160*$C162</f>
        <v>0</v>
      </c>
      <c r="W163" s="220" t="n">
        <f aca="false">+W160*$C162</f>
        <v>0</v>
      </c>
      <c r="X163" s="220" t="n">
        <f aca="false">+X160*$C162</f>
        <v>0</v>
      </c>
      <c r="Y163" s="220" t="n">
        <f aca="false">+Y160*$C162</f>
        <v>0</v>
      </c>
      <c r="Z163" s="220" t="n">
        <f aca="false">+Z160*$C162</f>
        <v>0</v>
      </c>
      <c r="AA163" s="220" t="n">
        <f aca="false">+AA160*$C162</f>
        <v>0</v>
      </c>
      <c r="AB163" s="220" t="n">
        <f aca="false">+AB160*$C162</f>
        <v>0</v>
      </c>
      <c r="AC163" s="220" t="n">
        <f aca="false">+AC160*$C162</f>
        <v>0</v>
      </c>
      <c r="AD163" s="220" t="n">
        <f aca="false">+AD160*$C162</f>
        <v>0</v>
      </c>
      <c r="AE163" s="220" t="n">
        <f aca="false">+AE160*$C162</f>
        <v>0</v>
      </c>
      <c r="AF163" s="220" t="n">
        <f aca="false">+AF160*$C162</f>
        <v>0</v>
      </c>
      <c r="AG163" s="220" t="n">
        <f aca="false">+AG160*$C162</f>
        <v>0</v>
      </c>
      <c r="AH163" s="220" t="n">
        <f aca="false">+AH160*$C162</f>
        <v>0</v>
      </c>
      <c r="AI163" s="181" t="n">
        <f aca="false">+AI160*$C162</f>
        <v>0</v>
      </c>
      <c r="AJ163" s="220" t="n">
        <f aca="false">+AJ160*$C162</f>
        <v>0</v>
      </c>
      <c r="AK163" s="220" t="n">
        <f aca="false">+AK160*$C162</f>
        <v>0</v>
      </c>
      <c r="AL163" s="220" t="n">
        <f aca="false">+AL160*$C162</f>
        <v>0</v>
      </c>
      <c r="AM163" s="220" t="n">
        <f aca="false">+AM160*$C162</f>
        <v>0</v>
      </c>
      <c r="AN163" s="220" t="n">
        <f aca="false">+AN160*$C162</f>
        <v>0</v>
      </c>
      <c r="AO163" s="220" t="n">
        <f aca="false">+AO160*$C162</f>
        <v>0</v>
      </c>
      <c r="AP163" s="220" t="n">
        <f aca="false">+AP160*$C162</f>
        <v>0</v>
      </c>
      <c r="AQ163" s="220" t="n">
        <f aca="false">+AQ160*$C162</f>
        <v>0</v>
      </c>
      <c r="AR163" s="220" t="n">
        <f aca="false">+AR160*$C162</f>
        <v>0</v>
      </c>
      <c r="AS163" s="220" t="n">
        <f aca="false">+AS160*$C162</f>
        <v>0</v>
      </c>
      <c r="AT163" s="220" t="n">
        <f aca="false">+AT160*$C162</f>
        <v>0</v>
      </c>
      <c r="AU163" s="220" t="n">
        <f aca="false">+AU160*$C162</f>
        <v>0</v>
      </c>
      <c r="AV163" s="220" t="n">
        <f aca="false">+AV160*$C162</f>
        <v>0</v>
      </c>
      <c r="AW163" s="220" t="n">
        <f aca="false">+AW160*$C162</f>
        <v>0</v>
      </c>
      <c r="AX163" s="220" t="n">
        <f aca="false">+AX160*$C162</f>
        <v>0</v>
      </c>
      <c r="AY163" s="220" t="n">
        <f aca="false">+AY160*$C162</f>
        <v>0</v>
      </c>
      <c r="AZ163" s="220" t="n">
        <f aca="false">+AZ160*$C162</f>
        <v>0</v>
      </c>
      <c r="BA163" s="220" t="n">
        <f aca="false">+BA160*$C162</f>
        <v>0</v>
      </c>
      <c r="BB163" s="220" t="n">
        <f aca="false">+BB160*$C162</f>
        <v>0</v>
      </c>
      <c r="BC163" s="231"/>
      <c r="BD163" s="232"/>
      <c r="BE163" s="232"/>
      <c r="BF163" s="232"/>
      <c r="BG163" s="232"/>
      <c r="BH163" s="232"/>
      <c r="BI163" s="232"/>
      <c r="BJ163" s="232"/>
      <c r="BK163" s="232"/>
      <c r="BL163" s="232"/>
      <c r="BM163" s="232"/>
      <c r="BN163" s="232"/>
      <c r="BO163" s="232"/>
      <c r="BP163" s="232"/>
      <c r="BQ163" s="232"/>
      <c r="BR163" s="232"/>
      <c r="BS163" s="232"/>
      <c r="BT163" s="232"/>
      <c r="BU163" s="232"/>
      <c r="BV163" s="232"/>
      <c r="BW163" s="232"/>
      <c r="BX163" s="232"/>
      <c r="BY163" s="232"/>
      <c r="BZ163" s="232"/>
      <c r="CA163" s="232"/>
      <c r="CB163" s="232"/>
      <c r="CC163" s="232"/>
      <c r="CD163" s="232"/>
      <c r="CE163" s="232"/>
      <c r="CF163" s="232"/>
      <c r="CG163" s="232"/>
      <c r="CH163" s="232"/>
      <c r="CI163" s="232"/>
      <c r="CJ163" s="232"/>
      <c r="CK163" s="232"/>
      <c r="CL163" s="218"/>
      <c r="CM163" s="218"/>
      <c r="CN163" s="218"/>
      <c r="CO163" s="218"/>
      <c r="CP163" s="218"/>
      <c r="CQ163" s="218"/>
      <c r="CR163" s="218"/>
      <c r="CS163" s="218"/>
      <c r="CT163" s="218"/>
      <c r="CU163" s="218"/>
      <c r="CV163" s="218"/>
      <c r="CW163" s="218"/>
      <c r="CX163" s="218"/>
      <c r="CY163" s="218"/>
      <c r="CZ163" s="218"/>
      <c r="DA163" s="218"/>
      <c r="DB163" s="218"/>
      <c r="DC163" s="218"/>
      <c r="DD163" s="218"/>
      <c r="DE163" s="218"/>
      <c r="DF163" s="218"/>
      <c r="DG163" s="218"/>
      <c r="DH163" s="218"/>
      <c r="DI163" s="218"/>
      <c r="DJ163" s="218"/>
      <c r="DK163" s="218"/>
      <c r="DL163" s="218"/>
      <c r="DM163" s="218"/>
      <c r="DN163" s="218"/>
      <c r="DO163" s="218"/>
      <c r="DP163" s="218"/>
      <c r="DQ163" s="218"/>
      <c r="DR163" s="218"/>
      <c r="DS163" s="218"/>
      <c r="DT163" s="218"/>
      <c r="DU163" s="218"/>
      <c r="DV163" s="218"/>
      <c r="DW163" s="218"/>
      <c r="DX163" s="218"/>
      <c r="DY163" s="218"/>
      <c r="DZ163" s="218"/>
      <c r="EA163" s="218"/>
      <c r="EB163" s="218"/>
      <c r="EC163" s="218"/>
      <c r="ED163" s="218"/>
      <c r="EE163" s="218"/>
      <c r="EF163" s="218"/>
      <c r="EG163" s="218"/>
      <c r="EH163" s="218"/>
      <c r="EI163" s="218"/>
      <c r="EJ163" s="218"/>
      <c r="EK163" s="218"/>
      <c r="EL163" s="218"/>
      <c r="EM163" s="218"/>
      <c r="EN163" s="218"/>
      <c r="EO163" s="218"/>
      <c r="EP163" s="218"/>
      <c r="EQ163" s="218"/>
      <c r="ER163" s="218"/>
      <c r="ES163" s="218"/>
      <c r="ET163" s="218"/>
      <c r="EU163" s="218"/>
      <c r="EV163" s="218"/>
      <c r="EW163" s="218"/>
      <c r="EX163" s="218"/>
      <c r="EY163" s="218"/>
      <c r="EZ163" s="218"/>
      <c r="FA163" s="218"/>
      <c r="FB163" s="218"/>
      <c r="FC163" s="218"/>
      <c r="FD163" s="218"/>
      <c r="FE163" s="218"/>
      <c r="FF163" s="218"/>
      <c r="FG163" s="218"/>
      <c r="FH163" s="218"/>
      <c r="FI163" s="218"/>
      <c r="FJ163" s="218"/>
      <c r="FK163" s="218"/>
      <c r="FL163" s="218"/>
      <c r="FM163" s="218"/>
      <c r="FN163" s="218"/>
      <c r="FO163" s="218"/>
      <c r="FP163" s="218"/>
      <c r="FQ163" s="218"/>
      <c r="FR163" s="218"/>
      <c r="FS163" s="218"/>
      <c r="FT163" s="218"/>
      <c r="FU163" s="218"/>
      <c r="FV163" s="218"/>
      <c r="FW163" s="218"/>
      <c r="FX163" s="218"/>
      <c r="FY163" s="218"/>
      <c r="FZ163" s="218"/>
      <c r="GA163" s="218"/>
      <c r="GB163" s="218"/>
      <c r="GC163" s="218"/>
      <c r="GD163" s="218"/>
      <c r="GE163" s="218"/>
      <c r="GF163" s="218"/>
      <c r="GG163" s="218"/>
      <c r="GH163" s="218"/>
      <c r="GI163" s="218"/>
      <c r="GJ163" s="218"/>
      <c r="GK163" s="218"/>
      <c r="GL163" s="218"/>
      <c r="GM163" s="218"/>
      <c r="GN163" s="218"/>
      <c r="GO163" s="218"/>
      <c r="GP163" s="218"/>
      <c r="GQ163" s="218"/>
      <c r="GR163" s="218"/>
      <c r="GS163" s="218"/>
      <c r="GT163" s="218"/>
      <c r="GU163" s="218"/>
      <c r="GV163" s="218"/>
      <c r="GW163" s="218"/>
      <c r="GX163" s="218"/>
      <c r="GY163" s="218"/>
      <c r="GZ163" s="218"/>
      <c r="HA163" s="218"/>
      <c r="HB163" s="218"/>
      <c r="HC163" s="218"/>
      <c r="HD163" s="218"/>
      <c r="HE163" s="218"/>
      <c r="HF163" s="218"/>
      <c r="HG163" s="218"/>
      <c r="HH163" s="218"/>
      <c r="HI163" s="218"/>
      <c r="HJ163" s="218"/>
      <c r="HK163" s="218"/>
      <c r="HL163" s="218"/>
      <c r="HM163" s="218"/>
      <c r="HN163" s="218"/>
      <c r="HO163" s="218"/>
      <c r="HP163" s="218"/>
      <c r="HQ163" s="218"/>
      <c r="HR163" s="218"/>
      <c r="HS163" s="218"/>
      <c r="HT163" s="218"/>
      <c r="HU163" s="218"/>
      <c r="HV163" s="218"/>
      <c r="HW163" s="218"/>
      <c r="HX163" s="218"/>
      <c r="HY163" s="218"/>
      <c r="HZ163" s="218"/>
      <c r="IA163" s="218"/>
      <c r="IB163" s="218"/>
      <c r="IC163" s="218"/>
      <c r="ID163" s="218"/>
      <c r="IE163" s="218"/>
      <c r="IF163" s="218"/>
      <c r="IG163" s="218"/>
      <c r="IH163" s="218"/>
      <c r="II163" s="218"/>
      <c r="IJ163" s="218"/>
      <c r="IK163" s="218"/>
      <c r="IL163" s="218"/>
      <c r="IM163" s="218"/>
      <c r="IN163" s="218"/>
      <c r="IO163" s="218"/>
      <c r="IP163" s="218"/>
      <c r="IQ163" s="218"/>
      <c r="IR163" s="218"/>
      <c r="IS163" s="218"/>
      <c r="IT163" s="218"/>
      <c r="IU163" s="218"/>
      <c r="IV163" s="218"/>
      <c r="IW163" s="218"/>
    </row>
    <row r="164" customFormat="false" ht="12.75" hidden="false" customHeight="false" outlineLevel="0" collapsed="false"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  <c r="AC164" s="234"/>
      <c r="AD164" s="234"/>
      <c r="AE164" s="234"/>
      <c r="AF164" s="234"/>
      <c r="AG164" s="234"/>
      <c r="AH164" s="234"/>
      <c r="AI164" s="235"/>
      <c r="AJ164" s="234"/>
      <c r="AK164" s="234"/>
      <c r="AL164" s="234"/>
      <c r="AM164" s="234"/>
      <c r="AN164" s="234"/>
      <c r="AO164" s="234"/>
      <c r="AP164" s="234"/>
      <c r="AQ164" s="234"/>
      <c r="AR164" s="234"/>
      <c r="AS164" s="234"/>
      <c r="AT164" s="234"/>
      <c r="AU164" s="234"/>
      <c r="AV164" s="234"/>
      <c r="AW164" s="234"/>
      <c r="AX164" s="234"/>
      <c r="AY164" s="234"/>
      <c r="AZ164" s="234"/>
      <c r="BA164" s="234"/>
      <c r="BB164" s="234"/>
    </row>
    <row r="165" customFormat="false" ht="12.75" hidden="false" customHeight="false" outlineLevel="0" collapsed="false">
      <c r="A165" s="149"/>
      <c r="B165" s="150" t="s">
        <v>134</v>
      </c>
      <c r="C165" s="236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  <c r="AD165" s="237"/>
      <c r="AE165" s="237"/>
      <c r="AF165" s="237"/>
      <c r="AG165" s="237"/>
      <c r="AH165" s="237"/>
      <c r="AI165" s="238"/>
      <c r="AJ165" s="237"/>
      <c r="AK165" s="237"/>
      <c r="AL165" s="237"/>
      <c r="AM165" s="237"/>
      <c r="AN165" s="237"/>
      <c r="AO165" s="237"/>
      <c r="AP165" s="237"/>
      <c r="AQ165" s="237"/>
      <c r="AR165" s="237"/>
      <c r="AS165" s="237"/>
      <c r="AT165" s="237"/>
      <c r="AU165" s="237"/>
      <c r="AV165" s="237"/>
      <c r="AW165" s="237"/>
      <c r="AX165" s="237"/>
      <c r="AY165" s="237"/>
      <c r="AZ165" s="237"/>
      <c r="BA165" s="237"/>
      <c r="BB165" s="237"/>
      <c r="BC165" s="149"/>
      <c r="BD165" s="149"/>
      <c r="BE165" s="149"/>
      <c r="BF165" s="149"/>
      <c r="BG165" s="149"/>
      <c r="BH165" s="149"/>
      <c r="BI165" s="149"/>
      <c r="BJ165" s="149"/>
      <c r="BK165" s="149"/>
      <c r="BL165" s="149"/>
      <c r="BM165" s="149"/>
      <c r="BN165" s="149"/>
      <c r="BO165" s="149"/>
      <c r="BP165" s="149"/>
      <c r="BQ165" s="149"/>
      <c r="BR165" s="149"/>
      <c r="BS165" s="149"/>
      <c r="BT165" s="149"/>
      <c r="BU165" s="149"/>
      <c r="BV165" s="149"/>
      <c r="BW165" s="149"/>
      <c r="BX165" s="149"/>
      <c r="BY165" s="149"/>
      <c r="BZ165" s="149"/>
      <c r="CA165" s="149"/>
      <c r="CB165" s="149"/>
      <c r="CC165" s="149"/>
      <c r="CD165" s="149"/>
      <c r="CE165" s="149"/>
      <c r="CF165" s="149"/>
      <c r="CG165" s="149"/>
      <c r="CH165" s="149"/>
      <c r="CI165" s="149"/>
      <c r="CJ165" s="149"/>
      <c r="CK165" s="149"/>
      <c r="CL165" s="149"/>
      <c r="CM165" s="149"/>
      <c r="CN165" s="149"/>
      <c r="CO165" s="149"/>
      <c r="CP165" s="149"/>
      <c r="CQ165" s="149"/>
      <c r="CR165" s="149"/>
      <c r="CS165" s="149"/>
      <c r="CT165" s="149"/>
      <c r="CU165" s="149"/>
      <c r="CV165" s="149"/>
      <c r="CW165" s="149"/>
      <c r="CX165" s="149"/>
      <c r="CY165" s="149"/>
      <c r="CZ165" s="149"/>
      <c r="DA165" s="149"/>
      <c r="DB165" s="149"/>
      <c r="DC165" s="149"/>
      <c r="DD165" s="149"/>
      <c r="DE165" s="149"/>
      <c r="DF165" s="149"/>
      <c r="DG165" s="149"/>
      <c r="DH165" s="149"/>
      <c r="DI165" s="149"/>
      <c r="DJ165" s="149"/>
      <c r="DK165" s="149"/>
      <c r="DL165" s="149"/>
      <c r="DM165" s="149"/>
      <c r="DN165" s="149"/>
      <c r="DO165" s="149"/>
      <c r="DP165" s="149"/>
      <c r="DQ165" s="149"/>
      <c r="DR165" s="149"/>
      <c r="DS165" s="149"/>
      <c r="DT165" s="149"/>
      <c r="DU165" s="149"/>
      <c r="DV165" s="149"/>
      <c r="DW165" s="149"/>
      <c r="DX165" s="149"/>
      <c r="DY165" s="149"/>
      <c r="DZ165" s="149"/>
      <c r="EA165" s="149"/>
      <c r="EB165" s="149"/>
      <c r="EC165" s="149"/>
      <c r="ED165" s="149"/>
      <c r="EE165" s="149"/>
      <c r="EF165" s="149"/>
      <c r="EG165" s="149"/>
      <c r="EH165" s="149"/>
      <c r="EI165" s="149"/>
      <c r="EJ165" s="149"/>
      <c r="EK165" s="149"/>
      <c r="EL165" s="149"/>
      <c r="EM165" s="149"/>
      <c r="EN165" s="149"/>
      <c r="EO165" s="149"/>
      <c r="EP165" s="149"/>
      <c r="EQ165" s="149"/>
      <c r="ER165" s="149"/>
      <c r="ES165" s="149"/>
      <c r="ET165" s="149"/>
      <c r="EU165" s="149"/>
      <c r="EV165" s="149"/>
      <c r="EW165" s="149"/>
      <c r="EX165" s="149"/>
      <c r="EY165" s="149"/>
      <c r="EZ165" s="149"/>
      <c r="FA165" s="149"/>
      <c r="FB165" s="149"/>
      <c r="FC165" s="149"/>
      <c r="FD165" s="149"/>
      <c r="FE165" s="149"/>
      <c r="FF165" s="149"/>
      <c r="FG165" s="149"/>
      <c r="FH165" s="149"/>
      <c r="FI165" s="149"/>
      <c r="FJ165" s="149"/>
      <c r="FK165" s="149"/>
      <c r="FL165" s="149"/>
      <c r="FM165" s="149"/>
      <c r="FN165" s="149"/>
      <c r="FO165" s="149"/>
      <c r="FP165" s="149"/>
      <c r="FQ165" s="149"/>
      <c r="FR165" s="149"/>
      <c r="FS165" s="149"/>
      <c r="FT165" s="149"/>
      <c r="FU165" s="149"/>
      <c r="FV165" s="149"/>
      <c r="FW165" s="149"/>
      <c r="FX165" s="149"/>
      <c r="FY165" s="149"/>
      <c r="FZ165" s="149"/>
      <c r="GA165" s="149"/>
      <c r="GB165" s="149"/>
      <c r="GC165" s="149"/>
      <c r="GD165" s="149"/>
      <c r="GE165" s="149"/>
      <c r="GF165" s="149"/>
      <c r="GG165" s="149"/>
      <c r="GH165" s="149"/>
      <c r="GI165" s="149"/>
      <c r="GJ165" s="149"/>
      <c r="GK165" s="149"/>
      <c r="GL165" s="149"/>
      <c r="GM165" s="149"/>
      <c r="GN165" s="149"/>
      <c r="GO165" s="149"/>
      <c r="GP165" s="149"/>
      <c r="GQ165" s="149"/>
      <c r="GR165" s="149"/>
      <c r="GS165" s="149"/>
      <c r="GT165" s="149"/>
      <c r="GU165" s="149"/>
      <c r="GV165" s="149"/>
      <c r="GW165" s="149"/>
      <c r="GX165" s="149"/>
      <c r="GY165" s="149"/>
      <c r="GZ165" s="149"/>
      <c r="HA165" s="149"/>
      <c r="HB165" s="149"/>
      <c r="HC165" s="149"/>
      <c r="HD165" s="149"/>
      <c r="HE165" s="149"/>
      <c r="HF165" s="149"/>
      <c r="HG165" s="149"/>
      <c r="HH165" s="149"/>
      <c r="HI165" s="149"/>
      <c r="HJ165" s="149"/>
      <c r="HK165" s="149"/>
      <c r="HL165" s="149"/>
      <c r="HM165" s="149"/>
      <c r="HN165" s="149"/>
      <c r="HO165" s="149"/>
      <c r="HP165" s="149"/>
      <c r="HQ165" s="149"/>
      <c r="HR165" s="149"/>
      <c r="HS165" s="149"/>
      <c r="HT165" s="149"/>
      <c r="HU165" s="149"/>
      <c r="HV165" s="149"/>
      <c r="HW165" s="149"/>
      <c r="HX165" s="149"/>
      <c r="HY165" s="149"/>
      <c r="HZ165" s="149"/>
      <c r="IA165" s="149"/>
      <c r="IB165" s="149"/>
      <c r="IC165" s="149"/>
      <c r="ID165" s="149"/>
      <c r="IE165" s="149"/>
      <c r="IF165" s="149"/>
      <c r="IG165" s="149"/>
      <c r="IH165" s="149"/>
      <c r="II165" s="149"/>
      <c r="IJ165" s="149"/>
      <c r="IK165" s="149"/>
      <c r="IL165" s="149"/>
      <c r="IM165" s="149"/>
      <c r="IN165" s="149"/>
      <c r="IO165" s="149"/>
      <c r="IP165" s="149"/>
      <c r="IQ165" s="149"/>
      <c r="IR165" s="149"/>
      <c r="IS165" s="149"/>
      <c r="IT165" s="149"/>
      <c r="IU165" s="149"/>
      <c r="IV165" s="149"/>
      <c r="IW165" s="149"/>
    </row>
    <row r="166" customFormat="false" ht="12.75" hidden="false" customHeight="false" outlineLevel="0" collapsed="false">
      <c r="A166" s="172"/>
      <c r="B166" s="172" t="s">
        <v>135</v>
      </c>
      <c r="C166" s="173"/>
      <c r="D166" s="239"/>
      <c r="E166" s="239"/>
      <c r="F166" s="239"/>
      <c r="G166" s="239"/>
      <c r="H166" s="239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8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239"/>
      <c r="AX166" s="239"/>
      <c r="AY166" s="239"/>
      <c r="AZ166" s="239"/>
      <c r="BA166" s="239"/>
      <c r="BB166" s="239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  <c r="CH166" s="172"/>
      <c r="CI166" s="172"/>
      <c r="CJ166" s="172"/>
      <c r="CK166" s="172"/>
      <c r="CL166" s="172"/>
      <c r="CM166" s="172"/>
      <c r="CN166" s="172"/>
      <c r="CO166" s="172"/>
      <c r="CP166" s="172"/>
      <c r="CQ166" s="172"/>
      <c r="CR166" s="172"/>
      <c r="CS166" s="172"/>
      <c r="CT166" s="172"/>
      <c r="CU166" s="172"/>
      <c r="CV166" s="172"/>
      <c r="CW166" s="172"/>
      <c r="CX166" s="172"/>
      <c r="CY166" s="172"/>
      <c r="CZ166" s="172"/>
      <c r="DA166" s="172"/>
      <c r="DB166" s="172"/>
      <c r="DC166" s="172"/>
      <c r="DD166" s="172"/>
      <c r="DE166" s="172"/>
      <c r="DF166" s="172"/>
      <c r="DG166" s="172"/>
      <c r="DH166" s="172"/>
      <c r="DI166" s="172"/>
      <c r="DJ166" s="172"/>
      <c r="DK166" s="172"/>
      <c r="DL166" s="172"/>
      <c r="DM166" s="172"/>
      <c r="DN166" s="172"/>
      <c r="DO166" s="172"/>
      <c r="DP166" s="172"/>
      <c r="DQ166" s="172"/>
      <c r="DR166" s="172"/>
      <c r="DS166" s="172"/>
      <c r="DT166" s="172"/>
      <c r="DU166" s="172"/>
      <c r="DV166" s="172"/>
      <c r="DW166" s="172"/>
      <c r="DX166" s="172"/>
      <c r="DY166" s="172"/>
      <c r="DZ166" s="172"/>
      <c r="EA166" s="172"/>
      <c r="EB166" s="172"/>
      <c r="EC166" s="172"/>
      <c r="ED166" s="172"/>
      <c r="EE166" s="172"/>
      <c r="EF166" s="172"/>
      <c r="EG166" s="172"/>
      <c r="EH166" s="172"/>
      <c r="EI166" s="172"/>
      <c r="EJ166" s="172"/>
      <c r="EK166" s="172"/>
      <c r="EL166" s="172"/>
      <c r="EM166" s="172"/>
      <c r="EN166" s="172"/>
      <c r="EO166" s="172"/>
      <c r="EP166" s="172"/>
      <c r="EQ166" s="172"/>
      <c r="ER166" s="172"/>
      <c r="ES166" s="172"/>
      <c r="ET166" s="172"/>
      <c r="EU166" s="172"/>
      <c r="EV166" s="172"/>
      <c r="EW166" s="172"/>
      <c r="EX166" s="172"/>
      <c r="EY166" s="172"/>
      <c r="EZ166" s="172"/>
      <c r="FA166" s="172"/>
      <c r="FB166" s="172"/>
      <c r="FC166" s="172"/>
      <c r="FD166" s="172"/>
      <c r="FE166" s="172"/>
      <c r="FF166" s="172"/>
      <c r="FG166" s="172"/>
      <c r="FH166" s="172"/>
      <c r="FI166" s="172"/>
      <c r="FJ166" s="172"/>
      <c r="FK166" s="172"/>
      <c r="FL166" s="172"/>
      <c r="FM166" s="172"/>
      <c r="FN166" s="172"/>
      <c r="FO166" s="172"/>
      <c r="FP166" s="172"/>
      <c r="FQ166" s="172"/>
      <c r="FR166" s="172"/>
      <c r="FS166" s="172"/>
      <c r="FT166" s="172"/>
      <c r="FU166" s="172"/>
      <c r="FV166" s="172"/>
      <c r="FW166" s="172"/>
      <c r="FX166" s="172"/>
      <c r="FY166" s="172"/>
      <c r="FZ166" s="172"/>
      <c r="GA166" s="172"/>
      <c r="GB166" s="172"/>
      <c r="GC166" s="172"/>
      <c r="GD166" s="172"/>
      <c r="GE166" s="172"/>
      <c r="GF166" s="172"/>
      <c r="GG166" s="172"/>
      <c r="GH166" s="172"/>
      <c r="GI166" s="172"/>
      <c r="GJ166" s="172"/>
      <c r="GK166" s="172"/>
      <c r="GL166" s="172"/>
      <c r="GM166" s="172"/>
      <c r="GN166" s="172"/>
      <c r="GO166" s="172"/>
      <c r="GP166" s="172"/>
      <c r="GQ166" s="172"/>
      <c r="GR166" s="172"/>
      <c r="GS166" s="172"/>
      <c r="GT166" s="172"/>
      <c r="GU166" s="172"/>
      <c r="GV166" s="172"/>
      <c r="GW166" s="172"/>
      <c r="GX166" s="172"/>
      <c r="GY166" s="172"/>
      <c r="GZ166" s="172"/>
      <c r="HA166" s="172"/>
      <c r="HB166" s="172"/>
      <c r="HC166" s="172"/>
      <c r="HD166" s="172"/>
      <c r="HE166" s="172"/>
      <c r="HF166" s="172"/>
      <c r="HG166" s="172"/>
      <c r="HH166" s="172"/>
      <c r="HI166" s="172"/>
      <c r="HJ166" s="172"/>
      <c r="HK166" s="172"/>
      <c r="HL166" s="172"/>
      <c r="HM166" s="172"/>
      <c r="HN166" s="172"/>
      <c r="HO166" s="172"/>
      <c r="HP166" s="172"/>
      <c r="HQ166" s="172"/>
      <c r="HR166" s="172"/>
      <c r="HS166" s="172"/>
      <c r="HT166" s="172"/>
      <c r="HU166" s="172"/>
      <c r="HV166" s="172"/>
      <c r="HW166" s="172"/>
      <c r="HX166" s="172"/>
      <c r="HY166" s="172"/>
      <c r="HZ166" s="172"/>
      <c r="IA166" s="172"/>
      <c r="IB166" s="172"/>
      <c r="IC166" s="172"/>
      <c r="ID166" s="172"/>
      <c r="IE166" s="172"/>
      <c r="IF166" s="172"/>
      <c r="IG166" s="172"/>
      <c r="IH166" s="172"/>
      <c r="II166" s="172"/>
      <c r="IJ166" s="172"/>
      <c r="IK166" s="172"/>
      <c r="IL166" s="172"/>
      <c r="IM166" s="172"/>
      <c r="IN166" s="172"/>
      <c r="IO166" s="172"/>
      <c r="IP166" s="172"/>
      <c r="IQ166" s="172"/>
      <c r="IR166" s="172"/>
      <c r="IS166" s="172"/>
      <c r="IT166" s="172"/>
      <c r="IU166" s="172"/>
      <c r="IV166" s="172"/>
      <c r="IW166" s="172"/>
    </row>
    <row r="167" customFormat="false" ht="12.75" hidden="false" customHeight="false" outlineLevel="0" collapsed="false">
      <c r="A167" s="172"/>
      <c r="B167" s="172" t="s">
        <v>132</v>
      </c>
      <c r="C167" s="240" t="n">
        <f aca="false">+C26+C34+C42+C50+C18+C10</f>
        <v>101.3439</v>
      </c>
      <c r="D167" s="174" t="n">
        <f aca="false">+D26+D34+D42+D50+D18+D10</f>
        <v>0</v>
      </c>
      <c r="E167" s="174" t="n">
        <f aca="false">+E26+E34+E42+E50+E18+E10</f>
        <v>0</v>
      </c>
      <c r="F167" s="174" t="n">
        <f aca="false">+F26+F34+F42+F50+F18+F10</f>
        <v>0</v>
      </c>
      <c r="G167" s="174" t="n">
        <f aca="false">+G26+G34+G42+G50+G18+G10</f>
        <v>0</v>
      </c>
      <c r="H167" s="174" t="n">
        <f aca="false">+H26+H34+H42+H50+H18+H10</f>
        <v>0</v>
      </c>
      <c r="I167" s="174" t="n">
        <f aca="false">+I26+I34+I42+I50+I18+I10</f>
        <v>0</v>
      </c>
      <c r="J167" s="174" t="n">
        <f aca="false">+J26+J34+J42+J50+J18+J10</f>
        <v>0</v>
      </c>
      <c r="K167" s="174" t="n">
        <f aca="false">+K26+K34+K42+K50+K18+K10</f>
        <v>0</v>
      </c>
      <c r="L167" s="174" t="n">
        <f aca="false">+L26+L34+L42+L50+L18+L10</f>
        <v>0</v>
      </c>
      <c r="M167" s="174" t="n">
        <f aca="false">+M26+M34+M42+M50+M18+M10</f>
        <v>0</v>
      </c>
      <c r="N167" s="174" t="n">
        <f aca="false">+N26+N34+N42+N50+N18+N10</f>
        <v>0</v>
      </c>
      <c r="O167" s="174" t="n">
        <f aca="false">+O26+O34+O42+O50+O18+O10</f>
        <v>0</v>
      </c>
      <c r="P167" s="174" t="n">
        <f aca="false">+P26+P34+P42+P50+P18+P10</f>
        <v>0</v>
      </c>
      <c r="Q167" s="174" t="n">
        <f aca="false">+Q26+Q34+Q42+Q50+Q18+Q10</f>
        <v>0</v>
      </c>
      <c r="R167" s="174" t="n">
        <f aca="false">+R26+R34+R42+R50+R18+R10</f>
        <v>0</v>
      </c>
      <c r="S167" s="174" t="n">
        <f aca="false">+S26+S34+S42+S50+S18+S10</f>
        <v>0</v>
      </c>
      <c r="T167" s="174" t="n">
        <f aca="false">+T26+T34+T42+T50+T18+T10</f>
        <v>0</v>
      </c>
      <c r="U167" s="174" t="n">
        <f aca="false">+U26+U34+U42+U50+U18+U10</f>
        <v>0</v>
      </c>
      <c r="V167" s="174" t="n">
        <f aca="false">+V26+V34+V42+V50+V18+V10</f>
        <v>0</v>
      </c>
      <c r="W167" s="174" t="n">
        <f aca="false">+W26+W34+W42+W50+W18+W10</f>
        <v>1.999920225</v>
      </c>
      <c r="X167" s="174" t="n">
        <f aca="false">+X26+X34+X42+X50+X18+X10</f>
        <v>3.8265</v>
      </c>
      <c r="Y167" s="174" t="n">
        <f aca="false">+Y26+Y34+Y42+Y50+Y18+Y10</f>
        <v>5.2614375</v>
      </c>
      <c r="Z167" s="174" t="n">
        <f aca="false">+Z26+Z34+Z42+Z50+Z18+Z10</f>
        <v>6.696375</v>
      </c>
      <c r="AA167" s="174" t="n">
        <f aca="false">+AA26+AA34+AA42+AA50+AA18+AA10</f>
        <v>8.226975</v>
      </c>
      <c r="AB167" s="174" t="n">
        <f aca="false">+AB26+AB34+AB42+AB50+AB18+AB10</f>
        <v>9.757575</v>
      </c>
      <c r="AC167" s="174" t="n">
        <f aca="false">+AC26+AC34+AC42+AC50+AC18+AC10</f>
        <v>11.288175</v>
      </c>
      <c r="AD167" s="174" t="n">
        <f aca="false">+AD26+AD34+AD42+AD50+AD18+AD10</f>
        <v>13.966725</v>
      </c>
      <c r="AE167" s="174" t="n">
        <f aca="false">+AE26+AE34+AE42+AE50+AE18+AE10</f>
        <v>17.21925</v>
      </c>
      <c r="AF167" s="174" t="n">
        <f aca="false">+AF26+AF34+AF42+AF50+AF18+AF10</f>
        <v>20.089125</v>
      </c>
      <c r="AG167" s="174" t="n">
        <f aca="false">+AG26+AG34+AG42+AG50+AG18+AG10</f>
        <v>34.90806</v>
      </c>
      <c r="AH167" s="174" t="n">
        <f aca="false">+AH26+AH34+AH42+AH50+AH18+AH10</f>
        <v>43.8945</v>
      </c>
      <c r="AI167" s="175" t="n">
        <f aca="false">+AI26+AI34+AI42+AI50+AI18+AI10</f>
        <v>51.541665</v>
      </c>
      <c r="AJ167" s="174" t="n">
        <f aca="false">+AJ26+AJ34+AJ42+AJ50+AJ18+AJ10</f>
        <v>58.997505</v>
      </c>
      <c r="AK167" s="174" t="n">
        <f aca="false">+AK26+AK34+AK42+AK50+AK18+AK10</f>
        <v>66.070695</v>
      </c>
      <c r="AL167" s="174" t="n">
        <f aca="false">+AL26+AL34+AL42+AL50+AL18+AL10</f>
        <v>73.143885</v>
      </c>
      <c r="AM167" s="174" t="n">
        <f aca="false">+AM26+AM34+AM42+AM50+AM18+AM10</f>
        <v>80.02575</v>
      </c>
      <c r="AN167" s="174" t="n">
        <f aca="false">+AN26+AN34+AN42+AN50+AN18+AN10</f>
        <v>86.71629</v>
      </c>
      <c r="AO167" s="174" t="n">
        <f aca="false">+AO26+AO34+AO42+AO50+AO18+AO10</f>
        <v>86.71629</v>
      </c>
      <c r="AP167" s="174" t="n">
        <f aca="false">+AP26+AP34+AP42+AP50+AP18+AP10</f>
        <v>93.02418</v>
      </c>
      <c r="AQ167" s="174" t="n">
        <f aca="false">+AQ26+AQ34+AQ42+AQ50+AQ18+AQ10</f>
        <v>93.02418</v>
      </c>
      <c r="AR167" s="174" t="n">
        <f aca="false">+AR26+AR34+AR42+AR50+AR18+AR10</f>
        <v>100.387275</v>
      </c>
      <c r="AS167" s="174" t="n">
        <f aca="false">+AS26+AS34+AS42+AS50+AS18+AS10</f>
        <v>101.3439</v>
      </c>
      <c r="AT167" s="174" t="n">
        <f aca="false">+AT26+AT34+AT42+AT50+AT18+AT10</f>
        <v>101.3439</v>
      </c>
      <c r="AU167" s="174" t="n">
        <f aca="false">+AU26+AU34+AU42+AU50+AU18+AU10</f>
        <v>101.3439</v>
      </c>
      <c r="AV167" s="174" t="n">
        <f aca="false">+AV26+AV34+AV42+AV50+AV18+AV10</f>
        <v>101.3439</v>
      </c>
      <c r="AW167" s="174" t="n">
        <f aca="false">+AW26+AW34+AW42+AW50+AW18+AW10</f>
        <v>101.3439</v>
      </c>
      <c r="AX167" s="174" t="n">
        <f aca="false">+AX26+AX34+AX42+AX50+AX18+AX10</f>
        <v>101.3439</v>
      </c>
      <c r="AY167" s="174" t="n">
        <f aca="false">+AY26+AY34+AY42+AY50+AY18+AY10</f>
        <v>101.3439</v>
      </c>
      <c r="AZ167" s="174" t="n">
        <f aca="false">+AZ26+AZ34+AZ42+AZ50+AZ18+AZ10</f>
        <v>101.3439</v>
      </c>
      <c r="BA167" s="174" t="n">
        <f aca="false">+BA26+BA34+BA42+BA50+BA18+BA10</f>
        <v>101.3439</v>
      </c>
      <c r="BB167" s="174" t="n">
        <f aca="false">+BB26+BB34+BB42+BB50+BB18+BB10</f>
        <v>101.3439</v>
      </c>
      <c r="BC167" s="176"/>
      <c r="BD167" s="177"/>
      <c r="BE167" s="177"/>
      <c r="BF167" s="177"/>
      <c r="BG167" s="177"/>
      <c r="BH167" s="177"/>
      <c r="BI167" s="177"/>
      <c r="BJ167" s="177"/>
      <c r="BK167" s="177"/>
      <c r="BL167" s="177"/>
      <c r="BM167" s="177"/>
      <c r="BN167" s="177"/>
      <c r="BO167" s="177"/>
      <c r="BP167" s="177"/>
      <c r="BQ167" s="177"/>
      <c r="BR167" s="177"/>
      <c r="BS167" s="177"/>
      <c r="BT167" s="177"/>
      <c r="BU167" s="177"/>
      <c r="BV167" s="177"/>
      <c r="BW167" s="177"/>
      <c r="BX167" s="177"/>
      <c r="BY167" s="177"/>
      <c r="BZ167" s="177"/>
      <c r="CA167" s="177"/>
      <c r="CB167" s="177"/>
      <c r="CC167" s="177"/>
      <c r="CD167" s="177"/>
      <c r="CE167" s="177"/>
      <c r="CF167" s="177"/>
      <c r="CG167" s="177"/>
      <c r="CH167" s="177"/>
      <c r="CI167" s="177"/>
      <c r="CJ167" s="177"/>
      <c r="CK167" s="177"/>
      <c r="CL167" s="172"/>
      <c r="CM167" s="172"/>
      <c r="CN167" s="172"/>
      <c r="CO167" s="172"/>
      <c r="CP167" s="172"/>
      <c r="CQ167" s="172"/>
      <c r="CR167" s="172"/>
      <c r="CS167" s="172"/>
      <c r="CT167" s="172"/>
      <c r="CU167" s="172"/>
      <c r="CV167" s="172"/>
      <c r="CW167" s="172"/>
      <c r="CX167" s="172"/>
      <c r="CY167" s="172"/>
      <c r="CZ167" s="172"/>
      <c r="DA167" s="172"/>
      <c r="DB167" s="172"/>
      <c r="DC167" s="172"/>
      <c r="DD167" s="172"/>
      <c r="DE167" s="172"/>
      <c r="DF167" s="172"/>
      <c r="DG167" s="172"/>
      <c r="DH167" s="172"/>
      <c r="DI167" s="172"/>
      <c r="DJ167" s="172"/>
      <c r="DK167" s="172"/>
      <c r="DL167" s="172"/>
      <c r="DM167" s="172"/>
      <c r="DN167" s="172"/>
      <c r="DO167" s="172"/>
      <c r="DP167" s="172"/>
      <c r="DQ167" s="172"/>
      <c r="DR167" s="172"/>
      <c r="DS167" s="172"/>
      <c r="DT167" s="172"/>
      <c r="DU167" s="172"/>
      <c r="DV167" s="172"/>
      <c r="DW167" s="172"/>
      <c r="DX167" s="172"/>
      <c r="DY167" s="172"/>
      <c r="DZ167" s="172"/>
      <c r="EA167" s="172"/>
      <c r="EB167" s="172"/>
      <c r="EC167" s="172"/>
      <c r="ED167" s="172"/>
      <c r="EE167" s="172"/>
      <c r="EF167" s="172"/>
      <c r="EG167" s="172"/>
      <c r="EH167" s="172"/>
      <c r="EI167" s="172"/>
      <c r="EJ167" s="172"/>
      <c r="EK167" s="172"/>
      <c r="EL167" s="172"/>
      <c r="EM167" s="172"/>
      <c r="EN167" s="172"/>
      <c r="EO167" s="172"/>
      <c r="EP167" s="172"/>
      <c r="EQ167" s="172"/>
      <c r="ER167" s="172"/>
      <c r="ES167" s="172"/>
      <c r="ET167" s="172"/>
      <c r="EU167" s="172"/>
      <c r="EV167" s="172"/>
      <c r="EW167" s="172"/>
      <c r="EX167" s="172"/>
      <c r="EY167" s="172"/>
      <c r="EZ167" s="172"/>
      <c r="FA167" s="172"/>
      <c r="FB167" s="172"/>
      <c r="FC167" s="172"/>
      <c r="FD167" s="172"/>
      <c r="FE167" s="172"/>
      <c r="FF167" s="172"/>
      <c r="FG167" s="172"/>
      <c r="FH167" s="172"/>
      <c r="FI167" s="172"/>
      <c r="FJ167" s="172"/>
      <c r="FK167" s="172"/>
      <c r="FL167" s="172"/>
      <c r="FM167" s="172"/>
      <c r="FN167" s="172"/>
      <c r="FO167" s="172"/>
      <c r="FP167" s="172"/>
      <c r="FQ167" s="172"/>
      <c r="FR167" s="172"/>
      <c r="FS167" s="172"/>
      <c r="FT167" s="172"/>
      <c r="FU167" s="172"/>
      <c r="FV167" s="172"/>
      <c r="FW167" s="172"/>
      <c r="FX167" s="172"/>
      <c r="FY167" s="172"/>
      <c r="FZ167" s="172"/>
      <c r="GA167" s="172"/>
      <c r="GB167" s="172"/>
      <c r="GC167" s="172"/>
      <c r="GD167" s="172"/>
      <c r="GE167" s="172"/>
      <c r="GF167" s="172"/>
      <c r="GG167" s="172"/>
      <c r="GH167" s="172"/>
      <c r="GI167" s="172"/>
      <c r="GJ167" s="172"/>
      <c r="GK167" s="172"/>
      <c r="GL167" s="172"/>
      <c r="GM167" s="172"/>
      <c r="GN167" s="172"/>
      <c r="GO167" s="172"/>
      <c r="GP167" s="172"/>
      <c r="GQ167" s="172"/>
      <c r="GR167" s="172"/>
      <c r="GS167" s="172"/>
      <c r="GT167" s="172"/>
      <c r="GU167" s="172"/>
      <c r="GV167" s="172"/>
      <c r="GW167" s="172"/>
      <c r="GX167" s="172"/>
      <c r="GY167" s="172"/>
      <c r="GZ167" s="172"/>
      <c r="HA167" s="172"/>
      <c r="HB167" s="172"/>
      <c r="HC167" s="172"/>
      <c r="HD167" s="172"/>
      <c r="HE167" s="172"/>
      <c r="HF167" s="172"/>
      <c r="HG167" s="172"/>
      <c r="HH167" s="172"/>
      <c r="HI167" s="172"/>
      <c r="HJ167" s="172"/>
      <c r="HK167" s="172"/>
      <c r="HL167" s="172"/>
      <c r="HM167" s="172"/>
      <c r="HN167" s="172"/>
      <c r="HO167" s="172"/>
      <c r="HP167" s="172"/>
      <c r="HQ167" s="172"/>
      <c r="HR167" s="172"/>
      <c r="HS167" s="172"/>
      <c r="HT167" s="172"/>
      <c r="HU167" s="172"/>
      <c r="HV167" s="172"/>
      <c r="HW167" s="172"/>
      <c r="HX167" s="172"/>
      <c r="HY167" s="172"/>
      <c r="HZ167" s="172"/>
      <c r="IA167" s="172"/>
      <c r="IB167" s="172"/>
      <c r="IC167" s="172"/>
      <c r="ID167" s="172"/>
      <c r="IE167" s="172"/>
      <c r="IF167" s="172"/>
      <c r="IG167" s="172"/>
      <c r="IH167" s="172"/>
      <c r="II167" s="172"/>
      <c r="IJ167" s="172"/>
      <c r="IK167" s="172"/>
      <c r="IL167" s="172"/>
      <c r="IM167" s="172"/>
      <c r="IN167" s="172"/>
      <c r="IO167" s="172"/>
      <c r="IP167" s="172"/>
      <c r="IQ167" s="172"/>
      <c r="IR167" s="172"/>
      <c r="IS167" s="172"/>
      <c r="IT167" s="172"/>
      <c r="IU167" s="172"/>
      <c r="IV167" s="172"/>
      <c r="IW167" s="172"/>
    </row>
    <row r="168" customFormat="false" ht="12.75" hidden="false" customHeight="false" outlineLevel="0" collapsed="false">
      <c r="A168" s="172"/>
      <c r="B168" s="172" t="s">
        <v>133</v>
      </c>
      <c r="C168" s="241"/>
      <c r="D168" s="174" t="n">
        <f aca="false">+D27+D35+D43+D51+D19+D11</f>
        <v>0</v>
      </c>
      <c r="E168" s="174" t="n">
        <f aca="false">+E27+E35+E43+E51+E19+E11</f>
        <v>0</v>
      </c>
      <c r="F168" s="174" t="n">
        <f aca="false">+F27+F35+F43+F51+F19+F11</f>
        <v>0</v>
      </c>
      <c r="G168" s="174" t="n">
        <f aca="false">+G27+G35+G43+G51+G19+G11</f>
        <v>0</v>
      </c>
      <c r="H168" s="174" t="n">
        <f aca="false">+H27+H35+H43+H51+H19+H11</f>
        <v>0</v>
      </c>
      <c r="I168" s="174" t="n">
        <f aca="false">+I27+I35+I43+I51+I19+I11</f>
        <v>0</v>
      </c>
      <c r="J168" s="174" t="n">
        <f aca="false">+J27+J35+J43+J51+J19+J11</f>
        <v>0</v>
      </c>
      <c r="K168" s="174" t="n">
        <f aca="false">+K27+K35+K43+K51+K19+K11</f>
        <v>0</v>
      </c>
      <c r="L168" s="174" t="n">
        <f aca="false">+L27+L35+L43+L51+L19+L11</f>
        <v>0</v>
      </c>
      <c r="M168" s="174" t="n">
        <f aca="false">+M27+M35+M43+M51+M19+M11</f>
        <v>0</v>
      </c>
      <c r="N168" s="174" t="n">
        <f aca="false">+N27+N35+N43+N51+N19+N11</f>
        <v>0</v>
      </c>
      <c r="O168" s="174" t="n">
        <f aca="false">+O27+O35+O43+O51+O19+O11</f>
        <v>0</v>
      </c>
      <c r="P168" s="174" t="n">
        <f aca="false">+P27+P35+P43+P51+P19+P11</f>
        <v>0</v>
      </c>
      <c r="Q168" s="174" t="n">
        <f aca="false">+Q27+Q35+Q43+Q51+Q19+Q11</f>
        <v>0</v>
      </c>
      <c r="R168" s="174" t="n">
        <f aca="false">+R27+R35+R43+R51+R19+R11</f>
        <v>0</v>
      </c>
      <c r="S168" s="174" t="n">
        <f aca="false">+S27+S35+S43+S51+S19+S11</f>
        <v>0</v>
      </c>
      <c r="T168" s="174" t="n">
        <f aca="false">+T27+T35+T43+T51+T19+T11</f>
        <v>0</v>
      </c>
      <c r="U168" s="174" t="n">
        <f aca="false">+U27+U35+U43+U51+U19+U11</f>
        <v>0</v>
      </c>
      <c r="V168" s="174" t="n">
        <f aca="false">+V27+V35+V43+V51+V19+V11</f>
        <v>0</v>
      </c>
      <c r="W168" s="174" t="n">
        <f aca="false">+W27+W35+W43+W51+W19+W11</f>
        <v>4.783125</v>
      </c>
      <c r="X168" s="174" t="n">
        <f aca="false">+X27+X35+X43+X51+X19+X11</f>
        <v>5.548425</v>
      </c>
      <c r="Y168" s="174" t="n">
        <f aca="false">+Y27+Y35+Y43+Y51+Y19+Y11</f>
        <v>6.313725</v>
      </c>
      <c r="Z168" s="174" t="n">
        <f aca="false">+Z27+Z35+Z43+Z51+Z19+Z11</f>
        <v>7.27035</v>
      </c>
      <c r="AA168" s="174" t="n">
        <f aca="false">+AA27+AA35+AA43+AA51+AA19+AA11</f>
        <v>8.226975</v>
      </c>
      <c r="AB168" s="174" t="n">
        <f aca="false">+AB27+AB35+AB43+AB51+AB19+AB11</f>
        <v>9.1836</v>
      </c>
      <c r="AC168" s="174" t="n">
        <f aca="false">+AC27+AC35+AC43+AC51+AC19+AC11</f>
        <v>10.140225</v>
      </c>
      <c r="AD168" s="174" t="n">
        <f aca="false">+AD27+AD35+AD43+AD51+AD19+AD11</f>
        <v>11.09685</v>
      </c>
      <c r="AE168" s="174" t="n">
        <f aca="false">+AE27+AE35+AE43+AE51+AE19+AE11</f>
        <v>12.053475</v>
      </c>
      <c r="AF168" s="174" t="n">
        <f aca="false">+AF27+AF35+AF43+AF51+AF19+AF11</f>
        <v>12.818775</v>
      </c>
      <c r="AG168" s="174" t="n">
        <f aca="false">+AG27+AG35+AG43+AG51+AG19+AG11</f>
        <v>20.08329</v>
      </c>
      <c r="AH168" s="174" t="n">
        <f aca="false">+AH27+AH35+AH43+AH51+AH19+AH11</f>
        <v>38.25333</v>
      </c>
      <c r="AI168" s="175" t="n">
        <f aca="false">+AI27+AI35+AI43+AI51+AI19+AI11</f>
        <v>44.94387</v>
      </c>
      <c r="AJ168" s="174" t="n">
        <f aca="false">+AJ27+AJ35+AJ43+AJ51+AJ19+AJ11</f>
        <v>51.63441</v>
      </c>
      <c r="AK168" s="174" t="n">
        <f aca="false">+AK27+AK35+AK43+AK51+AK19+AK11</f>
        <v>58.32495</v>
      </c>
      <c r="AL168" s="174" t="n">
        <f aca="false">+AL27+AL35+AL43+AL51+AL19+AL11</f>
        <v>64.63284</v>
      </c>
      <c r="AM168" s="174" t="n">
        <f aca="false">+AM27+AM35+AM43+AM51+AM19+AM11</f>
        <v>70.94073</v>
      </c>
      <c r="AN168" s="174" t="n">
        <f aca="false">+AN27+AN35+AN43+AN51+AN19+AN11</f>
        <v>77.24862</v>
      </c>
      <c r="AO168" s="174" t="n">
        <f aca="false">+AO27+AO35+AO43+AO51+AO19+AO11</f>
        <v>77.24862</v>
      </c>
      <c r="AP168" s="174" t="n">
        <f aca="false">+AP27+AP35+AP43+AP51+AP19+AP11</f>
        <v>83.55651</v>
      </c>
      <c r="AQ168" s="174" t="n">
        <f aca="false">+AQ27+AQ35+AQ43+AQ51+AQ19+AQ11</f>
        <v>89.8644</v>
      </c>
      <c r="AR168" s="174" t="n">
        <f aca="false">+AR27+AR35+AR43+AR51+AR19+AR11</f>
        <v>89.8644</v>
      </c>
      <c r="AS168" s="174" t="n">
        <f aca="false">+AS27+AS35+AS43+AS51+AS19+AS11</f>
        <v>101.3439</v>
      </c>
      <c r="AT168" s="174" t="n">
        <f aca="false">+AT27+AT35+AT43+AT51+AT19+AT11</f>
        <v>101.3439</v>
      </c>
      <c r="AU168" s="174" t="n">
        <f aca="false">+AU27+AU35+AU43+AU51+AU19+AU11</f>
        <v>101.3439</v>
      </c>
      <c r="AV168" s="174" t="n">
        <f aca="false">+AV27+AV35+AV43+AV51+AV19+AV11</f>
        <v>101.3439</v>
      </c>
      <c r="AW168" s="174" t="n">
        <f aca="false">+AW27+AW35+AW43+AW51+AW19+AW11</f>
        <v>101.3439</v>
      </c>
      <c r="AX168" s="174" t="n">
        <f aca="false">+AX27+AX35+AX43+AX51+AX19+AX11</f>
        <v>101.3439</v>
      </c>
      <c r="AY168" s="174" t="n">
        <f aca="false">+AY27+AY35+AY43+AY51+AY19+AY11</f>
        <v>101.3439</v>
      </c>
      <c r="AZ168" s="174" t="n">
        <f aca="false">+AZ27+AZ35+AZ43+AZ51+AZ19+AZ11</f>
        <v>101.3439</v>
      </c>
      <c r="BA168" s="174" t="n">
        <f aca="false">+BA27+BA35+BA43+BA51+BA19+BA11</f>
        <v>101.3439</v>
      </c>
      <c r="BB168" s="174" t="n">
        <f aca="false">+BB27+BB35+BB43+BB51+BB19+BB11</f>
        <v>101.3439</v>
      </c>
      <c r="BC168" s="176"/>
      <c r="BD168" s="177"/>
      <c r="BE168" s="177"/>
      <c r="BF168" s="177"/>
      <c r="BG168" s="177"/>
      <c r="BH168" s="177"/>
      <c r="BI168" s="177"/>
      <c r="BJ168" s="177"/>
      <c r="BK168" s="177"/>
      <c r="BL168" s="177"/>
      <c r="BM168" s="177"/>
      <c r="BN168" s="177"/>
      <c r="BO168" s="177"/>
      <c r="BP168" s="177"/>
      <c r="BQ168" s="177"/>
      <c r="BR168" s="177"/>
      <c r="BS168" s="177"/>
      <c r="BT168" s="177"/>
      <c r="BU168" s="177"/>
      <c r="BV168" s="177"/>
      <c r="BW168" s="177"/>
      <c r="BX168" s="177"/>
      <c r="BY168" s="177"/>
      <c r="BZ168" s="177"/>
      <c r="CA168" s="177"/>
      <c r="CB168" s="177"/>
      <c r="CC168" s="177"/>
      <c r="CD168" s="177"/>
      <c r="CE168" s="177"/>
      <c r="CF168" s="177"/>
      <c r="CG168" s="177"/>
      <c r="CH168" s="177"/>
      <c r="CI168" s="177"/>
      <c r="CJ168" s="177"/>
      <c r="CK168" s="177"/>
      <c r="CL168" s="172"/>
      <c r="CM168" s="172"/>
      <c r="CN168" s="172"/>
      <c r="CO168" s="172"/>
      <c r="CP168" s="172"/>
      <c r="CQ168" s="172"/>
      <c r="CR168" s="172"/>
      <c r="CS168" s="172"/>
      <c r="CT168" s="172"/>
      <c r="CU168" s="172"/>
      <c r="CV168" s="172"/>
      <c r="CW168" s="172"/>
      <c r="CX168" s="172"/>
      <c r="CY168" s="172"/>
      <c r="CZ168" s="172"/>
      <c r="DA168" s="172"/>
      <c r="DB168" s="172"/>
      <c r="DC168" s="172"/>
      <c r="DD168" s="172"/>
      <c r="DE168" s="172"/>
      <c r="DF168" s="172"/>
      <c r="DG168" s="172"/>
      <c r="DH168" s="172"/>
      <c r="DI168" s="172"/>
      <c r="DJ168" s="172"/>
      <c r="DK168" s="172"/>
      <c r="DL168" s="172"/>
      <c r="DM168" s="172"/>
      <c r="DN168" s="172"/>
      <c r="DO168" s="172"/>
      <c r="DP168" s="172"/>
      <c r="DQ168" s="172"/>
      <c r="DR168" s="172"/>
      <c r="DS168" s="172"/>
      <c r="DT168" s="172"/>
      <c r="DU168" s="172"/>
      <c r="DV168" s="172"/>
      <c r="DW168" s="172"/>
      <c r="DX168" s="172"/>
      <c r="DY168" s="172"/>
      <c r="DZ168" s="172"/>
      <c r="EA168" s="172"/>
      <c r="EB168" s="172"/>
      <c r="EC168" s="172"/>
      <c r="ED168" s="172"/>
      <c r="EE168" s="172"/>
      <c r="EF168" s="172"/>
      <c r="EG168" s="172"/>
      <c r="EH168" s="172"/>
      <c r="EI168" s="172"/>
      <c r="EJ168" s="172"/>
      <c r="EK168" s="172"/>
      <c r="EL168" s="172"/>
      <c r="EM168" s="172"/>
      <c r="EN168" s="172"/>
      <c r="EO168" s="172"/>
      <c r="EP168" s="172"/>
      <c r="EQ168" s="172"/>
      <c r="ER168" s="172"/>
      <c r="ES168" s="172"/>
      <c r="ET168" s="172"/>
      <c r="EU168" s="172"/>
      <c r="EV168" s="172"/>
      <c r="EW168" s="172"/>
      <c r="EX168" s="172"/>
      <c r="EY168" s="172"/>
      <c r="EZ168" s="172"/>
      <c r="FA168" s="172"/>
      <c r="FB168" s="172"/>
      <c r="FC168" s="172"/>
      <c r="FD168" s="172"/>
      <c r="FE168" s="172"/>
      <c r="FF168" s="172"/>
      <c r="FG168" s="172"/>
      <c r="FH168" s="172"/>
      <c r="FI168" s="172"/>
      <c r="FJ168" s="172"/>
      <c r="FK168" s="172"/>
      <c r="FL168" s="172"/>
      <c r="FM168" s="172"/>
      <c r="FN168" s="172"/>
      <c r="FO168" s="172"/>
      <c r="FP168" s="172"/>
      <c r="FQ168" s="172"/>
      <c r="FR168" s="172"/>
      <c r="FS168" s="172"/>
      <c r="FT168" s="172"/>
      <c r="FU168" s="172"/>
      <c r="FV168" s="172"/>
      <c r="FW168" s="172"/>
      <c r="FX168" s="172"/>
      <c r="FY168" s="172"/>
      <c r="FZ168" s="172"/>
      <c r="GA168" s="172"/>
      <c r="GB168" s="172"/>
      <c r="GC168" s="172"/>
      <c r="GD168" s="172"/>
      <c r="GE168" s="172"/>
      <c r="GF168" s="172"/>
      <c r="GG168" s="172"/>
      <c r="GH168" s="172"/>
      <c r="GI168" s="172"/>
      <c r="GJ168" s="172"/>
      <c r="GK168" s="172"/>
      <c r="GL168" s="172"/>
      <c r="GM168" s="172"/>
      <c r="GN168" s="172"/>
      <c r="GO168" s="172"/>
      <c r="GP168" s="172"/>
      <c r="GQ168" s="172"/>
      <c r="GR168" s="172"/>
      <c r="GS168" s="172"/>
      <c r="GT168" s="172"/>
      <c r="GU168" s="172"/>
      <c r="GV168" s="172"/>
      <c r="GW168" s="172"/>
      <c r="GX168" s="172"/>
      <c r="GY168" s="172"/>
      <c r="GZ168" s="172"/>
      <c r="HA168" s="172"/>
      <c r="HB168" s="172"/>
      <c r="HC168" s="172"/>
      <c r="HD168" s="172"/>
      <c r="HE168" s="172"/>
      <c r="HF168" s="172"/>
      <c r="HG168" s="172"/>
      <c r="HH168" s="172"/>
      <c r="HI168" s="172"/>
      <c r="HJ168" s="172"/>
      <c r="HK168" s="172"/>
      <c r="HL168" s="172"/>
      <c r="HM168" s="172"/>
      <c r="HN168" s="172"/>
      <c r="HO168" s="172"/>
      <c r="HP168" s="172"/>
      <c r="HQ168" s="172"/>
      <c r="HR168" s="172"/>
      <c r="HS168" s="172"/>
      <c r="HT168" s="172"/>
      <c r="HU168" s="172"/>
      <c r="HV168" s="172"/>
      <c r="HW168" s="172"/>
      <c r="HX168" s="172"/>
      <c r="HY168" s="172"/>
      <c r="HZ168" s="172"/>
      <c r="IA168" s="172"/>
      <c r="IB168" s="172"/>
      <c r="IC168" s="172"/>
      <c r="ID168" s="172"/>
      <c r="IE168" s="172"/>
      <c r="IF168" s="172"/>
      <c r="IG168" s="172"/>
      <c r="IH168" s="172"/>
      <c r="II168" s="172"/>
      <c r="IJ168" s="172"/>
      <c r="IK168" s="172"/>
      <c r="IL168" s="172"/>
      <c r="IM168" s="172"/>
      <c r="IN168" s="172"/>
      <c r="IO168" s="172"/>
      <c r="IP168" s="172"/>
      <c r="IQ168" s="172"/>
      <c r="IR168" s="172"/>
      <c r="IS168" s="172"/>
      <c r="IT168" s="172"/>
      <c r="IU168" s="172"/>
      <c r="IV168" s="172"/>
      <c r="IW168" s="172"/>
    </row>
    <row r="169" customFormat="false" ht="12.75" hidden="false" customHeight="false" outlineLevel="0" collapsed="false">
      <c r="A169" s="149"/>
      <c r="B169" s="150"/>
      <c r="C169" s="236"/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  <c r="AI169" s="238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  <c r="AV169" s="237"/>
      <c r="AW169" s="237"/>
      <c r="AX169" s="237"/>
      <c r="AY169" s="237"/>
      <c r="AZ169" s="237"/>
      <c r="BA169" s="237"/>
      <c r="BB169" s="237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49"/>
      <c r="BN169" s="149"/>
      <c r="BO169" s="149"/>
      <c r="BP169" s="149"/>
      <c r="BQ169" s="149"/>
      <c r="BR169" s="149"/>
      <c r="BS169" s="149"/>
      <c r="BT169" s="149"/>
      <c r="BU169" s="149"/>
      <c r="BV169" s="149"/>
      <c r="BW169" s="149"/>
      <c r="BX169" s="149"/>
      <c r="BY169" s="149"/>
      <c r="BZ169" s="149"/>
      <c r="CA169" s="149"/>
      <c r="CB169" s="149"/>
      <c r="CC169" s="149"/>
      <c r="CD169" s="149"/>
      <c r="CE169" s="149"/>
      <c r="CF169" s="149"/>
      <c r="CG169" s="149"/>
      <c r="CH169" s="149"/>
      <c r="CI169" s="149"/>
      <c r="CJ169" s="149"/>
      <c r="CK169" s="149"/>
      <c r="CL169" s="149"/>
      <c r="CM169" s="149"/>
      <c r="CN169" s="149"/>
      <c r="CO169" s="149"/>
      <c r="CP169" s="149"/>
      <c r="CQ169" s="149"/>
      <c r="CR169" s="149"/>
      <c r="CS169" s="149"/>
      <c r="CT169" s="149"/>
      <c r="CU169" s="149"/>
      <c r="CV169" s="149"/>
      <c r="CW169" s="149"/>
      <c r="CX169" s="149"/>
      <c r="CY169" s="149"/>
      <c r="CZ169" s="149"/>
      <c r="DA169" s="149"/>
      <c r="DB169" s="149"/>
      <c r="DC169" s="149"/>
      <c r="DD169" s="149"/>
      <c r="DE169" s="149"/>
      <c r="DF169" s="149"/>
      <c r="DG169" s="149"/>
      <c r="DH169" s="149"/>
      <c r="DI169" s="149"/>
      <c r="DJ169" s="149"/>
      <c r="DK169" s="149"/>
      <c r="DL169" s="149"/>
      <c r="DM169" s="149"/>
      <c r="DN169" s="149"/>
      <c r="DO169" s="149"/>
      <c r="DP169" s="149"/>
      <c r="DQ169" s="149"/>
      <c r="DR169" s="149"/>
      <c r="DS169" s="149"/>
      <c r="DT169" s="149"/>
      <c r="DU169" s="149"/>
      <c r="DV169" s="149"/>
      <c r="DW169" s="149"/>
      <c r="DX169" s="149"/>
      <c r="DY169" s="149"/>
      <c r="DZ169" s="149"/>
      <c r="EA169" s="149"/>
      <c r="EB169" s="149"/>
      <c r="EC169" s="149"/>
      <c r="ED169" s="149"/>
      <c r="EE169" s="149"/>
      <c r="EF169" s="149"/>
      <c r="EG169" s="149"/>
      <c r="EH169" s="149"/>
      <c r="EI169" s="149"/>
      <c r="EJ169" s="149"/>
      <c r="EK169" s="149"/>
      <c r="EL169" s="149"/>
      <c r="EM169" s="149"/>
      <c r="EN169" s="149"/>
      <c r="EO169" s="149"/>
      <c r="EP169" s="149"/>
      <c r="EQ169" s="149"/>
      <c r="ER169" s="149"/>
      <c r="ES169" s="149"/>
      <c r="ET169" s="149"/>
      <c r="EU169" s="149"/>
      <c r="EV169" s="149"/>
      <c r="EW169" s="149"/>
      <c r="EX169" s="149"/>
      <c r="EY169" s="149"/>
      <c r="EZ169" s="149"/>
      <c r="FA169" s="149"/>
      <c r="FB169" s="149"/>
      <c r="FC169" s="149"/>
      <c r="FD169" s="149"/>
      <c r="FE169" s="149"/>
      <c r="FF169" s="149"/>
      <c r="FG169" s="149"/>
      <c r="FH169" s="149"/>
      <c r="FI169" s="149"/>
      <c r="FJ169" s="149"/>
      <c r="FK169" s="149"/>
      <c r="FL169" s="149"/>
      <c r="FM169" s="149"/>
      <c r="FN169" s="149"/>
      <c r="FO169" s="149"/>
      <c r="FP169" s="149"/>
      <c r="FQ169" s="149"/>
      <c r="FR169" s="149"/>
      <c r="FS169" s="149"/>
      <c r="FT169" s="149"/>
      <c r="FU169" s="149"/>
      <c r="FV169" s="149"/>
      <c r="FW169" s="149"/>
      <c r="FX169" s="149"/>
      <c r="FY169" s="149"/>
      <c r="FZ169" s="149"/>
      <c r="GA169" s="149"/>
      <c r="GB169" s="149"/>
      <c r="GC169" s="149"/>
      <c r="GD169" s="149"/>
      <c r="GE169" s="149"/>
      <c r="GF169" s="149"/>
      <c r="GG169" s="149"/>
      <c r="GH169" s="149"/>
      <c r="GI169" s="149"/>
      <c r="GJ169" s="149"/>
      <c r="GK169" s="149"/>
      <c r="GL169" s="149"/>
      <c r="GM169" s="149"/>
      <c r="GN169" s="149"/>
      <c r="GO169" s="149"/>
      <c r="GP169" s="149"/>
      <c r="GQ169" s="149"/>
      <c r="GR169" s="149"/>
      <c r="GS169" s="149"/>
      <c r="GT169" s="149"/>
      <c r="GU169" s="149"/>
      <c r="GV169" s="149"/>
      <c r="GW169" s="149"/>
      <c r="GX169" s="149"/>
      <c r="GY169" s="149"/>
      <c r="GZ169" s="149"/>
      <c r="HA169" s="149"/>
      <c r="HB169" s="149"/>
      <c r="HC169" s="149"/>
      <c r="HD169" s="149"/>
      <c r="HE169" s="149"/>
      <c r="HF169" s="149"/>
      <c r="HG169" s="149"/>
      <c r="HH169" s="149"/>
      <c r="HI169" s="149"/>
      <c r="HJ169" s="149"/>
      <c r="HK169" s="149"/>
      <c r="HL169" s="149"/>
      <c r="HM169" s="149"/>
      <c r="HN169" s="149"/>
      <c r="HO169" s="149"/>
      <c r="HP169" s="149"/>
      <c r="HQ169" s="149"/>
      <c r="HR169" s="149"/>
      <c r="HS169" s="149"/>
      <c r="HT169" s="149"/>
      <c r="HU169" s="149"/>
      <c r="HV169" s="149"/>
      <c r="HW169" s="149"/>
      <c r="HX169" s="149"/>
      <c r="HY169" s="149"/>
      <c r="HZ169" s="149"/>
      <c r="IA169" s="149"/>
      <c r="IB169" s="149"/>
      <c r="IC169" s="149"/>
      <c r="ID169" s="149"/>
      <c r="IE169" s="149"/>
      <c r="IF169" s="149"/>
      <c r="IG169" s="149"/>
      <c r="IH169" s="149"/>
      <c r="II169" s="149"/>
      <c r="IJ169" s="149"/>
      <c r="IK169" s="149"/>
      <c r="IL169" s="149"/>
      <c r="IM169" s="149"/>
      <c r="IN169" s="149"/>
      <c r="IO169" s="149"/>
      <c r="IP169" s="149"/>
      <c r="IQ169" s="149"/>
      <c r="IR169" s="149"/>
      <c r="IS169" s="149"/>
      <c r="IT169" s="149"/>
      <c r="IU169" s="149"/>
      <c r="IV169" s="149"/>
      <c r="IW169" s="149"/>
    </row>
    <row r="170" customFormat="false" ht="12.75" hidden="false" customHeight="false" outlineLevel="0" collapsed="false">
      <c r="A170" s="194"/>
      <c r="B170" s="194" t="s">
        <v>136</v>
      </c>
      <c r="C170" s="195"/>
      <c r="D170" s="242"/>
      <c r="E170" s="242"/>
      <c r="F170" s="242"/>
      <c r="G170" s="242"/>
      <c r="H170" s="242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38"/>
      <c r="AJ170" s="242"/>
      <c r="AK170" s="242"/>
      <c r="AL170" s="242"/>
      <c r="AM170" s="242"/>
      <c r="AN170" s="242"/>
      <c r="AO170" s="242"/>
      <c r="AP170" s="242"/>
      <c r="AQ170" s="242"/>
      <c r="AR170" s="242"/>
      <c r="AS170" s="242"/>
      <c r="AT170" s="242"/>
      <c r="AU170" s="242"/>
      <c r="AV170" s="242"/>
      <c r="AW170" s="242"/>
      <c r="AX170" s="242"/>
      <c r="AY170" s="242"/>
      <c r="AZ170" s="242"/>
      <c r="BA170" s="242"/>
      <c r="BB170" s="242"/>
      <c r="BC170" s="194"/>
      <c r="BD170" s="194"/>
      <c r="BE170" s="194"/>
      <c r="BF170" s="194"/>
      <c r="BG170" s="194"/>
      <c r="BH170" s="194"/>
      <c r="BI170" s="194"/>
      <c r="BJ170" s="194"/>
      <c r="BK170" s="194"/>
      <c r="BL170" s="194"/>
      <c r="BM170" s="194"/>
      <c r="BN170" s="194"/>
      <c r="BO170" s="194"/>
      <c r="BP170" s="194"/>
      <c r="BQ170" s="194"/>
      <c r="BR170" s="194"/>
      <c r="BS170" s="194"/>
      <c r="BT170" s="194"/>
      <c r="BU170" s="194"/>
      <c r="BV170" s="194"/>
      <c r="BW170" s="194"/>
      <c r="BX170" s="194"/>
      <c r="BY170" s="194"/>
      <c r="BZ170" s="194"/>
      <c r="CA170" s="194"/>
      <c r="CB170" s="194"/>
      <c r="CC170" s="194"/>
      <c r="CD170" s="194"/>
      <c r="CE170" s="194"/>
      <c r="CF170" s="194"/>
      <c r="CG170" s="194"/>
      <c r="CH170" s="194"/>
      <c r="CI170" s="194"/>
      <c r="CJ170" s="194"/>
      <c r="CK170" s="194"/>
      <c r="CL170" s="194"/>
      <c r="CM170" s="194"/>
      <c r="CN170" s="194"/>
      <c r="CO170" s="194"/>
      <c r="CP170" s="194"/>
      <c r="CQ170" s="194"/>
      <c r="CR170" s="194"/>
      <c r="CS170" s="194"/>
      <c r="CT170" s="194"/>
      <c r="CU170" s="194"/>
      <c r="CV170" s="194"/>
      <c r="CW170" s="194"/>
      <c r="CX170" s="194"/>
      <c r="CY170" s="194"/>
      <c r="CZ170" s="194"/>
      <c r="DA170" s="194"/>
      <c r="DB170" s="194"/>
      <c r="DC170" s="194"/>
      <c r="DD170" s="194"/>
      <c r="DE170" s="194"/>
      <c r="DF170" s="194"/>
      <c r="DG170" s="194"/>
      <c r="DH170" s="194"/>
      <c r="DI170" s="194"/>
      <c r="DJ170" s="194"/>
      <c r="DK170" s="194"/>
      <c r="DL170" s="194"/>
      <c r="DM170" s="194"/>
      <c r="DN170" s="194"/>
      <c r="DO170" s="194"/>
      <c r="DP170" s="194"/>
      <c r="DQ170" s="194"/>
      <c r="DR170" s="194"/>
      <c r="DS170" s="194"/>
      <c r="DT170" s="194"/>
      <c r="DU170" s="194"/>
      <c r="DV170" s="194"/>
      <c r="DW170" s="194"/>
      <c r="DX170" s="194"/>
      <c r="DY170" s="194"/>
      <c r="DZ170" s="194"/>
      <c r="EA170" s="194"/>
      <c r="EB170" s="194"/>
      <c r="EC170" s="194"/>
      <c r="ED170" s="194"/>
      <c r="EE170" s="194"/>
      <c r="EF170" s="194"/>
      <c r="EG170" s="194"/>
      <c r="EH170" s="194"/>
      <c r="EI170" s="194"/>
      <c r="EJ170" s="194"/>
      <c r="EK170" s="194"/>
      <c r="EL170" s="194"/>
      <c r="EM170" s="194"/>
      <c r="EN170" s="194"/>
      <c r="EO170" s="194"/>
      <c r="EP170" s="194"/>
      <c r="EQ170" s="194"/>
      <c r="ER170" s="194"/>
      <c r="ES170" s="194"/>
      <c r="ET170" s="194"/>
      <c r="EU170" s="194"/>
      <c r="EV170" s="194"/>
      <c r="EW170" s="194"/>
      <c r="EX170" s="194"/>
      <c r="EY170" s="194"/>
      <c r="EZ170" s="194"/>
      <c r="FA170" s="194"/>
      <c r="FB170" s="194"/>
      <c r="FC170" s="194"/>
      <c r="FD170" s="194"/>
      <c r="FE170" s="194"/>
      <c r="FF170" s="194"/>
      <c r="FG170" s="194"/>
      <c r="FH170" s="194"/>
      <c r="FI170" s="194"/>
      <c r="FJ170" s="194"/>
      <c r="FK170" s="194"/>
      <c r="FL170" s="194"/>
      <c r="FM170" s="194"/>
      <c r="FN170" s="194"/>
      <c r="FO170" s="194"/>
      <c r="FP170" s="194"/>
      <c r="FQ170" s="194"/>
      <c r="FR170" s="194"/>
      <c r="FS170" s="194"/>
      <c r="FT170" s="194"/>
      <c r="FU170" s="194"/>
      <c r="FV170" s="194"/>
      <c r="FW170" s="194"/>
      <c r="FX170" s="194"/>
      <c r="FY170" s="194"/>
      <c r="FZ170" s="194"/>
      <c r="GA170" s="194"/>
      <c r="GB170" s="194"/>
      <c r="GC170" s="194"/>
      <c r="GD170" s="194"/>
      <c r="GE170" s="194"/>
      <c r="GF170" s="194"/>
      <c r="GG170" s="194"/>
      <c r="GH170" s="194"/>
      <c r="GI170" s="194"/>
      <c r="GJ170" s="194"/>
      <c r="GK170" s="194"/>
      <c r="GL170" s="194"/>
      <c r="GM170" s="194"/>
      <c r="GN170" s="194"/>
      <c r="GO170" s="194"/>
      <c r="GP170" s="194"/>
      <c r="GQ170" s="194"/>
      <c r="GR170" s="194"/>
      <c r="GS170" s="194"/>
      <c r="GT170" s="194"/>
      <c r="GU170" s="194"/>
      <c r="GV170" s="194"/>
      <c r="GW170" s="194"/>
      <c r="GX170" s="194"/>
      <c r="GY170" s="194"/>
      <c r="GZ170" s="194"/>
      <c r="HA170" s="194"/>
      <c r="HB170" s="194"/>
      <c r="HC170" s="194"/>
      <c r="HD170" s="194"/>
      <c r="HE170" s="194"/>
      <c r="HF170" s="194"/>
      <c r="HG170" s="194"/>
      <c r="HH170" s="194"/>
      <c r="HI170" s="194"/>
      <c r="HJ170" s="194"/>
      <c r="HK170" s="194"/>
      <c r="HL170" s="194"/>
      <c r="HM170" s="194"/>
      <c r="HN170" s="194"/>
      <c r="HO170" s="194"/>
      <c r="HP170" s="194"/>
      <c r="HQ170" s="194"/>
      <c r="HR170" s="194"/>
      <c r="HS170" s="194"/>
      <c r="HT170" s="194"/>
      <c r="HU170" s="194"/>
      <c r="HV170" s="194"/>
      <c r="HW170" s="194"/>
      <c r="HX170" s="194"/>
      <c r="HY170" s="194"/>
      <c r="HZ170" s="194"/>
      <c r="IA170" s="194"/>
      <c r="IB170" s="194"/>
      <c r="IC170" s="194"/>
      <c r="ID170" s="194"/>
      <c r="IE170" s="194"/>
      <c r="IF170" s="194"/>
      <c r="IG170" s="194"/>
      <c r="IH170" s="194"/>
      <c r="II170" s="194"/>
      <c r="IJ170" s="194"/>
      <c r="IK170" s="194"/>
      <c r="IL170" s="194"/>
      <c r="IM170" s="194"/>
      <c r="IN170" s="194"/>
      <c r="IO170" s="194"/>
      <c r="IP170" s="194"/>
      <c r="IQ170" s="194"/>
      <c r="IR170" s="194"/>
      <c r="IS170" s="194"/>
      <c r="IT170" s="194"/>
      <c r="IU170" s="194"/>
      <c r="IV170" s="194"/>
      <c r="IW170" s="194"/>
    </row>
    <row r="171" customFormat="false" ht="12.75" hidden="false" customHeight="false" outlineLevel="0" collapsed="false">
      <c r="A171" s="194"/>
      <c r="B171" s="194" t="s">
        <v>132</v>
      </c>
      <c r="C171" s="195" t="n">
        <f aca="false">+C82+C90+C66+C74+C58</f>
        <v>181.032</v>
      </c>
      <c r="D171" s="243" t="n">
        <f aca="false">+D82+D90+D66+D74+D58</f>
        <v>0</v>
      </c>
      <c r="E171" s="243" t="n">
        <f aca="false">+E82+E90+E66+E74+E58</f>
        <v>0</v>
      </c>
      <c r="F171" s="243" t="n">
        <f aca="false">+F82+F90+F66+F74+F58</f>
        <v>0</v>
      </c>
      <c r="G171" s="243" t="n">
        <f aca="false">+G82+G90+G66+G74+G58</f>
        <v>0</v>
      </c>
      <c r="H171" s="243" t="n">
        <f aca="false">+H82+H90+H66+H74+H58</f>
        <v>3.6759</v>
      </c>
      <c r="I171" s="243" t="n">
        <f aca="false">+I82+I90+I66+I74+I58</f>
        <v>6.1265</v>
      </c>
      <c r="J171" s="243" t="n">
        <f aca="false">+J82+J90+J66+J74+J58</f>
        <v>8.5771</v>
      </c>
      <c r="K171" s="243" t="n">
        <f aca="false">+K82+K90+K66+K74+K58</f>
        <v>11.0277</v>
      </c>
      <c r="L171" s="243" t="n">
        <f aca="false">+L82+L90+L66+L74+L58</f>
        <v>12.86565</v>
      </c>
      <c r="M171" s="243" t="n">
        <f aca="false">+M82+M90+M66+M74+M58</f>
        <v>14.7036</v>
      </c>
      <c r="N171" s="243" t="n">
        <f aca="false">+N82+N90+N66+N74+N58</f>
        <v>15.9289</v>
      </c>
      <c r="O171" s="243" t="n">
        <f aca="false">+O82+O90+O66+O74+O58</f>
        <v>17.1542</v>
      </c>
      <c r="P171" s="243" t="n">
        <f aca="false">+P82+P90+P66+P74+P58</f>
        <v>18.3795</v>
      </c>
      <c r="Q171" s="243" t="n">
        <f aca="false">+Q82+Q90+Q66+Q74+Q58</f>
        <v>18.99215</v>
      </c>
      <c r="R171" s="243" t="n">
        <f aca="false">+R82+R90+R66+R74+R58</f>
        <v>19.6048</v>
      </c>
      <c r="S171" s="243" t="n">
        <f aca="false">+S82+S90+S66+S74+S58</f>
        <v>20.21745</v>
      </c>
      <c r="T171" s="243" t="n">
        <f aca="false">+T82+T90+T66+T74+T58</f>
        <v>27.3728</v>
      </c>
      <c r="U171" s="243" t="n">
        <f aca="false">+U82+U90+U66+U74+U58</f>
        <v>32.34725</v>
      </c>
      <c r="V171" s="243" t="n">
        <f aca="false">+V82+V90+V66+V74+V58</f>
        <v>32.9599</v>
      </c>
      <c r="W171" s="243" t="n">
        <f aca="false">+W82+W90+W66+W74+W58</f>
        <v>32.9599</v>
      </c>
      <c r="X171" s="243" t="n">
        <f aca="false">+X82+X90+X66+X74+X58</f>
        <v>40.7279</v>
      </c>
      <c r="Y171" s="243" t="n">
        <f aca="false">+Y82+Y90+Y66+Y74+Y58</f>
        <v>48.0987</v>
      </c>
      <c r="Z171" s="243" t="n">
        <f aca="false">+Z82+Z90+Z66+Z74+Z58</f>
        <v>49.324</v>
      </c>
      <c r="AA171" s="243" t="n">
        <f aca="false">+AA82+AA90+AA66+AA74+AA58</f>
        <v>49.324</v>
      </c>
      <c r="AB171" s="243" t="n">
        <f aca="false">+AB82+AB90+AB66+AB74+AB58</f>
        <v>49.324</v>
      </c>
      <c r="AC171" s="243" t="n">
        <f aca="false">+AC82+AC90+AC66+AC74+AC58</f>
        <v>49.324</v>
      </c>
      <c r="AD171" s="243" t="n">
        <f aca="false">+AD82+AD90+AD66+AD74+AD58</f>
        <v>49.324</v>
      </c>
      <c r="AE171" s="243" t="n">
        <f aca="false">+AE82+AE90+AE66+AE74+AE58</f>
        <v>63.5757</v>
      </c>
      <c r="AF171" s="243" t="n">
        <f aca="false">+AF82+AF90+AF66+AF74+AF58</f>
        <v>71.0638</v>
      </c>
      <c r="AG171" s="243" t="n">
        <f aca="false">+AG82+AG90+AG66+AG74+AG58</f>
        <v>74.1998</v>
      </c>
      <c r="AH171" s="243" t="n">
        <f aca="false">+AH82+AH90+AH66+AH74+AH58</f>
        <v>84.0994</v>
      </c>
      <c r="AI171" s="238" t="n">
        <f aca="false">+AI82+AI90+AI66+AI74+AI58</f>
        <v>90.8035</v>
      </c>
      <c r="AJ171" s="243" t="n">
        <f aca="false">+AJ82+AJ90+AJ66+AJ74+AJ58</f>
        <v>106.2312</v>
      </c>
      <c r="AK171" s="243" t="n">
        <f aca="false">+AK82+AK90+AK66+AK74+AK58</f>
        <v>107.4072</v>
      </c>
      <c r="AL171" s="243" t="n">
        <f aca="false">+AL82+AL90+AL66+AL74+AL58</f>
        <v>108.5832</v>
      </c>
      <c r="AM171" s="243" t="n">
        <f aca="false">+AM82+AM90+AM66+AM74+AM58</f>
        <v>109.7592</v>
      </c>
      <c r="AN171" s="243" t="n">
        <f aca="false">+AN82+AN90+AN66+AN74+AN58</f>
        <v>110.9352</v>
      </c>
      <c r="AO171" s="243" t="n">
        <f aca="false">+AO82+AO90+AO66+AO74+AO58</f>
        <v>112.1112</v>
      </c>
      <c r="AP171" s="243" t="n">
        <f aca="false">+AP82+AP90+AP66+AP74+AP58</f>
        <v>120.658</v>
      </c>
      <c r="AQ171" s="243" t="n">
        <f aca="false">+AQ82+AQ90+AQ66+AQ74+AQ58</f>
        <v>129.2048</v>
      </c>
      <c r="AR171" s="243" t="n">
        <f aca="false">+AR82+AR90+AR66+AR74+AR58</f>
        <v>130.7728</v>
      </c>
      <c r="AS171" s="243" t="n">
        <f aca="false">+AS82+AS90+AS66+AS74+AS58</f>
        <v>139.7116</v>
      </c>
      <c r="AT171" s="243" t="n">
        <f aca="false">+AT82+AT90+AT66+AT74+AT58</f>
        <v>148.6504</v>
      </c>
      <c r="AU171" s="243" t="n">
        <f aca="false">+AU82+AU90+AU66+AU74+AU58</f>
        <v>157.5892</v>
      </c>
      <c r="AV171" s="243" t="n">
        <f aca="false">+AV82+AV90+AV66+AV74+AV58</f>
        <v>166.528</v>
      </c>
      <c r="AW171" s="243" t="n">
        <f aca="false">+AW82+AW90+AW66+AW74+AW58</f>
        <v>168.096</v>
      </c>
      <c r="AX171" s="243" t="n">
        <f aca="false">+AX82+AX90+AX66+AX74+AX58</f>
        <v>169.664</v>
      </c>
      <c r="AY171" s="243" t="n">
        <f aca="false">+AY82+AY90+AY66+AY74+AY58</f>
        <v>171.232</v>
      </c>
      <c r="AZ171" s="243" t="n">
        <f aca="false">+AZ82+AZ90+AZ66+AZ74+AZ58</f>
        <v>179.072</v>
      </c>
      <c r="BA171" s="243" t="n">
        <f aca="false">+BA82+BA90+BA66+BA74+BA58</f>
        <v>181.032</v>
      </c>
      <c r="BB171" s="243" t="n">
        <f aca="false">+BB82+BB90+BB66+BB74+BB58</f>
        <v>181.032</v>
      </c>
      <c r="BC171" s="197"/>
      <c r="BD171" s="198"/>
      <c r="BE171" s="198"/>
      <c r="BF171" s="198"/>
      <c r="BG171" s="198"/>
      <c r="BH171" s="198"/>
      <c r="BI171" s="198"/>
      <c r="BJ171" s="198"/>
      <c r="BK171" s="198"/>
      <c r="BL171" s="198"/>
      <c r="BM171" s="198"/>
      <c r="BN171" s="198"/>
      <c r="BO171" s="198"/>
      <c r="BP171" s="198"/>
      <c r="BQ171" s="198"/>
      <c r="BR171" s="198"/>
      <c r="BS171" s="198"/>
      <c r="BT171" s="198"/>
      <c r="BU171" s="198"/>
      <c r="BV171" s="198"/>
      <c r="BW171" s="198"/>
      <c r="BX171" s="198"/>
      <c r="BY171" s="198"/>
      <c r="BZ171" s="198"/>
      <c r="CA171" s="198"/>
      <c r="CB171" s="198"/>
      <c r="CC171" s="198"/>
      <c r="CD171" s="198"/>
      <c r="CE171" s="198"/>
      <c r="CF171" s="198"/>
      <c r="CG171" s="198"/>
      <c r="CH171" s="198"/>
      <c r="CI171" s="198"/>
      <c r="CJ171" s="198"/>
      <c r="CK171" s="198"/>
      <c r="CL171" s="194"/>
      <c r="CM171" s="194"/>
      <c r="CN171" s="194"/>
      <c r="CO171" s="194"/>
      <c r="CP171" s="194"/>
      <c r="CQ171" s="194"/>
      <c r="CR171" s="194"/>
      <c r="CS171" s="194"/>
      <c r="CT171" s="194"/>
      <c r="CU171" s="194"/>
      <c r="CV171" s="194"/>
      <c r="CW171" s="194"/>
      <c r="CX171" s="194"/>
      <c r="CY171" s="194"/>
      <c r="CZ171" s="194"/>
      <c r="DA171" s="194"/>
      <c r="DB171" s="194"/>
      <c r="DC171" s="194"/>
      <c r="DD171" s="194"/>
      <c r="DE171" s="194"/>
      <c r="DF171" s="194"/>
      <c r="DG171" s="194"/>
      <c r="DH171" s="194"/>
      <c r="DI171" s="194"/>
      <c r="DJ171" s="194"/>
      <c r="DK171" s="194"/>
      <c r="DL171" s="194"/>
      <c r="DM171" s="194"/>
      <c r="DN171" s="194"/>
      <c r="DO171" s="194"/>
      <c r="DP171" s="194"/>
      <c r="DQ171" s="194"/>
      <c r="DR171" s="194"/>
      <c r="DS171" s="194"/>
      <c r="DT171" s="194"/>
      <c r="DU171" s="194"/>
      <c r="DV171" s="194"/>
      <c r="DW171" s="194"/>
      <c r="DX171" s="194"/>
      <c r="DY171" s="194"/>
      <c r="DZ171" s="194"/>
      <c r="EA171" s="194"/>
      <c r="EB171" s="194"/>
      <c r="EC171" s="194"/>
      <c r="ED171" s="194"/>
      <c r="EE171" s="194"/>
      <c r="EF171" s="194"/>
      <c r="EG171" s="194"/>
      <c r="EH171" s="194"/>
      <c r="EI171" s="194"/>
      <c r="EJ171" s="194"/>
      <c r="EK171" s="194"/>
      <c r="EL171" s="194"/>
      <c r="EM171" s="194"/>
      <c r="EN171" s="194"/>
      <c r="EO171" s="194"/>
      <c r="EP171" s="194"/>
      <c r="EQ171" s="194"/>
      <c r="ER171" s="194"/>
      <c r="ES171" s="194"/>
      <c r="ET171" s="194"/>
      <c r="EU171" s="194"/>
      <c r="EV171" s="194"/>
      <c r="EW171" s="194"/>
      <c r="EX171" s="194"/>
      <c r="EY171" s="194"/>
      <c r="EZ171" s="194"/>
      <c r="FA171" s="194"/>
      <c r="FB171" s="194"/>
      <c r="FC171" s="194"/>
      <c r="FD171" s="194"/>
      <c r="FE171" s="194"/>
      <c r="FF171" s="194"/>
      <c r="FG171" s="194"/>
      <c r="FH171" s="194"/>
      <c r="FI171" s="194"/>
      <c r="FJ171" s="194"/>
      <c r="FK171" s="194"/>
      <c r="FL171" s="194"/>
      <c r="FM171" s="194"/>
      <c r="FN171" s="194"/>
      <c r="FO171" s="194"/>
      <c r="FP171" s="194"/>
      <c r="FQ171" s="194"/>
      <c r="FR171" s="194"/>
      <c r="FS171" s="194"/>
      <c r="FT171" s="194"/>
      <c r="FU171" s="194"/>
      <c r="FV171" s="194"/>
      <c r="FW171" s="194"/>
      <c r="FX171" s="194"/>
      <c r="FY171" s="194"/>
      <c r="FZ171" s="194"/>
      <c r="GA171" s="194"/>
      <c r="GB171" s="194"/>
      <c r="GC171" s="194"/>
      <c r="GD171" s="194"/>
      <c r="GE171" s="194"/>
      <c r="GF171" s="194"/>
      <c r="GG171" s="194"/>
      <c r="GH171" s="194"/>
      <c r="GI171" s="194"/>
      <c r="GJ171" s="194"/>
      <c r="GK171" s="194"/>
      <c r="GL171" s="194"/>
      <c r="GM171" s="194"/>
      <c r="GN171" s="194"/>
      <c r="GO171" s="194"/>
      <c r="GP171" s="194"/>
      <c r="GQ171" s="194"/>
      <c r="GR171" s="194"/>
      <c r="GS171" s="194"/>
      <c r="GT171" s="194"/>
      <c r="GU171" s="194"/>
      <c r="GV171" s="194"/>
      <c r="GW171" s="194"/>
      <c r="GX171" s="194"/>
      <c r="GY171" s="194"/>
      <c r="GZ171" s="194"/>
      <c r="HA171" s="194"/>
      <c r="HB171" s="194"/>
      <c r="HC171" s="194"/>
      <c r="HD171" s="194"/>
      <c r="HE171" s="194"/>
      <c r="HF171" s="194"/>
      <c r="HG171" s="194"/>
      <c r="HH171" s="194"/>
      <c r="HI171" s="194"/>
      <c r="HJ171" s="194"/>
      <c r="HK171" s="194"/>
      <c r="HL171" s="194"/>
      <c r="HM171" s="194"/>
      <c r="HN171" s="194"/>
      <c r="HO171" s="194"/>
      <c r="HP171" s="194"/>
      <c r="HQ171" s="194"/>
      <c r="HR171" s="194"/>
      <c r="HS171" s="194"/>
      <c r="HT171" s="194"/>
      <c r="HU171" s="194"/>
      <c r="HV171" s="194"/>
      <c r="HW171" s="194"/>
      <c r="HX171" s="194"/>
      <c r="HY171" s="194"/>
      <c r="HZ171" s="194"/>
      <c r="IA171" s="194"/>
      <c r="IB171" s="194"/>
      <c r="IC171" s="194"/>
      <c r="ID171" s="194"/>
      <c r="IE171" s="194"/>
      <c r="IF171" s="194"/>
      <c r="IG171" s="194"/>
      <c r="IH171" s="194"/>
      <c r="II171" s="194"/>
      <c r="IJ171" s="194"/>
      <c r="IK171" s="194"/>
      <c r="IL171" s="194"/>
      <c r="IM171" s="194"/>
      <c r="IN171" s="194"/>
      <c r="IO171" s="194"/>
      <c r="IP171" s="194"/>
      <c r="IQ171" s="194"/>
      <c r="IR171" s="194"/>
      <c r="IS171" s="194"/>
      <c r="IT171" s="194"/>
      <c r="IU171" s="194"/>
      <c r="IV171" s="194"/>
      <c r="IW171" s="194"/>
    </row>
    <row r="172" customFormat="false" ht="12.75" hidden="false" customHeight="false" outlineLevel="0" collapsed="false">
      <c r="A172" s="194"/>
      <c r="B172" s="194" t="s">
        <v>133</v>
      </c>
      <c r="C172" s="244"/>
      <c r="D172" s="243" t="n">
        <f aca="false">+D83+D91+D67+D75+D59</f>
        <v>1.2253</v>
      </c>
      <c r="E172" s="243" t="n">
        <f aca="false">+E83+E91+E67+E75+E59</f>
        <v>1.2253</v>
      </c>
      <c r="F172" s="243" t="n">
        <f aca="false">+F83+F91+F67+F75+F59</f>
        <v>3.6759</v>
      </c>
      <c r="G172" s="243" t="n">
        <f aca="false">+G83+G91+G67+G75+G59</f>
        <v>3.6759</v>
      </c>
      <c r="H172" s="243" t="n">
        <f aca="false">+H83+H91+H67+H75+H59</f>
        <v>3.6759</v>
      </c>
      <c r="I172" s="243" t="n">
        <f aca="false">+I83+I91+I67+I75+I59</f>
        <v>3.6759</v>
      </c>
      <c r="J172" s="243" t="n">
        <f aca="false">+J83+J91+J67+J75+J59</f>
        <v>3.6759</v>
      </c>
      <c r="K172" s="243" t="n">
        <f aca="false">+K83+K91+K67+K75+K59</f>
        <v>4.9012</v>
      </c>
      <c r="L172" s="243" t="n">
        <f aca="false">+L83+L91+L67+L75+L59</f>
        <v>4.9012</v>
      </c>
      <c r="M172" s="243" t="n">
        <f aca="false">+M83+M91+M67+M75+M59</f>
        <v>4.9012</v>
      </c>
      <c r="N172" s="243" t="n">
        <f aca="false">+N83+N91+N67+N75+N59</f>
        <v>6.1265</v>
      </c>
      <c r="O172" s="243" t="n">
        <f aca="false">+O83+O91+O67+O75+O59</f>
        <v>6.1265</v>
      </c>
      <c r="P172" s="243" t="n">
        <f aca="false">+P83+P91+P67+P75+P59</f>
        <v>6.1265</v>
      </c>
      <c r="Q172" s="243" t="n">
        <f aca="false">+Q83+Q91+Q67+Q75+Q59</f>
        <v>8.5771</v>
      </c>
      <c r="R172" s="243" t="n">
        <f aca="false">+R83+R91+R67+R75+R59</f>
        <v>8.5771</v>
      </c>
      <c r="S172" s="243" t="n">
        <f aca="false">+S83+S91+S67+S75+S59</f>
        <v>8.5771</v>
      </c>
      <c r="T172" s="243" t="n">
        <f aca="false">+T83+T91+T67+T75+T59</f>
        <v>8.5771</v>
      </c>
      <c r="U172" s="243" t="n">
        <f aca="false">+U83+U91+U67+U75+U59</f>
        <v>52.1951</v>
      </c>
      <c r="V172" s="243" t="n">
        <f aca="false">+V83+V91+V67+V75+V59</f>
        <v>52.1951</v>
      </c>
      <c r="W172" s="243" t="n">
        <f aca="false">+W83+W91+W67+W75+W59</f>
        <v>52.1951</v>
      </c>
      <c r="X172" s="243" t="n">
        <f aca="false">+X83+X91+X67+X75+X59</f>
        <v>68.124</v>
      </c>
      <c r="Y172" s="243" t="n">
        <f aca="false">+Y83+Y91+Y67+Y75+Y59</f>
        <v>141.832</v>
      </c>
      <c r="Z172" s="243" t="n">
        <f aca="false">+Z83+Z91+Z67+Z75+Z59</f>
        <v>141.832</v>
      </c>
      <c r="AA172" s="243" t="n">
        <f aca="false">+AA83+AA91+AA67+AA75+AA59</f>
        <v>141.832</v>
      </c>
      <c r="AB172" s="243" t="n">
        <f aca="false">+AB83+AB91+AB67+AB75+AB59</f>
        <v>141.832</v>
      </c>
      <c r="AC172" s="243" t="n">
        <f aca="false">+AC83+AC91+AC67+AC75+AC59</f>
        <v>141.832</v>
      </c>
      <c r="AD172" s="243" t="n">
        <f aca="false">+AD83+AD91+AD67+AD75+AD59</f>
        <v>141.832</v>
      </c>
      <c r="AE172" s="243" t="n">
        <f aca="false">+AE83+AE91+AE67+AE75+AE59</f>
        <v>141.832</v>
      </c>
      <c r="AF172" s="243" t="n">
        <f aca="false">+AF83+AF91+AF67+AF75+AF59</f>
        <v>145.752</v>
      </c>
      <c r="AG172" s="243" t="n">
        <f aca="false">+AG83+AG91+AG67+AG75+AG59</f>
        <v>145.752</v>
      </c>
      <c r="AH172" s="243" t="n">
        <f aca="false">+AH83+AH91+AH67+AH75+AH59</f>
        <v>146.536</v>
      </c>
      <c r="AI172" s="175" t="n">
        <f aca="false">+AI83+AI91+AI67+AI75+AI59</f>
        <v>147.32</v>
      </c>
      <c r="AJ172" s="243" t="n">
        <f aca="false">+AJ83+AJ91+AJ67+AJ75+AJ59</f>
        <v>148.104</v>
      </c>
      <c r="AK172" s="243" t="n">
        <f aca="false">+AK83+AK91+AK67+AK75+AK59</f>
        <v>148.888</v>
      </c>
      <c r="AL172" s="243" t="n">
        <f aca="false">+AL83+AL91+AL67+AL75+AL59</f>
        <v>149.672</v>
      </c>
      <c r="AM172" s="243" t="n">
        <f aca="false">+AM83+AM91+AM67+AM75+AM59</f>
        <v>150.456</v>
      </c>
      <c r="AN172" s="243" t="n">
        <f aca="false">+AN83+AN91+AN67+AN75+AN59</f>
        <v>151.24</v>
      </c>
      <c r="AO172" s="243" t="n">
        <f aca="false">+AO83+AO91+AO67+AO75+AO59</f>
        <v>152.024</v>
      </c>
      <c r="AP172" s="243" t="n">
        <f aca="false">+AP83+AP91+AP67+AP75+AP59</f>
        <v>152.808</v>
      </c>
      <c r="AQ172" s="243" t="n">
        <f aca="false">+AQ83+AQ91+AQ67+AQ75+AQ59</f>
        <v>153.592</v>
      </c>
      <c r="AR172" s="243" t="n">
        <f aca="false">+AR83+AR91+AR67+AR75+AR59</f>
        <v>154.376</v>
      </c>
      <c r="AS172" s="243" t="n">
        <f aca="false">+AS83+AS91+AS67+AS75+AS59</f>
        <v>155.16</v>
      </c>
      <c r="AT172" s="243" t="n">
        <f aca="false">+AT83+AT91+AT67+AT75+AT59</f>
        <v>155.944</v>
      </c>
      <c r="AU172" s="243" t="n">
        <f aca="false">+AU83+AU91+AU67+AU75+AU59</f>
        <v>156.728</v>
      </c>
      <c r="AV172" s="243" t="n">
        <f aca="false">+AV83+AV91+AV67+AV75+AV59</f>
        <v>157.512</v>
      </c>
      <c r="AW172" s="243" t="n">
        <f aca="false">+AW83+AW91+AW67+AW75+AW59</f>
        <v>157.512</v>
      </c>
      <c r="AX172" s="243" t="n">
        <f aca="false">+AX83+AX91+AX67+AX75+AX59</f>
        <v>157.512</v>
      </c>
      <c r="AY172" s="243" t="n">
        <f aca="false">+AY83+AY91+AY67+AY75+AY59</f>
        <v>157.512</v>
      </c>
      <c r="AZ172" s="243" t="n">
        <f aca="false">+AZ83+AZ91+AZ67+AZ75+AZ59</f>
        <v>157.512</v>
      </c>
      <c r="BA172" s="243" t="n">
        <f aca="false">+BA83+BA91+BA67+BA75+BA59</f>
        <v>157.512</v>
      </c>
      <c r="BB172" s="243" t="n">
        <f aca="false">+BB83+BB91+BB67+BB75+BB59</f>
        <v>181.032</v>
      </c>
      <c r="BC172" s="197"/>
      <c r="BD172" s="198"/>
      <c r="BE172" s="198"/>
      <c r="BF172" s="198"/>
      <c r="BG172" s="198"/>
      <c r="BH172" s="198"/>
      <c r="BI172" s="198"/>
      <c r="BJ172" s="198"/>
      <c r="BK172" s="198"/>
      <c r="BL172" s="198"/>
      <c r="BM172" s="198"/>
      <c r="BN172" s="198"/>
      <c r="BO172" s="198"/>
      <c r="BP172" s="198"/>
      <c r="BQ172" s="198"/>
      <c r="BR172" s="198"/>
      <c r="BS172" s="198"/>
      <c r="BT172" s="198"/>
      <c r="BU172" s="198"/>
      <c r="BV172" s="198"/>
      <c r="BW172" s="198"/>
      <c r="BX172" s="198"/>
      <c r="BY172" s="198"/>
      <c r="BZ172" s="198"/>
      <c r="CA172" s="198"/>
      <c r="CB172" s="198"/>
      <c r="CC172" s="198"/>
      <c r="CD172" s="198"/>
      <c r="CE172" s="198"/>
      <c r="CF172" s="198"/>
      <c r="CG172" s="198"/>
      <c r="CH172" s="198"/>
      <c r="CI172" s="198"/>
      <c r="CJ172" s="198"/>
      <c r="CK172" s="198"/>
      <c r="CL172" s="194"/>
      <c r="CM172" s="194"/>
      <c r="CN172" s="194"/>
      <c r="CO172" s="194"/>
      <c r="CP172" s="194"/>
      <c r="CQ172" s="194"/>
      <c r="CR172" s="194"/>
      <c r="CS172" s="194"/>
      <c r="CT172" s="194"/>
      <c r="CU172" s="194"/>
      <c r="CV172" s="194"/>
      <c r="CW172" s="194"/>
      <c r="CX172" s="194"/>
      <c r="CY172" s="194"/>
      <c r="CZ172" s="194"/>
      <c r="DA172" s="194"/>
      <c r="DB172" s="194"/>
      <c r="DC172" s="194"/>
      <c r="DD172" s="194"/>
      <c r="DE172" s="194"/>
      <c r="DF172" s="194"/>
      <c r="DG172" s="194"/>
      <c r="DH172" s="194"/>
      <c r="DI172" s="194"/>
      <c r="DJ172" s="194"/>
      <c r="DK172" s="194"/>
      <c r="DL172" s="194"/>
      <c r="DM172" s="194"/>
      <c r="DN172" s="194"/>
      <c r="DO172" s="194"/>
      <c r="DP172" s="194"/>
      <c r="DQ172" s="194"/>
      <c r="DR172" s="194"/>
      <c r="DS172" s="194"/>
      <c r="DT172" s="194"/>
      <c r="DU172" s="194"/>
      <c r="DV172" s="194"/>
      <c r="DW172" s="194"/>
      <c r="DX172" s="194"/>
      <c r="DY172" s="194"/>
      <c r="DZ172" s="194"/>
      <c r="EA172" s="194"/>
      <c r="EB172" s="194"/>
      <c r="EC172" s="194"/>
      <c r="ED172" s="194"/>
      <c r="EE172" s="194"/>
      <c r="EF172" s="194"/>
      <c r="EG172" s="194"/>
      <c r="EH172" s="194"/>
      <c r="EI172" s="194"/>
      <c r="EJ172" s="194"/>
      <c r="EK172" s="194"/>
      <c r="EL172" s="194"/>
      <c r="EM172" s="194"/>
      <c r="EN172" s="194"/>
      <c r="EO172" s="194"/>
      <c r="EP172" s="194"/>
      <c r="EQ172" s="194"/>
      <c r="ER172" s="194"/>
      <c r="ES172" s="194"/>
      <c r="ET172" s="194"/>
      <c r="EU172" s="194"/>
      <c r="EV172" s="194"/>
      <c r="EW172" s="194"/>
      <c r="EX172" s="194"/>
      <c r="EY172" s="194"/>
      <c r="EZ172" s="194"/>
      <c r="FA172" s="194"/>
      <c r="FB172" s="194"/>
      <c r="FC172" s="194"/>
      <c r="FD172" s="194"/>
      <c r="FE172" s="194"/>
      <c r="FF172" s="194"/>
      <c r="FG172" s="194"/>
      <c r="FH172" s="194"/>
      <c r="FI172" s="194"/>
      <c r="FJ172" s="194"/>
      <c r="FK172" s="194"/>
      <c r="FL172" s="194"/>
      <c r="FM172" s="194"/>
      <c r="FN172" s="194"/>
      <c r="FO172" s="194"/>
      <c r="FP172" s="194"/>
      <c r="FQ172" s="194"/>
      <c r="FR172" s="194"/>
      <c r="FS172" s="194"/>
      <c r="FT172" s="194"/>
      <c r="FU172" s="194"/>
      <c r="FV172" s="194"/>
      <c r="FW172" s="194"/>
      <c r="FX172" s="194"/>
      <c r="FY172" s="194"/>
      <c r="FZ172" s="194"/>
      <c r="GA172" s="194"/>
      <c r="GB172" s="194"/>
      <c r="GC172" s="194"/>
      <c r="GD172" s="194"/>
      <c r="GE172" s="194"/>
      <c r="GF172" s="194"/>
      <c r="GG172" s="194"/>
      <c r="GH172" s="194"/>
      <c r="GI172" s="194"/>
      <c r="GJ172" s="194"/>
      <c r="GK172" s="194"/>
      <c r="GL172" s="194"/>
      <c r="GM172" s="194"/>
      <c r="GN172" s="194"/>
      <c r="GO172" s="194"/>
      <c r="GP172" s="194"/>
      <c r="GQ172" s="194"/>
      <c r="GR172" s="194"/>
      <c r="GS172" s="194"/>
      <c r="GT172" s="194"/>
      <c r="GU172" s="194"/>
      <c r="GV172" s="194"/>
      <c r="GW172" s="194"/>
      <c r="GX172" s="194"/>
      <c r="GY172" s="194"/>
      <c r="GZ172" s="194"/>
      <c r="HA172" s="194"/>
      <c r="HB172" s="194"/>
      <c r="HC172" s="194"/>
      <c r="HD172" s="194"/>
      <c r="HE172" s="194"/>
      <c r="HF172" s="194"/>
      <c r="HG172" s="194"/>
      <c r="HH172" s="194"/>
      <c r="HI172" s="194"/>
      <c r="HJ172" s="194"/>
      <c r="HK172" s="194"/>
      <c r="HL172" s="194"/>
      <c r="HM172" s="194"/>
      <c r="HN172" s="194"/>
      <c r="HO172" s="194"/>
      <c r="HP172" s="194"/>
      <c r="HQ172" s="194"/>
      <c r="HR172" s="194"/>
      <c r="HS172" s="194"/>
      <c r="HT172" s="194"/>
      <c r="HU172" s="194"/>
      <c r="HV172" s="194"/>
      <c r="HW172" s="194"/>
      <c r="HX172" s="194"/>
      <c r="HY172" s="194"/>
      <c r="HZ172" s="194"/>
      <c r="IA172" s="194"/>
      <c r="IB172" s="194"/>
      <c r="IC172" s="194"/>
      <c r="ID172" s="194"/>
      <c r="IE172" s="194"/>
      <c r="IF172" s="194"/>
      <c r="IG172" s="194"/>
      <c r="IH172" s="194"/>
      <c r="II172" s="194"/>
      <c r="IJ172" s="194"/>
      <c r="IK172" s="194"/>
      <c r="IL172" s="194"/>
      <c r="IM172" s="194"/>
      <c r="IN172" s="194"/>
      <c r="IO172" s="194"/>
      <c r="IP172" s="194"/>
      <c r="IQ172" s="194"/>
      <c r="IR172" s="194"/>
      <c r="IS172" s="194"/>
      <c r="IT172" s="194"/>
      <c r="IU172" s="194"/>
      <c r="IV172" s="194"/>
      <c r="IW172" s="194"/>
    </row>
    <row r="173" customFormat="false" ht="12.75" hidden="false" customHeight="false" outlineLevel="0" collapsed="false">
      <c r="A173" s="149"/>
      <c r="B173" s="150"/>
      <c r="C173" s="236"/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  <c r="AI173" s="175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  <c r="AV173" s="237"/>
      <c r="AW173" s="237"/>
      <c r="AX173" s="237"/>
      <c r="AY173" s="237"/>
      <c r="AZ173" s="237"/>
      <c r="BA173" s="237"/>
      <c r="BB173" s="237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49"/>
      <c r="BN173" s="149"/>
      <c r="BO173" s="149"/>
      <c r="BP173" s="149"/>
      <c r="BQ173" s="149"/>
      <c r="BR173" s="149"/>
      <c r="BS173" s="149"/>
      <c r="BT173" s="149"/>
      <c r="BU173" s="149"/>
      <c r="BV173" s="149"/>
      <c r="BW173" s="149"/>
      <c r="BX173" s="149"/>
      <c r="BY173" s="149"/>
      <c r="BZ173" s="149"/>
      <c r="CA173" s="149"/>
      <c r="CB173" s="149"/>
      <c r="CC173" s="149"/>
      <c r="CD173" s="149"/>
      <c r="CE173" s="149"/>
      <c r="CF173" s="149"/>
      <c r="CG173" s="149"/>
      <c r="CH173" s="149"/>
      <c r="CI173" s="149"/>
      <c r="CJ173" s="149"/>
      <c r="CK173" s="149"/>
      <c r="CL173" s="149"/>
      <c r="CM173" s="149"/>
      <c r="CN173" s="149"/>
      <c r="CO173" s="149"/>
      <c r="CP173" s="149"/>
      <c r="CQ173" s="149"/>
      <c r="CR173" s="149"/>
      <c r="CS173" s="149"/>
      <c r="CT173" s="149"/>
      <c r="CU173" s="149"/>
      <c r="CV173" s="149"/>
      <c r="CW173" s="149"/>
      <c r="CX173" s="149"/>
      <c r="CY173" s="149"/>
      <c r="CZ173" s="149"/>
      <c r="DA173" s="149"/>
      <c r="DB173" s="149"/>
      <c r="DC173" s="149"/>
      <c r="DD173" s="149"/>
      <c r="DE173" s="149"/>
      <c r="DF173" s="149"/>
      <c r="DG173" s="149"/>
      <c r="DH173" s="149"/>
      <c r="DI173" s="149"/>
      <c r="DJ173" s="149"/>
      <c r="DK173" s="149"/>
      <c r="DL173" s="149"/>
      <c r="DM173" s="149"/>
      <c r="DN173" s="149"/>
      <c r="DO173" s="149"/>
      <c r="DP173" s="149"/>
      <c r="DQ173" s="149"/>
      <c r="DR173" s="149"/>
      <c r="DS173" s="149"/>
      <c r="DT173" s="149"/>
      <c r="DU173" s="149"/>
      <c r="DV173" s="149"/>
      <c r="DW173" s="149"/>
      <c r="DX173" s="149"/>
      <c r="DY173" s="149"/>
      <c r="DZ173" s="149"/>
      <c r="EA173" s="149"/>
      <c r="EB173" s="149"/>
      <c r="EC173" s="149"/>
      <c r="ED173" s="149"/>
      <c r="EE173" s="149"/>
      <c r="EF173" s="149"/>
      <c r="EG173" s="149"/>
      <c r="EH173" s="149"/>
      <c r="EI173" s="149"/>
      <c r="EJ173" s="149"/>
      <c r="EK173" s="149"/>
      <c r="EL173" s="149"/>
      <c r="EM173" s="149"/>
      <c r="EN173" s="149"/>
      <c r="EO173" s="149"/>
      <c r="EP173" s="149"/>
      <c r="EQ173" s="149"/>
      <c r="ER173" s="149"/>
      <c r="ES173" s="149"/>
      <c r="ET173" s="149"/>
      <c r="EU173" s="149"/>
      <c r="EV173" s="149"/>
      <c r="EW173" s="149"/>
      <c r="EX173" s="149"/>
      <c r="EY173" s="149"/>
      <c r="EZ173" s="149"/>
      <c r="FA173" s="149"/>
      <c r="FB173" s="149"/>
      <c r="FC173" s="149"/>
      <c r="FD173" s="149"/>
      <c r="FE173" s="149"/>
      <c r="FF173" s="149"/>
      <c r="FG173" s="149"/>
      <c r="FH173" s="149"/>
      <c r="FI173" s="149"/>
      <c r="FJ173" s="149"/>
      <c r="FK173" s="149"/>
      <c r="FL173" s="149"/>
      <c r="FM173" s="149"/>
      <c r="FN173" s="149"/>
      <c r="FO173" s="149"/>
      <c r="FP173" s="149"/>
      <c r="FQ173" s="149"/>
      <c r="FR173" s="149"/>
      <c r="FS173" s="149"/>
      <c r="FT173" s="149"/>
      <c r="FU173" s="149"/>
      <c r="FV173" s="149"/>
      <c r="FW173" s="149"/>
      <c r="FX173" s="149"/>
      <c r="FY173" s="149"/>
      <c r="FZ173" s="149"/>
      <c r="GA173" s="149"/>
      <c r="GB173" s="149"/>
      <c r="GC173" s="149"/>
      <c r="GD173" s="149"/>
      <c r="GE173" s="149"/>
      <c r="GF173" s="149"/>
      <c r="GG173" s="149"/>
      <c r="GH173" s="149"/>
      <c r="GI173" s="149"/>
      <c r="GJ173" s="149"/>
      <c r="GK173" s="149"/>
      <c r="GL173" s="149"/>
      <c r="GM173" s="149"/>
      <c r="GN173" s="149"/>
      <c r="GO173" s="149"/>
      <c r="GP173" s="149"/>
      <c r="GQ173" s="149"/>
      <c r="GR173" s="149"/>
      <c r="GS173" s="149"/>
      <c r="GT173" s="149"/>
      <c r="GU173" s="149"/>
      <c r="GV173" s="149"/>
      <c r="GW173" s="149"/>
      <c r="GX173" s="149"/>
      <c r="GY173" s="149"/>
      <c r="GZ173" s="149"/>
      <c r="HA173" s="149"/>
      <c r="HB173" s="149"/>
      <c r="HC173" s="149"/>
      <c r="HD173" s="149"/>
      <c r="HE173" s="149"/>
      <c r="HF173" s="149"/>
      <c r="HG173" s="149"/>
      <c r="HH173" s="149"/>
      <c r="HI173" s="149"/>
      <c r="HJ173" s="149"/>
      <c r="HK173" s="149"/>
      <c r="HL173" s="149"/>
      <c r="HM173" s="149"/>
      <c r="HN173" s="149"/>
      <c r="HO173" s="149"/>
      <c r="HP173" s="149"/>
      <c r="HQ173" s="149"/>
      <c r="HR173" s="149"/>
      <c r="HS173" s="149"/>
      <c r="HT173" s="149"/>
      <c r="HU173" s="149"/>
      <c r="HV173" s="149"/>
      <c r="HW173" s="149"/>
      <c r="HX173" s="149"/>
      <c r="HY173" s="149"/>
      <c r="HZ173" s="149"/>
      <c r="IA173" s="149"/>
      <c r="IB173" s="149"/>
      <c r="IC173" s="149"/>
      <c r="ID173" s="149"/>
      <c r="IE173" s="149"/>
      <c r="IF173" s="149"/>
      <c r="IG173" s="149"/>
      <c r="IH173" s="149"/>
      <c r="II173" s="149"/>
      <c r="IJ173" s="149"/>
      <c r="IK173" s="149"/>
      <c r="IL173" s="149"/>
      <c r="IM173" s="149"/>
      <c r="IN173" s="149"/>
      <c r="IO173" s="149"/>
      <c r="IP173" s="149"/>
      <c r="IQ173" s="149"/>
      <c r="IR173" s="149"/>
      <c r="IS173" s="149"/>
      <c r="IT173" s="149"/>
      <c r="IU173" s="149"/>
      <c r="IV173" s="149"/>
      <c r="IW173" s="149"/>
    </row>
    <row r="174" customFormat="false" ht="12.75" hidden="false" customHeight="false" outlineLevel="0" collapsed="false">
      <c r="A174" s="215"/>
      <c r="B174" s="215" t="s">
        <v>137</v>
      </c>
      <c r="C174" s="216"/>
      <c r="D174" s="217"/>
      <c r="E174" s="217"/>
      <c r="F174" s="217"/>
      <c r="G174" s="217"/>
      <c r="H174" s="217"/>
      <c r="I174" s="217"/>
      <c r="J174" s="217"/>
      <c r="K174" s="217"/>
      <c r="L174" s="217"/>
      <c r="M174" s="217"/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  <c r="AA174" s="217"/>
      <c r="AB174" s="217"/>
      <c r="AC174" s="217"/>
      <c r="AD174" s="217"/>
      <c r="AE174" s="217"/>
      <c r="AF174" s="217"/>
      <c r="AG174" s="217"/>
      <c r="AH174" s="217"/>
      <c r="AI174" s="238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7"/>
      <c r="AY174" s="217"/>
      <c r="AZ174" s="217"/>
      <c r="BA174" s="217"/>
      <c r="BB174" s="217"/>
      <c r="BC174" s="229"/>
      <c r="BD174" s="230"/>
      <c r="BE174" s="230"/>
      <c r="BF174" s="230"/>
      <c r="BG174" s="230"/>
      <c r="BH174" s="230"/>
      <c r="BI174" s="230"/>
      <c r="BJ174" s="230"/>
      <c r="BK174" s="230"/>
      <c r="BL174" s="230"/>
      <c r="BM174" s="230"/>
      <c r="BN174" s="230"/>
      <c r="BO174" s="230"/>
      <c r="BP174" s="230"/>
      <c r="BQ174" s="230"/>
      <c r="BR174" s="230"/>
      <c r="BS174" s="230"/>
      <c r="BT174" s="230"/>
      <c r="BU174" s="230"/>
      <c r="BV174" s="230"/>
      <c r="BW174" s="230"/>
      <c r="BX174" s="230"/>
      <c r="BY174" s="230"/>
      <c r="BZ174" s="230"/>
      <c r="CA174" s="230"/>
      <c r="CB174" s="230"/>
      <c r="CC174" s="230"/>
      <c r="CD174" s="230"/>
      <c r="CE174" s="230"/>
      <c r="CF174" s="230"/>
      <c r="CG174" s="230"/>
      <c r="CH174" s="230"/>
      <c r="CI174" s="230"/>
      <c r="CJ174" s="230"/>
      <c r="CK174" s="230"/>
      <c r="CL174" s="215"/>
      <c r="CM174" s="215"/>
      <c r="CN174" s="215"/>
      <c r="CO174" s="215"/>
      <c r="CP174" s="215"/>
      <c r="CQ174" s="215"/>
      <c r="CR174" s="215"/>
      <c r="CS174" s="215"/>
      <c r="CT174" s="215"/>
      <c r="CU174" s="215"/>
      <c r="CV174" s="215"/>
      <c r="CW174" s="215"/>
      <c r="CX174" s="215"/>
      <c r="CY174" s="215"/>
      <c r="CZ174" s="215"/>
      <c r="DA174" s="215"/>
      <c r="DB174" s="215"/>
      <c r="DC174" s="215"/>
      <c r="DD174" s="215"/>
      <c r="DE174" s="215"/>
      <c r="DF174" s="215"/>
      <c r="DG174" s="215"/>
      <c r="DH174" s="215"/>
      <c r="DI174" s="215"/>
      <c r="DJ174" s="215"/>
      <c r="DK174" s="215"/>
      <c r="DL174" s="215"/>
      <c r="DM174" s="215"/>
      <c r="DN174" s="215"/>
      <c r="DO174" s="215"/>
      <c r="DP174" s="215"/>
      <c r="DQ174" s="215"/>
      <c r="DR174" s="215"/>
      <c r="DS174" s="215"/>
      <c r="DT174" s="215"/>
      <c r="DU174" s="215"/>
      <c r="DV174" s="215"/>
      <c r="DW174" s="215"/>
      <c r="DX174" s="215"/>
      <c r="DY174" s="215"/>
      <c r="DZ174" s="215"/>
      <c r="EA174" s="215"/>
      <c r="EB174" s="215"/>
      <c r="EC174" s="215"/>
      <c r="ED174" s="215"/>
      <c r="EE174" s="215"/>
      <c r="EF174" s="215"/>
      <c r="EG174" s="215"/>
      <c r="EH174" s="215"/>
      <c r="EI174" s="215"/>
      <c r="EJ174" s="215"/>
      <c r="EK174" s="215"/>
      <c r="EL174" s="215"/>
      <c r="EM174" s="215"/>
      <c r="EN174" s="215"/>
      <c r="EO174" s="215"/>
      <c r="EP174" s="215"/>
      <c r="EQ174" s="215"/>
      <c r="ER174" s="215"/>
      <c r="ES174" s="215"/>
      <c r="ET174" s="215"/>
      <c r="EU174" s="215"/>
      <c r="EV174" s="215"/>
      <c r="EW174" s="215"/>
      <c r="EX174" s="215"/>
      <c r="EY174" s="215"/>
      <c r="EZ174" s="215"/>
      <c r="FA174" s="215"/>
      <c r="FB174" s="215"/>
      <c r="FC174" s="215"/>
      <c r="FD174" s="215"/>
      <c r="FE174" s="215"/>
      <c r="FF174" s="215"/>
      <c r="FG174" s="215"/>
      <c r="FH174" s="215"/>
      <c r="FI174" s="215"/>
      <c r="FJ174" s="215"/>
      <c r="FK174" s="215"/>
      <c r="FL174" s="215"/>
      <c r="FM174" s="215"/>
      <c r="FN174" s="215"/>
      <c r="FO174" s="215"/>
      <c r="FP174" s="215"/>
      <c r="FQ174" s="215"/>
      <c r="FR174" s="215"/>
      <c r="FS174" s="215"/>
      <c r="FT174" s="215"/>
      <c r="FU174" s="215"/>
      <c r="FV174" s="215"/>
      <c r="FW174" s="215"/>
      <c r="FX174" s="215"/>
      <c r="FY174" s="215"/>
      <c r="FZ174" s="215"/>
      <c r="GA174" s="215"/>
      <c r="GB174" s="215"/>
      <c r="GC174" s="215"/>
      <c r="GD174" s="215"/>
      <c r="GE174" s="215"/>
      <c r="GF174" s="215"/>
      <c r="GG174" s="215"/>
      <c r="GH174" s="215"/>
      <c r="GI174" s="215"/>
      <c r="GJ174" s="215"/>
      <c r="GK174" s="215"/>
      <c r="GL174" s="215"/>
      <c r="GM174" s="215"/>
      <c r="GN174" s="215"/>
      <c r="GO174" s="215"/>
      <c r="GP174" s="215"/>
      <c r="GQ174" s="215"/>
      <c r="GR174" s="215"/>
      <c r="GS174" s="215"/>
      <c r="GT174" s="215"/>
      <c r="GU174" s="215"/>
      <c r="GV174" s="215"/>
      <c r="GW174" s="215"/>
      <c r="GX174" s="215"/>
      <c r="GY174" s="215"/>
      <c r="GZ174" s="215"/>
      <c r="HA174" s="215"/>
      <c r="HB174" s="215"/>
      <c r="HC174" s="215"/>
      <c r="HD174" s="215"/>
      <c r="HE174" s="215"/>
      <c r="HF174" s="215"/>
      <c r="HG174" s="215"/>
      <c r="HH174" s="215"/>
      <c r="HI174" s="215"/>
      <c r="HJ174" s="215"/>
      <c r="HK174" s="215"/>
      <c r="HL174" s="215"/>
      <c r="HM174" s="215"/>
      <c r="HN174" s="215"/>
      <c r="HO174" s="215"/>
      <c r="HP174" s="215"/>
      <c r="HQ174" s="215"/>
      <c r="HR174" s="215"/>
      <c r="HS174" s="215"/>
      <c r="HT174" s="215"/>
      <c r="HU174" s="215"/>
      <c r="HV174" s="215"/>
      <c r="HW174" s="215"/>
      <c r="HX174" s="215"/>
      <c r="HY174" s="215"/>
      <c r="HZ174" s="215"/>
      <c r="IA174" s="215"/>
      <c r="IB174" s="215"/>
      <c r="IC174" s="215"/>
      <c r="ID174" s="215"/>
      <c r="IE174" s="215"/>
      <c r="IF174" s="215"/>
      <c r="IG174" s="215"/>
      <c r="IH174" s="215"/>
      <c r="II174" s="215"/>
      <c r="IJ174" s="215"/>
      <c r="IK174" s="215"/>
      <c r="IL174" s="215"/>
      <c r="IM174" s="215"/>
      <c r="IN174" s="215"/>
      <c r="IO174" s="215"/>
      <c r="IP174" s="215"/>
      <c r="IQ174" s="215"/>
      <c r="IR174" s="215"/>
      <c r="IS174" s="215"/>
      <c r="IT174" s="215"/>
      <c r="IU174" s="215"/>
      <c r="IV174" s="215"/>
      <c r="IW174" s="215"/>
    </row>
    <row r="175" customFormat="false" ht="12.75" hidden="false" customHeight="false" outlineLevel="0" collapsed="false">
      <c r="A175" s="215"/>
      <c r="B175" s="215" t="s">
        <v>132</v>
      </c>
      <c r="C175" s="216" t="n">
        <f aca="false">C98+C146+C154+C162+C138+C130+C106+C114+C122</f>
        <v>343.668</v>
      </c>
      <c r="D175" s="245" t="n">
        <f aca="false">D98+D146+D154+D162+D138+D130+D106+D114+D122</f>
        <v>0</v>
      </c>
      <c r="E175" s="245" t="n">
        <f aca="false">E98+E146+E154+E162+E138+E130+E106+E114+E122</f>
        <v>0</v>
      </c>
      <c r="F175" s="245" t="n">
        <f aca="false">F98+F146+F154+F162+F138+F130+F106+F114+F122</f>
        <v>0</v>
      </c>
      <c r="G175" s="245" t="n">
        <f aca="false">G98+G146+G154+G162+G138+G130+G106+G114+G122</f>
        <v>0</v>
      </c>
      <c r="H175" s="245" t="n">
        <f aca="false">H98+H146+H154+H162+H138+H130+H106+H114+H122</f>
        <v>0</v>
      </c>
      <c r="I175" s="245" t="n">
        <f aca="false">I98+I146+I154+I162+I138+I130+I106+I114+I122</f>
        <v>0</v>
      </c>
      <c r="J175" s="245" t="n">
        <f aca="false">J98+J146+J154+J162+J138+J130+J106+J114+J122</f>
        <v>0</v>
      </c>
      <c r="K175" s="245" t="n">
        <f aca="false">K98+K146+K154+K162+K138+K130+K106+K114+K122</f>
        <v>0</v>
      </c>
      <c r="L175" s="245" t="n">
        <f aca="false">L98+L146+L154+L162+L138+L130+L106+L114+L122</f>
        <v>0</v>
      </c>
      <c r="M175" s="245" t="n">
        <f aca="false">M98+M146+M154+M162+M138+M130+M106+M114+M122</f>
        <v>0</v>
      </c>
      <c r="N175" s="245" t="n">
        <f aca="false">N98+N146+N154+N162+N138+N130+N106+N114+N122</f>
        <v>2.3</v>
      </c>
      <c r="O175" s="245" t="n">
        <f aca="false">O98+O146+O154+O162+O138+O130+O106+O114+O122</f>
        <v>2.3</v>
      </c>
      <c r="P175" s="245" t="n">
        <f aca="false">P98+P146+P154+P162+P138+P130+P106+P114+P122</f>
        <v>2.3</v>
      </c>
      <c r="Q175" s="245" t="n">
        <f aca="false">Q98+Q146+Q154+Q162+Q138+Q130+Q106+Q114+Q122</f>
        <v>2.3</v>
      </c>
      <c r="R175" s="245" t="n">
        <f aca="false">R98+R146+R154+R162+R138+R130+R106+R114+R122</f>
        <v>2.3</v>
      </c>
      <c r="S175" s="245" t="n">
        <f aca="false">S98+S146+S154+S162+S138+S130+S106+S114+S122</f>
        <v>2.3</v>
      </c>
      <c r="T175" s="245" t="n">
        <f aca="false">T98+T146+T154+T162+T138+T130+T106+T114+T122</f>
        <v>8.8427</v>
      </c>
      <c r="U175" s="245" t="n">
        <f aca="false">U98+U146+U154+U162+U138+U130+U106+U114+U122</f>
        <v>13.2045</v>
      </c>
      <c r="V175" s="245" t="n">
        <f aca="false">V98+V146+V154+V162+V138+V130+V106+V114+V122</f>
        <v>13.2045</v>
      </c>
      <c r="W175" s="245" t="n">
        <f aca="false">W98+W146+W154+W162+W138+W130+W106+W114+W122</f>
        <v>60.7045</v>
      </c>
      <c r="X175" s="245" t="n">
        <f aca="false">X98+X146+X154+X162+X138+X130+X106+X114+X122</f>
        <v>92.2722</v>
      </c>
      <c r="Y175" s="245" t="n">
        <f aca="false">Y98+Y146+Y154+Y162+Y138+Y130+Y106+Y114+Y122</f>
        <v>92.2722</v>
      </c>
      <c r="Z175" s="245" t="n">
        <f aca="false">Z98+Z146+Z154+Z162+Z138+Z130+Z106+Z114+Z122</f>
        <v>92.2722</v>
      </c>
      <c r="AA175" s="245" t="n">
        <f aca="false">AA98+AA146+AA154+AA162+AA138+AA130+AA106+AA114+AA122</f>
        <v>149.8297</v>
      </c>
      <c r="AB175" s="245" t="n">
        <f aca="false">AB98+AB146+AB154+AB162+AB138+AB130+AB106+AB114+AB122</f>
        <v>162.3422</v>
      </c>
      <c r="AC175" s="245" t="n">
        <f aca="false">AC98+AC146+AC154+AC162+AC138+AC130+AC106+AC114+AC122</f>
        <v>174.8547</v>
      </c>
      <c r="AD175" s="245" t="n">
        <f aca="false">AD98+AD146+AD154+AD162+AD138+AD130+AD106+AD114+AD122</f>
        <v>187.3672</v>
      </c>
      <c r="AE175" s="245" t="n">
        <f aca="false">AE98+AE146+AE154+AE162+AE138+AE130+AE106+AE114+AE122</f>
        <v>208.6033</v>
      </c>
      <c r="AF175" s="245" t="n">
        <f aca="false">AF98+AF146+AF154+AF162+AF138+AF130+AF106+AF114+AF122</f>
        <v>221.1158</v>
      </c>
      <c r="AG175" s="245" t="n">
        <f aca="false">AG98+AG146+AG154+AG162+AG138+AG130+AG106+AG114+AG122</f>
        <v>231.1258</v>
      </c>
      <c r="AH175" s="245" t="n">
        <f aca="false">AH98+AH146+AH154+AH162+AH138+AH130+AH106+AH114+AH122</f>
        <v>247.3569</v>
      </c>
      <c r="AI175" s="238" t="n">
        <f aca="false">AI98+AI146+AI154+AI162+AI138+AI130+AI106+AI114+AI122</f>
        <v>254.8644</v>
      </c>
      <c r="AJ175" s="245" t="n">
        <f aca="false">AJ98+AJ146+AJ154+AJ162+AJ138+AJ130+AJ106+AJ114+AJ122</f>
        <v>271.0955</v>
      </c>
      <c r="AK175" s="245" t="n">
        <f aca="false">AK98+AK146+AK154+AK162+AK138+AK130+AK106+AK114+AK122</f>
        <v>276.1005</v>
      </c>
      <c r="AL175" s="245" t="n">
        <f aca="false">AL98+AL146+AL154+AL162+AL138+AL130+AL106+AL114+AL122</f>
        <v>281.1055</v>
      </c>
      <c r="AM175" s="245" t="n">
        <f aca="false">AM98+AM146+AM154+AM162+AM138+AM130+AM106+AM114+AM122</f>
        <v>286.1105</v>
      </c>
      <c r="AN175" s="245" t="n">
        <f aca="false">AN98+AN146+AN154+AN162+AN138+AN130+AN106+AN114+AN122</f>
        <v>291.1155</v>
      </c>
      <c r="AO175" s="245" t="n">
        <f aca="false">AO98+AO146+AO154+AO162+AO138+AO130+AO106+AO114+AO122</f>
        <v>306.1305</v>
      </c>
      <c r="AP175" s="245" t="n">
        <f aca="false">AP98+AP146+AP154+AP162+AP138+AP130+AP106+AP114+AP122</f>
        <v>323.648</v>
      </c>
      <c r="AQ175" s="245" t="n">
        <f aca="false">AQ98+AQ146+AQ154+AQ162+AQ138+AQ130+AQ106+AQ114+AQ122</f>
        <v>338.663</v>
      </c>
      <c r="AR175" s="245" t="n">
        <f aca="false">AR98+AR146+AR154+AR162+AR138+AR130+AR106+AR114+AR122</f>
        <v>341.1655</v>
      </c>
      <c r="AS175" s="245" t="n">
        <f aca="false">AS98+AS146+AS154+AS162+AS138+AS130+AS106+AS114+AS122</f>
        <v>343.668</v>
      </c>
      <c r="AT175" s="245" t="n">
        <f aca="false">AT98+AT146+AT154+AT162+AT138+AT130+AT106+AT114+AT122</f>
        <v>343.668</v>
      </c>
      <c r="AU175" s="245" t="n">
        <f aca="false">AU98+AU146+AU154+AU162+AU138+AU130+AU106+AU114+AU122</f>
        <v>343.668</v>
      </c>
      <c r="AV175" s="245" t="n">
        <f aca="false">AV98+AV146+AV154+AV162+AV138+AV130+AV106+AV114+AV122</f>
        <v>343.668</v>
      </c>
      <c r="AW175" s="245" t="n">
        <f aca="false">AW98+AW146+AW154+AW162+AW138+AW130+AW106+AW114+AW122</f>
        <v>343.668</v>
      </c>
      <c r="AX175" s="245" t="n">
        <f aca="false">AX98+AX146+AX154+AX162+AX138+AX130+AX106+AX114+AX122</f>
        <v>343.668</v>
      </c>
      <c r="AY175" s="245" t="n">
        <f aca="false">AY98+AY146+AY154+AY162+AY138+AY130+AY106+AY114+AY122</f>
        <v>343.668</v>
      </c>
      <c r="AZ175" s="245" t="n">
        <f aca="false">AZ98+AZ146+AZ154+AZ162+AZ138+AZ130+AZ106+AZ114+AZ122</f>
        <v>343.668</v>
      </c>
      <c r="BA175" s="245" t="n">
        <f aca="false">BA98+BA146+BA154+BA162+BA138+BA130+BA106+BA114+BA122</f>
        <v>343.668</v>
      </c>
      <c r="BB175" s="245" t="n">
        <f aca="false">BB98+BB146+BB154+BB162+BB138+BB130+BB106+BB114+BB122</f>
        <v>343.668</v>
      </c>
      <c r="BC175" s="229"/>
      <c r="BD175" s="230"/>
      <c r="BE175" s="230"/>
      <c r="BF175" s="230"/>
      <c r="BG175" s="230"/>
      <c r="BH175" s="230"/>
      <c r="BI175" s="230"/>
      <c r="BJ175" s="230"/>
      <c r="BK175" s="230"/>
      <c r="BL175" s="230"/>
      <c r="BM175" s="230"/>
      <c r="BN175" s="230"/>
      <c r="BO175" s="230"/>
      <c r="BP175" s="230"/>
      <c r="BQ175" s="230"/>
      <c r="BR175" s="230"/>
      <c r="BS175" s="230"/>
      <c r="BT175" s="230"/>
      <c r="BU175" s="230"/>
      <c r="BV175" s="230"/>
      <c r="BW175" s="230"/>
      <c r="BX175" s="230"/>
      <c r="BY175" s="230"/>
      <c r="BZ175" s="230"/>
      <c r="CA175" s="230"/>
      <c r="CB175" s="230"/>
      <c r="CC175" s="230"/>
      <c r="CD175" s="230"/>
      <c r="CE175" s="230"/>
      <c r="CF175" s="230"/>
      <c r="CG175" s="230"/>
      <c r="CH175" s="230"/>
      <c r="CI175" s="230"/>
      <c r="CJ175" s="230"/>
      <c r="CK175" s="230"/>
      <c r="CL175" s="215"/>
      <c r="CM175" s="215"/>
      <c r="CN175" s="215"/>
      <c r="CO175" s="215"/>
      <c r="CP175" s="215"/>
      <c r="CQ175" s="215"/>
      <c r="CR175" s="215"/>
      <c r="CS175" s="215"/>
      <c r="CT175" s="215"/>
      <c r="CU175" s="215"/>
      <c r="CV175" s="215"/>
      <c r="CW175" s="215"/>
      <c r="CX175" s="215"/>
      <c r="CY175" s="215"/>
      <c r="CZ175" s="215"/>
      <c r="DA175" s="215"/>
      <c r="DB175" s="215"/>
      <c r="DC175" s="215"/>
      <c r="DD175" s="215"/>
      <c r="DE175" s="215"/>
      <c r="DF175" s="215"/>
      <c r="DG175" s="215"/>
      <c r="DH175" s="215"/>
      <c r="DI175" s="215"/>
      <c r="DJ175" s="215"/>
      <c r="DK175" s="215"/>
      <c r="DL175" s="215"/>
      <c r="DM175" s="215"/>
      <c r="DN175" s="215"/>
      <c r="DO175" s="215"/>
      <c r="DP175" s="215"/>
      <c r="DQ175" s="215"/>
      <c r="DR175" s="215"/>
      <c r="DS175" s="215"/>
      <c r="DT175" s="215"/>
      <c r="DU175" s="215"/>
      <c r="DV175" s="215"/>
      <c r="DW175" s="215"/>
      <c r="DX175" s="215"/>
      <c r="DY175" s="215"/>
      <c r="DZ175" s="215"/>
      <c r="EA175" s="215"/>
      <c r="EB175" s="215"/>
      <c r="EC175" s="215"/>
      <c r="ED175" s="215"/>
      <c r="EE175" s="215"/>
      <c r="EF175" s="215"/>
      <c r="EG175" s="215"/>
      <c r="EH175" s="215"/>
      <c r="EI175" s="215"/>
      <c r="EJ175" s="215"/>
      <c r="EK175" s="215"/>
      <c r="EL175" s="215"/>
      <c r="EM175" s="215"/>
      <c r="EN175" s="215"/>
      <c r="EO175" s="215"/>
      <c r="EP175" s="215"/>
      <c r="EQ175" s="215"/>
      <c r="ER175" s="215"/>
      <c r="ES175" s="215"/>
      <c r="ET175" s="215"/>
      <c r="EU175" s="215"/>
      <c r="EV175" s="215"/>
      <c r="EW175" s="215"/>
      <c r="EX175" s="215"/>
      <c r="EY175" s="215"/>
      <c r="EZ175" s="215"/>
      <c r="FA175" s="215"/>
      <c r="FB175" s="215"/>
      <c r="FC175" s="215"/>
      <c r="FD175" s="215"/>
      <c r="FE175" s="215"/>
      <c r="FF175" s="215"/>
      <c r="FG175" s="215"/>
      <c r="FH175" s="215"/>
      <c r="FI175" s="215"/>
      <c r="FJ175" s="215"/>
      <c r="FK175" s="215"/>
      <c r="FL175" s="215"/>
      <c r="FM175" s="215"/>
      <c r="FN175" s="215"/>
      <c r="FO175" s="215"/>
      <c r="FP175" s="215"/>
      <c r="FQ175" s="215"/>
      <c r="FR175" s="215"/>
      <c r="FS175" s="215"/>
      <c r="FT175" s="215"/>
      <c r="FU175" s="215"/>
      <c r="FV175" s="215"/>
      <c r="FW175" s="215"/>
      <c r="FX175" s="215"/>
      <c r="FY175" s="215"/>
      <c r="FZ175" s="215"/>
      <c r="GA175" s="215"/>
      <c r="GB175" s="215"/>
      <c r="GC175" s="215"/>
      <c r="GD175" s="215"/>
      <c r="GE175" s="215"/>
      <c r="GF175" s="215"/>
      <c r="GG175" s="215"/>
      <c r="GH175" s="215"/>
      <c r="GI175" s="215"/>
      <c r="GJ175" s="215"/>
      <c r="GK175" s="215"/>
      <c r="GL175" s="215"/>
      <c r="GM175" s="215"/>
      <c r="GN175" s="215"/>
      <c r="GO175" s="215"/>
      <c r="GP175" s="215"/>
      <c r="GQ175" s="215"/>
      <c r="GR175" s="215"/>
      <c r="GS175" s="215"/>
      <c r="GT175" s="215"/>
      <c r="GU175" s="215"/>
      <c r="GV175" s="215"/>
      <c r="GW175" s="215"/>
      <c r="GX175" s="215"/>
      <c r="GY175" s="215"/>
      <c r="GZ175" s="215"/>
      <c r="HA175" s="215"/>
      <c r="HB175" s="215"/>
      <c r="HC175" s="215"/>
      <c r="HD175" s="215"/>
      <c r="HE175" s="215"/>
      <c r="HF175" s="215"/>
      <c r="HG175" s="215"/>
      <c r="HH175" s="215"/>
      <c r="HI175" s="215"/>
      <c r="HJ175" s="215"/>
      <c r="HK175" s="215"/>
      <c r="HL175" s="215"/>
      <c r="HM175" s="215"/>
      <c r="HN175" s="215"/>
      <c r="HO175" s="215"/>
      <c r="HP175" s="215"/>
      <c r="HQ175" s="215"/>
      <c r="HR175" s="215"/>
      <c r="HS175" s="215"/>
      <c r="HT175" s="215"/>
      <c r="HU175" s="215"/>
      <c r="HV175" s="215"/>
      <c r="HW175" s="215"/>
      <c r="HX175" s="215"/>
      <c r="HY175" s="215"/>
      <c r="HZ175" s="215"/>
      <c r="IA175" s="215"/>
      <c r="IB175" s="215"/>
      <c r="IC175" s="215"/>
      <c r="ID175" s="215"/>
      <c r="IE175" s="215"/>
      <c r="IF175" s="215"/>
      <c r="IG175" s="215"/>
      <c r="IH175" s="215"/>
      <c r="II175" s="215"/>
      <c r="IJ175" s="215"/>
      <c r="IK175" s="215"/>
      <c r="IL175" s="215"/>
      <c r="IM175" s="215"/>
      <c r="IN175" s="215"/>
      <c r="IO175" s="215"/>
      <c r="IP175" s="215"/>
      <c r="IQ175" s="215"/>
      <c r="IR175" s="215"/>
      <c r="IS175" s="215"/>
      <c r="IT175" s="215"/>
      <c r="IU175" s="215"/>
      <c r="IV175" s="215"/>
      <c r="IW175" s="215"/>
    </row>
    <row r="176" customFormat="false" ht="12.75" hidden="false" customHeight="false" outlineLevel="0" collapsed="false">
      <c r="A176" s="215"/>
      <c r="B176" s="215" t="s">
        <v>133</v>
      </c>
      <c r="C176" s="216"/>
      <c r="D176" s="245" t="n">
        <f aca="false">D99+D147+D155+D163+D139+D131+D107+D115+D123</f>
        <v>0</v>
      </c>
      <c r="E176" s="245" t="n">
        <f aca="false">E99+E147+E155+E163+E139+E131+E107+E115+E123</f>
        <v>0</v>
      </c>
      <c r="F176" s="245" t="n">
        <f aca="false">F99+F147+F155+F163+F139+F131+F107+F115+F123</f>
        <v>0</v>
      </c>
      <c r="G176" s="245" t="n">
        <f aca="false">G99+G147+G155+G163+G139+G131+G107+G115+G123</f>
        <v>0</v>
      </c>
      <c r="H176" s="245" t="n">
        <f aca="false">H99+H147+H155+H163+H139+H131+H107+H115+H123</f>
        <v>0</v>
      </c>
      <c r="I176" s="245" t="n">
        <f aca="false">I99+I147+I155+I163+I139+I131+I107+I115+I123</f>
        <v>0</v>
      </c>
      <c r="J176" s="245" t="n">
        <f aca="false">J99+J147+J155+J163+J139+J131+J107+J115+J123</f>
        <v>0</v>
      </c>
      <c r="K176" s="245" t="n">
        <f aca="false">K99+K147+K155+K163+K139+K131+K107+K115+K123</f>
        <v>0</v>
      </c>
      <c r="L176" s="245" t="n">
        <f aca="false">L99+L147+L155+L163+L139+L131+L107+L115+L123</f>
        <v>0</v>
      </c>
      <c r="M176" s="245" t="n">
        <f aca="false">M99+M147+M155+M163+M139+M131+M107+M115+M123</f>
        <v>0</v>
      </c>
      <c r="N176" s="245" t="n">
        <f aca="false">N99+N147+N155+N163+N139+N131+N107+N115+N123</f>
        <v>0</v>
      </c>
      <c r="O176" s="245" t="n">
        <f aca="false">O99+O147+O155+O163+O139+O131+O107+O115+O123</f>
        <v>0</v>
      </c>
      <c r="P176" s="245" t="n">
        <f aca="false">P99+P147+P155+P163+P139+P131+P107+P115+P123</f>
        <v>0</v>
      </c>
      <c r="Q176" s="245" t="n">
        <f aca="false">Q99+Q147+Q155+Q163+Q139+Q131+Q107+Q115+Q123</f>
        <v>0</v>
      </c>
      <c r="R176" s="245" t="n">
        <f aca="false">R99+R147+R155+R163+R139+R131+R107+R115+R123</f>
        <v>0</v>
      </c>
      <c r="S176" s="245" t="n">
        <f aca="false">S99+S147+S155+S163+S139+S131+S107+S115+S123</f>
        <v>0</v>
      </c>
      <c r="T176" s="245" t="n">
        <f aca="false">T99+T147+T155+T163+T139+T131+T107+T115+T123</f>
        <v>0</v>
      </c>
      <c r="U176" s="245" t="n">
        <f aca="false">U99+U147+U155+U163+U139+U131+U107+U115+U123</f>
        <v>43.618</v>
      </c>
      <c r="V176" s="245" t="n">
        <f aca="false">V99+V147+V155+V163+V139+V131+V107+V115+V123</f>
        <v>68.643</v>
      </c>
      <c r="W176" s="245" t="n">
        <f aca="false">W99+W147+W155+W163+W139+W131+W107+W115+W123</f>
        <v>119.39625</v>
      </c>
      <c r="X176" s="245" t="n">
        <f aca="false">X99+X147+X155+X163+X139+X131+X107+X115+X123</f>
        <v>123.6505</v>
      </c>
      <c r="Y176" s="245" t="n">
        <f aca="false">Y99+Y147+Y155+Y163+Y139+Y131+Y107+Y115+Y123</f>
        <v>127.6545</v>
      </c>
      <c r="Z176" s="245" t="n">
        <f aca="false">Z99+Z147+Z155+Z163+Z139+Z131+Z107+Z115+Z123</f>
        <v>134.41125</v>
      </c>
      <c r="AA176" s="245" t="n">
        <f aca="false">AA99+AA147+AA155+AA163+AA139+AA131+AA107+AA115+AA123</f>
        <v>146.6735</v>
      </c>
      <c r="AB176" s="245" t="n">
        <f aca="false">AB99+AB147+AB155+AB163+AB139+AB131+AB107+AB115+AB123</f>
        <v>161.43825</v>
      </c>
      <c r="AC176" s="245" t="n">
        <f aca="false">AC99+AC147+AC155+AC163+AC139+AC131+AC107+AC115+AC123</f>
        <v>175.95275</v>
      </c>
      <c r="AD176" s="245" t="n">
        <f aca="false">AD99+AD147+AD155+AD163+AD139+AD131+AD107+AD115+AD123</f>
        <v>188.46525</v>
      </c>
      <c r="AE176" s="245" t="n">
        <f aca="false">AE99+AE147+AE155+AE163+AE139+AE131+AE107+AE115+AE123</f>
        <v>201.7285</v>
      </c>
      <c r="AF176" s="245" t="n">
        <f aca="false">AF99+AF147+AF155+AF163+AF139+AF131+AF107+AF115+AF123</f>
        <v>215.242</v>
      </c>
      <c r="AG176" s="245" t="n">
        <f aca="false">AG99+AG147+AG155+AG163+AG139+AG131+AG107+AG115+AG123</f>
        <v>228.50525</v>
      </c>
      <c r="AH176" s="245" t="n">
        <f aca="false">AH99+AH147+AH155+AH163+AH139+AH131+AH107+AH115+AH123</f>
        <v>238.7655</v>
      </c>
      <c r="AI176" s="175" t="n">
        <f aca="false">AI99+AI147+AI155+AI163+AI139+AI131+AI107+AI115+AI123</f>
        <v>246.273</v>
      </c>
      <c r="AJ176" s="245" t="n">
        <f aca="false">AJ99+AJ147+AJ155+AJ163+AJ139+AJ131+AJ107+AJ115+AJ123</f>
        <v>254.281</v>
      </c>
      <c r="AK176" s="245" t="n">
        <f aca="false">AK99+AK147+AK155+AK163+AK139+AK131+AK107+AK115+AK123</f>
        <v>258.7855</v>
      </c>
      <c r="AL176" s="245" t="n">
        <f aca="false">AL99+AL147+AL155+AL163+AL139+AL131+AL107+AL115+AL123</f>
        <v>263.03975</v>
      </c>
      <c r="AM176" s="245" t="n">
        <f aca="false">AM99+AM147+AM155+AM163+AM139+AM131+AM107+AM115+AM123</f>
        <v>266.54325</v>
      </c>
      <c r="AN176" s="245" t="n">
        <f aca="false">AN99+AN147+AN155+AN163+AN139+AN131+AN107+AN115+AN123</f>
        <v>269.54625</v>
      </c>
      <c r="AO176" s="245" t="n">
        <f aca="false">AO99+AO147+AO155+AO163+AO139+AO131+AO107+AO115+AO123</f>
        <v>293.57025</v>
      </c>
      <c r="AP176" s="245" t="n">
        <f aca="false">AP99+AP147+AP155+AP163+AP139+AP131+AP107+AP115+AP123</f>
        <v>317.344</v>
      </c>
      <c r="AQ176" s="245" t="n">
        <f aca="false">AQ99+AQ147+AQ155+AQ163+AQ139+AQ131+AQ107+AQ115+AQ123</f>
        <v>340.367</v>
      </c>
      <c r="AR176" s="245" t="n">
        <f aca="false">AR99+AR147+AR155+AR163+AR139+AR131+AR107+AR115+AR123</f>
        <v>341.368</v>
      </c>
      <c r="AS176" s="245" t="n">
        <f aca="false">AS99+AS147+AS155+AS163+AS139+AS131+AS107+AS115+AS123</f>
        <v>341.368</v>
      </c>
      <c r="AT176" s="245" t="n">
        <f aca="false">AT99+AT147+AT155+AT163+AT139+AT131+AT107+AT115+AT123</f>
        <v>341.368</v>
      </c>
      <c r="AU176" s="245" t="n">
        <f aca="false">AU99+AU147+AU155+AU163+AU139+AU131+AU107+AU115+AU123</f>
        <v>341.368</v>
      </c>
      <c r="AV176" s="245" t="n">
        <f aca="false">AV99+AV147+AV155+AV163+AV139+AV131+AV107+AV115+AV123</f>
        <v>341.368</v>
      </c>
      <c r="AW176" s="245" t="n">
        <f aca="false">AW99+AW147+AW155+AW163+AW139+AW131+AW107+AW115+AW123</f>
        <v>341.368</v>
      </c>
      <c r="AX176" s="245" t="n">
        <f aca="false">AX99+AX147+AX155+AX163+AX139+AX131+AX107+AX115+AX123</f>
        <v>341.368</v>
      </c>
      <c r="AY176" s="245" t="n">
        <f aca="false">AY99+AY147+AY155+AY163+AY139+AY131+AY107+AY115+AY123</f>
        <v>341.368</v>
      </c>
      <c r="AZ176" s="245" t="n">
        <f aca="false">AZ99+AZ147+AZ155+AZ163+AZ139+AZ131+AZ107+AZ115+AZ123</f>
        <v>341.368</v>
      </c>
      <c r="BA176" s="245" t="n">
        <f aca="false">BA99+BA147+BA155+BA163+BA139+BA131+BA107+BA115+BA123</f>
        <v>341.368</v>
      </c>
      <c r="BB176" s="245" t="n">
        <f aca="false">BB99+BB147+BB155+BB163+BB139+BB131+BB107+BB115+BB123</f>
        <v>341.368</v>
      </c>
      <c r="BC176" s="229"/>
      <c r="BD176" s="230"/>
      <c r="BE176" s="230"/>
      <c r="BF176" s="230"/>
      <c r="BG176" s="230"/>
      <c r="BH176" s="230"/>
      <c r="BI176" s="230"/>
      <c r="BJ176" s="230"/>
      <c r="BK176" s="230"/>
      <c r="BL176" s="230"/>
      <c r="BM176" s="230"/>
      <c r="BN176" s="230"/>
      <c r="BO176" s="230"/>
      <c r="BP176" s="230"/>
      <c r="BQ176" s="230"/>
      <c r="BR176" s="230"/>
      <c r="BS176" s="230"/>
      <c r="BT176" s="230"/>
      <c r="BU176" s="230"/>
      <c r="BV176" s="230"/>
      <c r="BW176" s="230"/>
      <c r="BX176" s="230"/>
      <c r="BY176" s="230"/>
      <c r="BZ176" s="230"/>
      <c r="CA176" s="230"/>
      <c r="CB176" s="230"/>
      <c r="CC176" s="230"/>
      <c r="CD176" s="230"/>
      <c r="CE176" s="230"/>
      <c r="CF176" s="230"/>
      <c r="CG176" s="230"/>
      <c r="CH176" s="230"/>
      <c r="CI176" s="230"/>
      <c r="CJ176" s="230"/>
      <c r="CK176" s="230"/>
      <c r="CL176" s="215"/>
      <c r="CM176" s="215"/>
      <c r="CN176" s="215"/>
      <c r="CO176" s="215"/>
      <c r="CP176" s="215"/>
      <c r="CQ176" s="215"/>
      <c r="CR176" s="215"/>
      <c r="CS176" s="215"/>
      <c r="CT176" s="215"/>
      <c r="CU176" s="215"/>
      <c r="CV176" s="215"/>
      <c r="CW176" s="215"/>
      <c r="CX176" s="215"/>
      <c r="CY176" s="215"/>
      <c r="CZ176" s="215"/>
      <c r="DA176" s="215"/>
      <c r="DB176" s="215"/>
      <c r="DC176" s="215"/>
      <c r="DD176" s="215"/>
      <c r="DE176" s="215"/>
      <c r="DF176" s="215"/>
      <c r="DG176" s="215"/>
      <c r="DH176" s="215"/>
      <c r="DI176" s="215"/>
      <c r="DJ176" s="215"/>
      <c r="DK176" s="215"/>
      <c r="DL176" s="215"/>
      <c r="DM176" s="215"/>
      <c r="DN176" s="215"/>
      <c r="DO176" s="215"/>
      <c r="DP176" s="215"/>
      <c r="DQ176" s="215"/>
      <c r="DR176" s="215"/>
      <c r="DS176" s="215"/>
      <c r="DT176" s="215"/>
      <c r="DU176" s="215"/>
      <c r="DV176" s="215"/>
      <c r="DW176" s="215"/>
      <c r="DX176" s="215"/>
      <c r="DY176" s="215"/>
      <c r="DZ176" s="215"/>
      <c r="EA176" s="215"/>
      <c r="EB176" s="215"/>
      <c r="EC176" s="215"/>
      <c r="ED176" s="215"/>
      <c r="EE176" s="215"/>
      <c r="EF176" s="215"/>
      <c r="EG176" s="215"/>
      <c r="EH176" s="215"/>
      <c r="EI176" s="215"/>
      <c r="EJ176" s="215"/>
      <c r="EK176" s="215"/>
      <c r="EL176" s="215"/>
      <c r="EM176" s="215"/>
      <c r="EN176" s="215"/>
      <c r="EO176" s="215"/>
      <c r="EP176" s="215"/>
      <c r="EQ176" s="215"/>
      <c r="ER176" s="215"/>
      <c r="ES176" s="215"/>
      <c r="ET176" s="215"/>
      <c r="EU176" s="215"/>
      <c r="EV176" s="215"/>
      <c r="EW176" s="215"/>
      <c r="EX176" s="215"/>
      <c r="EY176" s="215"/>
      <c r="EZ176" s="215"/>
      <c r="FA176" s="215"/>
      <c r="FB176" s="215"/>
      <c r="FC176" s="215"/>
      <c r="FD176" s="215"/>
      <c r="FE176" s="215"/>
      <c r="FF176" s="215"/>
      <c r="FG176" s="215"/>
      <c r="FH176" s="215"/>
      <c r="FI176" s="215"/>
      <c r="FJ176" s="215"/>
      <c r="FK176" s="215"/>
      <c r="FL176" s="215"/>
      <c r="FM176" s="215"/>
      <c r="FN176" s="215"/>
      <c r="FO176" s="215"/>
      <c r="FP176" s="215"/>
      <c r="FQ176" s="215"/>
      <c r="FR176" s="215"/>
      <c r="FS176" s="215"/>
      <c r="FT176" s="215"/>
      <c r="FU176" s="215"/>
      <c r="FV176" s="215"/>
      <c r="FW176" s="215"/>
      <c r="FX176" s="215"/>
      <c r="FY176" s="215"/>
      <c r="FZ176" s="215"/>
      <c r="GA176" s="215"/>
      <c r="GB176" s="215"/>
      <c r="GC176" s="215"/>
      <c r="GD176" s="215"/>
      <c r="GE176" s="215"/>
      <c r="GF176" s="215"/>
      <c r="GG176" s="215"/>
      <c r="GH176" s="215"/>
      <c r="GI176" s="215"/>
      <c r="GJ176" s="215"/>
      <c r="GK176" s="215"/>
      <c r="GL176" s="215"/>
      <c r="GM176" s="215"/>
      <c r="GN176" s="215"/>
      <c r="GO176" s="215"/>
      <c r="GP176" s="215"/>
      <c r="GQ176" s="215"/>
      <c r="GR176" s="215"/>
      <c r="GS176" s="215"/>
      <c r="GT176" s="215"/>
      <c r="GU176" s="215"/>
      <c r="GV176" s="215"/>
      <c r="GW176" s="215"/>
      <c r="GX176" s="215"/>
      <c r="GY176" s="215"/>
      <c r="GZ176" s="215"/>
      <c r="HA176" s="215"/>
      <c r="HB176" s="215"/>
      <c r="HC176" s="215"/>
      <c r="HD176" s="215"/>
      <c r="HE176" s="215"/>
      <c r="HF176" s="215"/>
      <c r="HG176" s="215"/>
      <c r="HH176" s="215"/>
      <c r="HI176" s="215"/>
      <c r="HJ176" s="215"/>
      <c r="HK176" s="215"/>
      <c r="HL176" s="215"/>
      <c r="HM176" s="215"/>
      <c r="HN176" s="215"/>
      <c r="HO176" s="215"/>
      <c r="HP176" s="215"/>
      <c r="HQ176" s="215"/>
      <c r="HR176" s="215"/>
      <c r="HS176" s="215"/>
      <c r="HT176" s="215"/>
      <c r="HU176" s="215"/>
      <c r="HV176" s="215"/>
      <c r="HW176" s="215"/>
      <c r="HX176" s="215"/>
      <c r="HY176" s="215"/>
      <c r="HZ176" s="215"/>
      <c r="IA176" s="215"/>
      <c r="IB176" s="215"/>
      <c r="IC176" s="215"/>
      <c r="ID176" s="215"/>
      <c r="IE176" s="215"/>
      <c r="IF176" s="215"/>
      <c r="IG176" s="215"/>
      <c r="IH176" s="215"/>
      <c r="II176" s="215"/>
      <c r="IJ176" s="215"/>
      <c r="IK176" s="215"/>
      <c r="IL176" s="215"/>
      <c r="IM176" s="215"/>
      <c r="IN176" s="215"/>
      <c r="IO176" s="215"/>
      <c r="IP176" s="215"/>
      <c r="IQ176" s="215"/>
      <c r="IR176" s="215"/>
      <c r="IS176" s="215"/>
      <c r="IT176" s="215"/>
      <c r="IU176" s="215"/>
      <c r="IV176" s="215"/>
      <c r="IW176" s="215"/>
    </row>
    <row r="177" customFormat="false" ht="12.75" hidden="false" customHeight="false" outlineLevel="0" collapsed="false">
      <c r="A177" s="149"/>
      <c r="B177" s="150"/>
      <c r="C177" s="236"/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  <c r="AI177" s="175"/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37"/>
      <c r="AV177" s="237"/>
      <c r="AW177" s="237"/>
      <c r="AX177" s="237"/>
      <c r="AY177" s="237"/>
      <c r="AZ177" s="237"/>
      <c r="BA177" s="237"/>
      <c r="BB177" s="237"/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49"/>
      <c r="BN177" s="149"/>
      <c r="BO177" s="149"/>
      <c r="BP177" s="149"/>
      <c r="BQ177" s="149"/>
      <c r="BR177" s="149"/>
      <c r="BS177" s="149"/>
      <c r="BT177" s="149"/>
      <c r="BU177" s="149"/>
      <c r="BV177" s="149"/>
      <c r="BW177" s="149"/>
      <c r="BX177" s="149"/>
      <c r="BY177" s="149"/>
      <c r="BZ177" s="149"/>
      <c r="CA177" s="149"/>
      <c r="CB177" s="149"/>
      <c r="CC177" s="149"/>
      <c r="CD177" s="149"/>
      <c r="CE177" s="149"/>
      <c r="CF177" s="149"/>
      <c r="CG177" s="149"/>
      <c r="CH177" s="149"/>
      <c r="CI177" s="149"/>
      <c r="CJ177" s="149"/>
      <c r="CK177" s="149"/>
      <c r="CL177" s="149"/>
      <c r="CM177" s="149"/>
      <c r="CN177" s="149"/>
      <c r="CO177" s="149"/>
      <c r="CP177" s="149"/>
      <c r="CQ177" s="149"/>
      <c r="CR177" s="149"/>
      <c r="CS177" s="149"/>
      <c r="CT177" s="149"/>
      <c r="CU177" s="149"/>
      <c r="CV177" s="149"/>
      <c r="CW177" s="149"/>
      <c r="CX177" s="149"/>
      <c r="CY177" s="149"/>
      <c r="CZ177" s="149"/>
      <c r="DA177" s="149"/>
      <c r="DB177" s="149"/>
      <c r="DC177" s="149"/>
      <c r="DD177" s="149"/>
      <c r="DE177" s="149"/>
      <c r="DF177" s="149"/>
      <c r="DG177" s="149"/>
      <c r="DH177" s="149"/>
      <c r="DI177" s="149"/>
      <c r="DJ177" s="149"/>
      <c r="DK177" s="149"/>
      <c r="DL177" s="149"/>
      <c r="DM177" s="149"/>
      <c r="DN177" s="149"/>
      <c r="DO177" s="149"/>
      <c r="DP177" s="149"/>
      <c r="DQ177" s="149"/>
      <c r="DR177" s="149"/>
      <c r="DS177" s="149"/>
      <c r="DT177" s="149"/>
      <c r="DU177" s="149"/>
      <c r="DV177" s="149"/>
      <c r="DW177" s="149"/>
      <c r="DX177" s="149"/>
      <c r="DY177" s="149"/>
      <c r="DZ177" s="149"/>
      <c r="EA177" s="149"/>
      <c r="EB177" s="149"/>
      <c r="EC177" s="149"/>
      <c r="ED177" s="149"/>
      <c r="EE177" s="149"/>
      <c r="EF177" s="149"/>
      <c r="EG177" s="149"/>
      <c r="EH177" s="149"/>
      <c r="EI177" s="149"/>
      <c r="EJ177" s="149"/>
      <c r="EK177" s="149"/>
      <c r="EL177" s="149"/>
      <c r="EM177" s="149"/>
      <c r="EN177" s="149"/>
      <c r="EO177" s="149"/>
      <c r="EP177" s="149"/>
      <c r="EQ177" s="149"/>
      <c r="ER177" s="149"/>
      <c r="ES177" s="149"/>
      <c r="ET177" s="149"/>
      <c r="EU177" s="149"/>
      <c r="EV177" s="149"/>
      <c r="EW177" s="149"/>
      <c r="EX177" s="149"/>
      <c r="EY177" s="149"/>
      <c r="EZ177" s="149"/>
      <c r="FA177" s="149"/>
      <c r="FB177" s="149"/>
      <c r="FC177" s="149"/>
      <c r="FD177" s="149"/>
      <c r="FE177" s="149"/>
      <c r="FF177" s="149"/>
      <c r="FG177" s="149"/>
      <c r="FH177" s="149"/>
      <c r="FI177" s="149"/>
      <c r="FJ177" s="149"/>
      <c r="FK177" s="149"/>
      <c r="FL177" s="149"/>
      <c r="FM177" s="149"/>
      <c r="FN177" s="149"/>
      <c r="FO177" s="149"/>
      <c r="FP177" s="149"/>
      <c r="FQ177" s="149"/>
      <c r="FR177" s="149"/>
      <c r="FS177" s="149"/>
      <c r="FT177" s="149"/>
      <c r="FU177" s="149"/>
      <c r="FV177" s="149"/>
      <c r="FW177" s="149"/>
      <c r="FX177" s="149"/>
      <c r="FY177" s="149"/>
      <c r="FZ177" s="149"/>
      <c r="GA177" s="149"/>
      <c r="GB177" s="149"/>
      <c r="GC177" s="149"/>
      <c r="GD177" s="149"/>
      <c r="GE177" s="149"/>
      <c r="GF177" s="149"/>
      <c r="GG177" s="149"/>
      <c r="GH177" s="149"/>
      <c r="GI177" s="149"/>
      <c r="GJ177" s="149"/>
      <c r="GK177" s="149"/>
      <c r="GL177" s="149"/>
      <c r="GM177" s="149"/>
      <c r="GN177" s="149"/>
      <c r="GO177" s="149"/>
      <c r="GP177" s="149"/>
      <c r="GQ177" s="149"/>
      <c r="GR177" s="149"/>
      <c r="GS177" s="149"/>
      <c r="GT177" s="149"/>
      <c r="GU177" s="149"/>
      <c r="GV177" s="149"/>
      <c r="GW177" s="149"/>
      <c r="GX177" s="149"/>
      <c r="GY177" s="149"/>
      <c r="GZ177" s="149"/>
      <c r="HA177" s="149"/>
      <c r="HB177" s="149"/>
      <c r="HC177" s="149"/>
      <c r="HD177" s="149"/>
      <c r="HE177" s="149"/>
      <c r="HF177" s="149"/>
      <c r="HG177" s="149"/>
      <c r="HH177" s="149"/>
      <c r="HI177" s="149"/>
      <c r="HJ177" s="149"/>
      <c r="HK177" s="149"/>
      <c r="HL177" s="149"/>
      <c r="HM177" s="149"/>
      <c r="HN177" s="149"/>
      <c r="HO177" s="149"/>
      <c r="HP177" s="149"/>
      <c r="HQ177" s="149"/>
      <c r="HR177" s="149"/>
      <c r="HS177" s="149"/>
      <c r="HT177" s="149"/>
      <c r="HU177" s="149"/>
      <c r="HV177" s="149"/>
      <c r="HW177" s="149"/>
      <c r="HX177" s="149"/>
      <c r="HY177" s="149"/>
      <c r="HZ177" s="149"/>
      <c r="IA177" s="149"/>
      <c r="IB177" s="149"/>
      <c r="IC177" s="149"/>
      <c r="ID177" s="149"/>
      <c r="IE177" s="149"/>
      <c r="IF177" s="149"/>
      <c r="IG177" s="149"/>
      <c r="IH177" s="149"/>
      <c r="II177" s="149"/>
      <c r="IJ177" s="149"/>
      <c r="IK177" s="149"/>
      <c r="IL177" s="149"/>
      <c r="IM177" s="149"/>
      <c r="IN177" s="149"/>
      <c r="IO177" s="149"/>
      <c r="IP177" s="149"/>
      <c r="IQ177" s="149"/>
      <c r="IR177" s="149"/>
      <c r="IS177" s="149"/>
      <c r="IT177" s="149"/>
      <c r="IU177" s="149"/>
      <c r="IV177" s="149"/>
      <c r="IW177" s="149"/>
    </row>
    <row r="178" customFormat="false" ht="12.75" hidden="false" customHeight="false" outlineLevel="0" collapsed="false">
      <c r="A178" s="149"/>
      <c r="B178" s="150" t="s">
        <v>138</v>
      </c>
      <c r="C178" s="236"/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  <c r="AD178" s="237"/>
      <c r="AE178" s="237"/>
      <c r="AF178" s="237"/>
      <c r="AG178" s="237"/>
      <c r="AH178" s="237"/>
      <c r="AI178" s="238"/>
      <c r="AJ178" s="237"/>
      <c r="AK178" s="237"/>
      <c r="AL178" s="237"/>
      <c r="AM178" s="237"/>
      <c r="AN178" s="237"/>
      <c r="AO178" s="237"/>
      <c r="AP178" s="237"/>
      <c r="AQ178" s="237"/>
      <c r="AR178" s="237"/>
      <c r="AS178" s="237"/>
      <c r="AT178" s="237"/>
      <c r="AU178" s="237"/>
      <c r="AV178" s="237"/>
      <c r="AW178" s="237"/>
      <c r="AX178" s="237"/>
      <c r="AY178" s="237"/>
      <c r="AZ178" s="237"/>
      <c r="BA178" s="237"/>
      <c r="BB178" s="237"/>
      <c r="BC178" s="149"/>
      <c r="BD178" s="149"/>
      <c r="BE178" s="149"/>
      <c r="BF178" s="149"/>
      <c r="BG178" s="149"/>
      <c r="BH178" s="149"/>
      <c r="BI178" s="149"/>
      <c r="BJ178" s="149"/>
      <c r="BK178" s="149"/>
      <c r="BL178" s="149"/>
      <c r="BM178" s="149"/>
      <c r="BN178" s="149"/>
      <c r="BO178" s="149"/>
      <c r="BP178" s="149"/>
      <c r="BQ178" s="149"/>
      <c r="BR178" s="149"/>
      <c r="BS178" s="149"/>
      <c r="BT178" s="149"/>
      <c r="BU178" s="149"/>
      <c r="BV178" s="149"/>
      <c r="BW178" s="149"/>
      <c r="BX178" s="149"/>
      <c r="BY178" s="149"/>
      <c r="BZ178" s="149"/>
      <c r="CA178" s="149"/>
      <c r="CB178" s="149"/>
      <c r="CC178" s="149"/>
      <c r="CD178" s="149"/>
      <c r="CE178" s="149"/>
      <c r="CF178" s="149"/>
      <c r="CG178" s="149"/>
      <c r="CH178" s="149"/>
      <c r="CI178" s="149"/>
      <c r="CJ178" s="149"/>
      <c r="CK178" s="149"/>
      <c r="CL178" s="149"/>
      <c r="CM178" s="149"/>
      <c r="CN178" s="149"/>
      <c r="CO178" s="149"/>
      <c r="CP178" s="149"/>
      <c r="CQ178" s="149"/>
      <c r="CR178" s="149"/>
      <c r="CS178" s="149"/>
      <c r="CT178" s="149"/>
      <c r="CU178" s="149"/>
      <c r="CV178" s="149"/>
      <c r="CW178" s="149"/>
      <c r="CX178" s="149"/>
      <c r="CY178" s="149"/>
      <c r="CZ178" s="149"/>
      <c r="DA178" s="149"/>
      <c r="DB178" s="149"/>
      <c r="DC178" s="149"/>
      <c r="DD178" s="149"/>
      <c r="DE178" s="149"/>
      <c r="DF178" s="149"/>
      <c r="DG178" s="149"/>
      <c r="DH178" s="149"/>
      <c r="DI178" s="149"/>
      <c r="DJ178" s="149"/>
      <c r="DK178" s="149"/>
      <c r="DL178" s="149"/>
      <c r="DM178" s="149"/>
      <c r="DN178" s="149"/>
      <c r="DO178" s="149"/>
      <c r="DP178" s="149"/>
      <c r="DQ178" s="149"/>
      <c r="DR178" s="149"/>
      <c r="DS178" s="149"/>
      <c r="DT178" s="149"/>
      <c r="DU178" s="149"/>
      <c r="DV178" s="149"/>
      <c r="DW178" s="149"/>
      <c r="DX178" s="149"/>
      <c r="DY178" s="149"/>
      <c r="DZ178" s="149"/>
      <c r="EA178" s="149"/>
      <c r="EB178" s="149"/>
      <c r="EC178" s="149"/>
      <c r="ED178" s="149"/>
      <c r="EE178" s="149"/>
      <c r="EF178" s="149"/>
      <c r="EG178" s="149"/>
      <c r="EH178" s="149"/>
      <c r="EI178" s="149"/>
      <c r="EJ178" s="149"/>
      <c r="EK178" s="149"/>
      <c r="EL178" s="149"/>
      <c r="EM178" s="149"/>
      <c r="EN178" s="149"/>
      <c r="EO178" s="149"/>
      <c r="EP178" s="149"/>
      <c r="EQ178" s="149"/>
      <c r="ER178" s="149"/>
      <c r="ES178" s="149"/>
      <c r="ET178" s="149"/>
      <c r="EU178" s="149"/>
      <c r="EV178" s="149"/>
      <c r="EW178" s="149"/>
      <c r="EX178" s="149"/>
      <c r="EY178" s="149"/>
      <c r="EZ178" s="149"/>
      <c r="FA178" s="149"/>
      <c r="FB178" s="149"/>
      <c r="FC178" s="149"/>
      <c r="FD178" s="149"/>
      <c r="FE178" s="149"/>
      <c r="FF178" s="149"/>
      <c r="FG178" s="149"/>
      <c r="FH178" s="149"/>
      <c r="FI178" s="149"/>
      <c r="FJ178" s="149"/>
      <c r="FK178" s="149"/>
      <c r="FL178" s="149"/>
      <c r="FM178" s="149"/>
      <c r="FN178" s="149"/>
      <c r="FO178" s="149"/>
      <c r="FP178" s="149"/>
      <c r="FQ178" s="149"/>
      <c r="FR178" s="149"/>
      <c r="FS178" s="149"/>
      <c r="FT178" s="149"/>
      <c r="FU178" s="149"/>
      <c r="FV178" s="149"/>
      <c r="FW178" s="149"/>
      <c r="FX178" s="149"/>
      <c r="FY178" s="149"/>
      <c r="FZ178" s="149"/>
      <c r="GA178" s="149"/>
      <c r="GB178" s="149"/>
      <c r="GC178" s="149"/>
      <c r="GD178" s="149"/>
      <c r="GE178" s="149"/>
      <c r="GF178" s="149"/>
      <c r="GG178" s="149"/>
      <c r="GH178" s="149"/>
      <c r="GI178" s="149"/>
      <c r="GJ178" s="149"/>
      <c r="GK178" s="149"/>
      <c r="GL178" s="149"/>
      <c r="GM178" s="149"/>
      <c r="GN178" s="149"/>
      <c r="GO178" s="149"/>
      <c r="GP178" s="149"/>
      <c r="GQ178" s="149"/>
      <c r="GR178" s="149"/>
      <c r="GS178" s="149"/>
      <c r="GT178" s="149"/>
      <c r="GU178" s="149"/>
      <c r="GV178" s="149"/>
      <c r="GW178" s="149"/>
      <c r="GX178" s="149"/>
      <c r="GY178" s="149"/>
      <c r="GZ178" s="149"/>
      <c r="HA178" s="149"/>
      <c r="HB178" s="149"/>
      <c r="HC178" s="149"/>
      <c r="HD178" s="149"/>
      <c r="HE178" s="149"/>
      <c r="HF178" s="149"/>
      <c r="HG178" s="149"/>
      <c r="HH178" s="149"/>
      <c r="HI178" s="149"/>
      <c r="HJ178" s="149"/>
      <c r="HK178" s="149"/>
      <c r="HL178" s="149"/>
      <c r="HM178" s="149"/>
      <c r="HN178" s="149"/>
      <c r="HO178" s="149"/>
      <c r="HP178" s="149"/>
      <c r="HQ178" s="149"/>
      <c r="HR178" s="149"/>
      <c r="HS178" s="149"/>
      <c r="HT178" s="149"/>
      <c r="HU178" s="149"/>
      <c r="HV178" s="149"/>
      <c r="HW178" s="149"/>
      <c r="HX178" s="149"/>
      <c r="HY178" s="149"/>
      <c r="HZ178" s="149"/>
      <c r="IA178" s="149"/>
      <c r="IB178" s="149"/>
      <c r="IC178" s="149"/>
      <c r="ID178" s="149"/>
      <c r="IE178" s="149"/>
      <c r="IF178" s="149"/>
      <c r="IG178" s="149"/>
      <c r="IH178" s="149"/>
      <c r="II178" s="149"/>
      <c r="IJ178" s="149"/>
      <c r="IK178" s="149"/>
      <c r="IL178" s="149"/>
      <c r="IM178" s="149"/>
      <c r="IN178" s="149"/>
      <c r="IO178" s="149"/>
      <c r="IP178" s="149"/>
      <c r="IQ178" s="149"/>
      <c r="IR178" s="149"/>
      <c r="IS178" s="149"/>
      <c r="IT178" s="149"/>
      <c r="IU178" s="149"/>
      <c r="IV178" s="149"/>
      <c r="IW178" s="149"/>
    </row>
    <row r="179" customFormat="false" ht="12.75" hidden="false" customHeight="false" outlineLevel="0" collapsed="false">
      <c r="A179" s="149"/>
      <c r="B179" s="150" t="s">
        <v>132</v>
      </c>
      <c r="C179" s="236" t="n">
        <f aca="false">+C171+C175+C167</f>
        <v>626.0439</v>
      </c>
      <c r="D179" s="237" t="n">
        <f aca="false">+D171+D175+D167</f>
        <v>0</v>
      </c>
      <c r="E179" s="237" t="n">
        <f aca="false">+E171+E175+E167</f>
        <v>0</v>
      </c>
      <c r="F179" s="237" t="n">
        <f aca="false">+F171+F175+F167</f>
        <v>0</v>
      </c>
      <c r="G179" s="237" t="n">
        <f aca="false">+G171+G175+G167</f>
        <v>0</v>
      </c>
      <c r="H179" s="237" t="n">
        <f aca="false">+H171+H175+H167</f>
        <v>3.6759</v>
      </c>
      <c r="I179" s="237" t="n">
        <f aca="false">+I171+I175+I167</f>
        <v>6.1265</v>
      </c>
      <c r="J179" s="237" t="n">
        <f aca="false">+J171+J175+J167</f>
        <v>8.5771</v>
      </c>
      <c r="K179" s="237" t="n">
        <f aca="false">+K171+K175+K167</f>
        <v>11.0277</v>
      </c>
      <c r="L179" s="237" t="n">
        <f aca="false">+L171+L175+L167</f>
        <v>12.86565</v>
      </c>
      <c r="M179" s="237" t="n">
        <f aca="false">+M171+M175+M167</f>
        <v>14.7036</v>
      </c>
      <c r="N179" s="237" t="n">
        <f aca="false">+N171+N175+N167</f>
        <v>18.2289</v>
      </c>
      <c r="O179" s="237" t="n">
        <f aca="false">+O171+O175+O167</f>
        <v>19.4542</v>
      </c>
      <c r="P179" s="237" t="n">
        <f aca="false">+P171+P175+P167</f>
        <v>20.6795</v>
      </c>
      <c r="Q179" s="237" t="n">
        <f aca="false">+Q171+Q175+Q167</f>
        <v>21.29215</v>
      </c>
      <c r="R179" s="237" t="n">
        <f aca="false">+R171+R175+R167</f>
        <v>21.9048</v>
      </c>
      <c r="S179" s="237" t="n">
        <f aca="false">+S171+S175+S167</f>
        <v>22.51745</v>
      </c>
      <c r="T179" s="237" t="n">
        <f aca="false">+T171+T175+T167</f>
        <v>36.2155</v>
      </c>
      <c r="U179" s="237" t="n">
        <f aca="false">+U171+U175+U167</f>
        <v>45.55175</v>
      </c>
      <c r="V179" s="237" t="n">
        <f aca="false">+V171+V175+V167</f>
        <v>46.1644</v>
      </c>
      <c r="W179" s="237" t="n">
        <f aca="false">+W171+W175+W167</f>
        <v>95.664320225</v>
      </c>
      <c r="X179" s="237" t="n">
        <f aca="false">+X171+X175+X167</f>
        <v>136.8266</v>
      </c>
      <c r="Y179" s="237" t="n">
        <f aca="false">+Y171+Y175+Y167</f>
        <v>145.6323375</v>
      </c>
      <c r="Z179" s="237" t="n">
        <f aca="false">+Z171+Z175+Z167</f>
        <v>148.292575</v>
      </c>
      <c r="AA179" s="237" t="n">
        <f aca="false">+AA171+AA175+AA167</f>
        <v>207.380675</v>
      </c>
      <c r="AB179" s="237" t="n">
        <f aca="false">+AB171+AB175+AB167</f>
        <v>221.423775</v>
      </c>
      <c r="AC179" s="237" t="n">
        <f aca="false">+AC171+AC175+AC167</f>
        <v>235.466875</v>
      </c>
      <c r="AD179" s="237" t="n">
        <f aca="false">+AD171+AD175+AD167</f>
        <v>250.657925</v>
      </c>
      <c r="AE179" s="237" t="n">
        <f aca="false">+AE171+AE175+AE167</f>
        <v>289.39825</v>
      </c>
      <c r="AF179" s="237" t="n">
        <f aca="false">+AF171+AF175+AF167</f>
        <v>312.268725</v>
      </c>
      <c r="AG179" s="237" t="n">
        <f aca="false">+AG171+AG175+AG167</f>
        <v>340.23366</v>
      </c>
      <c r="AH179" s="237" t="n">
        <f aca="false">+AH171+AH175+AH167</f>
        <v>375.3508</v>
      </c>
      <c r="AI179" s="238" t="n">
        <f aca="false">+AI171+AI175+AI167</f>
        <v>397.209565</v>
      </c>
      <c r="AJ179" s="237" t="n">
        <f aca="false">+AJ171+AJ175+AJ167</f>
        <v>436.324205</v>
      </c>
      <c r="AK179" s="237" t="n">
        <f aca="false">+AK171+AK175+AK167</f>
        <v>449.578395</v>
      </c>
      <c r="AL179" s="237" t="n">
        <f aca="false">+AL171+AL175+AL167</f>
        <v>462.832585</v>
      </c>
      <c r="AM179" s="237" t="n">
        <f aca="false">+AM171+AM175+AM167</f>
        <v>475.89545</v>
      </c>
      <c r="AN179" s="237" t="n">
        <f aca="false">+AN171+AN175+AN167</f>
        <v>488.76699</v>
      </c>
      <c r="AO179" s="237" t="n">
        <f aca="false">+AO171+AO175+AO167</f>
        <v>504.95799</v>
      </c>
      <c r="AP179" s="237" t="n">
        <f aca="false">+AP171+AP175+AP167</f>
        <v>537.33018</v>
      </c>
      <c r="AQ179" s="237" t="n">
        <f aca="false">+AQ171+AQ175+AQ167</f>
        <v>560.89198</v>
      </c>
      <c r="AR179" s="237" t="n">
        <f aca="false">+AR171+AR175+AR167</f>
        <v>572.325575</v>
      </c>
      <c r="AS179" s="237" t="n">
        <f aca="false">+AS171+AS175+AS167</f>
        <v>584.7235</v>
      </c>
      <c r="AT179" s="237" t="n">
        <f aca="false">+AT171+AT175+AT167</f>
        <v>593.6623</v>
      </c>
      <c r="AU179" s="237" t="n">
        <f aca="false">+AU171+AU175+AU167</f>
        <v>602.6011</v>
      </c>
      <c r="AV179" s="237" t="n">
        <f aca="false">+AV171+AV175+AV167</f>
        <v>611.5399</v>
      </c>
      <c r="AW179" s="237" t="n">
        <f aca="false">+AW171+AW175+AW167</f>
        <v>613.1079</v>
      </c>
      <c r="AX179" s="237" t="n">
        <f aca="false">+AX171+AX175+AX167</f>
        <v>614.6759</v>
      </c>
      <c r="AY179" s="237" t="n">
        <f aca="false">+AY171+AY175+AY167</f>
        <v>616.2439</v>
      </c>
      <c r="AZ179" s="237" t="n">
        <f aca="false">+AZ171+AZ175+AZ167</f>
        <v>624.0839</v>
      </c>
      <c r="BA179" s="237" t="n">
        <f aca="false">+BA171+BA175+BA167</f>
        <v>626.0439</v>
      </c>
      <c r="BB179" s="237" t="n">
        <f aca="false">+BB171+BB175+BB167</f>
        <v>626.0439</v>
      </c>
      <c r="BC179" s="149"/>
      <c r="BD179" s="149"/>
      <c r="BE179" s="149"/>
      <c r="BF179" s="149"/>
      <c r="BG179" s="149"/>
      <c r="BH179" s="149"/>
      <c r="BI179" s="149"/>
      <c r="BJ179" s="149"/>
      <c r="BK179" s="149"/>
      <c r="BL179" s="149"/>
      <c r="BM179" s="149"/>
      <c r="BN179" s="149"/>
      <c r="BO179" s="149"/>
      <c r="BP179" s="149"/>
      <c r="BQ179" s="149"/>
      <c r="BR179" s="149"/>
      <c r="BS179" s="149"/>
      <c r="BT179" s="149"/>
      <c r="BU179" s="149"/>
      <c r="BV179" s="149"/>
      <c r="BW179" s="149"/>
      <c r="BX179" s="149"/>
      <c r="BY179" s="149"/>
      <c r="BZ179" s="149"/>
      <c r="CA179" s="149"/>
      <c r="CB179" s="149"/>
      <c r="CC179" s="149"/>
      <c r="CD179" s="149"/>
      <c r="CE179" s="149"/>
      <c r="CF179" s="149"/>
      <c r="CG179" s="149"/>
      <c r="CH179" s="149"/>
      <c r="CI179" s="149"/>
      <c r="CJ179" s="149"/>
      <c r="CK179" s="149"/>
      <c r="CL179" s="149"/>
      <c r="CM179" s="149"/>
      <c r="CN179" s="149"/>
      <c r="CO179" s="149"/>
      <c r="CP179" s="149"/>
      <c r="CQ179" s="149"/>
      <c r="CR179" s="149"/>
      <c r="CS179" s="149"/>
      <c r="CT179" s="149"/>
      <c r="CU179" s="149"/>
      <c r="CV179" s="149"/>
      <c r="CW179" s="149"/>
      <c r="CX179" s="149"/>
      <c r="CY179" s="149"/>
      <c r="CZ179" s="149"/>
      <c r="DA179" s="149"/>
      <c r="DB179" s="149"/>
      <c r="DC179" s="149"/>
      <c r="DD179" s="149"/>
      <c r="DE179" s="149"/>
      <c r="DF179" s="149"/>
      <c r="DG179" s="149"/>
      <c r="DH179" s="149"/>
      <c r="DI179" s="149"/>
      <c r="DJ179" s="149"/>
      <c r="DK179" s="149"/>
      <c r="DL179" s="149"/>
      <c r="DM179" s="149"/>
      <c r="DN179" s="149"/>
      <c r="DO179" s="149"/>
      <c r="DP179" s="149"/>
      <c r="DQ179" s="149"/>
      <c r="DR179" s="149"/>
      <c r="DS179" s="149"/>
      <c r="DT179" s="149"/>
      <c r="DU179" s="149"/>
      <c r="DV179" s="149"/>
      <c r="DW179" s="149"/>
      <c r="DX179" s="149"/>
      <c r="DY179" s="149"/>
      <c r="DZ179" s="149"/>
      <c r="EA179" s="149"/>
      <c r="EB179" s="149"/>
      <c r="EC179" s="149"/>
      <c r="ED179" s="149"/>
      <c r="EE179" s="149"/>
      <c r="EF179" s="149"/>
      <c r="EG179" s="149"/>
      <c r="EH179" s="149"/>
      <c r="EI179" s="149"/>
      <c r="EJ179" s="149"/>
      <c r="EK179" s="149"/>
      <c r="EL179" s="149"/>
      <c r="EM179" s="149"/>
      <c r="EN179" s="149"/>
      <c r="EO179" s="149"/>
      <c r="EP179" s="149"/>
      <c r="EQ179" s="149"/>
      <c r="ER179" s="149"/>
      <c r="ES179" s="149"/>
      <c r="ET179" s="149"/>
      <c r="EU179" s="149"/>
      <c r="EV179" s="149"/>
      <c r="EW179" s="149"/>
      <c r="EX179" s="149"/>
      <c r="EY179" s="149"/>
      <c r="EZ179" s="149"/>
      <c r="FA179" s="149"/>
      <c r="FB179" s="149"/>
      <c r="FC179" s="149"/>
      <c r="FD179" s="149"/>
      <c r="FE179" s="149"/>
      <c r="FF179" s="149"/>
      <c r="FG179" s="149"/>
      <c r="FH179" s="149"/>
      <c r="FI179" s="149"/>
      <c r="FJ179" s="149"/>
      <c r="FK179" s="149"/>
      <c r="FL179" s="149"/>
      <c r="FM179" s="149"/>
      <c r="FN179" s="149"/>
      <c r="FO179" s="149"/>
      <c r="FP179" s="149"/>
      <c r="FQ179" s="149"/>
      <c r="FR179" s="149"/>
      <c r="FS179" s="149"/>
      <c r="FT179" s="149"/>
      <c r="FU179" s="149"/>
      <c r="FV179" s="149"/>
      <c r="FW179" s="149"/>
      <c r="FX179" s="149"/>
      <c r="FY179" s="149"/>
      <c r="FZ179" s="149"/>
      <c r="GA179" s="149"/>
      <c r="GB179" s="149"/>
      <c r="GC179" s="149"/>
      <c r="GD179" s="149"/>
      <c r="GE179" s="149"/>
      <c r="GF179" s="149"/>
      <c r="GG179" s="149"/>
      <c r="GH179" s="149"/>
      <c r="GI179" s="149"/>
      <c r="GJ179" s="149"/>
      <c r="GK179" s="149"/>
      <c r="GL179" s="149"/>
      <c r="GM179" s="149"/>
      <c r="GN179" s="149"/>
      <c r="GO179" s="149"/>
      <c r="GP179" s="149"/>
      <c r="GQ179" s="149"/>
      <c r="GR179" s="149"/>
      <c r="GS179" s="149"/>
      <c r="GT179" s="149"/>
      <c r="GU179" s="149"/>
      <c r="GV179" s="149"/>
      <c r="GW179" s="149"/>
      <c r="GX179" s="149"/>
      <c r="GY179" s="149"/>
      <c r="GZ179" s="149"/>
      <c r="HA179" s="149"/>
      <c r="HB179" s="149"/>
      <c r="HC179" s="149"/>
      <c r="HD179" s="149"/>
      <c r="HE179" s="149"/>
      <c r="HF179" s="149"/>
      <c r="HG179" s="149"/>
      <c r="HH179" s="149"/>
      <c r="HI179" s="149"/>
      <c r="HJ179" s="149"/>
      <c r="HK179" s="149"/>
      <c r="HL179" s="149"/>
      <c r="HM179" s="149"/>
      <c r="HN179" s="149"/>
      <c r="HO179" s="149"/>
      <c r="HP179" s="149"/>
      <c r="HQ179" s="149"/>
      <c r="HR179" s="149"/>
      <c r="HS179" s="149"/>
      <c r="HT179" s="149"/>
      <c r="HU179" s="149"/>
      <c r="HV179" s="149"/>
      <c r="HW179" s="149"/>
      <c r="HX179" s="149"/>
      <c r="HY179" s="149"/>
      <c r="HZ179" s="149"/>
      <c r="IA179" s="149"/>
      <c r="IB179" s="149"/>
      <c r="IC179" s="149"/>
      <c r="ID179" s="149"/>
      <c r="IE179" s="149"/>
      <c r="IF179" s="149"/>
      <c r="IG179" s="149"/>
      <c r="IH179" s="149"/>
      <c r="II179" s="149"/>
      <c r="IJ179" s="149"/>
      <c r="IK179" s="149"/>
      <c r="IL179" s="149"/>
      <c r="IM179" s="149"/>
      <c r="IN179" s="149"/>
      <c r="IO179" s="149"/>
      <c r="IP179" s="149"/>
      <c r="IQ179" s="149"/>
      <c r="IR179" s="149"/>
      <c r="IS179" s="149"/>
      <c r="IT179" s="149"/>
      <c r="IU179" s="149"/>
      <c r="IV179" s="149"/>
      <c r="IW179" s="149"/>
    </row>
    <row r="180" customFormat="false" ht="12.75" hidden="false" customHeight="false" outlineLevel="0" collapsed="false">
      <c r="A180" s="149"/>
      <c r="B180" s="150" t="s">
        <v>133</v>
      </c>
      <c r="C180" s="236"/>
      <c r="D180" s="237" t="n">
        <f aca="false">+D172+D176+D168</f>
        <v>1.2253</v>
      </c>
      <c r="E180" s="237" t="n">
        <f aca="false">+E172+E176+E168</f>
        <v>1.2253</v>
      </c>
      <c r="F180" s="237" t="n">
        <f aca="false">+F172+F176+F168</f>
        <v>3.6759</v>
      </c>
      <c r="G180" s="237" t="n">
        <f aca="false">+G172+G176+G168</f>
        <v>3.6759</v>
      </c>
      <c r="H180" s="237" t="n">
        <f aca="false">+H172+H176+H168</f>
        <v>3.6759</v>
      </c>
      <c r="I180" s="237" t="n">
        <f aca="false">+I172+I176+I168</f>
        <v>3.6759</v>
      </c>
      <c r="J180" s="237" t="n">
        <f aca="false">+J172+J176+J168</f>
        <v>3.6759</v>
      </c>
      <c r="K180" s="237" t="n">
        <f aca="false">+K172+K176+K168</f>
        <v>4.9012</v>
      </c>
      <c r="L180" s="237" t="n">
        <f aca="false">+L172+L176+L168</f>
        <v>4.9012</v>
      </c>
      <c r="M180" s="237" t="n">
        <f aca="false">+M172+M176+M168</f>
        <v>4.9012</v>
      </c>
      <c r="N180" s="237" t="n">
        <f aca="false">+N172+N176+N168</f>
        <v>6.1265</v>
      </c>
      <c r="O180" s="237" t="n">
        <f aca="false">+O172+O176+O168</f>
        <v>6.1265</v>
      </c>
      <c r="P180" s="237" t="n">
        <f aca="false">+P172+P176+P168</f>
        <v>6.1265</v>
      </c>
      <c r="Q180" s="237" t="n">
        <f aca="false">+Q172+Q176+Q168</f>
        <v>8.5771</v>
      </c>
      <c r="R180" s="237" t="n">
        <f aca="false">+R172+R176+R168</f>
        <v>8.5771</v>
      </c>
      <c r="S180" s="237" t="n">
        <f aca="false">+S172+S176+S168</f>
        <v>8.5771</v>
      </c>
      <c r="T180" s="237" t="n">
        <f aca="false">+T172+T176+T168</f>
        <v>8.5771</v>
      </c>
      <c r="U180" s="237" t="n">
        <f aca="false">+U172+U176+U168</f>
        <v>95.8131</v>
      </c>
      <c r="V180" s="237" t="n">
        <f aca="false">+V172+V176+V168</f>
        <v>120.8381</v>
      </c>
      <c r="W180" s="237" t="n">
        <f aca="false">+W172+W176+W168</f>
        <v>176.374475</v>
      </c>
      <c r="X180" s="237" t="n">
        <f aca="false">+X172+X176+X168</f>
        <v>197.322925</v>
      </c>
      <c r="Y180" s="237" t="n">
        <f aca="false">+Y172+Y176+Y168</f>
        <v>275.800225</v>
      </c>
      <c r="Z180" s="237" t="n">
        <f aca="false">+Z172+Z176+Z168</f>
        <v>283.5136</v>
      </c>
      <c r="AA180" s="237" t="n">
        <f aca="false">+AA172+AA176+AA168</f>
        <v>296.732475</v>
      </c>
      <c r="AB180" s="237" t="n">
        <f aca="false">+AB172+AB176+AB168</f>
        <v>312.45385</v>
      </c>
      <c r="AC180" s="237" t="n">
        <f aca="false">+AC172+AC176+AC168</f>
        <v>327.924975</v>
      </c>
      <c r="AD180" s="237" t="n">
        <f aca="false">+AD172+AD176+AD168</f>
        <v>341.3941</v>
      </c>
      <c r="AE180" s="237" t="n">
        <f aca="false">+AE172+AE176+AE168</f>
        <v>355.613975</v>
      </c>
      <c r="AF180" s="237" t="n">
        <f aca="false">+AF172+AF176+AF168</f>
        <v>373.812775</v>
      </c>
      <c r="AG180" s="237" t="n">
        <f aca="false">+AG172+AG176+AG168</f>
        <v>394.34054</v>
      </c>
      <c r="AH180" s="237" t="n">
        <f aca="false">+AH172+AH176+AH168</f>
        <v>423.55483</v>
      </c>
      <c r="AI180" s="238" t="n">
        <f aca="false">+AI172+AI176+AI168</f>
        <v>438.53687</v>
      </c>
      <c r="AJ180" s="237" t="n">
        <f aca="false">+AJ172+AJ176+AJ168</f>
        <v>454.01941</v>
      </c>
      <c r="AK180" s="237" t="n">
        <f aca="false">+AK172+AK176+AK168</f>
        <v>465.99845</v>
      </c>
      <c r="AL180" s="237" t="n">
        <f aca="false">+AL172+AL176+AL168</f>
        <v>477.34459</v>
      </c>
      <c r="AM180" s="237" t="n">
        <f aca="false">+AM172+AM176+AM168</f>
        <v>487.93998</v>
      </c>
      <c r="AN180" s="237" t="n">
        <f aca="false">+AN172+AN176+AN168</f>
        <v>498.03487</v>
      </c>
      <c r="AO180" s="237" t="n">
        <f aca="false">+AO172+AO176+AO168</f>
        <v>522.84287</v>
      </c>
      <c r="AP180" s="237" t="n">
        <f aca="false">+AP172+AP176+AP168</f>
        <v>553.70851</v>
      </c>
      <c r="AQ180" s="237" t="n">
        <f aca="false">+AQ172+AQ176+AQ168</f>
        <v>583.8234</v>
      </c>
      <c r="AR180" s="237" t="n">
        <f aca="false">+AR172+AR176+AR168</f>
        <v>585.6084</v>
      </c>
      <c r="AS180" s="237" t="n">
        <f aca="false">+AS172+AS176+AS168</f>
        <v>597.8719</v>
      </c>
      <c r="AT180" s="237" t="n">
        <f aca="false">+AT172+AT176+AT168</f>
        <v>598.6559</v>
      </c>
      <c r="AU180" s="237" t="n">
        <f aca="false">+AU172+AU176+AU168</f>
        <v>599.4399</v>
      </c>
      <c r="AV180" s="237" t="n">
        <f aca="false">+AV172+AV176+AV168</f>
        <v>600.2239</v>
      </c>
      <c r="AW180" s="237" t="n">
        <f aca="false">+AW172+AW176+AW168</f>
        <v>600.2239</v>
      </c>
      <c r="AX180" s="237" t="n">
        <f aca="false">+AX172+AX176+AX168</f>
        <v>600.2239</v>
      </c>
      <c r="AY180" s="237" t="n">
        <f aca="false">+AY172+AY176+AY168</f>
        <v>600.2239</v>
      </c>
      <c r="AZ180" s="237" t="n">
        <f aca="false">+AZ172+AZ176+AZ168</f>
        <v>600.2239</v>
      </c>
      <c r="BA180" s="237" t="n">
        <f aca="false">+BA172+BA176+BA168</f>
        <v>600.2239</v>
      </c>
      <c r="BB180" s="237" t="n">
        <f aca="false">+BB172+BB176+BB168</f>
        <v>623.7439</v>
      </c>
      <c r="BC180" s="149"/>
      <c r="BD180" s="149"/>
      <c r="BE180" s="149"/>
      <c r="BF180" s="149"/>
      <c r="BG180" s="149"/>
      <c r="BH180" s="149"/>
      <c r="BI180" s="149"/>
      <c r="BJ180" s="149"/>
      <c r="BK180" s="149"/>
      <c r="BL180" s="149"/>
      <c r="BM180" s="149"/>
      <c r="BN180" s="149"/>
      <c r="BO180" s="149"/>
      <c r="BP180" s="149"/>
      <c r="BQ180" s="149"/>
      <c r="BR180" s="149"/>
      <c r="BS180" s="149"/>
      <c r="BT180" s="149"/>
      <c r="BU180" s="149"/>
      <c r="BV180" s="149"/>
      <c r="BW180" s="149"/>
      <c r="BX180" s="149"/>
      <c r="BY180" s="149"/>
      <c r="BZ180" s="149"/>
      <c r="CA180" s="149"/>
      <c r="CB180" s="149"/>
      <c r="CC180" s="149"/>
      <c r="CD180" s="149"/>
      <c r="CE180" s="149"/>
      <c r="CF180" s="149"/>
      <c r="CG180" s="149"/>
      <c r="CH180" s="149"/>
      <c r="CI180" s="149"/>
      <c r="CJ180" s="149"/>
      <c r="CK180" s="149"/>
      <c r="CL180" s="149"/>
      <c r="CM180" s="149"/>
      <c r="CN180" s="149"/>
      <c r="CO180" s="149"/>
      <c r="CP180" s="149"/>
      <c r="CQ180" s="149"/>
      <c r="CR180" s="149"/>
      <c r="CS180" s="149"/>
      <c r="CT180" s="149"/>
      <c r="CU180" s="149"/>
      <c r="CV180" s="149"/>
      <c r="CW180" s="149"/>
      <c r="CX180" s="149"/>
      <c r="CY180" s="149"/>
      <c r="CZ180" s="149"/>
      <c r="DA180" s="149"/>
      <c r="DB180" s="149"/>
      <c r="DC180" s="149"/>
      <c r="DD180" s="149"/>
      <c r="DE180" s="149"/>
      <c r="DF180" s="149"/>
      <c r="DG180" s="149"/>
      <c r="DH180" s="149"/>
      <c r="DI180" s="149"/>
      <c r="DJ180" s="149"/>
      <c r="DK180" s="149"/>
      <c r="DL180" s="149"/>
      <c r="DM180" s="149"/>
      <c r="DN180" s="149"/>
      <c r="DO180" s="149"/>
      <c r="DP180" s="149"/>
      <c r="DQ180" s="149"/>
      <c r="DR180" s="149"/>
      <c r="DS180" s="149"/>
      <c r="DT180" s="149"/>
      <c r="DU180" s="149"/>
      <c r="DV180" s="149"/>
      <c r="DW180" s="149"/>
      <c r="DX180" s="149"/>
      <c r="DY180" s="149"/>
      <c r="DZ180" s="149"/>
      <c r="EA180" s="149"/>
      <c r="EB180" s="149"/>
      <c r="EC180" s="149"/>
      <c r="ED180" s="149"/>
      <c r="EE180" s="149"/>
      <c r="EF180" s="149"/>
      <c r="EG180" s="149"/>
      <c r="EH180" s="149"/>
      <c r="EI180" s="149"/>
      <c r="EJ180" s="149"/>
      <c r="EK180" s="149"/>
      <c r="EL180" s="149"/>
      <c r="EM180" s="149"/>
      <c r="EN180" s="149"/>
      <c r="EO180" s="149"/>
      <c r="EP180" s="149"/>
      <c r="EQ180" s="149"/>
      <c r="ER180" s="149"/>
      <c r="ES180" s="149"/>
      <c r="ET180" s="149"/>
      <c r="EU180" s="149"/>
      <c r="EV180" s="149"/>
      <c r="EW180" s="149"/>
      <c r="EX180" s="149"/>
      <c r="EY180" s="149"/>
      <c r="EZ180" s="149"/>
      <c r="FA180" s="149"/>
      <c r="FB180" s="149"/>
      <c r="FC180" s="149"/>
      <c r="FD180" s="149"/>
      <c r="FE180" s="149"/>
      <c r="FF180" s="149"/>
      <c r="FG180" s="149"/>
      <c r="FH180" s="149"/>
      <c r="FI180" s="149"/>
      <c r="FJ180" s="149"/>
      <c r="FK180" s="149"/>
      <c r="FL180" s="149"/>
      <c r="FM180" s="149"/>
      <c r="FN180" s="149"/>
      <c r="FO180" s="149"/>
      <c r="FP180" s="149"/>
      <c r="FQ180" s="149"/>
      <c r="FR180" s="149"/>
      <c r="FS180" s="149"/>
      <c r="FT180" s="149"/>
      <c r="FU180" s="149"/>
      <c r="FV180" s="149"/>
      <c r="FW180" s="149"/>
      <c r="FX180" s="149"/>
      <c r="FY180" s="149"/>
      <c r="FZ180" s="149"/>
      <c r="GA180" s="149"/>
      <c r="GB180" s="149"/>
      <c r="GC180" s="149"/>
      <c r="GD180" s="149"/>
      <c r="GE180" s="149"/>
      <c r="GF180" s="149"/>
      <c r="GG180" s="149"/>
      <c r="GH180" s="149"/>
      <c r="GI180" s="149"/>
      <c r="GJ180" s="149"/>
      <c r="GK180" s="149"/>
      <c r="GL180" s="149"/>
      <c r="GM180" s="149"/>
      <c r="GN180" s="149"/>
      <c r="GO180" s="149"/>
      <c r="GP180" s="149"/>
      <c r="GQ180" s="149"/>
      <c r="GR180" s="149"/>
      <c r="GS180" s="149"/>
      <c r="GT180" s="149"/>
      <c r="GU180" s="149"/>
      <c r="GV180" s="149"/>
      <c r="GW180" s="149"/>
      <c r="GX180" s="149"/>
      <c r="GY180" s="149"/>
      <c r="GZ180" s="149"/>
      <c r="HA180" s="149"/>
      <c r="HB180" s="149"/>
      <c r="HC180" s="149"/>
      <c r="HD180" s="149"/>
      <c r="HE180" s="149"/>
      <c r="HF180" s="149"/>
      <c r="HG180" s="149"/>
      <c r="HH180" s="149"/>
      <c r="HI180" s="149"/>
      <c r="HJ180" s="149"/>
      <c r="HK180" s="149"/>
      <c r="HL180" s="149"/>
      <c r="HM180" s="149"/>
      <c r="HN180" s="149"/>
      <c r="HO180" s="149"/>
      <c r="HP180" s="149"/>
      <c r="HQ180" s="149"/>
      <c r="HR180" s="149"/>
      <c r="HS180" s="149"/>
      <c r="HT180" s="149"/>
      <c r="HU180" s="149"/>
      <c r="HV180" s="149"/>
      <c r="HW180" s="149"/>
      <c r="HX180" s="149"/>
      <c r="HY180" s="149"/>
      <c r="HZ180" s="149"/>
      <c r="IA180" s="149"/>
      <c r="IB180" s="149"/>
      <c r="IC180" s="149"/>
      <c r="ID180" s="149"/>
      <c r="IE180" s="149"/>
      <c r="IF180" s="149"/>
      <c r="IG180" s="149"/>
      <c r="IH180" s="149"/>
      <c r="II180" s="149"/>
      <c r="IJ180" s="149"/>
      <c r="IK180" s="149"/>
      <c r="IL180" s="149"/>
      <c r="IM180" s="149"/>
      <c r="IN180" s="149"/>
      <c r="IO180" s="149"/>
      <c r="IP180" s="149"/>
      <c r="IQ180" s="149"/>
      <c r="IR180" s="149"/>
      <c r="IS180" s="149"/>
      <c r="IT180" s="149"/>
      <c r="IU180" s="149"/>
      <c r="IV180" s="149"/>
      <c r="IW180" s="149"/>
    </row>
    <row r="181" customFormat="false" ht="12.75" hidden="false" customHeight="false" outlineLevel="0" collapsed="false">
      <c r="A181" s="149"/>
      <c r="B181" s="150" t="s">
        <v>139</v>
      </c>
      <c r="C181" s="236"/>
      <c r="D181" s="237" t="n">
        <f aca="false">+D180-D179</f>
        <v>1.2253</v>
      </c>
      <c r="E181" s="237" t="n">
        <f aca="false">+E180-E179</f>
        <v>1.2253</v>
      </c>
      <c r="F181" s="237" t="n">
        <f aca="false">+F180-F179</f>
        <v>3.6759</v>
      </c>
      <c r="G181" s="237" t="n">
        <f aca="false">+G180-G179</f>
        <v>3.6759</v>
      </c>
      <c r="H181" s="237" t="n">
        <f aca="false">+H180-H179</f>
        <v>0</v>
      </c>
      <c r="I181" s="237" t="n">
        <f aca="false">+I180-I179</f>
        <v>-2.4506</v>
      </c>
      <c r="J181" s="237" t="n">
        <f aca="false">+J180-J179</f>
        <v>-4.9012</v>
      </c>
      <c r="K181" s="237" t="n">
        <f aca="false">+K180-K179</f>
        <v>-6.1265</v>
      </c>
      <c r="L181" s="237" t="n">
        <f aca="false">+L180-L179</f>
        <v>-7.96445</v>
      </c>
      <c r="M181" s="237" t="n">
        <f aca="false">+M180-M179</f>
        <v>-9.8024</v>
      </c>
      <c r="N181" s="237" t="n">
        <f aca="false">+N180-N179</f>
        <v>-12.1024</v>
      </c>
      <c r="O181" s="237" t="n">
        <f aca="false">+O180-O179</f>
        <v>-13.3277</v>
      </c>
      <c r="P181" s="237" t="n">
        <f aca="false">+P180-P179</f>
        <v>-14.553</v>
      </c>
      <c r="Q181" s="237" t="n">
        <f aca="false">+Q180-Q179</f>
        <v>-12.71505</v>
      </c>
      <c r="R181" s="237" t="n">
        <f aca="false">+R180-R179</f>
        <v>-13.3277</v>
      </c>
      <c r="S181" s="237" t="n">
        <f aca="false">+S180-S179</f>
        <v>-13.94035</v>
      </c>
      <c r="T181" s="237" t="n">
        <f aca="false">+T180-T179</f>
        <v>-27.6384</v>
      </c>
      <c r="U181" s="237" t="n">
        <f aca="false">+U180-U179</f>
        <v>50.26135</v>
      </c>
      <c r="V181" s="237" t="n">
        <f aca="false">+V180-V179</f>
        <v>74.6737</v>
      </c>
      <c r="W181" s="237" t="n">
        <f aca="false">+W180-W179</f>
        <v>80.710154775</v>
      </c>
      <c r="X181" s="237" t="n">
        <f aca="false">+X180-X179</f>
        <v>60.496325</v>
      </c>
      <c r="Y181" s="237" t="n">
        <f aca="false">+Y180-Y179</f>
        <v>130.1678875</v>
      </c>
      <c r="Z181" s="237" t="n">
        <f aca="false">+Z180-Z179</f>
        <v>135.221025</v>
      </c>
      <c r="AA181" s="237" t="n">
        <f aca="false">+AA180-AA179</f>
        <v>89.3517999999999</v>
      </c>
      <c r="AB181" s="237" t="n">
        <f aca="false">+AB180-AB179</f>
        <v>91.030075</v>
      </c>
      <c r="AC181" s="237" t="n">
        <f aca="false">+AC180-AC179</f>
        <v>92.4581</v>
      </c>
      <c r="AD181" s="237" t="n">
        <f aca="false">+AD180-AD179</f>
        <v>90.736175</v>
      </c>
      <c r="AE181" s="237" t="n">
        <f aca="false">+AE180-AE179</f>
        <v>66.215725</v>
      </c>
      <c r="AF181" s="237" t="n">
        <f aca="false">+AF180-AF179</f>
        <v>61.5440499999999</v>
      </c>
      <c r="AG181" s="237" t="n">
        <f aca="false">+AG180-AG179</f>
        <v>54.10688</v>
      </c>
      <c r="AH181" s="237" t="n">
        <f aca="false">+AH180-AH179</f>
        <v>48.20403</v>
      </c>
      <c r="AI181" s="238" t="n">
        <f aca="false">+AI180-AI179</f>
        <v>41.3273049999999</v>
      </c>
      <c r="AJ181" s="237" t="n">
        <f aca="false">+AJ180-AJ179</f>
        <v>17.695205</v>
      </c>
      <c r="AK181" s="237" t="n">
        <f aca="false">+AK180-AK179</f>
        <v>16.4200549999999</v>
      </c>
      <c r="AL181" s="237" t="n">
        <f aca="false">+AL180-AL179</f>
        <v>14.512005</v>
      </c>
      <c r="AM181" s="237" t="n">
        <f aca="false">+AM180-AM179</f>
        <v>12.0445299999999</v>
      </c>
      <c r="AN181" s="237" t="n">
        <f aca="false">+AN180-AN179</f>
        <v>9.26787999999999</v>
      </c>
      <c r="AO181" s="237" t="n">
        <f aca="false">+AO180-AO179</f>
        <v>17.8848799999998</v>
      </c>
      <c r="AP181" s="237" t="n">
        <f aca="false">+AP180-AP179</f>
        <v>16.3783299999999</v>
      </c>
      <c r="AQ181" s="237" t="n">
        <f aca="false">+AQ180-AQ179</f>
        <v>22.9314199999998</v>
      </c>
      <c r="AR181" s="237" t="n">
        <f aca="false">+AR180-AR179</f>
        <v>13.2828249999999</v>
      </c>
      <c r="AS181" s="237" t="n">
        <f aca="false">+AS180-AS179</f>
        <v>13.1483999999999</v>
      </c>
      <c r="AT181" s="237" t="n">
        <f aca="false">+AT180-AT179</f>
        <v>4.9935999999999</v>
      </c>
      <c r="AU181" s="237" t="n">
        <f aca="false">+AU180-AU179</f>
        <v>-3.16120000000001</v>
      </c>
      <c r="AV181" s="237" t="n">
        <f aca="false">+AV180-AV179</f>
        <v>-11.316</v>
      </c>
      <c r="AW181" s="237" t="n">
        <f aca="false">+AW180-AW179</f>
        <v>-12.884</v>
      </c>
      <c r="AX181" s="237" t="n">
        <f aca="false">+AX180-AX179</f>
        <v>-14.452</v>
      </c>
      <c r="AY181" s="237" t="n">
        <f aca="false">+AY180-AY179</f>
        <v>-16.02</v>
      </c>
      <c r="AZ181" s="237" t="n">
        <f aca="false">+AZ180-AZ179</f>
        <v>-23.86</v>
      </c>
      <c r="BA181" s="237" t="n">
        <f aca="false">+BA180-BA179</f>
        <v>-25.8200000000001</v>
      </c>
      <c r="BB181" s="237" t="n">
        <f aca="false">+BB180-BB179</f>
        <v>-2.30000000000007</v>
      </c>
      <c r="BC181" s="149"/>
      <c r="BD181" s="149"/>
      <c r="BE181" s="149"/>
      <c r="BF181" s="149"/>
      <c r="BG181" s="149"/>
      <c r="BH181" s="149"/>
      <c r="BI181" s="149"/>
      <c r="BJ181" s="149"/>
      <c r="BK181" s="149"/>
      <c r="BL181" s="149"/>
      <c r="BM181" s="149"/>
      <c r="BN181" s="149"/>
      <c r="BO181" s="149"/>
      <c r="BP181" s="149"/>
      <c r="BQ181" s="149"/>
      <c r="BR181" s="149"/>
      <c r="BS181" s="149"/>
      <c r="BT181" s="149"/>
      <c r="BU181" s="149"/>
      <c r="BV181" s="149"/>
      <c r="BW181" s="149"/>
      <c r="BX181" s="149"/>
      <c r="BY181" s="149"/>
      <c r="BZ181" s="149"/>
      <c r="CA181" s="149"/>
      <c r="CB181" s="149"/>
      <c r="CC181" s="149"/>
      <c r="CD181" s="149"/>
      <c r="CE181" s="149"/>
      <c r="CF181" s="149"/>
      <c r="CG181" s="149"/>
      <c r="CH181" s="149"/>
      <c r="CI181" s="149"/>
      <c r="CJ181" s="149"/>
      <c r="CK181" s="149"/>
      <c r="CL181" s="149"/>
      <c r="CM181" s="149"/>
      <c r="CN181" s="149"/>
      <c r="CO181" s="149"/>
      <c r="CP181" s="149"/>
      <c r="CQ181" s="149"/>
      <c r="CR181" s="149"/>
      <c r="CS181" s="149"/>
      <c r="CT181" s="149"/>
      <c r="CU181" s="149"/>
      <c r="CV181" s="149"/>
      <c r="CW181" s="149"/>
      <c r="CX181" s="149"/>
      <c r="CY181" s="149"/>
      <c r="CZ181" s="149"/>
      <c r="DA181" s="149"/>
      <c r="DB181" s="149"/>
      <c r="DC181" s="149"/>
      <c r="DD181" s="149"/>
      <c r="DE181" s="149"/>
      <c r="DF181" s="149"/>
      <c r="DG181" s="149"/>
      <c r="DH181" s="149"/>
      <c r="DI181" s="149"/>
      <c r="DJ181" s="149"/>
      <c r="DK181" s="149"/>
      <c r="DL181" s="149"/>
      <c r="DM181" s="149"/>
      <c r="DN181" s="149"/>
      <c r="DO181" s="149"/>
      <c r="DP181" s="149"/>
      <c r="DQ181" s="149"/>
      <c r="DR181" s="149"/>
      <c r="DS181" s="149"/>
      <c r="DT181" s="149"/>
      <c r="DU181" s="149"/>
      <c r="DV181" s="149"/>
      <c r="DW181" s="149"/>
      <c r="DX181" s="149"/>
      <c r="DY181" s="149"/>
      <c r="DZ181" s="149"/>
      <c r="EA181" s="149"/>
      <c r="EB181" s="149"/>
      <c r="EC181" s="149"/>
      <c r="ED181" s="149"/>
      <c r="EE181" s="149"/>
      <c r="EF181" s="149"/>
      <c r="EG181" s="149"/>
      <c r="EH181" s="149"/>
      <c r="EI181" s="149"/>
      <c r="EJ181" s="149"/>
      <c r="EK181" s="149"/>
      <c r="EL181" s="149"/>
      <c r="EM181" s="149"/>
      <c r="EN181" s="149"/>
      <c r="EO181" s="149"/>
      <c r="EP181" s="149"/>
      <c r="EQ181" s="149"/>
      <c r="ER181" s="149"/>
      <c r="ES181" s="149"/>
      <c r="ET181" s="149"/>
      <c r="EU181" s="149"/>
      <c r="EV181" s="149"/>
      <c r="EW181" s="149"/>
      <c r="EX181" s="149"/>
      <c r="EY181" s="149"/>
      <c r="EZ181" s="149"/>
      <c r="FA181" s="149"/>
      <c r="FB181" s="149"/>
      <c r="FC181" s="149"/>
      <c r="FD181" s="149"/>
      <c r="FE181" s="149"/>
      <c r="FF181" s="149"/>
      <c r="FG181" s="149"/>
      <c r="FH181" s="149"/>
      <c r="FI181" s="149"/>
      <c r="FJ181" s="149"/>
      <c r="FK181" s="149"/>
      <c r="FL181" s="149"/>
      <c r="FM181" s="149"/>
      <c r="FN181" s="149"/>
      <c r="FO181" s="149"/>
      <c r="FP181" s="149"/>
      <c r="FQ181" s="149"/>
      <c r="FR181" s="149"/>
      <c r="FS181" s="149"/>
      <c r="FT181" s="149"/>
      <c r="FU181" s="149"/>
      <c r="FV181" s="149"/>
      <c r="FW181" s="149"/>
      <c r="FX181" s="149"/>
      <c r="FY181" s="149"/>
      <c r="FZ181" s="149"/>
      <c r="GA181" s="149"/>
      <c r="GB181" s="149"/>
      <c r="GC181" s="149"/>
      <c r="GD181" s="149"/>
      <c r="GE181" s="149"/>
      <c r="GF181" s="149"/>
      <c r="GG181" s="149"/>
      <c r="GH181" s="149"/>
      <c r="GI181" s="149"/>
      <c r="GJ181" s="149"/>
      <c r="GK181" s="149"/>
      <c r="GL181" s="149"/>
      <c r="GM181" s="149"/>
      <c r="GN181" s="149"/>
      <c r="GO181" s="149"/>
      <c r="GP181" s="149"/>
      <c r="GQ181" s="149"/>
      <c r="GR181" s="149"/>
      <c r="GS181" s="149"/>
      <c r="GT181" s="149"/>
      <c r="GU181" s="149"/>
      <c r="GV181" s="149"/>
      <c r="GW181" s="149"/>
      <c r="GX181" s="149"/>
      <c r="GY181" s="149"/>
      <c r="GZ181" s="149"/>
      <c r="HA181" s="149"/>
      <c r="HB181" s="149"/>
      <c r="HC181" s="149"/>
      <c r="HD181" s="149"/>
      <c r="HE181" s="149"/>
      <c r="HF181" s="149"/>
      <c r="HG181" s="149"/>
      <c r="HH181" s="149"/>
      <c r="HI181" s="149"/>
      <c r="HJ181" s="149"/>
      <c r="HK181" s="149"/>
      <c r="HL181" s="149"/>
      <c r="HM181" s="149"/>
      <c r="HN181" s="149"/>
      <c r="HO181" s="149"/>
      <c r="HP181" s="149"/>
      <c r="HQ181" s="149"/>
      <c r="HR181" s="149"/>
      <c r="HS181" s="149"/>
      <c r="HT181" s="149"/>
      <c r="HU181" s="149"/>
      <c r="HV181" s="149"/>
      <c r="HW181" s="149"/>
      <c r="HX181" s="149"/>
      <c r="HY181" s="149"/>
      <c r="HZ181" s="149"/>
      <c r="IA181" s="149"/>
      <c r="IB181" s="149"/>
      <c r="IC181" s="149"/>
      <c r="ID181" s="149"/>
      <c r="IE181" s="149"/>
      <c r="IF181" s="149"/>
      <c r="IG181" s="149"/>
      <c r="IH181" s="149"/>
      <c r="II181" s="149"/>
      <c r="IJ181" s="149"/>
      <c r="IK181" s="149"/>
      <c r="IL181" s="149"/>
      <c r="IM181" s="149"/>
      <c r="IN181" s="149"/>
      <c r="IO181" s="149"/>
      <c r="IP181" s="149"/>
      <c r="IQ181" s="149"/>
      <c r="IR181" s="149"/>
      <c r="IS181" s="149"/>
      <c r="IT181" s="149"/>
      <c r="IU181" s="149"/>
      <c r="IV181" s="149"/>
      <c r="IW181" s="149"/>
    </row>
    <row r="182" customFormat="false" ht="12.75" hidden="false" customHeight="false" outlineLevel="0" collapsed="false">
      <c r="A182" s="149"/>
      <c r="B182" s="150"/>
      <c r="C182" s="236"/>
      <c r="D182" s="237"/>
      <c r="E182" s="237"/>
      <c r="F182" s="237"/>
      <c r="G182" s="237"/>
      <c r="H182" s="237"/>
      <c r="I182" s="237"/>
      <c r="J182" s="237"/>
      <c r="K182" s="237"/>
      <c r="L182" s="237"/>
      <c r="M182" s="237"/>
      <c r="N182" s="237"/>
      <c r="O182" s="237"/>
      <c r="P182" s="237"/>
      <c r="Q182" s="237"/>
      <c r="R182" s="237"/>
      <c r="S182" s="237"/>
      <c r="T182" s="237"/>
      <c r="U182" s="237"/>
      <c r="V182" s="237"/>
      <c r="W182" s="237"/>
      <c r="X182" s="237"/>
      <c r="Y182" s="237"/>
      <c r="Z182" s="237"/>
      <c r="AA182" s="237"/>
      <c r="AB182" s="237"/>
      <c r="AC182" s="237"/>
      <c r="AD182" s="237"/>
      <c r="AE182" s="237"/>
      <c r="AF182" s="237"/>
      <c r="AG182" s="237"/>
      <c r="AH182" s="237"/>
      <c r="AI182" s="238"/>
      <c r="AJ182" s="237"/>
      <c r="AK182" s="237"/>
      <c r="AL182" s="237"/>
      <c r="AM182" s="237"/>
      <c r="AN182" s="237"/>
      <c r="AO182" s="237"/>
      <c r="AP182" s="237"/>
      <c r="AQ182" s="237"/>
      <c r="AR182" s="237"/>
      <c r="AS182" s="237"/>
      <c r="AT182" s="237"/>
      <c r="AU182" s="237"/>
      <c r="AV182" s="237"/>
      <c r="AW182" s="237"/>
      <c r="AX182" s="237"/>
      <c r="AY182" s="237"/>
      <c r="AZ182" s="237"/>
      <c r="BA182" s="237"/>
      <c r="BB182" s="237"/>
      <c r="BC182" s="149"/>
      <c r="BD182" s="149"/>
      <c r="BE182" s="149"/>
      <c r="BF182" s="149"/>
      <c r="BG182" s="149"/>
      <c r="BH182" s="149"/>
      <c r="BI182" s="149"/>
      <c r="BJ182" s="149"/>
      <c r="BK182" s="149"/>
      <c r="BL182" s="149"/>
      <c r="BM182" s="149"/>
      <c r="BN182" s="149"/>
      <c r="BO182" s="149"/>
      <c r="BP182" s="149"/>
      <c r="BQ182" s="149"/>
      <c r="BR182" s="149"/>
      <c r="BS182" s="149"/>
      <c r="BT182" s="149"/>
      <c r="BU182" s="149"/>
      <c r="BV182" s="149"/>
      <c r="BW182" s="149"/>
      <c r="BX182" s="149"/>
      <c r="BY182" s="149"/>
      <c r="BZ182" s="149"/>
      <c r="CA182" s="149"/>
      <c r="CB182" s="149"/>
      <c r="CC182" s="149"/>
      <c r="CD182" s="149"/>
      <c r="CE182" s="149"/>
      <c r="CF182" s="149"/>
      <c r="CG182" s="149"/>
      <c r="CH182" s="149"/>
      <c r="CI182" s="149"/>
      <c r="CJ182" s="149"/>
      <c r="CK182" s="149"/>
      <c r="CL182" s="149"/>
      <c r="CM182" s="149"/>
      <c r="CN182" s="149"/>
      <c r="CO182" s="149"/>
      <c r="CP182" s="149"/>
      <c r="CQ182" s="149"/>
      <c r="CR182" s="149"/>
      <c r="CS182" s="149"/>
      <c r="CT182" s="149"/>
      <c r="CU182" s="149"/>
      <c r="CV182" s="149"/>
      <c r="CW182" s="149"/>
      <c r="CX182" s="149"/>
      <c r="CY182" s="149"/>
      <c r="CZ182" s="149"/>
      <c r="DA182" s="149"/>
      <c r="DB182" s="149"/>
      <c r="DC182" s="149"/>
      <c r="DD182" s="149"/>
      <c r="DE182" s="149"/>
      <c r="DF182" s="149"/>
      <c r="DG182" s="149"/>
      <c r="DH182" s="149"/>
      <c r="DI182" s="149"/>
      <c r="DJ182" s="149"/>
      <c r="DK182" s="149"/>
      <c r="DL182" s="149"/>
      <c r="DM182" s="149"/>
      <c r="DN182" s="149"/>
      <c r="DO182" s="149"/>
      <c r="DP182" s="149"/>
      <c r="DQ182" s="149"/>
      <c r="DR182" s="149"/>
      <c r="DS182" s="149"/>
      <c r="DT182" s="149"/>
      <c r="DU182" s="149"/>
      <c r="DV182" s="149"/>
      <c r="DW182" s="149"/>
      <c r="DX182" s="149"/>
      <c r="DY182" s="149"/>
      <c r="DZ182" s="149"/>
      <c r="EA182" s="149"/>
      <c r="EB182" s="149"/>
      <c r="EC182" s="149"/>
      <c r="ED182" s="149"/>
      <c r="EE182" s="149"/>
      <c r="EF182" s="149"/>
      <c r="EG182" s="149"/>
      <c r="EH182" s="149"/>
      <c r="EI182" s="149"/>
      <c r="EJ182" s="149"/>
      <c r="EK182" s="149"/>
      <c r="EL182" s="149"/>
      <c r="EM182" s="149"/>
      <c r="EN182" s="149"/>
      <c r="EO182" s="149"/>
      <c r="EP182" s="149"/>
      <c r="EQ182" s="149"/>
      <c r="ER182" s="149"/>
      <c r="ES182" s="149"/>
      <c r="ET182" s="149"/>
      <c r="EU182" s="149"/>
      <c r="EV182" s="149"/>
      <c r="EW182" s="149"/>
      <c r="EX182" s="149"/>
      <c r="EY182" s="149"/>
      <c r="EZ182" s="149"/>
      <c r="FA182" s="149"/>
      <c r="FB182" s="149"/>
      <c r="FC182" s="149"/>
      <c r="FD182" s="149"/>
      <c r="FE182" s="149"/>
      <c r="FF182" s="149"/>
      <c r="FG182" s="149"/>
      <c r="FH182" s="149"/>
      <c r="FI182" s="149"/>
      <c r="FJ182" s="149"/>
      <c r="FK182" s="149"/>
      <c r="FL182" s="149"/>
      <c r="FM182" s="149"/>
      <c r="FN182" s="149"/>
      <c r="FO182" s="149"/>
      <c r="FP182" s="149"/>
      <c r="FQ182" s="149"/>
      <c r="FR182" s="149"/>
      <c r="FS182" s="149"/>
      <c r="FT182" s="149"/>
      <c r="FU182" s="149"/>
      <c r="FV182" s="149"/>
      <c r="FW182" s="149"/>
      <c r="FX182" s="149"/>
      <c r="FY182" s="149"/>
      <c r="FZ182" s="149"/>
      <c r="GA182" s="149"/>
      <c r="GB182" s="149"/>
      <c r="GC182" s="149"/>
      <c r="GD182" s="149"/>
      <c r="GE182" s="149"/>
      <c r="GF182" s="149"/>
      <c r="GG182" s="149"/>
      <c r="GH182" s="149"/>
      <c r="GI182" s="149"/>
      <c r="GJ182" s="149"/>
      <c r="GK182" s="149"/>
      <c r="GL182" s="149"/>
      <c r="GM182" s="149"/>
      <c r="GN182" s="149"/>
      <c r="GO182" s="149"/>
      <c r="GP182" s="149"/>
      <c r="GQ182" s="149"/>
      <c r="GR182" s="149"/>
      <c r="GS182" s="149"/>
      <c r="GT182" s="149"/>
      <c r="GU182" s="149"/>
      <c r="GV182" s="149"/>
      <c r="GW182" s="149"/>
      <c r="GX182" s="149"/>
      <c r="GY182" s="149"/>
      <c r="GZ182" s="149"/>
      <c r="HA182" s="149"/>
      <c r="HB182" s="149"/>
      <c r="HC182" s="149"/>
      <c r="HD182" s="149"/>
      <c r="HE182" s="149"/>
      <c r="HF182" s="149"/>
      <c r="HG182" s="149"/>
      <c r="HH182" s="149"/>
      <c r="HI182" s="149"/>
      <c r="HJ182" s="149"/>
      <c r="HK182" s="149"/>
      <c r="HL182" s="149"/>
      <c r="HM182" s="149"/>
      <c r="HN182" s="149"/>
      <c r="HO182" s="149"/>
      <c r="HP182" s="149"/>
      <c r="HQ182" s="149"/>
      <c r="HR182" s="149"/>
      <c r="HS182" s="149"/>
      <c r="HT182" s="149"/>
      <c r="HU182" s="149"/>
      <c r="HV182" s="149"/>
      <c r="HW182" s="149"/>
      <c r="HX182" s="149"/>
      <c r="HY182" s="149"/>
      <c r="HZ182" s="149"/>
      <c r="IA182" s="149"/>
      <c r="IB182" s="149"/>
      <c r="IC182" s="149"/>
      <c r="ID182" s="149"/>
      <c r="IE182" s="149"/>
      <c r="IF182" s="149"/>
      <c r="IG182" s="149"/>
      <c r="IH182" s="149"/>
      <c r="II182" s="149"/>
      <c r="IJ182" s="149"/>
      <c r="IK182" s="149"/>
      <c r="IL182" s="149"/>
      <c r="IM182" s="149"/>
      <c r="IN182" s="149"/>
      <c r="IO182" s="149"/>
      <c r="IP182" s="149"/>
      <c r="IQ182" s="149"/>
      <c r="IR182" s="149"/>
      <c r="IS182" s="149"/>
      <c r="IT182" s="149"/>
      <c r="IU182" s="149"/>
      <c r="IV182" s="149"/>
      <c r="IW182" s="149"/>
    </row>
    <row r="183" customFormat="false" ht="12.75" hidden="false" customHeight="false" outlineLevel="0" collapsed="false"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  <c r="Q183" s="234"/>
      <c r="R183" s="234"/>
      <c r="S183" s="234"/>
      <c r="T183" s="234"/>
      <c r="U183" s="234"/>
      <c r="V183" s="234"/>
      <c r="W183" s="234"/>
      <c r="X183" s="234"/>
      <c r="Y183" s="234"/>
      <c r="Z183" s="234"/>
      <c r="AA183" s="234"/>
      <c r="AB183" s="234"/>
      <c r="AC183" s="234"/>
      <c r="AD183" s="234"/>
      <c r="AE183" s="234"/>
      <c r="AF183" s="234"/>
      <c r="AG183" s="234"/>
      <c r="AH183" s="234"/>
      <c r="AI183" s="235"/>
      <c r="AJ183" s="234"/>
      <c r="AK183" s="234"/>
      <c r="AL183" s="234"/>
      <c r="AM183" s="234"/>
      <c r="AN183" s="234"/>
      <c r="AO183" s="234"/>
      <c r="AP183" s="234"/>
      <c r="AQ183" s="234"/>
      <c r="AR183" s="234"/>
      <c r="AS183" s="234"/>
      <c r="AT183" s="234"/>
      <c r="AU183" s="234"/>
      <c r="AV183" s="234"/>
      <c r="AW183" s="234"/>
      <c r="AX183" s="234"/>
      <c r="AY183" s="234"/>
      <c r="AZ183" s="234"/>
      <c r="BA183" s="234"/>
      <c r="BB183" s="234"/>
    </row>
    <row r="184" customFormat="false" ht="12.75" hidden="false" customHeight="false" outlineLevel="0" collapsed="false">
      <c r="B184" s="145" t="s">
        <v>140</v>
      </c>
      <c r="C184" s="246" t="n">
        <f aca="false">SUM(C10:C163)</f>
        <v>626.0439</v>
      </c>
      <c r="D184" s="234" t="n">
        <f aca="false">+D106+D114+D122+D146+D154+D18+D98+D74+D82+D90+D130+D138+D58+D10+D162+D66+D50+D42+D34+D26</f>
        <v>0</v>
      </c>
      <c r="E184" s="234" t="n">
        <f aca="false">+E106+E114+E122+E146+E154+E18+E98+E74+E82+E90+E130+E138+E58+E10+E162+E66+E50+E42+E34+E26</f>
        <v>0</v>
      </c>
      <c r="F184" s="234" t="n">
        <f aca="false">+F106+F114+F122+F146+F154+F18+F98+F74+F82+F90+F130+F138+F58+F10+F162+F66+F50+F42+F34+F26</f>
        <v>0</v>
      </c>
      <c r="G184" s="234" t="n">
        <f aca="false">+G106+G114+G122+G146+G154+G18+G98+G74+G82+G90+G130+G138+G58+G10+G162+G66+G50+G42+G34+G26</f>
        <v>0</v>
      </c>
      <c r="H184" s="234" t="n">
        <f aca="false">+H106+H114+H122+H146+H154+H18+H98+H74+H82+H90+H130+H138+H58+H10+H162+H66+H50+H42+H34+H26</f>
        <v>3.6759</v>
      </c>
      <c r="I184" s="234" t="n">
        <f aca="false">+I106+I114+I122+I146+I154+I18+I98+I74+I82+I90+I130+I138+I58+I10+I162+I66+I50+I42+I34+I26</f>
        <v>6.1265</v>
      </c>
      <c r="J184" s="234" t="n">
        <f aca="false">+J106+J114+J122+J146+J154+J18+J98+J74+J82+J90+J130+J138+J58+J10+J162+J66+J50+J42+J34+J26</f>
        <v>8.5771</v>
      </c>
      <c r="K184" s="234" t="n">
        <f aca="false">+K106+K114+K122+K146+K154+K18+K98+K74+K82+K90+K130+K138+K58+K10+K162+K66+K50+K42+K34+K26</f>
        <v>11.0277</v>
      </c>
      <c r="L184" s="234" t="n">
        <f aca="false">+L106+L114+L122+L146+L154+L18+L98+L74+L82+L90+L130+L138+L58+L10+L162+L66+L50+L42+L34+L26</f>
        <v>12.86565</v>
      </c>
      <c r="M184" s="234" t="n">
        <f aca="false">+M106+M114+M122+M146+M154+M18+M98+M74+M82+M90+M130+M138+M58+M10+M162+M66+M50+M42+M34+M26</f>
        <v>14.7036</v>
      </c>
      <c r="N184" s="234" t="n">
        <f aca="false">+N106+N114+N122+N146+N154+N18+N98+N74+N82+N90+N130+N138+N58+N10+N162+N66+N50+N42+N34+N26</f>
        <v>18.2289</v>
      </c>
      <c r="O184" s="234" t="n">
        <f aca="false">+O106+O114+O122+O146+O154+O18+O98+O74+O82+O90+O130+O138+O58+O10+O162+O66+O50+O42+O34+O26</f>
        <v>19.4542</v>
      </c>
      <c r="P184" s="234" t="n">
        <f aca="false">+P106+P114+P122+P146+P154+P18+P98+P74+P82+P90+P130+P138+P58+P10+P162+P66+P50+P42+P34+P26</f>
        <v>20.6795</v>
      </c>
      <c r="Q184" s="234" t="n">
        <f aca="false">+Q106+Q114+Q122+Q146+Q154+Q18+Q98+Q74+Q82+Q90+Q130+Q138+Q58+Q10+Q162+Q66+Q50+Q42+Q34+Q26</f>
        <v>21.29215</v>
      </c>
      <c r="R184" s="234" t="n">
        <f aca="false">+R106+R114+R122+R146+R154+R18+R98+R74+R82+R90+R130+R138+R58+R10+R162+R66+R50+R42+R34+R26</f>
        <v>21.9048</v>
      </c>
      <c r="S184" s="234" t="n">
        <f aca="false">+S106+S114+S122+S146+S154+S18+S98+S74+S82+S90+S130+S138+S58+S10+S162+S66+S50+S42+S34+S26</f>
        <v>22.51745</v>
      </c>
      <c r="T184" s="234" t="n">
        <f aca="false">+T106+T114+T122+T146+T154+T18+T98+T74+T82+T90+T130+T138+T58+T10+T162+T66+T50+T42+T34+T26</f>
        <v>36.2155</v>
      </c>
      <c r="U184" s="234" t="n">
        <f aca="false">+U106+U114+U122+U146+U154+U18+U98+U74+U82+U90+U130+U138+U58+U10+U162+U66+U50+U42+U34+U26</f>
        <v>45.55175</v>
      </c>
      <c r="V184" s="234" t="n">
        <f aca="false">+V106+V114+V122+V146+V154+V18+V98+V74+V82+V90+V130+V138+V58+V10+V162+V66+V50+V42+V34+V26</f>
        <v>46.1644</v>
      </c>
      <c r="W184" s="234" t="n">
        <f aca="false">+W106+W114+W122+W146+W154+W18+W98+W74+W82+W90+W130+W138+W58+W10+W162+W66+W50+W42+W34+W26</f>
        <v>95.664320225</v>
      </c>
      <c r="X184" s="234" t="n">
        <f aca="false">+X106+X114+X122+X146+X154+X18+X98+X74+X82+X90+X130+X138+X58+X10+X162+X66+X50+X42+X34+X26</f>
        <v>136.8266</v>
      </c>
      <c r="Y184" s="234" t="n">
        <f aca="false">+Y106+Y114+Y122+Y146+Y154+Y18+Y98+Y74+Y82+Y90+Y130+Y138+Y58+Y10+Y162+Y66+Y50+Y42+Y34+Y26</f>
        <v>145.6323375</v>
      </c>
      <c r="Z184" s="234" t="n">
        <f aca="false">+Z106+Z114+Z122+Z146+Z154+Z18+Z98+Z74+Z82+Z90+Z130+Z138+Z58+Z10+Z162+Z66+Z50+Z42+Z34+Z26</f>
        <v>148.292575</v>
      </c>
      <c r="AA184" s="234" t="n">
        <f aca="false">+AA106+AA114+AA122+AA146+AA154+AA18+AA98+AA74+AA82+AA90+AA130+AA138+AA58+AA10+AA162+AA66+AA50+AA42+AA34+AA26</f>
        <v>207.380675</v>
      </c>
      <c r="AB184" s="234" t="n">
        <f aca="false">+AB106+AB114+AB122+AB146+AB154+AB18+AB98+AB74+AB82+AB90+AB130+AB138+AB58+AB10+AB162+AB66+AB50+AB42+AB34+AB26</f>
        <v>221.423775</v>
      </c>
      <c r="AC184" s="234" t="n">
        <f aca="false">+AC106+AC114+AC122+AC146+AC154+AC18+AC98+AC74+AC82+AC90+AC130+AC138+AC58+AC10+AC162+AC66+AC50+AC42+AC34+AC26</f>
        <v>235.466875</v>
      </c>
      <c r="AD184" s="234" t="n">
        <f aca="false">+AD106+AD114+AD122+AD146+AD154+AD18+AD98+AD74+AD82+AD90+AD130+AD138+AD58+AD10+AD162+AD66+AD50+AD42+AD34+AD26</f>
        <v>250.657925</v>
      </c>
      <c r="AE184" s="234" t="n">
        <f aca="false">+AE106+AE114+AE122+AE146+AE154+AE18+AE98+AE74+AE82+AE90+AE130+AE138+AE58+AE10+AE162+AE66+AE50+AE42+AE34+AE26</f>
        <v>289.39825</v>
      </c>
      <c r="AF184" s="234" t="n">
        <f aca="false">+AF106+AF114+AF122+AF146+AF154+AF18+AF98+AF74+AF82+AF90+AF130+AF138+AF58+AF10+AF162+AF66+AF50+AF42+AF34+AF26</f>
        <v>312.268725</v>
      </c>
      <c r="AG184" s="234" t="n">
        <f aca="false">+AG106+AG114+AG122+AG146+AG154+AG18+AG98+AG74+AG82+AG90+AG130+AG138+AG58+AG10+AG162+AG66+AG50+AG42+AG34+AG26</f>
        <v>340.23366</v>
      </c>
      <c r="AH184" s="234" t="n">
        <f aca="false">+AH106+AH114+AH122+AH146+AH154+AH18+AH98+AH74+AH82+AH90+AH130+AH138+AH58+AH10+AH162+AH66+AH50+AH42+AH34+AH26</f>
        <v>375.3508</v>
      </c>
      <c r="AI184" s="235" t="n">
        <f aca="false">+AI106+AI114+AI122+AI146+AI154+AI18+AI98+AI74+AI82+AI90+AI130+AI138+AI58+AI10+AI162+AI66+AI50+AI42+AI34+AI26</f>
        <v>397.209565</v>
      </c>
      <c r="AJ184" s="234" t="n">
        <f aca="false">+AJ106+AJ114+AJ122+AJ146+AJ154+AJ18+AJ98+AJ74+AJ82+AJ90+AJ130+AJ138+AJ58+AJ10+AJ162+AJ66+AJ50+AJ42+AJ34+AJ26</f>
        <v>436.324205</v>
      </c>
      <c r="AK184" s="234" t="n">
        <f aca="false">+AK106+AK114+AK122+AK146+AK154+AK18+AK98+AK74+AK82+AK90+AK130+AK138+AK58+AK10+AK162+AK66+AK50+AK42+AK34+AK26</f>
        <v>449.578395</v>
      </c>
      <c r="AL184" s="234" t="n">
        <f aca="false">+AL106+AL114+AL122+AL146+AL154+AL18+AL98+AL74+AL82+AL90+AL130+AL138+AL58+AL10+AL162+AL66+AL50+AL42+AL34+AL26</f>
        <v>462.832585</v>
      </c>
      <c r="AM184" s="234" t="n">
        <f aca="false">+AM106+AM114+AM122+AM146+AM154+AM18+AM98+AM74+AM82+AM90+AM130+AM138+AM58+AM10+AM162+AM66+AM50+AM42+AM34+AM26</f>
        <v>475.89545</v>
      </c>
      <c r="AN184" s="234" t="n">
        <f aca="false">+AN106+AN114+AN122+AN146+AN154+AN18+AN98+AN74+AN82+AN90+AN130+AN138+AN58+AN10+AN162+AN66+AN50+AN42+AN34+AN26</f>
        <v>488.76699</v>
      </c>
      <c r="AO184" s="234" t="n">
        <f aca="false">+AO106+AO114+AO122+AO146+AO154+AO18+AO98+AO74+AO82+AO90+AO130+AO138+AO58+AO10+AO162+AO66+AO50+AO42+AO34+AO26</f>
        <v>504.95799</v>
      </c>
      <c r="AP184" s="234" t="n">
        <f aca="false">+AP106+AP114+AP122+AP146+AP154+AP18+AP98+AP74+AP82+AP90+AP130+AP138+AP58+AP10+AP162+AP66+AP50+AP42+AP34+AP26</f>
        <v>537.33018</v>
      </c>
      <c r="AQ184" s="234" t="n">
        <f aca="false">+AQ106+AQ114+AQ122+AQ146+AQ154+AQ18+AQ98+AQ74+AQ82+AQ90+AQ130+AQ138+AQ58+AQ10+AQ162+AQ66+AQ50+AQ42+AQ34+AQ26</f>
        <v>560.89198</v>
      </c>
      <c r="AR184" s="234" t="n">
        <f aca="false">+AR106+AR114+AR122+AR146+AR154+AR18+AR98+AR74+AR82+AR90+AR130+AR138+AR58+AR10+AR162+AR66+AR50+AR42+AR34+AR26</f>
        <v>572.325575</v>
      </c>
      <c r="AS184" s="234" t="n">
        <f aca="false">+AS106+AS114+AS122+AS146+AS154+AS18+AS98+AS74+AS82+AS90+AS130+AS138+AS58+AS10+AS162+AS66+AS50+AS42+AS34+AS26</f>
        <v>584.7235</v>
      </c>
      <c r="AT184" s="234" t="n">
        <f aca="false">+AT106+AT114+AT122+AT146+AT154+AT18+AT98+AT74+AT82+AT90+AT130+AT138+AT58+AT10+AT162+AT66+AT50+AT42+AT34+AT26</f>
        <v>593.6623</v>
      </c>
      <c r="AU184" s="234" t="n">
        <f aca="false">+AU106+AU114+AU122+AU146+AU154+AU18+AU98+AU74+AU82+AU90+AU130+AU138+AU58+AU10+AU162+AU66+AU50+AU42+AU34+AU26</f>
        <v>602.6011</v>
      </c>
      <c r="AV184" s="234" t="n">
        <f aca="false">+AV106+AV114+AV122+AV146+AV154+AV18+AV98+AV74+AV82+AV90+AV130+AV138+AV58+AV10+AV162+AV66+AV50+AV42+AV34+AV26</f>
        <v>611.5399</v>
      </c>
      <c r="AW184" s="234" t="n">
        <f aca="false">+AW106+AW114+AW122+AW146+AW154+AW18+AW98+AW74+AW82+AW90+AW130+AW138+AW58+AW10+AW162+AW66+AW50+AW42+AW34+AW26</f>
        <v>613.1079</v>
      </c>
      <c r="AX184" s="234" t="n">
        <f aca="false">+AX106+AX114+AX122+AX146+AX154+AX18+AX98+AX74+AX82+AX90+AX130+AX138+AX58+AX10+AX162+AX66+AX50+AX42+AX34+AX26</f>
        <v>614.6759</v>
      </c>
      <c r="AY184" s="234" t="n">
        <f aca="false">+AY106+AY114+AY122+AY146+AY154+AY18+AY98+AY74+AY82+AY90+AY130+AY138+AY58+AY10+AY162+AY66+AY50+AY42+AY34+AY26</f>
        <v>616.2439</v>
      </c>
      <c r="AZ184" s="234" t="n">
        <f aca="false">+AZ106+AZ114+AZ122+AZ146+AZ154+AZ18+AZ98+AZ74+AZ82+AZ90+AZ130+AZ138+AZ58+AZ10+AZ162+AZ66+AZ50+AZ42+AZ34+AZ26</f>
        <v>624.0839</v>
      </c>
      <c r="BA184" s="234" t="n">
        <f aca="false">+BA106+BA114+BA122+BA146+BA154+BA18+BA98+BA74+BA82+BA90+BA130+BA138+BA58+BA10+BA162+BA66+BA50+BA42+BA34+BA26</f>
        <v>626.0439</v>
      </c>
      <c r="BB184" s="234" t="n">
        <f aca="false">+BB106+BB114+BB122+BB146+BB154+BB18+BB98+BB74+BB82+BB90+BB130+BB138+BB58+BB10+BB162+BB66+BB50+BB42+BB34+BB26</f>
        <v>626.0439</v>
      </c>
    </row>
    <row r="185" customFormat="false" ht="12.75" hidden="false" customHeight="false" outlineLevel="0" collapsed="false">
      <c r="D185" s="234" t="n">
        <f aca="false">+D107+D115+D123+D147+D155+D19+D99+D75+D83+D91+D131+D139+D59+D11+D163+D67+D51+D43+D35+D27</f>
        <v>1.2253</v>
      </c>
      <c r="E185" s="234" t="n">
        <f aca="false">+E107+E115+E123+E147+E155+E19+E99+E75+E83+E91+E131+E139+E59+E11+E163+E67+E51+E43+E35+E27</f>
        <v>1.2253</v>
      </c>
      <c r="F185" s="234" t="n">
        <f aca="false">+F107+F115+F123+F147+F155+F19+F99+F75+F83+F91+F131+F139+F59+F11+F163+F67+F51+F43+F35+F27</f>
        <v>3.6759</v>
      </c>
      <c r="G185" s="234" t="n">
        <f aca="false">+G107+G115+G123+G147+G155+G19+G99+G75+G83+G91+G131+G139+G59+G11+G163+G67+G51+G43+G35+G27</f>
        <v>3.6759</v>
      </c>
      <c r="H185" s="234" t="n">
        <f aca="false">+H107+H115+H123+H147+H155+H19+H99+H75+H83+H91+H131+H139+H59+H11+H163+H67+H51+H43+H35+H27</f>
        <v>3.6759</v>
      </c>
      <c r="I185" s="234" t="n">
        <f aca="false">+I107+I115+I123+I147+I155+I19+I99+I75+I83+I91+I131+I139+I59+I11+I163+I67+I51+I43+I35+I27</f>
        <v>3.6759</v>
      </c>
      <c r="J185" s="234" t="n">
        <f aca="false">+J107+J115+J123+J147+J155+J19+J99+J75+J83+J91+J131+J139+J59+J11+J163+J67+J51+J43+J35+J27</f>
        <v>3.6759</v>
      </c>
      <c r="K185" s="234" t="n">
        <f aca="false">+K107+K115+K123+K147+K155+K19+K99+K75+K83+K91+K131+K139+K59+K11+K163+K67+K51+K43+K35+K27</f>
        <v>4.9012</v>
      </c>
      <c r="L185" s="234" t="n">
        <f aca="false">+L107+L115+L123+L147+L155+L19+L99+L75+L83+L91+L131+L139+L59+L11+L163+L67+L51+L43+L35+L27</f>
        <v>4.9012</v>
      </c>
      <c r="M185" s="234" t="n">
        <f aca="false">+M107+M115+M123+M147+M155+M19+M99+M75+M83+M91+M131+M139+M59+M11+M163+M67+M51+M43+M35+M27</f>
        <v>4.9012</v>
      </c>
      <c r="N185" s="234" t="n">
        <f aca="false">+N107+N115+N123+N147+N155+N19+N99+N75+N83+N91+N131+N139+N59+N11+N163+N67+N51+N43+N35+N27</f>
        <v>6.1265</v>
      </c>
      <c r="O185" s="234" t="n">
        <f aca="false">+O107+O115+O123+O147+O155+O19+O99+O75+O83+O91+O131+O139+O59+O11+O163+O67+O51+O43+O35+O27</f>
        <v>6.1265</v>
      </c>
      <c r="P185" s="234" t="n">
        <f aca="false">+P107+P115+P123+P147+P155+P19+P99+P75+P83+P91+P131+P139+P59+P11+P163+P67+P51+P43+P35+P27</f>
        <v>6.1265</v>
      </c>
      <c r="Q185" s="234" t="n">
        <f aca="false">+Q107+Q115+Q123+Q147+Q155+Q19+Q99+Q75+Q83+Q91+Q131+Q139+Q59+Q11+Q163+Q67+Q51+Q43+Q35+Q27</f>
        <v>8.5771</v>
      </c>
      <c r="R185" s="234" t="n">
        <f aca="false">+R107+R115+R123+R147+R155+R19+R99+R75+R83+R91+R131+R139+R59+R11+R163+R67+R51+R43+R35+R27</f>
        <v>8.5771</v>
      </c>
      <c r="S185" s="234" t="n">
        <f aca="false">+S107+S115+S123+S147+S155+S19+S99+S75+S83+S91+S131+S139+S59+S11+S163+S67+S51+S43+S35+S27</f>
        <v>8.5771</v>
      </c>
      <c r="T185" s="234" t="n">
        <f aca="false">+T107+T115+T123+T147+T155+T19+T99+T75+T83+T91+T131+T139+T59+T11+T163+T67+T51+T43+T35+T27</f>
        <v>8.5771</v>
      </c>
      <c r="U185" s="234" t="n">
        <f aca="false">+U107+U115+U123+U147+U155+U19+U99+U75+U83+U91+U131+U139+U59+U11+U163+U67+U51+U43+U35+U27</f>
        <v>95.8131</v>
      </c>
      <c r="V185" s="234" t="n">
        <f aca="false">+V107+V115+V123+V147+V155+V19+V99+V75+V83+V91+V131+V139+V59+V11+V163+V67+V51+V43+V35+V27</f>
        <v>120.8381</v>
      </c>
      <c r="W185" s="234" t="n">
        <f aca="false">+W107+W115+W123+W147+W155+W19+W99+W75+W83+W91+W131+W139+W59+W11+W163+W67+W51+W43+W35+W27</f>
        <v>176.374475</v>
      </c>
      <c r="X185" s="234" t="n">
        <f aca="false">+X107+X115+X123+X147+X155+X19+X99+X75+X83+X91+X131+X139+X59+X11+X163+X67+X51+X43+X35+X27</f>
        <v>197.322925</v>
      </c>
      <c r="Y185" s="234" t="n">
        <f aca="false">+Y107+Y115+Y123+Y147+Y155+Y19+Y99+Y75+Y83+Y91+Y131+Y139+Y59+Y11+Y163+Y67+Y51+Y43+Y35+Y27</f>
        <v>275.800225</v>
      </c>
      <c r="Z185" s="234" t="n">
        <f aca="false">+Z107+Z115+Z123+Z147+Z155+Z19+Z99+Z75+Z83+Z91+Z131+Z139+Z59+Z11+Z163+Z67+Z51+Z43+Z35+Z27</f>
        <v>283.5136</v>
      </c>
      <c r="AA185" s="234" t="n">
        <f aca="false">+AA107+AA115+AA123+AA147+AA155+AA19+AA99+AA75+AA83+AA91+AA131+AA139+AA59+AA11+AA163+AA67+AA51+AA43+AA35+AA27</f>
        <v>296.732475</v>
      </c>
      <c r="AB185" s="234" t="n">
        <f aca="false">+AB107+AB115+AB123+AB147+AB155+AB19+AB99+AB75+AB83+AB91+AB131+AB139+AB59+AB11+AB163+AB67+AB51+AB43+AB35+AB27</f>
        <v>312.45385</v>
      </c>
      <c r="AC185" s="234" t="n">
        <f aca="false">+AC107+AC115+AC123+AC147+AC155+AC19+AC99+AC75+AC83+AC91+AC131+AC139+AC59+AC11+AC163+AC67+AC51+AC43+AC35+AC27</f>
        <v>327.924975</v>
      </c>
      <c r="AD185" s="234" t="n">
        <f aca="false">+AD107+AD115+AD123+AD147+AD155+AD19+AD99+AD75+AD83+AD91+AD131+AD139+AD59+AD11+AD163+AD67+AD51+AD43+AD35+AD27</f>
        <v>341.3941</v>
      </c>
      <c r="AE185" s="234" t="n">
        <f aca="false">+AE107+AE115+AE123+AE147+AE155+AE19+AE99+AE75+AE83+AE91+AE131+AE139+AE59+AE11+AE163+AE67+AE51+AE43+AE35+AE27</f>
        <v>355.613975</v>
      </c>
      <c r="AF185" s="234" t="n">
        <f aca="false">+AF107+AF115+AF123+AF147+AF155+AF19+AF99+AF75+AF83+AF91+AF131+AF139+AF59+AF11+AF163+AF67+AF51+AF43+AF35+AF27</f>
        <v>373.812775</v>
      </c>
      <c r="AG185" s="234" t="n">
        <f aca="false">+AG107+AG115+AG123+AG147+AG155+AG19+AG99+AG75+AG83+AG91+AG131+AG139+AG59+AG11+AG163+AG67+AG51+AG43+AG35+AG27</f>
        <v>394.34054</v>
      </c>
      <c r="AH185" s="234" t="n">
        <f aca="false">+AH107+AH115+AH123+AH147+AH155+AH19+AH99+AH75+AH83+AH91+AH131+AH139+AH59+AH11+AH163+AH67+AH51+AH43+AH35+AH27</f>
        <v>423.55483</v>
      </c>
      <c r="AI185" s="235" t="n">
        <f aca="false">+AI107+AI115+AI123+AI147+AI155+AI19+AI99+AI75+AI83+AI91+AI131+AI139+AI59+AI11+AI163+AI67+AI51+AI43+AI35+AI27</f>
        <v>438.53687</v>
      </c>
      <c r="AJ185" s="234" t="n">
        <f aca="false">+AJ107+AJ115+AJ123+AJ147+AJ155+AJ19+AJ99+AJ75+AJ83+AJ91+AJ131+AJ139+AJ59+AJ11+AJ163+AJ67+AJ51+AJ43+AJ35+AJ27</f>
        <v>454.01941</v>
      </c>
      <c r="AK185" s="234" t="n">
        <f aca="false">+AK107+AK115+AK123+AK147+AK155+AK19+AK99+AK75+AK83+AK91+AK131+AK139+AK59+AK11+AK163+AK67+AK51+AK43+AK35+AK27</f>
        <v>465.99845</v>
      </c>
      <c r="AL185" s="234" t="n">
        <f aca="false">+AL107+AL115+AL123+AL147+AL155+AL19+AL99+AL75+AL83+AL91+AL131+AL139+AL59+AL11+AL163+AL67+AL51+AL43+AL35+AL27</f>
        <v>477.34459</v>
      </c>
      <c r="AM185" s="234" t="n">
        <f aca="false">+AM107+AM115+AM123+AM147+AM155+AM19+AM99+AM75+AM83+AM91+AM131+AM139+AM59+AM11+AM163+AM67+AM51+AM43+AM35+AM27</f>
        <v>487.93998</v>
      </c>
      <c r="AN185" s="234" t="n">
        <f aca="false">+AN107+AN115+AN123+AN147+AN155+AN19+AN99+AN75+AN83+AN91+AN131+AN139+AN59+AN11+AN163+AN67+AN51+AN43+AN35+AN27</f>
        <v>498.03487</v>
      </c>
      <c r="AO185" s="234" t="n">
        <f aca="false">+AO107+AO115+AO123+AO147+AO155+AO19+AO99+AO75+AO83+AO91+AO131+AO139+AO59+AO11+AO163+AO67+AO51+AO43+AO35+AO27</f>
        <v>522.84287</v>
      </c>
      <c r="AP185" s="234" t="n">
        <f aca="false">+AP107+AP115+AP123+AP147+AP155+AP19+AP99+AP75+AP83+AP91+AP131+AP139+AP59+AP11+AP163+AP67+AP51+AP43+AP35+AP27</f>
        <v>553.70851</v>
      </c>
      <c r="AQ185" s="234" t="n">
        <f aca="false">+AQ107+AQ115+AQ123+AQ147+AQ155+AQ19+AQ99+AQ75+AQ83+AQ91+AQ131+AQ139+AQ59+AQ11+AQ163+AQ67+AQ51+AQ43+AQ35+AQ27</f>
        <v>583.8234</v>
      </c>
      <c r="AR185" s="234" t="n">
        <f aca="false">+AR107+AR115+AR123+AR147+AR155+AR19+AR99+AR75+AR83+AR91+AR131+AR139+AR59+AR11+AR163+AR67+AR51+AR43+AR35+AR27</f>
        <v>585.6084</v>
      </c>
      <c r="AS185" s="234" t="n">
        <f aca="false">+AS107+AS115+AS123+AS147+AS155+AS19+AS99+AS75+AS83+AS91+AS131+AS139+AS59+AS11+AS163+AS67+AS51+AS43+AS35+AS27</f>
        <v>597.8719</v>
      </c>
      <c r="AT185" s="234" t="n">
        <f aca="false">+AT107+AT115+AT123+AT147+AT155+AT19+AT99+AT75+AT83+AT91+AT131+AT139+AT59+AT11+AT163+AT67+AT51+AT43+AT35+AT27</f>
        <v>598.6559</v>
      </c>
      <c r="AU185" s="234" t="n">
        <f aca="false">+AU107+AU115+AU123+AU147+AU155+AU19+AU99+AU75+AU83+AU91+AU131+AU139+AU59+AU11+AU163+AU67+AU51+AU43+AU35+AU27</f>
        <v>599.4399</v>
      </c>
      <c r="AV185" s="234" t="n">
        <f aca="false">+AV107+AV115+AV123+AV147+AV155+AV19+AV99+AV75+AV83+AV91+AV131+AV139+AV59+AV11+AV163+AV67+AV51+AV43+AV35+AV27</f>
        <v>600.2239</v>
      </c>
      <c r="AW185" s="234" t="n">
        <f aca="false">+AW107+AW115+AW123+AW147+AW155+AW19+AW99+AW75+AW83+AW91+AW131+AW139+AW59+AW11+AW163+AW67+AW51+AW43+AW35+AW27</f>
        <v>600.2239</v>
      </c>
      <c r="AX185" s="234" t="n">
        <f aca="false">+AX107+AX115+AX123+AX147+AX155+AX19+AX99+AX75+AX83+AX91+AX131+AX139+AX59+AX11+AX163+AX67+AX51+AX43+AX35+AX27</f>
        <v>600.2239</v>
      </c>
      <c r="AY185" s="234" t="n">
        <f aca="false">+AY107+AY115+AY123+AY147+AY155+AY19+AY99+AY75+AY83+AY91+AY131+AY139+AY59+AY11+AY163+AY67+AY51+AY43+AY35+AY27</f>
        <v>600.2239</v>
      </c>
      <c r="AZ185" s="234" t="n">
        <f aca="false">+AZ107+AZ115+AZ123+AZ147+AZ155+AZ19+AZ99+AZ75+AZ83+AZ91+AZ131+AZ139+AZ59+AZ11+AZ163+AZ67+AZ51+AZ43+AZ35+AZ27</f>
        <v>600.2239</v>
      </c>
      <c r="BA185" s="234" t="n">
        <f aca="false">+BA107+BA115+BA123+BA147+BA155+BA19+BA99+BA75+BA83+BA91+BA131+BA139+BA59+BA11+BA163+BA67+BA51+BA43+BA35+BA27</f>
        <v>600.2239</v>
      </c>
      <c r="BB185" s="234" t="n">
        <f aca="false">+BB107+BB115+BB123+BB147+BB155+BB19+BB99+BB75+BB83+BB91+BB131+BB139+BB59+BB11+BB163+BB67+BB51+BB43+BB35+BB27</f>
        <v>623.7439</v>
      </c>
    </row>
    <row r="186" customFormat="false" ht="12.75" hidden="false" customHeight="false" outlineLevel="0" collapsed="false">
      <c r="D186" s="234" t="n">
        <f aca="false">+D185-D184</f>
        <v>1.2253</v>
      </c>
      <c r="E186" s="234" t="n">
        <f aca="false">+E185-E184</f>
        <v>1.2253</v>
      </c>
      <c r="F186" s="234" t="n">
        <f aca="false">+F185-F184</f>
        <v>3.6759</v>
      </c>
      <c r="G186" s="234" t="n">
        <f aca="false">+G185-G184</f>
        <v>3.6759</v>
      </c>
      <c r="H186" s="234" t="n">
        <f aca="false">+H185-H184</f>
        <v>0</v>
      </c>
      <c r="I186" s="234" t="n">
        <f aca="false">+I185-I184</f>
        <v>-2.4506</v>
      </c>
      <c r="J186" s="234" t="n">
        <f aca="false">+J185-J184</f>
        <v>-4.9012</v>
      </c>
      <c r="K186" s="234" t="n">
        <f aca="false">+K185-K184</f>
        <v>-6.1265</v>
      </c>
      <c r="L186" s="234" t="n">
        <f aca="false">+L185-L184</f>
        <v>-7.96445</v>
      </c>
      <c r="M186" s="234" t="n">
        <f aca="false">+M185-M184</f>
        <v>-9.8024</v>
      </c>
      <c r="N186" s="234" t="n">
        <f aca="false">+N185-N184</f>
        <v>-12.1024</v>
      </c>
      <c r="O186" s="234" t="n">
        <f aca="false">+O185-O184</f>
        <v>-13.3277</v>
      </c>
      <c r="P186" s="234" t="n">
        <f aca="false">+P185-P184</f>
        <v>-14.553</v>
      </c>
      <c r="Q186" s="234" t="n">
        <f aca="false">+Q185-Q184</f>
        <v>-12.71505</v>
      </c>
      <c r="R186" s="234" t="n">
        <f aca="false">+R185-R184</f>
        <v>-13.3277</v>
      </c>
      <c r="S186" s="234" t="n">
        <f aca="false">+S185-S184</f>
        <v>-13.94035</v>
      </c>
      <c r="T186" s="234" t="n">
        <f aca="false">+T185-T184</f>
        <v>-27.6384</v>
      </c>
      <c r="U186" s="234" t="n">
        <f aca="false">+U185-U184</f>
        <v>50.26135</v>
      </c>
      <c r="V186" s="234" t="n">
        <f aca="false">+V185-V184</f>
        <v>74.6737</v>
      </c>
      <c r="W186" s="234" t="n">
        <f aca="false">+W185-W184</f>
        <v>80.710154775</v>
      </c>
      <c r="X186" s="234" t="n">
        <f aca="false">+X185-X184</f>
        <v>60.496325</v>
      </c>
      <c r="Y186" s="234" t="n">
        <f aca="false">+Y185-Y184</f>
        <v>130.1678875</v>
      </c>
      <c r="Z186" s="234" t="n">
        <f aca="false">+Z185-Z184</f>
        <v>135.221025</v>
      </c>
      <c r="AA186" s="234" t="n">
        <f aca="false">+AA185-AA184</f>
        <v>89.3518</v>
      </c>
      <c r="AB186" s="234" t="n">
        <f aca="false">+AB185-AB184</f>
        <v>91.030075</v>
      </c>
      <c r="AC186" s="234" t="n">
        <f aca="false">+AC185-AC184</f>
        <v>92.4581</v>
      </c>
      <c r="AD186" s="234" t="n">
        <f aca="false">+AD185-AD184</f>
        <v>90.7361749999999</v>
      </c>
      <c r="AE186" s="234" t="n">
        <f aca="false">+AE185-AE184</f>
        <v>66.2157249999999</v>
      </c>
      <c r="AF186" s="234" t="n">
        <f aca="false">+AF185-AF184</f>
        <v>61.5440499999999</v>
      </c>
      <c r="AG186" s="234" t="n">
        <f aca="false">+AG185-AG184</f>
        <v>54.1068799999999</v>
      </c>
      <c r="AH186" s="234" t="n">
        <f aca="false">+AH185-AH184</f>
        <v>48.2040299999999</v>
      </c>
      <c r="AI186" s="235" t="n">
        <f aca="false">+AI185-AI184</f>
        <v>41.3273049999999</v>
      </c>
      <c r="AJ186" s="234" t="n">
        <f aca="false">+AJ185-AJ184</f>
        <v>17.6952049999999</v>
      </c>
      <c r="AK186" s="234" t="n">
        <f aca="false">+AK185-AK184</f>
        <v>16.4200549999999</v>
      </c>
      <c r="AL186" s="234" t="n">
        <f aca="false">+AL185-AL184</f>
        <v>14.5120049999998</v>
      </c>
      <c r="AM186" s="234" t="n">
        <f aca="false">+AM185-AM184</f>
        <v>12.04453</v>
      </c>
      <c r="AN186" s="234" t="n">
        <f aca="false">+AN185-AN184</f>
        <v>9.26787999999982</v>
      </c>
      <c r="AO186" s="234" t="n">
        <f aca="false">+AO185-AO184</f>
        <v>17.8848799999999</v>
      </c>
      <c r="AP186" s="234" t="n">
        <f aca="false">+AP185-AP184</f>
        <v>16.3783299999998</v>
      </c>
      <c r="AQ186" s="234" t="n">
        <f aca="false">+AQ185-AQ184</f>
        <v>22.9314199999999</v>
      </c>
      <c r="AR186" s="234" t="n">
        <f aca="false">+AR185-AR184</f>
        <v>13.2828249999999</v>
      </c>
      <c r="AS186" s="234" t="n">
        <f aca="false">+AS185-AS184</f>
        <v>13.1483999999999</v>
      </c>
      <c r="AT186" s="234" t="n">
        <f aca="false">+AT185-AT184</f>
        <v>4.99359999999979</v>
      </c>
      <c r="AU186" s="234" t="n">
        <f aca="false">+AU185-AU184</f>
        <v>-3.16120000000012</v>
      </c>
      <c r="AV186" s="234" t="n">
        <f aca="false">+AV185-AV184</f>
        <v>-11.3160000000001</v>
      </c>
      <c r="AW186" s="234" t="n">
        <f aca="false">+AW185-AW184</f>
        <v>-12.8840000000001</v>
      </c>
      <c r="AX186" s="234" t="n">
        <f aca="false">+AX185-AX184</f>
        <v>-14.4520000000001</v>
      </c>
      <c r="AY186" s="234" t="n">
        <f aca="false">+AY185-AY184</f>
        <v>-16.0200000000001</v>
      </c>
      <c r="AZ186" s="234" t="n">
        <f aca="false">+AZ185-AZ184</f>
        <v>-23.8600000000001</v>
      </c>
      <c r="BA186" s="234" t="n">
        <f aca="false">+BA185-BA184</f>
        <v>-25.8200000000002</v>
      </c>
      <c r="BB186" s="234" t="n">
        <f aca="false">+BB185-BB184</f>
        <v>-2.30000000000007</v>
      </c>
    </row>
    <row r="187" customFormat="false" ht="12.75" hidden="false" customHeight="false" outlineLevel="0" collapsed="false"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  <c r="AC187" s="234"/>
      <c r="AD187" s="234"/>
      <c r="AE187" s="234"/>
      <c r="AF187" s="234"/>
      <c r="AG187" s="234"/>
      <c r="AH187" s="234"/>
      <c r="AI187" s="235"/>
      <c r="AJ187" s="234"/>
      <c r="AK187" s="234"/>
      <c r="AL187" s="234"/>
      <c r="AM187" s="234"/>
      <c r="AN187" s="234"/>
      <c r="AO187" s="234"/>
      <c r="AP187" s="234"/>
      <c r="AQ187" s="234"/>
      <c r="AR187" s="234"/>
      <c r="AS187" s="234"/>
      <c r="AT187" s="234"/>
      <c r="AU187" s="234"/>
      <c r="AV187" s="234"/>
      <c r="AW187" s="234"/>
      <c r="AX187" s="234"/>
      <c r="AY187" s="234"/>
      <c r="AZ187" s="234"/>
      <c r="BA187" s="234"/>
      <c r="BB187" s="234"/>
    </row>
    <row r="188" customFormat="false" ht="12.75" hidden="false" customHeight="false" outlineLevel="0" collapsed="false">
      <c r="B188" s="145" t="s">
        <v>141</v>
      </c>
      <c r="C188" s="247" t="n">
        <f aca="false">+C179-C184</f>
        <v>0</v>
      </c>
      <c r="D188" s="247" t="n">
        <f aca="false">+D179-D184</f>
        <v>0</v>
      </c>
      <c r="E188" s="247" t="n">
        <f aca="false">+E179-E184</f>
        <v>0</v>
      </c>
      <c r="F188" s="247" t="n">
        <f aca="false">+F179-F184</f>
        <v>0</v>
      </c>
      <c r="G188" s="247" t="n">
        <f aca="false">+G179-G184</f>
        <v>0</v>
      </c>
      <c r="H188" s="247" t="n">
        <f aca="false">+H179-H184</f>
        <v>0</v>
      </c>
      <c r="I188" s="247" t="n">
        <f aca="false">+I179-I184</f>
        <v>0</v>
      </c>
      <c r="J188" s="247" t="n">
        <f aca="false">+J179-J184</f>
        <v>0</v>
      </c>
      <c r="K188" s="247" t="n">
        <f aca="false">+K179-K184</f>
        <v>0</v>
      </c>
      <c r="L188" s="247" t="n">
        <f aca="false">+L179-L184</f>
        <v>0</v>
      </c>
      <c r="M188" s="247" t="n">
        <f aca="false">+M179-M184</f>
        <v>0</v>
      </c>
      <c r="N188" s="247" t="n">
        <f aca="false">+N179-N184</f>
        <v>0</v>
      </c>
      <c r="O188" s="247" t="n">
        <f aca="false">+O179-O184</f>
        <v>0</v>
      </c>
      <c r="P188" s="247" t="n">
        <f aca="false">+P179-P184</f>
        <v>0</v>
      </c>
      <c r="Q188" s="247" t="n">
        <f aca="false">+Q179-Q184</f>
        <v>0</v>
      </c>
      <c r="R188" s="247" t="n">
        <f aca="false">+R179-R184</f>
        <v>0</v>
      </c>
      <c r="S188" s="247" t="n">
        <f aca="false">+S179-S184</f>
        <v>0</v>
      </c>
      <c r="T188" s="247" t="n">
        <f aca="false">+T179-T184</f>
        <v>0</v>
      </c>
      <c r="U188" s="247" t="n">
        <f aca="false">+U179-U184</f>
        <v>0</v>
      </c>
      <c r="V188" s="247" t="n">
        <f aca="false">+V179-V184</f>
        <v>0</v>
      </c>
      <c r="W188" s="247" t="n">
        <f aca="false">+W179-W184</f>
        <v>0</v>
      </c>
      <c r="X188" s="247" t="n">
        <f aca="false">+X179-X184</f>
        <v>0</v>
      </c>
      <c r="Y188" s="247" t="n">
        <f aca="false">+Y179-Y184</f>
        <v>0</v>
      </c>
      <c r="Z188" s="247" t="n">
        <f aca="false">+Z179-Z184</f>
        <v>0</v>
      </c>
      <c r="AA188" s="247" t="n">
        <f aca="false">+AA179-AA184</f>
        <v>0</v>
      </c>
      <c r="AB188" s="247" t="n">
        <f aca="false">+AB179-AB184</f>
        <v>0</v>
      </c>
      <c r="AC188" s="247" t="n">
        <f aca="false">+AC179-AC184</f>
        <v>0</v>
      </c>
      <c r="AD188" s="247" t="n">
        <f aca="false">+AD179-AD184</f>
        <v>0</v>
      </c>
      <c r="AE188" s="247" t="n">
        <f aca="false">+AE179-AE184</f>
        <v>0</v>
      </c>
      <c r="AF188" s="247" t="n">
        <f aca="false">+AF179-AF184</f>
        <v>0</v>
      </c>
      <c r="AG188" s="247" t="n">
        <f aca="false">+AG179-AG184</f>
        <v>0</v>
      </c>
      <c r="AH188" s="247" t="n">
        <f aca="false">+AH179-AH184</f>
        <v>0</v>
      </c>
      <c r="AI188" s="248" t="n">
        <f aca="false">+AI179-AI184</f>
        <v>0</v>
      </c>
      <c r="AJ188" s="247" t="n">
        <f aca="false">+AJ179-AJ184</f>
        <v>0</v>
      </c>
      <c r="AK188" s="247" t="n">
        <f aca="false">+AK179-AK184</f>
        <v>0</v>
      </c>
      <c r="AL188" s="247" t="n">
        <f aca="false">+AL179-AL184</f>
        <v>0</v>
      </c>
      <c r="AM188" s="247" t="n">
        <f aca="false">+AM179-AM184</f>
        <v>0</v>
      </c>
      <c r="AN188" s="247" t="n">
        <f aca="false">+AN179-AN184</f>
        <v>0</v>
      </c>
      <c r="AO188" s="247" t="n">
        <f aca="false">+AO179-AO184</f>
        <v>0</v>
      </c>
      <c r="AP188" s="247" t="n">
        <f aca="false">+AP179-AP184</f>
        <v>0</v>
      </c>
      <c r="AQ188" s="247" t="n">
        <f aca="false">+AQ179-AQ184</f>
        <v>0</v>
      </c>
      <c r="AR188" s="247" t="n">
        <f aca="false">+AR179-AR184</f>
        <v>0</v>
      </c>
      <c r="AS188" s="247" t="n">
        <f aca="false">+AS179-AS184</f>
        <v>0</v>
      </c>
      <c r="AT188" s="247" t="n">
        <f aca="false">+AT179-AT184</f>
        <v>0</v>
      </c>
      <c r="AU188" s="247" t="n">
        <f aca="false">+AU179-AU184</f>
        <v>0</v>
      </c>
      <c r="AV188" s="247" t="n">
        <f aca="false">+AV179-AV184</f>
        <v>0</v>
      </c>
      <c r="AW188" s="247" t="n">
        <f aca="false">+AW179-AW184</f>
        <v>0</v>
      </c>
      <c r="AX188" s="247" t="n">
        <f aca="false">+AX179-AX184</f>
        <v>0</v>
      </c>
      <c r="AY188" s="247" t="n">
        <f aca="false">+AY179-AY184</f>
        <v>0</v>
      </c>
      <c r="AZ188" s="247" t="n">
        <f aca="false">+AZ179-AZ184</f>
        <v>0</v>
      </c>
      <c r="BA188" s="247" t="n">
        <f aca="false">+BA179-BA184</f>
        <v>0</v>
      </c>
      <c r="BB188" s="247" t="n">
        <f aca="false">+BB179-BB184</f>
        <v>0</v>
      </c>
    </row>
    <row r="189" customFormat="false" ht="12.75" hidden="false" customHeight="false" outlineLevel="0" collapsed="false">
      <c r="D189" s="247" t="n">
        <f aca="false">+D180-D185</f>
        <v>0</v>
      </c>
      <c r="E189" s="247" t="n">
        <f aca="false">+E180-E185</f>
        <v>0</v>
      </c>
      <c r="F189" s="247" t="n">
        <f aca="false">+F180-F185</f>
        <v>0</v>
      </c>
      <c r="G189" s="247" t="n">
        <f aca="false">+G180-G185</f>
        <v>0</v>
      </c>
      <c r="H189" s="247" t="n">
        <f aca="false">+H180-H185</f>
        <v>0</v>
      </c>
      <c r="I189" s="247" t="n">
        <f aca="false">+I180-I185</f>
        <v>0</v>
      </c>
      <c r="J189" s="247" t="n">
        <f aca="false">+J180-J185</f>
        <v>0</v>
      </c>
      <c r="K189" s="247" t="n">
        <f aca="false">+K180-K185</f>
        <v>0</v>
      </c>
      <c r="L189" s="247" t="n">
        <f aca="false">+L180-L185</f>
        <v>0</v>
      </c>
      <c r="M189" s="247" t="n">
        <f aca="false">+M180-M185</f>
        <v>0</v>
      </c>
      <c r="N189" s="247" t="n">
        <f aca="false">+N180-N185</f>
        <v>0</v>
      </c>
      <c r="O189" s="247" t="n">
        <f aca="false">+O180-O185</f>
        <v>0</v>
      </c>
      <c r="P189" s="247" t="n">
        <f aca="false">+P180-P185</f>
        <v>0</v>
      </c>
      <c r="Q189" s="247" t="n">
        <f aca="false">+Q180-Q185</f>
        <v>0</v>
      </c>
      <c r="R189" s="247" t="n">
        <f aca="false">+R180-R185</f>
        <v>0</v>
      </c>
      <c r="S189" s="247" t="n">
        <f aca="false">+S180-S185</f>
        <v>0</v>
      </c>
      <c r="T189" s="247" t="n">
        <f aca="false">+T180-T185</f>
        <v>0</v>
      </c>
      <c r="U189" s="247" t="n">
        <f aca="false">+U180-U185</f>
        <v>0</v>
      </c>
      <c r="V189" s="247" t="n">
        <f aca="false">+V180-V185</f>
        <v>0</v>
      </c>
      <c r="W189" s="247" t="n">
        <f aca="false">+W180-W185</f>
        <v>0</v>
      </c>
      <c r="X189" s="247" t="n">
        <f aca="false">+X180-X185</f>
        <v>0</v>
      </c>
      <c r="Y189" s="247" t="n">
        <f aca="false">+Y180-Y185</f>
        <v>0</v>
      </c>
      <c r="Z189" s="247" t="n">
        <f aca="false">+Z180-Z185</f>
        <v>0</v>
      </c>
      <c r="AA189" s="247" t="n">
        <f aca="false">+AA180-AA185</f>
        <v>0</v>
      </c>
      <c r="AB189" s="247" t="n">
        <f aca="false">+AB180-AB185</f>
        <v>0</v>
      </c>
      <c r="AC189" s="247" t="n">
        <f aca="false">+AC180-AC185</f>
        <v>0</v>
      </c>
      <c r="AD189" s="247" t="n">
        <f aca="false">+AD180-AD185</f>
        <v>0</v>
      </c>
      <c r="AE189" s="247" t="n">
        <f aca="false">+AE180-AE185</f>
        <v>0</v>
      </c>
      <c r="AF189" s="247" t="n">
        <f aca="false">+AF180-AF185</f>
        <v>0</v>
      </c>
      <c r="AG189" s="247" t="n">
        <f aca="false">+AG180-AG185</f>
        <v>0</v>
      </c>
      <c r="AH189" s="247" t="n">
        <f aca="false">+AH180-AH185</f>
        <v>0</v>
      </c>
      <c r="AI189" s="248" t="n">
        <f aca="false">+AI180-AI185</f>
        <v>0</v>
      </c>
      <c r="AJ189" s="247" t="n">
        <f aca="false">+AJ180-AJ185</f>
        <v>0</v>
      </c>
      <c r="AK189" s="247" t="n">
        <f aca="false">+AK180-AK185</f>
        <v>0</v>
      </c>
      <c r="AL189" s="247" t="n">
        <f aca="false">+AL180-AL185</f>
        <v>0</v>
      </c>
      <c r="AM189" s="247" t="n">
        <f aca="false">+AM180-AM185</f>
        <v>0</v>
      </c>
      <c r="AN189" s="247" t="n">
        <f aca="false">+AN180-AN185</f>
        <v>0</v>
      </c>
      <c r="AO189" s="247" t="n">
        <f aca="false">+AO180-AO185</f>
        <v>0</v>
      </c>
      <c r="AP189" s="247" t="n">
        <f aca="false">+AP180-AP185</f>
        <v>0</v>
      </c>
      <c r="AQ189" s="247" t="n">
        <f aca="false">+AQ180-AQ185</f>
        <v>0</v>
      </c>
      <c r="AR189" s="247" t="n">
        <f aca="false">+AR180-AR185</f>
        <v>0</v>
      </c>
      <c r="AS189" s="247" t="n">
        <f aca="false">+AS180-AS185</f>
        <v>0</v>
      </c>
      <c r="AT189" s="247" t="n">
        <f aca="false">+AT180-AT185</f>
        <v>0</v>
      </c>
      <c r="AU189" s="247" t="n">
        <f aca="false">+AU180-AU185</f>
        <v>0</v>
      </c>
      <c r="AV189" s="247" t="n">
        <f aca="false">+AV180-AV185</f>
        <v>0</v>
      </c>
      <c r="AW189" s="247" t="n">
        <f aca="false">+AW180-AW185</f>
        <v>0</v>
      </c>
      <c r="AX189" s="247" t="n">
        <f aca="false">+AX180-AX185</f>
        <v>0</v>
      </c>
      <c r="AY189" s="247" t="n">
        <f aca="false">+AY180-AY185</f>
        <v>0</v>
      </c>
      <c r="AZ189" s="247" t="n">
        <f aca="false">+AZ180-AZ185</f>
        <v>0</v>
      </c>
      <c r="BA189" s="247" t="n">
        <f aca="false">+BA180-BA185</f>
        <v>0</v>
      </c>
      <c r="BB189" s="247" t="n">
        <f aca="false">+BB180-BB185</f>
        <v>0</v>
      </c>
    </row>
    <row r="190" customFormat="false" ht="12.75" hidden="false" customHeight="false" outlineLevel="0" collapsed="false">
      <c r="D190" s="247" t="n">
        <f aca="false">+D181-D186</f>
        <v>0</v>
      </c>
      <c r="E190" s="247" t="n">
        <f aca="false">+E181-E186</f>
        <v>0</v>
      </c>
      <c r="F190" s="247" t="n">
        <f aca="false">+F181-F186</f>
        <v>0</v>
      </c>
      <c r="G190" s="247" t="n">
        <f aca="false">+G181-G186</f>
        <v>0</v>
      </c>
      <c r="H190" s="247" t="n">
        <f aca="false">+H181-H186</f>
        <v>0</v>
      </c>
      <c r="I190" s="247" t="n">
        <f aca="false">+I181-I186</f>
        <v>0</v>
      </c>
      <c r="J190" s="247" t="n">
        <f aca="false">+J181-J186</f>
        <v>0</v>
      </c>
      <c r="K190" s="247" t="n">
        <f aca="false">+K181-K186</f>
        <v>0</v>
      </c>
      <c r="L190" s="247" t="n">
        <f aca="false">+L181-L186</f>
        <v>0</v>
      </c>
      <c r="M190" s="247" t="n">
        <f aca="false">+M181-M186</f>
        <v>0</v>
      </c>
      <c r="N190" s="247" t="n">
        <f aca="false">+N181-N186</f>
        <v>0</v>
      </c>
      <c r="O190" s="247" t="n">
        <f aca="false">+O181-O186</f>
        <v>0</v>
      </c>
      <c r="P190" s="247" t="n">
        <f aca="false">+P181-P186</f>
        <v>0</v>
      </c>
      <c r="Q190" s="247" t="n">
        <f aca="false">+Q181-Q186</f>
        <v>0</v>
      </c>
      <c r="R190" s="247" t="n">
        <f aca="false">+R181-R186</f>
        <v>0</v>
      </c>
      <c r="S190" s="247" t="n">
        <f aca="false">+S181-S186</f>
        <v>0</v>
      </c>
      <c r="T190" s="247" t="n">
        <f aca="false">+T181-T186</f>
        <v>0</v>
      </c>
      <c r="U190" s="247" t="n">
        <f aca="false">+U181-U186</f>
        <v>0</v>
      </c>
      <c r="V190" s="247" t="n">
        <f aca="false">+V181-V186</f>
        <v>0</v>
      </c>
      <c r="W190" s="247" t="n">
        <f aca="false">+W181-W186</f>
        <v>0</v>
      </c>
      <c r="X190" s="247" t="n">
        <f aca="false">+X181-X186</f>
        <v>0</v>
      </c>
      <c r="Y190" s="247" t="n">
        <f aca="false">+Y181-Y186</f>
        <v>0</v>
      </c>
      <c r="Z190" s="247" t="n">
        <f aca="false">+Z181-Z186</f>
        <v>0</v>
      </c>
      <c r="AA190" s="247" t="n">
        <f aca="false">+AA181-AA186</f>
        <v>0</v>
      </c>
      <c r="AB190" s="247" t="n">
        <f aca="false">+AB181-AB186</f>
        <v>0</v>
      </c>
      <c r="AC190" s="247" t="n">
        <f aca="false">+AC181-AC186</f>
        <v>0</v>
      </c>
      <c r="AD190" s="247" t="n">
        <f aca="false">+AD181-AD186</f>
        <v>0</v>
      </c>
      <c r="AE190" s="247" t="n">
        <f aca="false">+AE181-AE186</f>
        <v>0</v>
      </c>
      <c r="AF190" s="247" t="n">
        <f aca="false">+AF181-AF186</f>
        <v>0</v>
      </c>
      <c r="AG190" s="247" t="n">
        <f aca="false">+AG181-AG186</f>
        <v>0</v>
      </c>
      <c r="AH190" s="247" t="n">
        <f aca="false">+AH181-AH186</f>
        <v>0</v>
      </c>
      <c r="AI190" s="248" t="n">
        <f aca="false">+AI181-AI186</f>
        <v>0</v>
      </c>
      <c r="AJ190" s="247" t="n">
        <f aca="false">+AJ181-AJ186</f>
        <v>1.70530256582424E-013</v>
      </c>
      <c r="AK190" s="247" t="n">
        <f aca="false">+AK181-AK186</f>
        <v>0</v>
      </c>
      <c r="AL190" s="247" t="n">
        <f aca="false">+AL181-AL186</f>
        <v>1.70530256582424E-013</v>
      </c>
      <c r="AM190" s="247" t="n">
        <f aca="false">+AM181-AM186</f>
        <v>-5.6843418860808E-014</v>
      </c>
      <c r="AN190" s="247" t="n">
        <f aca="false">+AN181-AN186</f>
        <v>1.70530256582424E-013</v>
      </c>
      <c r="AO190" s="247" t="n">
        <f aca="false">+AO181-AO186</f>
        <v>0</v>
      </c>
      <c r="AP190" s="247" t="n">
        <f aca="false">+AP181-AP186</f>
        <v>1.13686837721616E-013</v>
      </c>
      <c r="AQ190" s="247" t="n">
        <f aca="false">+AQ181-AQ186</f>
        <v>-1.13686837721616E-013</v>
      </c>
      <c r="AR190" s="247" t="n">
        <f aca="false">+AR181-AR186</f>
        <v>0</v>
      </c>
      <c r="AS190" s="247" t="n">
        <f aca="false">+AS181-AS186</f>
        <v>0</v>
      </c>
      <c r="AT190" s="247" t="n">
        <f aca="false">+AT181-AT186</f>
        <v>1.13686837721616E-013</v>
      </c>
      <c r="AU190" s="247" t="n">
        <f aca="false">+AU181-AU186</f>
        <v>1.13686837721616E-013</v>
      </c>
      <c r="AV190" s="247" t="n">
        <f aca="false">+AV181-AV186</f>
        <v>1.13686837721616E-013</v>
      </c>
      <c r="AW190" s="247" t="n">
        <f aca="false">+AW181-AW186</f>
        <v>1.13686837721616E-013</v>
      </c>
      <c r="AX190" s="247" t="n">
        <f aca="false">+AX181-AX186</f>
        <v>1.13686837721616E-013</v>
      </c>
      <c r="AY190" s="247" t="n">
        <f aca="false">+AY181-AY186</f>
        <v>1.13686837721616E-013</v>
      </c>
      <c r="AZ190" s="247" t="n">
        <f aca="false">+AZ181-AZ186</f>
        <v>1.13686837721616E-013</v>
      </c>
      <c r="BA190" s="247" t="n">
        <f aca="false">+BA181-BA186</f>
        <v>1.13686837721616E-013</v>
      </c>
      <c r="BB190" s="247" t="n">
        <f aca="false">+BB181-BB186</f>
        <v>0</v>
      </c>
    </row>
    <row r="191" customFormat="false" ht="12.75" hidden="false" customHeight="false" outlineLevel="0" collapsed="false"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  <c r="S191" s="234"/>
      <c r="T191" s="234"/>
      <c r="U191" s="234"/>
      <c r="V191" s="234"/>
      <c r="W191" s="234"/>
      <c r="X191" s="234"/>
      <c r="Y191" s="234"/>
      <c r="Z191" s="234"/>
      <c r="AA191" s="234"/>
      <c r="AB191" s="234"/>
      <c r="AC191" s="234"/>
      <c r="AD191" s="234"/>
      <c r="AE191" s="234"/>
      <c r="AF191" s="234"/>
      <c r="AG191" s="234"/>
      <c r="AH191" s="234"/>
      <c r="AI191" s="235"/>
      <c r="AJ191" s="234"/>
      <c r="AK191" s="234"/>
      <c r="AL191" s="234"/>
      <c r="AM191" s="234"/>
      <c r="AN191" s="234"/>
      <c r="AO191" s="234"/>
      <c r="AP191" s="234"/>
      <c r="AQ191" s="234"/>
      <c r="AR191" s="234"/>
      <c r="AS191" s="234"/>
      <c r="AT191" s="234"/>
      <c r="AU191" s="234"/>
      <c r="AV191" s="234"/>
      <c r="AW191" s="234"/>
      <c r="AX191" s="234"/>
      <c r="AY191" s="234"/>
      <c r="AZ191" s="234"/>
      <c r="BA191" s="234"/>
      <c r="BB191" s="234"/>
    </row>
    <row r="192" customFormat="false" ht="12.75" hidden="false" customHeight="false" outlineLevel="0" collapsed="false"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  <c r="Q192" s="234"/>
      <c r="R192" s="234"/>
      <c r="S192" s="234"/>
      <c r="T192" s="234"/>
      <c r="U192" s="234"/>
      <c r="V192" s="234"/>
      <c r="W192" s="234"/>
      <c r="X192" s="234"/>
      <c r="Y192" s="234"/>
      <c r="Z192" s="234"/>
      <c r="AA192" s="234"/>
      <c r="AB192" s="234"/>
      <c r="AC192" s="234"/>
      <c r="AD192" s="234"/>
      <c r="AE192" s="234"/>
      <c r="AF192" s="234"/>
      <c r="AG192" s="234"/>
      <c r="AH192" s="234"/>
      <c r="AI192" s="235"/>
      <c r="AJ192" s="234"/>
      <c r="AK192" s="234"/>
      <c r="AL192" s="234"/>
      <c r="AM192" s="234"/>
      <c r="AN192" s="234"/>
      <c r="AO192" s="234"/>
      <c r="AP192" s="234"/>
      <c r="AQ192" s="234"/>
      <c r="AR192" s="234"/>
      <c r="AS192" s="234"/>
      <c r="AT192" s="234"/>
      <c r="AU192" s="234"/>
      <c r="AV192" s="234"/>
      <c r="AW192" s="234"/>
      <c r="AX192" s="234"/>
      <c r="AY192" s="234"/>
      <c r="AZ192" s="234"/>
      <c r="BA192" s="234"/>
      <c r="BB192" s="234"/>
    </row>
    <row r="193" customFormat="false" ht="12.75" hidden="false" customHeight="false" outlineLevel="0" collapsed="false"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  <c r="Q193" s="234"/>
      <c r="R193" s="234"/>
      <c r="S193" s="234"/>
      <c r="T193" s="234"/>
      <c r="U193" s="234"/>
      <c r="V193" s="234"/>
      <c r="W193" s="234"/>
      <c r="X193" s="234"/>
      <c r="Y193" s="234"/>
      <c r="Z193" s="234"/>
      <c r="AA193" s="234"/>
      <c r="AB193" s="234"/>
      <c r="AC193" s="234"/>
      <c r="AD193" s="234"/>
      <c r="AE193" s="234"/>
      <c r="AF193" s="234"/>
      <c r="AG193" s="234"/>
      <c r="AH193" s="234"/>
      <c r="AI193" s="235"/>
      <c r="AJ193" s="234"/>
      <c r="AK193" s="234"/>
      <c r="AL193" s="234"/>
      <c r="AM193" s="234"/>
      <c r="AN193" s="234"/>
      <c r="AO193" s="234"/>
      <c r="AP193" s="234"/>
      <c r="AQ193" s="234"/>
      <c r="AR193" s="234"/>
      <c r="AS193" s="234"/>
      <c r="AT193" s="234"/>
      <c r="AU193" s="234"/>
      <c r="AV193" s="234"/>
      <c r="AW193" s="234"/>
      <c r="AX193" s="234"/>
      <c r="AY193" s="234"/>
      <c r="AZ193" s="234"/>
      <c r="BA193" s="234"/>
      <c r="BB193" s="234"/>
    </row>
    <row r="194" customFormat="false" ht="12.75" hidden="false" customHeight="false" outlineLevel="0" collapsed="false"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  <c r="Q194" s="234"/>
      <c r="R194" s="234"/>
      <c r="S194" s="234"/>
      <c r="T194" s="234"/>
      <c r="U194" s="234"/>
      <c r="V194" s="234"/>
      <c r="W194" s="234"/>
      <c r="X194" s="234"/>
      <c r="Y194" s="234"/>
      <c r="Z194" s="234"/>
      <c r="AA194" s="234"/>
      <c r="AB194" s="234"/>
      <c r="AC194" s="234"/>
      <c r="AD194" s="234"/>
      <c r="AE194" s="234"/>
      <c r="AF194" s="234"/>
      <c r="AG194" s="234"/>
      <c r="AH194" s="234"/>
      <c r="AI194" s="235"/>
      <c r="AJ194" s="234"/>
      <c r="AK194" s="234"/>
      <c r="AL194" s="234"/>
      <c r="AM194" s="234"/>
      <c r="AN194" s="234"/>
      <c r="AO194" s="234"/>
      <c r="AP194" s="234"/>
      <c r="AQ194" s="234"/>
      <c r="AR194" s="234"/>
      <c r="AS194" s="234"/>
      <c r="AT194" s="234"/>
      <c r="AU194" s="234"/>
      <c r="AV194" s="234"/>
      <c r="AW194" s="234"/>
      <c r="AX194" s="234"/>
      <c r="AY194" s="234"/>
      <c r="AZ194" s="234"/>
      <c r="BA194" s="234"/>
      <c r="BB194" s="234"/>
    </row>
    <row r="195" customFormat="false" ht="12.75" hidden="false" customHeight="false" outlineLevel="0" collapsed="false"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  <c r="Q195" s="234"/>
      <c r="R195" s="234"/>
      <c r="S195" s="234"/>
      <c r="T195" s="234"/>
      <c r="U195" s="234"/>
      <c r="V195" s="234"/>
      <c r="W195" s="234"/>
      <c r="X195" s="234"/>
      <c r="Y195" s="234"/>
      <c r="Z195" s="234"/>
      <c r="AA195" s="234"/>
      <c r="AB195" s="234"/>
      <c r="AC195" s="234"/>
      <c r="AD195" s="234"/>
      <c r="AE195" s="234"/>
      <c r="AF195" s="234"/>
      <c r="AG195" s="234"/>
      <c r="AH195" s="234"/>
      <c r="AI195" s="235"/>
      <c r="AJ195" s="234"/>
      <c r="AK195" s="234"/>
      <c r="AL195" s="234"/>
      <c r="AM195" s="234"/>
      <c r="AN195" s="234"/>
      <c r="AO195" s="234"/>
      <c r="AP195" s="234"/>
      <c r="AQ195" s="234"/>
      <c r="AR195" s="234"/>
      <c r="AS195" s="234"/>
      <c r="AT195" s="234"/>
      <c r="AU195" s="234"/>
      <c r="AV195" s="234"/>
      <c r="AW195" s="234"/>
      <c r="AX195" s="234"/>
      <c r="AY195" s="234"/>
      <c r="AZ195" s="234"/>
      <c r="BA195" s="234"/>
      <c r="BB195" s="234"/>
    </row>
    <row r="196" customFormat="false" ht="12.75" hidden="false" customHeight="false" outlineLevel="0" collapsed="false"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  <c r="Q196" s="234"/>
      <c r="R196" s="234"/>
      <c r="S196" s="234"/>
      <c r="T196" s="234"/>
      <c r="U196" s="234"/>
      <c r="V196" s="234"/>
      <c r="W196" s="234"/>
      <c r="X196" s="234"/>
      <c r="Y196" s="234"/>
      <c r="Z196" s="234"/>
      <c r="AA196" s="234"/>
      <c r="AB196" s="234"/>
      <c r="AC196" s="234"/>
      <c r="AD196" s="234"/>
      <c r="AE196" s="234"/>
      <c r="AF196" s="234"/>
      <c r="AG196" s="234"/>
      <c r="AH196" s="234"/>
      <c r="AI196" s="235"/>
      <c r="AJ196" s="234"/>
      <c r="AK196" s="234"/>
      <c r="AL196" s="234"/>
      <c r="AM196" s="234"/>
      <c r="AN196" s="234"/>
      <c r="AO196" s="234"/>
      <c r="AP196" s="234"/>
      <c r="AQ196" s="234"/>
      <c r="AR196" s="234"/>
      <c r="AS196" s="234"/>
      <c r="AT196" s="234"/>
      <c r="AU196" s="234"/>
      <c r="AV196" s="234"/>
      <c r="AW196" s="234"/>
      <c r="AX196" s="234"/>
      <c r="AY196" s="234"/>
      <c r="AZ196" s="234"/>
      <c r="BA196" s="234"/>
      <c r="BB196" s="234"/>
    </row>
    <row r="197" customFormat="false" ht="12.75" hidden="false" customHeight="false" outlineLevel="0" collapsed="false"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  <c r="R197" s="234"/>
      <c r="S197" s="234"/>
      <c r="T197" s="234"/>
      <c r="U197" s="234"/>
      <c r="V197" s="234"/>
      <c r="W197" s="234"/>
      <c r="X197" s="234"/>
      <c r="Y197" s="234"/>
      <c r="Z197" s="234"/>
      <c r="AA197" s="234"/>
      <c r="AB197" s="234"/>
      <c r="AC197" s="234"/>
      <c r="AD197" s="234"/>
      <c r="AE197" s="234"/>
      <c r="AF197" s="234"/>
      <c r="AG197" s="234"/>
      <c r="AH197" s="234"/>
      <c r="AI197" s="235"/>
      <c r="AJ197" s="234"/>
      <c r="AK197" s="234"/>
      <c r="AL197" s="234"/>
      <c r="AM197" s="234"/>
      <c r="AN197" s="234"/>
      <c r="AO197" s="234"/>
      <c r="AP197" s="234"/>
      <c r="AQ197" s="234"/>
      <c r="AR197" s="234"/>
      <c r="AS197" s="234"/>
      <c r="AT197" s="234"/>
      <c r="AU197" s="234"/>
      <c r="AV197" s="234"/>
      <c r="AW197" s="234"/>
      <c r="AX197" s="234"/>
      <c r="AY197" s="234"/>
      <c r="AZ197" s="234"/>
      <c r="BA197" s="234"/>
      <c r="BB197" s="234"/>
    </row>
    <row r="198" customFormat="false" ht="12.75" hidden="false" customHeight="false" outlineLevel="0" collapsed="false"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  <c r="Q198" s="234"/>
      <c r="R198" s="234"/>
      <c r="S198" s="234"/>
      <c r="T198" s="234"/>
      <c r="U198" s="234"/>
      <c r="V198" s="234"/>
      <c r="W198" s="234"/>
      <c r="X198" s="234"/>
      <c r="Y198" s="234"/>
      <c r="Z198" s="234"/>
      <c r="AA198" s="234"/>
      <c r="AB198" s="234"/>
      <c r="AC198" s="234"/>
      <c r="AD198" s="234"/>
      <c r="AE198" s="234"/>
      <c r="AF198" s="234"/>
      <c r="AG198" s="234"/>
      <c r="AH198" s="234"/>
      <c r="AI198" s="235"/>
      <c r="AJ198" s="234"/>
      <c r="AK198" s="234"/>
      <c r="AL198" s="234"/>
      <c r="AM198" s="234"/>
      <c r="AN198" s="234"/>
      <c r="AO198" s="234"/>
      <c r="AP198" s="234"/>
      <c r="AQ198" s="234"/>
      <c r="AR198" s="234"/>
      <c r="AS198" s="234"/>
      <c r="AT198" s="234"/>
      <c r="AU198" s="234"/>
      <c r="AV198" s="234"/>
      <c r="AW198" s="234"/>
      <c r="AX198" s="234"/>
      <c r="AY198" s="234"/>
      <c r="AZ198" s="234"/>
      <c r="BA198" s="234"/>
      <c r="BB198" s="234"/>
    </row>
    <row r="199" customFormat="false" ht="12.75" hidden="false" customHeight="false" outlineLevel="0" collapsed="false"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  <c r="Q199" s="234"/>
      <c r="R199" s="234"/>
      <c r="S199" s="234"/>
      <c r="T199" s="234"/>
      <c r="U199" s="234"/>
      <c r="V199" s="234"/>
      <c r="W199" s="234"/>
      <c r="X199" s="234"/>
      <c r="Y199" s="234"/>
      <c r="Z199" s="234"/>
      <c r="AA199" s="234"/>
      <c r="AB199" s="234"/>
      <c r="AC199" s="234"/>
      <c r="AD199" s="234"/>
      <c r="AE199" s="234"/>
      <c r="AF199" s="234"/>
      <c r="AG199" s="234"/>
      <c r="AH199" s="234"/>
      <c r="AI199" s="235"/>
      <c r="AJ199" s="234"/>
      <c r="AK199" s="234"/>
      <c r="AL199" s="234"/>
      <c r="AM199" s="234"/>
      <c r="AN199" s="234"/>
      <c r="AO199" s="234"/>
      <c r="AP199" s="234"/>
      <c r="AQ199" s="234"/>
      <c r="AR199" s="234"/>
      <c r="AS199" s="234"/>
      <c r="AT199" s="234"/>
      <c r="AU199" s="234"/>
      <c r="AV199" s="234"/>
      <c r="AW199" s="234"/>
      <c r="AX199" s="234"/>
      <c r="AY199" s="234"/>
      <c r="AZ199" s="234"/>
      <c r="BA199" s="234"/>
      <c r="BB199" s="234"/>
    </row>
    <row r="200" customFormat="false" ht="12.75" hidden="false" customHeight="false" outlineLevel="0" collapsed="false"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  <c r="S200" s="234"/>
      <c r="T200" s="234"/>
      <c r="U200" s="234"/>
      <c r="V200" s="234"/>
      <c r="W200" s="234"/>
      <c r="X200" s="234"/>
      <c r="Y200" s="234"/>
      <c r="Z200" s="234"/>
      <c r="AA200" s="234"/>
      <c r="AB200" s="234"/>
      <c r="AC200" s="234"/>
      <c r="AD200" s="234"/>
      <c r="AE200" s="234"/>
      <c r="AF200" s="234"/>
      <c r="AG200" s="234"/>
      <c r="AH200" s="234"/>
      <c r="AI200" s="235"/>
      <c r="AJ200" s="234"/>
      <c r="AK200" s="234"/>
      <c r="AL200" s="234"/>
      <c r="AM200" s="234"/>
      <c r="AN200" s="234"/>
      <c r="AO200" s="234"/>
      <c r="AP200" s="234"/>
      <c r="AQ200" s="234"/>
      <c r="AR200" s="234"/>
      <c r="AS200" s="234"/>
      <c r="AT200" s="234"/>
      <c r="AU200" s="234"/>
      <c r="AV200" s="234"/>
      <c r="AW200" s="234"/>
      <c r="AX200" s="234"/>
      <c r="AY200" s="234"/>
      <c r="AZ200" s="234"/>
      <c r="BA200" s="234"/>
      <c r="BB200" s="234"/>
    </row>
    <row r="201" customFormat="false" ht="12.75" hidden="false" customHeight="false" outlineLevel="0" collapsed="false"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  <c r="R201" s="234"/>
      <c r="S201" s="234"/>
      <c r="T201" s="234"/>
      <c r="U201" s="234"/>
      <c r="V201" s="234"/>
      <c r="W201" s="234"/>
      <c r="X201" s="234"/>
      <c r="Y201" s="234"/>
      <c r="Z201" s="234"/>
      <c r="AA201" s="234"/>
      <c r="AB201" s="234"/>
      <c r="AC201" s="234"/>
      <c r="AD201" s="234"/>
      <c r="AE201" s="234"/>
      <c r="AF201" s="234"/>
      <c r="AG201" s="234"/>
      <c r="AH201" s="234"/>
      <c r="AI201" s="235"/>
      <c r="AJ201" s="234"/>
      <c r="AK201" s="234"/>
      <c r="AL201" s="234"/>
      <c r="AM201" s="234"/>
      <c r="AN201" s="234"/>
      <c r="AO201" s="234"/>
      <c r="AP201" s="234"/>
      <c r="AQ201" s="234"/>
      <c r="AR201" s="234"/>
      <c r="AS201" s="234"/>
      <c r="AT201" s="234"/>
      <c r="AU201" s="234"/>
      <c r="AV201" s="234"/>
      <c r="AW201" s="234"/>
      <c r="AX201" s="234"/>
      <c r="AY201" s="234"/>
      <c r="AZ201" s="234"/>
      <c r="BA201" s="234"/>
      <c r="BB201" s="234"/>
    </row>
    <row r="202" customFormat="false" ht="12.75" hidden="false" customHeight="false" outlineLevel="0" collapsed="false"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  <c r="Q202" s="234"/>
      <c r="R202" s="234"/>
      <c r="S202" s="234"/>
      <c r="T202" s="234"/>
      <c r="U202" s="234"/>
      <c r="V202" s="234"/>
      <c r="W202" s="234"/>
      <c r="X202" s="234"/>
      <c r="Y202" s="234"/>
      <c r="Z202" s="234"/>
      <c r="AA202" s="234"/>
      <c r="AB202" s="234"/>
      <c r="AC202" s="234"/>
      <c r="AD202" s="234"/>
      <c r="AE202" s="234"/>
      <c r="AF202" s="234"/>
      <c r="AG202" s="234"/>
      <c r="AH202" s="234"/>
      <c r="AI202" s="235"/>
      <c r="AJ202" s="234"/>
      <c r="AK202" s="234"/>
      <c r="AL202" s="234"/>
      <c r="AM202" s="234"/>
      <c r="AN202" s="234"/>
      <c r="AO202" s="234"/>
      <c r="AP202" s="234"/>
      <c r="AQ202" s="234"/>
      <c r="AR202" s="234"/>
      <c r="AS202" s="234"/>
      <c r="AT202" s="234"/>
      <c r="AU202" s="234"/>
      <c r="AV202" s="234"/>
      <c r="AW202" s="234"/>
      <c r="AX202" s="234"/>
      <c r="AY202" s="234"/>
      <c r="AZ202" s="234"/>
      <c r="BA202" s="234"/>
      <c r="BB202" s="234"/>
    </row>
    <row r="203" customFormat="false" ht="12.75" hidden="false" customHeight="false" outlineLevel="0" collapsed="false"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  <c r="Q203" s="234"/>
      <c r="R203" s="234"/>
      <c r="S203" s="234"/>
      <c r="T203" s="234"/>
      <c r="U203" s="234"/>
      <c r="V203" s="234"/>
      <c r="W203" s="234"/>
      <c r="X203" s="234"/>
      <c r="Y203" s="234"/>
      <c r="Z203" s="234"/>
      <c r="AA203" s="234"/>
      <c r="AB203" s="234"/>
      <c r="AC203" s="234"/>
      <c r="AD203" s="234"/>
      <c r="AE203" s="234"/>
      <c r="AF203" s="234"/>
      <c r="AG203" s="234"/>
      <c r="AH203" s="234"/>
      <c r="AI203" s="235"/>
      <c r="AJ203" s="234"/>
      <c r="AK203" s="234"/>
      <c r="AL203" s="234"/>
      <c r="AM203" s="234"/>
      <c r="AN203" s="234"/>
      <c r="AO203" s="234"/>
      <c r="AP203" s="234"/>
      <c r="AQ203" s="234"/>
      <c r="AR203" s="234"/>
      <c r="AS203" s="234"/>
      <c r="AT203" s="234"/>
      <c r="AU203" s="234"/>
      <c r="AV203" s="234"/>
      <c r="AW203" s="234"/>
      <c r="AX203" s="234"/>
      <c r="AY203" s="234"/>
      <c r="AZ203" s="234"/>
      <c r="BA203" s="234"/>
      <c r="BB203" s="234"/>
    </row>
    <row r="204" customFormat="false" ht="12.75" hidden="false" customHeight="false" outlineLevel="0" collapsed="false"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  <c r="R204" s="234"/>
      <c r="S204" s="234"/>
      <c r="T204" s="234"/>
      <c r="U204" s="234"/>
      <c r="V204" s="234"/>
      <c r="W204" s="234"/>
      <c r="X204" s="234"/>
      <c r="Y204" s="234"/>
      <c r="Z204" s="234"/>
      <c r="AA204" s="234"/>
      <c r="AB204" s="234"/>
      <c r="AC204" s="234"/>
      <c r="AD204" s="234"/>
      <c r="AE204" s="234"/>
      <c r="AF204" s="234"/>
      <c r="AG204" s="234"/>
      <c r="AH204" s="234"/>
      <c r="AI204" s="235"/>
      <c r="AJ204" s="234"/>
      <c r="AK204" s="234"/>
      <c r="AL204" s="234"/>
      <c r="AM204" s="234"/>
      <c r="AN204" s="234"/>
      <c r="AO204" s="234"/>
      <c r="AP204" s="234"/>
      <c r="AQ204" s="234"/>
      <c r="AR204" s="234"/>
      <c r="AS204" s="234"/>
      <c r="AT204" s="234"/>
      <c r="AU204" s="234"/>
      <c r="AV204" s="234"/>
      <c r="AW204" s="234"/>
      <c r="AX204" s="234"/>
      <c r="AY204" s="234"/>
      <c r="AZ204" s="234"/>
      <c r="BA204" s="234"/>
      <c r="BB204" s="234"/>
    </row>
    <row r="205" customFormat="false" ht="12.75" hidden="false" customHeight="false" outlineLevel="0" collapsed="false"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  <c r="Q205" s="234"/>
      <c r="R205" s="234"/>
      <c r="S205" s="234"/>
      <c r="T205" s="234"/>
      <c r="U205" s="234"/>
      <c r="V205" s="234"/>
      <c r="W205" s="234"/>
      <c r="X205" s="234"/>
      <c r="Y205" s="234"/>
      <c r="Z205" s="234"/>
      <c r="AA205" s="234"/>
      <c r="AB205" s="234"/>
      <c r="AC205" s="234"/>
      <c r="AD205" s="234"/>
      <c r="AE205" s="234"/>
      <c r="AF205" s="234"/>
      <c r="AG205" s="234"/>
      <c r="AH205" s="234"/>
      <c r="AI205" s="235"/>
      <c r="AJ205" s="234"/>
      <c r="AK205" s="234"/>
      <c r="AL205" s="234"/>
      <c r="AM205" s="234"/>
      <c r="AN205" s="234"/>
      <c r="AO205" s="234"/>
      <c r="AP205" s="234"/>
      <c r="AQ205" s="234"/>
      <c r="AR205" s="234"/>
      <c r="AS205" s="234"/>
      <c r="AT205" s="234"/>
      <c r="AU205" s="234"/>
      <c r="AV205" s="234"/>
      <c r="AW205" s="234"/>
      <c r="AX205" s="234"/>
      <c r="AY205" s="234"/>
      <c r="AZ205" s="234"/>
      <c r="BA205" s="234"/>
      <c r="BB205" s="234"/>
    </row>
    <row r="206" customFormat="false" ht="12.75" hidden="false" customHeight="false" outlineLevel="0" collapsed="false"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  <c r="R206" s="234"/>
      <c r="S206" s="234"/>
      <c r="T206" s="234"/>
      <c r="U206" s="234"/>
      <c r="V206" s="234"/>
      <c r="W206" s="234"/>
      <c r="X206" s="234"/>
      <c r="Y206" s="234"/>
      <c r="Z206" s="234"/>
      <c r="AA206" s="234"/>
      <c r="AB206" s="234"/>
      <c r="AC206" s="234"/>
      <c r="AD206" s="234"/>
      <c r="AE206" s="234"/>
      <c r="AF206" s="234"/>
      <c r="AG206" s="234"/>
      <c r="AH206" s="234"/>
      <c r="AI206" s="235"/>
      <c r="AJ206" s="234"/>
      <c r="AK206" s="234"/>
      <c r="AL206" s="234"/>
      <c r="AM206" s="234"/>
      <c r="AN206" s="234"/>
      <c r="AO206" s="234"/>
      <c r="AP206" s="234"/>
      <c r="AQ206" s="234"/>
      <c r="AR206" s="234"/>
      <c r="AS206" s="234"/>
      <c r="AT206" s="234"/>
      <c r="AU206" s="234"/>
      <c r="AV206" s="234"/>
      <c r="AW206" s="234"/>
      <c r="AX206" s="234"/>
      <c r="AY206" s="234"/>
      <c r="AZ206" s="234"/>
      <c r="BA206" s="234"/>
      <c r="BB206" s="234"/>
    </row>
    <row r="207" customFormat="false" ht="12.75" hidden="false" customHeight="false" outlineLevel="0" collapsed="false"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  <c r="Q207" s="234"/>
      <c r="R207" s="234"/>
      <c r="S207" s="234"/>
      <c r="T207" s="234"/>
      <c r="U207" s="234"/>
      <c r="V207" s="234"/>
      <c r="W207" s="234"/>
      <c r="X207" s="234"/>
      <c r="Y207" s="234"/>
      <c r="Z207" s="234"/>
      <c r="AA207" s="234"/>
      <c r="AB207" s="234"/>
      <c r="AC207" s="234"/>
      <c r="AD207" s="234"/>
      <c r="AE207" s="234"/>
      <c r="AF207" s="234"/>
      <c r="AG207" s="234"/>
      <c r="AH207" s="234"/>
      <c r="AI207" s="235"/>
      <c r="AJ207" s="234"/>
      <c r="AK207" s="234"/>
      <c r="AL207" s="234"/>
      <c r="AM207" s="234"/>
      <c r="AN207" s="234"/>
      <c r="AO207" s="234"/>
      <c r="AP207" s="234"/>
      <c r="AQ207" s="234"/>
      <c r="AR207" s="234"/>
      <c r="AS207" s="234"/>
      <c r="AT207" s="234"/>
      <c r="AU207" s="234"/>
      <c r="AV207" s="234"/>
      <c r="AW207" s="234"/>
      <c r="AX207" s="234"/>
      <c r="AY207" s="234"/>
      <c r="AZ207" s="234"/>
      <c r="BA207" s="234"/>
      <c r="BB207" s="234"/>
    </row>
    <row r="208" customFormat="false" ht="12.75" hidden="false" customHeight="false" outlineLevel="0" collapsed="false"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  <c r="Q208" s="234"/>
      <c r="R208" s="234"/>
      <c r="S208" s="234"/>
      <c r="T208" s="234"/>
      <c r="U208" s="234"/>
      <c r="V208" s="234"/>
      <c r="W208" s="234"/>
      <c r="X208" s="234"/>
      <c r="Y208" s="234"/>
      <c r="Z208" s="234"/>
      <c r="AA208" s="234"/>
      <c r="AB208" s="234"/>
      <c r="AC208" s="234"/>
      <c r="AD208" s="234"/>
      <c r="AE208" s="234"/>
      <c r="AF208" s="234"/>
      <c r="AG208" s="234"/>
      <c r="AH208" s="234"/>
      <c r="AI208" s="235"/>
      <c r="AJ208" s="234"/>
      <c r="AK208" s="234"/>
      <c r="AL208" s="234"/>
      <c r="AM208" s="234"/>
      <c r="AN208" s="234"/>
      <c r="AO208" s="234"/>
      <c r="AP208" s="234"/>
      <c r="AQ208" s="234"/>
      <c r="AR208" s="234"/>
      <c r="AS208" s="234"/>
      <c r="AT208" s="234"/>
      <c r="AU208" s="234"/>
      <c r="AV208" s="234"/>
      <c r="AW208" s="234"/>
      <c r="AX208" s="234"/>
      <c r="AY208" s="234"/>
      <c r="AZ208" s="234"/>
      <c r="BA208" s="234"/>
      <c r="BB208" s="234"/>
    </row>
    <row r="209" customFormat="false" ht="12.75" hidden="false" customHeight="false" outlineLevel="0" collapsed="false"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  <c r="Q209" s="234"/>
      <c r="R209" s="234"/>
      <c r="S209" s="234"/>
      <c r="T209" s="234"/>
      <c r="U209" s="234"/>
      <c r="V209" s="234"/>
      <c r="W209" s="234"/>
      <c r="X209" s="234"/>
      <c r="Y209" s="234"/>
      <c r="Z209" s="234"/>
      <c r="AA209" s="234"/>
      <c r="AB209" s="234"/>
      <c r="AC209" s="234"/>
      <c r="AD209" s="234"/>
      <c r="AE209" s="234"/>
      <c r="AF209" s="234"/>
      <c r="AG209" s="234"/>
      <c r="AH209" s="234"/>
      <c r="AI209" s="235"/>
      <c r="AJ209" s="234"/>
      <c r="AK209" s="234"/>
      <c r="AL209" s="234"/>
      <c r="AM209" s="234"/>
      <c r="AN209" s="234"/>
      <c r="AO209" s="234"/>
      <c r="AP209" s="234"/>
      <c r="AQ209" s="234"/>
      <c r="AR209" s="234"/>
      <c r="AS209" s="234"/>
      <c r="AT209" s="234"/>
      <c r="AU209" s="234"/>
      <c r="AV209" s="234"/>
      <c r="AW209" s="234"/>
      <c r="AX209" s="234"/>
      <c r="AY209" s="234"/>
      <c r="AZ209" s="234"/>
      <c r="BA209" s="234"/>
      <c r="BB209" s="234"/>
    </row>
    <row r="210" customFormat="false" ht="12.75" hidden="false" customHeight="false" outlineLevel="0" collapsed="false"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  <c r="R210" s="234"/>
      <c r="S210" s="234"/>
      <c r="T210" s="234"/>
      <c r="U210" s="234"/>
      <c r="V210" s="234"/>
      <c r="W210" s="234"/>
      <c r="X210" s="234"/>
      <c r="Y210" s="234"/>
      <c r="Z210" s="234"/>
      <c r="AA210" s="234"/>
      <c r="AB210" s="234"/>
      <c r="AC210" s="234"/>
      <c r="AD210" s="234"/>
      <c r="AE210" s="234"/>
      <c r="AF210" s="234"/>
      <c r="AG210" s="234"/>
      <c r="AH210" s="234"/>
      <c r="AI210" s="235"/>
      <c r="AJ210" s="234"/>
      <c r="AK210" s="234"/>
      <c r="AL210" s="234"/>
      <c r="AM210" s="234"/>
      <c r="AN210" s="234"/>
      <c r="AO210" s="234"/>
      <c r="AP210" s="234"/>
      <c r="AQ210" s="234"/>
      <c r="AR210" s="234"/>
      <c r="AS210" s="234"/>
      <c r="AT210" s="234"/>
      <c r="AU210" s="234"/>
      <c r="AV210" s="234"/>
      <c r="AW210" s="234"/>
      <c r="AX210" s="234"/>
      <c r="AY210" s="234"/>
      <c r="AZ210" s="234"/>
      <c r="BA210" s="234"/>
      <c r="BB210" s="234"/>
    </row>
    <row r="211" customFormat="false" ht="12.75" hidden="false" customHeight="false" outlineLevel="0" collapsed="false"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  <c r="S211" s="234"/>
      <c r="T211" s="234"/>
      <c r="U211" s="234"/>
      <c r="V211" s="234"/>
      <c r="W211" s="234"/>
      <c r="X211" s="234"/>
      <c r="Y211" s="234"/>
      <c r="Z211" s="234"/>
      <c r="AA211" s="234"/>
      <c r="AB211" s="234"/>
      <c r="AC211" s="234"/>
      <c r="AD211" s="234"/>
      <c r="AE211" s="234"/>
      <c r="AF211" s="234"/>
      <c r="AG211" s="234"/>
      <c r="AH211" s="234"/>
      <c r="AI211" s="235"/>
      <c r="AJ211" s="234"/>
      <c r="AK211" s="234"/>
      <c r="AL211" s="234"/>
      <c r="AM211" s="234"/>
      <c r="AN211" s="234"/>
      <c r="AO211" s="234"/>
      <c r="AP211" s="234"/>
      <c r="AQ211" s="234"/>
      <c r="AR211" s="234"/>
      <c r="AS211" s="234"/>
      <c r="AT211" s="234"/>
      <c r="AU211" s="234"/>
      <c r="AV211" s="234"/>
      <c r="AW211" s="234"/>
      <c r="AX211" s="234"/>
      <c r="AY211" s="234"/>
      <c r="AZ211" s="234"/>
      <c r="BA211" s="234"/>
      <c r="BB211" s="234"/>
    </row>
    <row r="212" customFormat="false" ht="12.75" hidden="false" customHeight="false" outlineLevel="0" collapsed="false"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4"/>
      <c r="AG212" s="234"/>
      <c r="AH212" s="234"/>
      <c r="AI212" s="235"/>
      <c r="AJ212" s="234"/>
      <c r="AK212" s="234"/>
      <c r="AL212" s="234"/>
      <c r="AM212" s="234"/>
      <c r="AN212" s="234"/>
      <c r="AO212" s="234"/>
      <c r="AP212" s="234"/>
      <c r="AQ212" s="234"/>
      <c r="AR212" s="234"/>
      <c r="AS212" s="234"/>
      <c r="AT212" s="234"/>
      <c r="AU212" s="234"/>
      <c r="AV212" s="234"/>
      <c r="AW212" s="234"/>
      <c r="AX212" s="234"/>
      <c r="AY212" s="234"/>
      <c r="AZ212" s="234"/>
      <c r="BA212" s="234"/>
      <c r="BB212" s="234"/>
    </row>
    <row r="213" customFormat="false" ht="12.75" hidden="false" customHeight="false" outlineLevel="0" collapsed="false"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234"/>
      <c r="AE213" s="234"/>
      <c r="AF213" s="234"/>
      <c r="AG213" s="234"/>
      <c r="AH213" s="234"/>
      <c r="AI213" s="235"/>
      <c r="AJ213" s="234"/>
      <c r="AK213" s="234"/>
      <c r="AL213" s="234"/>
      <c r="AM213" s="234"/>
      <c r="AN213" s="234"/>
      <c r="AO213" s="234"/>
      <c r="AP213" s="234"/>
      <c r="AQ213" s="234"/>
      <c r="AR213" s="234"/>
      <c r="AS213" s="234"/>
      <c r="AT213" s="234"/>
      <c r="AU213" s="234"/>
      <c r="AV213" s="234"/>
      <c r="AW213" s="234"/>
      <c r="AX213" s="234"/>
      <c r="AY213" s="234"/>
      <c r="AZ213" s="234"/>
      <c r="BA213" s="234"/>
      <c r="BB213" s="234"/>
    </row>
    <row r="214" customFormat="false" ht="12.75" hidden="false" customHeight="false" outlineLevel="0" collapsed="false"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  <c r="Q214" s="234"/>
      <c r="R214" s="234"/>
      <c r="S214" s="234"/>
      <c r="T214" s="234"/>
      <c r="U214" s="234"/>
      <c r="V214" s="234"/>
      <c r="W214" s="234"/>
      <c r="X214" s="234"/>
      <c r="Y214" s="234"/>
      <c r="Z214" s="234"/>
      <c r="AA214" s="234"/>
      <c r="AB214" s="234"/>
      <c r="AC214" s="234"/>
      <c r="AD214" s="234"/>
      <c r="AE214" s="234"/>
      <c r="AF214" s="234"/>
      <c r="AG214" s="234"/>
      <c r="AH214" s="234"/>
      <c r="AI214" s="235"/>
      <c r="AJ214" s="234"/>
      <c r="AK214" s="234"/>
      <c r="AL214" s="234"/>
      <c r="AM214" s="234"/>
      <c r="AN214" s="234"/>
      <c r="AO214" s="234"/>
      <c r="AP214" s="234"/>
      <c r="AQ214" s="234"/>
      <c r="AR214" s="234"/>
      <c r="AS214" s="234"/>
      <c r="AT214" s="234"/>
      <c r="AU214" s="234"/>
      <c r="AV214" s="234"/>
      <c r="AW214" s="234"/>
      <c r="AX214" s="234"/>
      <c r="AY214" s="234"/>
      <c r="AZ214" s="234"/>
      <c r="BA214" s="234"/>
      <c r="BB214" s="234"/>
    </row>
    <row r="215" customFormat="false" ht="12.75" hidden="false" customHeight="false" outlineLevel="0" collapsed="false"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4"/>
      <c r="S215" s="234"/>
      <c r="T215" s="234"/>
      <c r="U215" s="234"/>
      <c r="V215" s="234"/>
      <c r="W215" s="234"/>
      <c r="X215" s="234"/>
      <c r="Y215" s="234"/>
      <c r="Z215" s="234"/>
      <c r="AA215" s="234"/>
      <c r="AB215" s="234"/>
      <c r="AC215" s="234"/>
      <c r="AD215" s="234"/>
      <c r="AE215" s="234"/>
      <c r="AF215" s="234"/>
      <c r="AG215" s="234"/>
      <c r="AH215" s="234"/>
      <c r="AI215" s="235"/>
      <c r="AJ215" s="234"/>
      <c r="AK215" s="234"/>
      <c r="AL215" s="234"/>
      <c r="AM215" s="234"/>
      <c r="AN215" s="234"/>
      <c r="AO215" s="234"/>
      <c r="AP215" s="234"/>
      <c r="AQ215" s="234"/>
      <c r="AR215" s="234"/>
      <c r="AS215" s="234"/>
      <c r="AT215" s="234"/>
      <c r="AU215" s="234"/>
      <c r="AV215" s="234"/>
      <c r="AW215" s="234"/>
      <c r="AX215" s="234"/>
      <c r="AY215" s="234"/>
      <c r="AZ215" s="234"/>
      <c r="BA215" s="234"/>
      <c r="BB215" s="234"/>
    </row>
    <row r="216" customFormat="false" ht="12.75" hidden="false" customHeight="false" outlineLevel="0" collapsed="false"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  <c r="R216" s="234"/>
      <c r="S216" s="234"/>
      <c r="T216" s="234"/>
      <c r="U216" s="234"/>
      <c r="V216" s="234"/>
      <c r="W216" s="234"/>
      <c r="X216" s="234"/>
      <c r="Y216" s="234"/>
      <c r="Z216" s="234"/>
      <c r="AA216" s="234"/>
      <c r="AB216" s="234"/>
      <c r="AC216" s="234"/>
      <c r="AD216" s="234"/>
      <c r="AE216" s="234"/>
      <c r="AF216" s="234"/>
      <c r="AG216" s="234"/>
      <c r="AH216" s="234"/>
      <c r="AI216" s="235"/>
      <c r="AJ216" s="234"/>
      <c r="AK216" s="234"/>
      <c r="AL216" s="234"/>
      <c r="AM216" s="234"/>
      <c r="AN216" s="234"/>
      <c r="AO216" s="234"/>
      <c r="AP216" s="234"/>
      <c r="AQ216" s="234"/>
      <c r="AR216" s="234"/>
      <c r="AS216" s="234"/>
      <c r="AT216" s="234"/>
      <c r="AU216" s="234"/>
      <c r="AV216" s="234"/>
      <c r="AW216" s="234"/>
      <c r="AX216" s="234"/>
      <c r="AY216" s="234"/>
      <c r="AZ216" s="234"/>
      <c r="BA216" s="234"/>
      <c r="BB216" s="234"/>
    </row>
    <row r="217" customFormat="false" ht="12.75" hidden="false" customHeight="false" outlineLevel="0" collapsed="false"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  <c r="Q217" s="234"/>
      <c r="R217" s="234"/>
      <c r="S217" s="234"/>
      <c r="T217" s="234"/>
      <c r="U217" s="234"/>
      <c r="V217" s="234"/>
      <c r="W217" s="234"/>
      <c r="X217" s="234"/>
      <c r="Y217" s="234"/>
      <c r="Z217" s="234"/>
      <c r="AA217" s="234"/>
      <c r="AB217" s="234"/>
      <c r="AC217" s="234"/>
      <c r="AD217" s="234"/>
      <c r="AE217" s="234"/>
      <c r="AF217" s="234"/>
      <c r="AG217" s="234"/>
      <c r="AH217" s="234"/>
      <c r="AI217" s="235"/>
      <c r="AJ217" s="234"/>
      <c r="AK217" s="234"/>
      <c r="AL217" s="234"/>
      <c r="AM217" s="234"/>
      <c r="AN217" s="234"/>
      <c r="AO217" s="234"/>
      <c r="AP217" s="234"/>
      <c r="AQ217" s="234"/>
      <c r="AR217" s="234"/>
      <c r="AS217" s="234"/>
      <c r="AT217" s="234"/>
      <c r="AU217" s="234"/>
      <c r="AV217" s="234"/>
      <c r="AW217" s="234"/>
      <c r="AX217" s="234"/>
      <c r="AY217" s="234"/>
      <c r="AZ217" s="234"/>
      <c r="BA217" s="234"/>
      <c r="BB217" s="234"/>
    </row>
    <row r="218" customFormat="false" ht="12.75" hidden="false" customHeight="false" outlineLevel="0" collapsed="false"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234"/>
      <c r="AE218" s="234"/>
      <c r="AF218" s="234"/>
      <c r="AG218" s="234"/>
      <c r="AH218" s="234"/>
      <c r="AI218" s="235"/>
      <c r="AJ218" s="234"/>
      <c r="AK218" s="234"/>
      <c r="AL218" s="234"/>
      <c r="AM218" s="234"/>
      <c r="AN218" s="234"/>
      <c r="AO218" s="234"/>
      <c r="AP218" s="234"/>
      <c r="AQ218" s="234"/>
      <c r="AR218" s="234"/>
      <c r="AS218" s="234"/>
      <c r="AT218" s="234"/>
      <c r="AU218" s="234"/>
      <c r="AV218" s="234"/>
      <c r="AW218" s="234"/>
      <c r="AX218" s="234"/>
      <c r="AY218" s="234"/>
      <c r="AZ218" s="234"/>
      <c r="BA218" s="234"/>
      <c r="BB218" s="234"/>
    </row>
    <row r="219" customFormat="false" ht="12.75" hidden="false" customHeight="false" outlineLevel="0" collapsed="false"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  <c r="Q219" s="234"/>
      <c r="R219" s="234"/>
      <c r="S219" s="234"/>
      <c r="T219" s="234"/>
      <c r="U219" s="234"/>
      <c r="V219" s="234"/>
      <c r="W219" s="234"/>
      <c r="X219" s="234"/>
      <c r="Y219" s="234"/>
      <c r="Z219" s="234"/>
      <c r="AA219" s="234"/>
      <c r="AB219" s="234"/>
      <c r="AC219" s="234"/>
      <c r="AD219" s="234"/>
      <c r="AE219" s="234"/>
      <c r="AF219" s="234"/>
      <c r="AG219" s="234"/>
      <c r="AH219" s="234"/>
      <c r="AI219" s="235"/>
      <c r="AJ219" s="234"/>
      <c r="AK219" s="234"/>
      <c r="AL219" s="234"/>
      <c r="AM219" s="234"/>
      <c r="AN219" s="234"/>
      <c r="AO219" s="234"/>
      <c r="AP219" s="234"/>
      <c r="AQ219" s="234"/>
      <c r="AR219" s="234"/>
      <c r="AS219" s="234"/>
      <c r="AT219" s="234"/>
      <c r="AU219" s="234"/>
      <c r="AV219" s="234"/>
      <c r="AW219" s="234"/>
      <c r="AX219" s="234"/>
      <c r="AY219" s="234"/>
      <c r="AZ219" s="234"/>
      <c r="BA219" s="234"/>
      <c r="BB219" s="234"/>
    </row>
    <row r="220" customFormat="false" ht="12.75" hidden="false" customHeight="false" outlineLevel="0" collapsed="false"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  <c r="R220" s="234"/>
      <c r="S220" s="234"/>
      <c r="T220" s="234"/>
      <c r="U220" s="234"/>
      <c r="V220" s="234"/>
      <c r="W220" s="234"/>
      <c r="X220" s="234"/>
      <c r="Y220" s="234"/>
      <c r="Z220" s="234"/>
      <c r="AA220" s="234"/>
      <c r="AB220" s="234"/>
      <c r="AC220" s="234"/>
      <c r="AD220" s="234"/>
      <c r="AE220" s="234"/>
      <c r="AF220" s="234"/>
      <c r="AG220" s="234"/>
      <c r="AH220" s="234"/>
      <c r="AI220" s="235"/>
      <c r="AJ220" s="234"/>
      <c r="AK220" s="234"/>
      <c r="AL220" s="234"/>
      <c r="AM220" s="234"/>
      <c r="AN220" s="234"/>
      <c r="AO220" s="234"/>
      <c r="AP220" s="234"/>
      <c r="AQ220" s="234"/>
      <c r="AR220" s="234"/>
      <c r="AS220" s="234"/>
      <c r="AT220" s="234"/>
      <c r="AU220" s="234"/>
      <c r="AV220" s="234"/>
      <c r="AW220" s="234"/>
      <c r="AX220" s="234"/>
      <c r="AY220" s="234"/>
      <c r="AZ220" s="234"/>
      <c r="BA220" s="234"/>
      <c r="BB220" s="234"/>
    </row>
    <row r="221" customFormat="false" ht="12.75" hidden="false" customHeight="false" outlineLevel="0" collapsed="false"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  <c r="R221" s="234"/>
      <c r="S221" s="234"/>
      <c r="T221" s="234"/>
      <c r="U221" s="234"/>
      <c r="V221" s="234"/>
      <c r="W221" s="234"/>
      <c r="X221" s="234"/>
      <c r="Y221" s="234"/>
      <c r="Z221" s="234"/>
      <c r="AA221" s="234"/>
      <c r="AB221" s="234"/>
      <c r="AC221" s="234"/>
      <c r="AD221" s="234"/>
      <c r="AE221" s="234"/>
      <c r="AF221" s="234"/>
      <c r="AG221" s="234"/>
      <c r="AH221" s="234"/>
      <c r="AI221" s="235"/>
      <c r="AJ221" s="234"/>
      <c r="AK221" s="234"/>
      <c r="AL221" s="234"/>
      <c r="AM221" s="234"/>
      <c r="AN221" s="234"/>
      <c r="AO221" s="234"/>
      <c r="AP221" s="234"/>
      <c r="AQ221" s="234"/>
      <c r="AR221" s="234"/>
      <c r="AS221" s="234"/>
      <c r="AT221" s="234"/>
      <c r="AU221" s="234"/>
      <c r="AV221" s="234"/>
      <c r="AW221" s="234"/>
      <c r="AX221" s="234"/>
      <c r="AY221" s="234"/>
      <c r="AZ221" s="234"/>
      <c r="BA221" s="234"/>
      <c r="BB221" s="234"/>
    </row>
    <row r="222" customFormat="false" ht="12.75" hidden="false" customHeight="false" outlineLevel="0" collapsed="false"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  <c r="S222" s="234"/>
      <c r="T222" s="234"/>
      <c r="U222" s="234"/>
      <c r="V222" s="234"/>
      <c r="W222" s="234"/>
      <c r="X222" s="234"/>
      <c r="Y222" s="234"/>
      <c r="Z222" s="234"/>
      <c r="AA222" s="234"/>
      <c r="AB222" s="234"/>
      <c r="AC222" s="234"/>
      <c r="AD222" s="234"/>
      <c r="AE222" s="234"/>
      <c r="AF222" s="234"/>
      <c r="AG222" s="234"/>
      <c r="AH222" s="234"/>
      <c r="AI222" s="235"/>
      <c r="AJ222" s="234"/>
      <c r="AK222" s="234"/>
      <c r="AL222" s="234"/>
      <c r="AM222" s="234"/>
      <c r="AN222" s="234"/>
      <c r="AO222" s="234"/>
      <c r="AP222" s="234"/>
      <c r="AQ222" s="234"/>
      <c r="AR222" s="234"/>
      <c r="AS222" s="234"/>
      <c r="AT222" s="234"/>
      <c r="AU222" s="234"/>
      <c r="AV222" s="234"/>
      <c r="AW222" s="234"/>
      <c r="AX222" s="234"/>
      <c r="AY222" s="234"/>
      <c r="AZ222" s="234"/>
      <c r="BA222" s="234"/>
      <c r="BB222" s="234"/>
    </row>
    <row r="223" customFormat="false" ht="12.75" hidden="false" customHeight="false" outlineLevel="0" collapsed="false"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  <c r="Q223" s="234"/>
      <c r="R223" s="234"/>
      <c r="S223" s="234"/>
      <c r="T223" s="234"/>
      <c r="U223" s="234"/>
      <c r="V223" s="234"/>
      <c r="W223" s="234"/>
      <c r="X223" s="234"/>
      <c r="Y223" s="234"/>
      <c r="Z223" s="234"/>
      <c r="AA223" s="234"/>
      <c r="AB223" s="234"/>
      <c r="AC223" s="234"/>
      <c r="AD223" s="234"/>
      <c r="AE223" s="234"/>
      <c r="AF223" s="234"/>
      <c r="AG223" s="234"/>
      <c r="AH223" s="234"/>
      <c r="AI223" s="235"/>
      <c r="AJ223" s="234"/>
      <c r="AK223" s="234"/>
      <c r="AL223" s="234"/>
      <c r="AM223" s="234"/>
      <c r="AN223" s="234"/>
      <c r="AO223" s="234"/>
      <c r="AP223" s="234"/>
      <c r="AQ223" s="234"/>
      <c r="AR223" s="234"/>
      <c r="AS223" s="234"/>
      <c r="AT223" s="234"/>
      <c r="AU223" s="234"/>
      <c r="AV223" s="234"/>
      <c r="AW223" s="234"/>
      <c r="AX223" s="234"/>
      <c r="AY223" s="234"/>
      <c r="AZ223" s="234"/>
      <c r="BA223" s="234"/>
      <c r="BB223" s="234"/>
    </row>
    <row r="224" customFormat="false" ht="12.75" hidden="false" customHeight="false" outlineLevel="0" collapsed="false"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  <c r="R224" s="234"/>
      <c r="S224" s="234"/>
      <c r="T224" s="234"/>
      <c r="U224" s="234"/>
      <c r="V224" s="234"/>
      <c r="W224" s="234"/>
      <c r="X224" s="234"/>
      <c r="Y224" s="234"/>
      <c r="Z224" s="234"/>
      <c r="AA224" s="234"/>
      <c r="AB224" s="234"/>
      <c r="AC224" s="234"/>
      <c r="AD224" s="234"/>
      <c r="AE224" s="234"/>
      <c r="AF224" s="234"/>
      <c r="AG224" s="234"/>
      <c r="AH224" s="234"/>
      <c r="AI224" s="235"/>
      <c r="AJ224" s="234"/>
      <c r="AK224" s="234"/>
      <c r="AL224" s="234"/>
      <c r="AM224" s="234"/>
      <c r="AN224" s="234"/>
      <c r="AO224" s="234"/>
      <c r="AP224" s="234"/>
      <c r="AQ224" s="234"/>
      <c r="AR224" s="234"/>
      <c r="AS224" s="234"/>
      <c r="AT224" s="234"/>
      <c r="AU224" s="234"/>
      <c r="AV224" s="234"/>
      <c r="AW224" s="234"/>
      <c r="AX224" s="234"/>
      <c r="AY224" s="234"/>
      <c r="AZ224" s="234"/>
      <c r="BA224" s="234"/>
      <c r="BB224" s="234"/>
    </row>
    <row r="225" customFormat="false" ht="12.75" hidden="false" customHeight="false" outlineLevel="0" collapsed="false"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  <c r="Q225" s="234"/>
      <c r="R225" s="234"/>
      <c r="S225" s="234"/>
      <c r="T225" s="234"/>
      <c r="U225" s="234"/>
      <c r="V225" s="234"/>
      <c r="W225" s="234"/>
      <c r="X225" s="234"/>
      <c r="Y225" s="234"/>
      <c r="Z225" s="234"/>
      <c r="AA225" s="234"/>
      <c r="AB225" s="234"/>
      <c r="AC225" s="234"/>
      <c r="AD225" s="234"/>
      <c r="AE225" s="234"/>
      <c r="AF225" s="234"/>
      <c r="AG225" s="234"/>
      <c r="AH225" s="234"/>
      <c r="AI225" s="235"/>
      <c r="AJ225" s="234"/>
      <c r="AK225" s="234"/>
      <c r="AL225" s="234"/>
      <c r="AM225" s="234"/>
      <c r="AN225" s="234"/>
      <c r="AO225" s="234"/>
      <c r="AP225" s="234"/>
      <c r="AQ225" s="234"/>
      <c r="AR225" s="234"/>
      <c r="AS225" s="234"/>
      <c r="AT225" s="234"/>
      <c r="AU225" s="234"/>
      <c r="AV225" s="234"/>
      <c r="AW225" s="234"/>
      <c r="AX225" s="234"/>
      <c r="AY225" s="234"/>
      <c r="AZ225" s="234"/>
      <c r="BA225" s="234"/>
      <c r="BB225" s="234"/>
    </row>
    <row r="226" customFormat="false" ht="12.75" hidden="false" customHeight="false" outlineLevel="0" collapsed="false"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  <c r="Q226" s="234"/>
      <c r="R226" s="234"/>
      <c r="S226" s="234"/>
      <c r="T226" s="234"/>
      <c r="U226" s="234"/>
      <c r="V226" s="234"/>
      <c r="W226" s="234"/>
      <c r="X226" s="234"/>
      <c r="Y226" s="234"/>
      <c r="Z226" s="234"/>
      <c r="AA226" s="234"/>
      <c r="AB226" s="234"/>
      <c r="AC226" s="234"/>
      <c r="AD226" s="234"/>
      <c r="AE226" s="234"/>
      <c r="AF226" s="234"/>
      <c r="AG226" s="234"/>
      <c r="AH226" s="234"/>
      <c r="AI226" s="235"/>
      <c r="AJ226" s="234"/>
      <c r="AK226" s="234"/>
      <c r="AL226" s="234"/>
      <c r="AM226" s="234"/>
      <c r="AN226" s="234"/>
      <c r="AO226" s="234"/>
      <c r="AP226" s="234"/>
      <c r="AQ226" s="234"/>
      <c r="AR226" s="234"/>
      <c r="AS226" s="234"/>
      <c r="AT226" s="234"/>
      <c r="AU226" s="234"/>
      <c r="AV226" s="234"/>
      <c r="AW226" s="234"/>
      <c r="AX226" s="234"/>
      <c r="AY226" s="234"/>
      <c r="AZ226" s="234"/>
      <c r="BA226" s="234"/>
      <c r="BB226" s="234"/>
    </row>
    <row r="227" customFormat="false" ht="12.75" hidden="false" customHeight="false" outlineLevel="0" collapsed="false"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  <c r="Q227" s="234"/>
      <c r="R227" s="234"/>
      <c r="S227" s="234"/>
      <c r="T227" s="234"/>
      <c r="U227" s="234"/>
      <c r="V227" s="234"/>
      <c r="W227" s="234"/>
      <c r="X227" s="234"/>
      <c r="Y227" s="234"/>
      <c r="Z227" s="234"/>
      <c r="AA227" s="234"/>
      <c r="AB227" s="234"/>
      <c r="AC227" s="234"/>
      <c r="AD227" s="234"/>
      <c r="AE227" s="234"/>
      <c r="AF227" s="234"/>
      <c r="AG227" s="234"/>
      <c r="AH227" s="234"/>
      <c r="AI227" s="235"/>
      <c r="AJ227" s="234"/>
      <c r="AK227" s="234"/>
      <c r="AL227" s="234"/>
      <c r="AM227" s="234"/>
      <c r="AN227" s="234"/>
      <c r="AO227" s="234"/>
      <c r="AP227" s="234"/>
      <c r="AQ227" s="234"/>
      <c r="AR227" s="234"/>
      <c r="AS227" s="234"/>
      <c r="AT227" s="234"/>
      <c r="AU227" s="234"/>
      <c r="AV227" s="234"/>
      <c r="AW227" s="234"/>
      <c r="AX227" s="234"/>
      <c r="AY227" s="234"/>
      <c r="AZ227" s="234"/>
      <c r="BA227" s="234"/>
      <c r="BB227" s="234"/>
    </row>
    <row r="228" customFormat="false" ht="12.75" hidden="false" customHeight="false" outlineLevel="0" collapsed="false"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  <c r="R228" s="234"/>
      <c r="S228" s="234"/>
      <c r="T228" s="234"/>
      <c r="U228" s="234"/>
      <c r="V228" s="234"/>
      <c r="W228" s="234"/>
      <c r="X228" s="234"/>
      <c r="Y228" s="234"/>
      <c r="Z228" s="234"/>
      <c r="AA228" s="234"/>
      <c r="AB228" s="234"/>
      <c r="AC228" s="234"/>
      <c r="AD228" s="234"/>
      <c r="AE228" s="234"/>
      <c r="AF228" s="234"/>
      <c r="AG228" s="234"/>
      <c r="AH228" s="234"/>
      <c r="AI228" s="235"/>
      <c r="AJ228" s="234"/>
      <c r="AK228" s="234"/>
      <c r="AL228" s="234"/>
      <c r="AM228" s="234"/>
      <c r="AN228" s="234"/>
      <c r="AO228" s="234"/>
      <c r="AP228" s="234"/>
      <c r="AQ228" s="234"/>
      <c r="AR228" s="234"/>
      <c r="AS228" s="234"/>
      <c r="AT228" s="234"/>
      <c r="AU228" s="234"/>
      <c r="AV228" s="234"/>
      <c r="AW228" s="234"/>
      <c r="AX228" s="234"/>
      <c r="AY228" s="234"/>
      <c r="AZ228" s="234"/>
      <c r="BA228" s="234"/>
      <c r="BB228" s="234"/>
    </row>
    <row r="229" customFormat="false" ht="12.75" hidden="false" customHeight="false" outlineLevel="0" collapsed="false"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  <c r="Q229" s="234"/>
      <c r="R229" s="234"/>
      <c r="S229" s="234"/>
      <c r="T229" s="234"/>
      <c r="U229" s="234"/>
      <c r="V229" s="234"/>
      <c r="W229" s="234"/>
      <c r="X229" s="234"/>
      <c r="Y229" s="234"/>
      <c r="Z229" s="234"/>
      <c r="AA229" s="234"/>
      <c r="AB229" s="234"/>
      <c r="AC229" s="234"/>
      <c r="AD229" s="234"/>
      <c r="AE229" s="234"/>
      <c r="AF229" s="234"/>
      <c r="AG229" s="234"/>
      <c r="AH229" s="234"/>
      <c r="AI229" s="235"/>
      <c r="AJ229" s="234"/>
      <c r="AK229" s="234"/>
      <c r="AL229" s="234"/>
      <c r="AM229" s="234"/>
      <c r="AN229" s="234"/>
      <c r="AO229" s="234"/>
      <c r="AP229" s="234"/>
      <c r="AQ229" s="234"/>
      <c r="AR229" s="234"/>
      <c r="AS229" s="234"/>
      <c r="AT229" s="234"/>
      <c r="AU229" s="234"/>
      <c r="AV229" s="234"/>
      <c r="AW229" s="234"/>
      <c r="AX229" s="234"/>
      <c r="AY229" s="234"/>
      <c r="AZ229" s="234"/>
      <c r="BA229" s="234"/>
      <c r="BB229" s="234"/>
    </row>
    <row r="230" customFormat="false" ht="12.75" hidden="false" customHeight="false" outlineLevel="0" collapsed="false"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  <c r="Q230" s="234"/>
      <c r="R230" s="234"/>
      <c r="S230" s="234"/>
      <c r="T230" s="234"/>
      <c r="U230" s="234"/>
      <c r="V230" s="234"/>
      <c r="W230" s="234"/>
      <c r="X230" s="234"/>
      <c r="Y230" s="234"/>
      <c r="Z230" s="234"/>
      <c r="AA230" s="234"/>
      <c r="AB230" s="234"/>
      <c r="AC230" s="234"/>
      <c r="AD230" s="234"/>
      <c r="AE230" s="234"/>
      <c r="AF230" s="234"/>
      <c r="AG230" s="234"/>
      <c r="AH230" s="234"/>
      <c r="AI230" s="235"/>
      <c r="AJ230" s="234"/>
      <c r="AK230" s="234"/>
      <c r="AL230" s="234"/>
      <c r="AM230" s="234"/>
      <c r="AN230" s="234"/>
      <c r="AO230" s="234"/>
      <c r="AP230" s="234"/>
      <c r="AQ230" s="234"/>
      <c r="AR230" s="234"/>
      <c r="AS230" s="234"/>
      <c r="AT230" s="234"/>
      <c r="AU230" s="234"/>
      <c r="AV230" s="234"/>
      <c r="AW230" s="234"/>
      <c r="AX230" s="234"/>
      <c r="AY230" s="234"/>
      <c r="AZ230" s="234"/>
      <c r="BA230" s="234"/>
      <c r="BB230" s="234"/>
    </row>
    <row r="231" customFormat="false" ht="12.75" hidden="false" customHeight="false" outlineLevel="0" collapsed="false"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  <c r="R231" s="234"/>
      <c r="S231" s="234"/>
      <c r="T231" s="234"/>
      <c r="U231" s="234"/>
      <c r="V231" s="234"/>
      <c r="W231" s="234"/>
      <c r="X231" s="234"/>
      <c r="Y231" s="234"/>
      <c r="Z231" s="234"/>
      <c r="AA231" s="234"/>
      <c r="AB231" s="234"/>
      <c r="AC231" s="234"/>
      <c r="AD231" s="234"/>
      <c r="AE231" s="234"/>
      <c r="AF231" s="234"/>
      <c r="AG231" s="234"/>
      <c r="AH231" s="234"/>
      <c r="AI231" s="235"/>
      <c r="AJ231" s="234"/>
      <c r="AK231" s="234"/>
      <c r="AL231" s="234"/>
      <c r="AM231" s="234"/>
      <c r="AN231" s="234"/>
      <c r="AO231" s="234"/>
      <c r="AP231" s="234"/>
      <c r="AQ231" s="234"/>
      <c r="AR231" s="234"/>
      <c r="AS231" s="234"/>
      <c r="AT231" s="234"/>
      <c r="AU231" s="234"/>
      <c r="AV231" s="234"/>
      <c r="AW231" s="234"/>
      <c r="AX231" s="234"/>
      <c r="AY231" s="234"/>
      <c r="AZ231" s="234"/>
      <c r="BA231" s="234"/>
      <c r="BB231" s="234"/>
    </row>
    <row r="232" customFormat="false" ht="12.75" hidden="false" customHeight="false" outlineLevel="0" collapsed="false"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  <c r="R232" s="234"/>
      <c r="S232" s="234"/>
      <c r="T232" s="234"/>
      <c r="U232" s="234"/>
      <c r="V232" s="234"/>
      <c r="W232" s="234"/>
      <c r="X232" s="234"/>
      <c r="Y232" s="234"/>
      <c r="Z232" s="234"/>
      <c r="AA232" s="234"/>
      <c r="AB232" s="234"/>
      <c r="AC232" s="234"/>
      <c r="AD232" s="234"/>
      <c r="AE232" s="234"/>
      <c r="AF232" s="234"/>
      <c r="AG232" s="234"/>
      <c r="AH232" s="234"/>
      <c r="AI232" s="235"/>
      <c r="AJ232" s="234"/>
      <c r="AK232" s="234"/>
      <c r="AL232" s="234"/>
      <c r="AM232" s="234"/>
      <c r="AN232" s="234"/>
      <c r="AO232" s="234"/>
      <c r="AP232" s="234"/>
      <c r="AQ232" s="234"/>
      <c r="AR232" s="234"/>
      <c r="AS232" s="234"/>
      <c r="AT232" s="234"/>
      <c r="AU232" s="234"/>
      <c r="AV232" s="234"/>
      <c r="AW232" s="234"/>
      <c r="AX232" s="234"/>
      <c r="AY232" s="234"/>
      <c r="AZ232" s="234"/>
      <c r="BA232" s="234"/>
      <c r="BB232" s="234"/>
    </row>
    <row r="233" customFormat="false" ht="12.75" hidden="false" customHeight="false" outlineLevel="0" collapsed="false"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  <c r="R233" s="234"/>
      <c r="S233" s="234"/>
      <c r="T233" s="234"/>
      <c r="U233" s="234"/>
      <c r="V233" s="234"/>
      <c r="W233" s="234"/>
      <c r="X233" s="234"/>
      <c r="Y233" s="234"/>
      <c r="Z233" s="234"/>
      <c r="AA233" s="234"/>
      <c r="AB233" s="234"/>
      <c r="AC233" s="234"/>
      <c r="AD233" s="234"/>
      <c r="AE233" s="234"/>
      <c r="AF233" s="234"/>
      <c r="AG233" s="234"/>
      <c r="AH233" s="234"/>
      <c r="AI233" s="235"/>
      <c r="AJ233" s="234"/>
      <c r="AK233" s="234"/>
      <c r="AL233" s="234"/>
      <c r="AM233" s="234"/>
      <c r="AN233" s="234"/>
      <c r="AO233" s="234"/>
      <c r="AP233" s="234"/>
      <c r="AQ233" s="234"/>
      <c r="AR233" s="234"/>
      <c r="AS233" s="234"/>
      <c r="AT233" s="234"/>
      <c r="AU233" s="234"/>
      <c r="AV233" s="234"/>
      <c r="AW233" s="234"/>
      <c r="AX233" s="234"/>
      <c r="AY233" s="234"/>
      <c r="AZ233" s="234"/>
      <c r="BA233" s="234"/>
      <c r="BB233" s="234"/>
    </row>
    <row r="234" customFormat="false" ht="12.75" hidden="false" customHeight="false" outlineLevel="0" collapsed="false"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  <c r="R234" s="234"/>
      <c r="S234" s="234"/>
      <c r="T234" s="234"/>
      <c r="U234" s="234"/>
      <c r="V234" s="234"/>
      <c r="W234" s="234"/>
      <c r="X234" s="234"/>
      <c r="Y234" s="234"/>
      <c r="Z234" s="234"/>
      <c r="AA234" s="234"/>
      <c r="AB234" s="234"/>
      <c r="AC234" s="234"/>
      <c r="AD234" s="234"/>
      <c r="AE234" s="234"/>
      <c r="AF234" s="234"/>
      <c r="AG234" s="234"/>
      <c r="AH234" s="234"/>
      <c r="AI234" s="235"/>
      <c r="AJ234" s="234"/>
      <c r="AK234" s="234"/>
      <c r="AL234" s="234"/>
      <c r="AM234" s="234"/>
      <c r="AN234" s="234"/>
      <c r="AO234" s="234"/>
      <c r="AP234" s="234"/>
      <c r="AQ234" s="234"/>
      <c r="AR234" s="234"/>
      <c r="AS234" s="234"/>
      <c r="AT234" s="234"/>
      <c r="AU234" s="234"/>
      <c r="AV234" s="234"/>
      <c r="AW234" s="234"/>
      <c r="AX234" s="234"/>
      <c r="AY234" s="234"/>
      <c r="AZ234" s="234"/>
      <c r="BA234" s="234"/>
      <c r="BB234" s="234"/>
    </row>
    <row r="235" customFormat="false" ht="12.75" hidden="false" customHeight="false" outlineLevel="0" collapsed="false"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  <c r="R235" s="234"/>
      <c r="S235" s="234"/>
      <c r="T235" s="234"/>
      <c r="U235" s="234"/>
      <c r="V235" s="234"/>
      <c r="W235" s="234"/>
      <c r="X235" s="234"/>
      <c r="Y235" s="234"/>
      <c r="Z235" s="234"/>
      <c r="AA235" s="234"/>
      <c r="AB235" s="234"/>
      <c r="AC235" s="234"/>
      <c r="AD235" s="234"/>
      <c r="AE235" s="234"/>
      <c r="AF235" s="234"/>
      <c r="AG235" s="234"/>
      <c r="AH235" s="234"/>
      <c r="AI235" s="235"/>
      <c r="AJ235" s="234"/>
      <c r="AK235" s="234"/>
      <c r="AL235" s="234"/>
      <c r="AM235" s="234"/>
      <c r="AN235" s="234"/>
      <c r="AO235" s="234"/>
      <c r="AP235" s="234"/>
      <c r="AQ235" s="234"/>
      <c r="AR235" s="234"/>
      <c r="AS235" s="234"/>
      <c r="AT235" s="234"/>
      <c r="AU235" s="234"/>
      <c r="AV235" s="234"/>
      <c r="AW235" s="234"/>
      <c r="AX235" s="234"/>
      <c r="AY235" s="234"/>
      <c r="AZ235" s="234"/>
      <c r="BA235" s="234"/>
      <c r="BB235" s="234"/>
    </row>
    <row r="236" customFormat="false" ht="12.75" hidden="false" customHeight="false" outlineLevel="0" collapsed="false"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  <c r="R236" s="234"/>
      <c r="S236" s="234"/>
      <c r="T236" s="234"/>
      <c r="U236" s="234"/>
      <c r="V236" s="234"/>
      <c r="W236" s="234"/>
      <c r="X236" s="234"/>
      <c r="Y236" s="234"/>
      <c r="Z236" s="234"/>
      <c r="AA236" s="234"/>
      <c r="AB236" s="234"/>
      <c r="AC236" s="234"/>
      <c r="AD236" s="234"/>
      <c r="AE236" s="234"/>
      <c r="AF236" s="234"/>
      <c r="AG236" s="234"/>
      <c r="AH236" s="234"/>
      <c r="AI236" s="235"/>
      <c r="AJ236" s="234"/>
      <c r="AK236" s="234"/>
      <c r="AL236" s="234"/>
      <c r="AM236" s="234"/>
      <c r="AN236" s="234"/>
      <c r="AO236" s="234"/>
      <c r="AP236" s="234"/>
      <c r="AQ236" s="234"/>
      <c r="AR236" s="234"/>
      <c r="AS236" s="234"/>
      <c r="AT236" s="234"/>
      <c r="AU236" s="234"/>
      <c r="AV236" s="234"/>
      <c r="AW236" s="234"/>
      <c r="AX236" s="234"/>
      <c r="AY236" s="234"/>
      <c r="AZ236" s="234"/>
      <c r="BA236" s="234"/>
      <c r="BB236" s="234"/>
    </row>
    <row r="237" customFormat="false" ht="12.75" hidden="false" customHeight="false" outlineLevel="0" collapsed="false"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  <c r="Q237" s="234"/>
      <c r="R237" s="234"/>
      <c r="S237" s="234"/>
      <c r="T237" s="234"/>
      <c r="U237" s="234"/>
      <c r="V237" s="234"/>
      <c r="W237" s="234"/>
      <c r="X237" s="234"/>
      <c r="Y237" s="234"/>
      <c r="Z237" s="234"/>
      <c r="AA237" s="234"/>
      <c r="AB237" s="234"/>
      <c r="AC237" s="234"/>
      <c r="AD237" s="234"/>
      <c r="AE237" s="234"/>
      <c r="AF237" s="234"/>
      <c r="AG237" s="234"/>
      <c r="AH237" s="234"/>
      <c r="AI237" s="235"/>
      <c r="AJ237" s="234"/>
      <c r="AK237" s="234"/>
      <c r="AL237" s="234"/>
      <c r="AM237" s="234"/>
      <c r="AN237" s="234"/>
      <c r="AO237" s="234"/>
      <c r="AP237" s="234"/>
      <c r="AQ237" s="234"/>
      <c r="AR237" s="234"/>
      <c r="AS237" s="234"/>
      <c r="AT237" s="234"/>
      <c r="AU237" s="234"/>
      <c r="AV237" s="234"/>
      <c r="AW237" s="234"/>
      <c r="AX237" s="234"/>
      <c r="AY237" s="234"/>
      <c r="AZ237" s="234"/>
      <c r="BA237" s="234"/>
      <c r="BB237" s="234"/>
    </row>
    <row r="238" customFormat="false" ht="12.75" hidden="false" customHeight="false" outlineLevel="0" collapsed="false"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  <c r="Q238" s="234"/>
      <c r="R238" s="234"/>
      <c r="S238" s="234"/>
      <c r="T238" s="234"/>
      <c r="U238" s="234"/>
      <c r="V238" s="234"/>
      <c r="W238" s="234"/>
      <c r="X238" s="234"/>
      <c r="Y238" s="234"/>
      <c r="Z238" s="234"/>
      <c r="AA238" s="234"/>
      <c r="AB238" s="234"/>
      <c r="AC238" s="234"/>
      <c r="AD238" s="234"/>
      <c r="AE238" s="234"/>
      <c r="AF238" s="234"/>
      <c r="AG238" s="234"/>
      <c r="AH238" s="234"/>
      <c r="AI238" s="235"/>
      <c r="AJ238" s="234"/>
      <c r="AK238" s="234"/>
      <c r="AL238" s="234"/>
      <c r="AM238" s="234"/>
      <c r="AN238" s="234"/>
      <c r="AO238" s="234"/>
      <c r="AP238" s="234"/>
      <c r="AQ238" s="234"/>
      <c r="AR238" s="234"/>
      <c r="AS238" s="234"/>
      <c r="AT238" s="234"/>
      <c r="AU238" s="234"/>
      <c r="AV238" s="234"/>
      <c r="AW238" s="234"/>
      <c r="AX238" s="234"/>
      <c r="AY238" s="234"/>
      <c r="AZ238" s="234"/>
      <c r="BA238" s="234"/>
      <c r="BB238" s="234"/>
    </row>
    <row r="239" customFormat="false" ht="12.75" hidden="false" customHeight="false" outlineLevel="0" collapsed="false"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  <c r="Q239" s="234"/>
      <c r="R239" s="234"/>
      <c r="S239" s="234"/>
      <c r="T239" s="234"/>
      <c r="U239" s="234"/>
      <c r="V239" s="234"/>
      <c r="W239" s="234"/>
      <c r="X239" s="234"/>
      <c r="Y239" s="234"/>
      <c r="Z239" s="234"/>
      <c r="AA239" s="234"/>
      <c r="AB239" s="234"/>
      <c r="AC239" s="234"/>
      <c r="AD239" s="234"/>
      <c r="AE239" s="234"/>
      <c r="AF239" s="234"/>
      <c r="AG239" s="234"/>
      <c r="AH239" s="234"/>
      <c r="AI239" s="235"/>
      <c r="AJ239" s="234"/>
      <c r="AK239" s="234"/>
      <c r="AL239" s="234"/>
      <c r="AM239" s="234"/>
      <c r="AN239" s="234"/>
      <c r="AO239" s="234"/>
      <c r="AP239" s="234"/>
      <c r="AQ239" s="234"/>
      <c r="AR239" s="234"/>
      <c r="AS239" s="234"/>
      <c r="AT239" s="234"/>
      <c r="AU239" s="234"/>
      <c r="AV239" s="234"/>
      <c r="AW239" s="234"/>
      <c r="AX239" s="234"/>
      <c r="AY239" s="234"/>
      <c r="AZ239" s="234"/>
      <c r="BA239" s="234"/>
      <c r="BB239" s="234"/>
    </row>
    <row r="240" customFormat="false" ht="12.75" hidden="false" customHeight="false" outlineLevel="0" collapsed="false"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  <c r="Q240" s="234"/>
      <c r="R240" s="234"/>
      <c r="S240" s="234"/>
      <c r="T240" s="234"/>
      <c r="U240" s="234"/>
      <c r="V240" s="234"/>
      <c r="W240" s="234"/>
      <c r="X240" s="234"/>
      <c r="Y240" s="234"/>
      <c r="Z240" s="234"/>
      <c r="AA240" s="234"/>
      <c r="AB240" s="234"/>
      <c r="AC240" s="234"/>
      <c r="AD240" s="234"/>
      <c r="AE240" s="234"/>
      <c r="AF240" s="234"/>
      <c r="AG240" s="234"/>
      <c r="AH240" s="234"/>
      <c r="AI240" s="235"/>
      <c r="AJ240" s="234"/>
      <c r="AK240" s="234"/>
      <c r="AL240" s="234"/>
      <c r="AM240" s="234"/>
      <c r="AN240" s="234"/>
      <c r="AO240" s="234"/>
      <c r="AP240" s="234"/>
      <c r="AQ240" s="234"/>
      <c r="AR240" s="234"/>
      <c r="AS240" s="234"/>
      <c r="AT240" s="234"/>
      <c r="AU240" s="234"/>
      <c r="AV240" s="234"/>
      <c r="AW240" s="234"/>
      <c r="AX240" s="234"/>
      <c r="AY240" s="234"/>
      <c r="AZ240" s="234"/>
      <c r="BA240" s="234"/>
      <c r="BB240" s="234"/>
    </row>
    <row r="241" customFormat="false" ht="12.75" hidden="false" customHeight="false" outlineLevel="0" collapsed="false"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  <c r="R241" s="234"/>
      <c r="S241" s="234"/>
      <c r="T241" s="234"/>
      <c r="U241" s="234"/>
      <c r="V241" s="234"/>
      <c r="W241" s="234"/>
      <c r="X241" s="234"/>
      <c r="Y241" s="234"/>
      <c r="Z241" s="234"/>
      <c r="AA241" s="234"/>
      <c r="AB241" s="234"/>
      <c r="AC241" s="234"/>
      <c r="AD241" s="234"/>
      <c r="AE241" s="234"/>
      <c r="AF241" s="234"/>
      <c r="AG241" s="234"/>
      <c r="AH241" s="234"/>
      <c r="AI241" s="235"/>
      <c r="AJ241" s="234"/>
      <c r="AK241" s="234"/>
      <c r="AL241" s="234"/>
      <c r="AM241" s="234"/>
      <c r="AN241" s="234"/>
      <c r="AO241" s="234"/>
      <c r="AP241" s="234"/>
      <c r="AQ241" s="234"/>
      <c r="AR241" s="234"/>
      <c r="AS241" s="234"/>
      <c r="AT241" s="234"/>
      <c r="AU241" s="234"/>
      <c r="AV241" s="234"/>
      <c r="AW241" s="234"/>
      <c r="AX241" s="234"/>
      <c r="AY241" s="234"/>
      <c r="AZ241" s="234"/>
      <c r="BA241" s="234"/>
      <c r="BB241" s="234"/>
    </row>
    <row r="242" customFormat="false" ht="12.75" hidden="false" customHeight="false" outlineLevel="0" collapsed="false"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  <c r="Q242" s="234"/>
      <c r="R242" s="234"/>
      <c r="S242" s="234"/>
      <c r="T242" s="234"/>
      <c r="U242" s="234"/>
      <c r="V242" s="234"/>
      <c r="W242" s="234"/>
      <c r="X242" s="234"/>
      <c r="Y242" s="234"/>
      <c r="Z242" s="234"/>
      <c r="AA242" s="234"/>
      <c r="AB242" s="234"/>
      <c r="AC242" s="234"/>
      <c r="AD242" s="234"/>
      <c r="AE242" s="234"/>
      <c r="AF242" s="234"/>
      <c r="AG242" s="234"/>
      <c r="AH242" s="234"/>
      <c r="AI242" s="235"/>
      <c r="AJ242" s="234"/>
      <c r="AK242" s="234"/>
      <c r="AL242" s="234"/>
      <c r="AM242" s="234"/>
      <c r="AN242" s="234"/>
      <c r="AO242" s="234"/>
      <c r="AP242" s="234"/>
      <c r="AQ242" s="234"/>
      <c r="AR242" s="234"/>
      <c r="AS242" s="234"/>
      <c r="AT242" s="234"/>
      <c r="AU242" s="234"/>
      <c r="AV242" s="234"/>
      <c r="AW242" s="234"/>
      <c r="AX242" s="234"/>
      <c r="AY242" s="234"/>
      <c r="AZ242" s="234"/>
      <c r="BA242" s="234"/>
      <c r="BB242" s="234"/>
    </row>
    <row r="243" customFormat="false" ht="12.75" hidden="false" customHeight="false" outlineLevel="0" collapsed="false"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  <c r="Q243" s="234"/>
      <c r="R243" s="234"/>
      <c r="S243" s="234"/>
      <c r="T243" s="234"/>
      <c r="U243" s="234"/>
      <c r="V243" s="234"/>
      <c r="W243" s="234"/>
      <c r="X243" s="234"/>
      <c r="Y243" s="234"/>
      <c r="Z243" s="234"/>
      <c r="AA243" s="234"/>
      <c r="AB243" s="234"/>
      <c r="AC243" s="234"/>
      <c r="AD243" s="234"/>
      <c r="AE243" s="234"/>
      <c r="AF243" s="234"/>
      <c r="AG243" s="234"/>
      <c r="AH243" s="234"/>
      <c r="AI243" s="235"/>
      <c r="AJ243" s="234"/>
      <c r="AK243" s="234"/>
      <c r="AL243" s="234"/>
      <c r="AM243" s="234"/>
      <c r="AN243" s="234"/>
      <c r="AO243" s="234"/>
      <c r="AP243" s="234"/>
      <c r="AQ243" s="234"/>
      <c r="AR243" s="234"/>
      <c r="AS243" s="234"/>
      <c r="AT243" s="234"/>
      <c r="AU243" s="234"/>
      <c r="AV243" s="234"/>
      <c r="AW243" s="234"/>
      <c r="AX243" s="234"/>
      <c r="AY243" s="234"/>
      <c r="AZ243" s="234"/>
      <c r="BA243" s="234"/>
      <c r="BB243" s="234"/>
    </row>
    <row r="244" customFormat="false" ht="12.75" hidden="false" customHeight="false" outlineLevel="0" collapsed="false"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  <c r="Q244" s="234"/>
      <c r="R244" s="234"/>
      <c r="S244" s="234"/>
      <c r="T244" s="234"/>
      <c r="U244" s="234"/>
      <c r="V244" s="234"/>
      <c r="W244" s="234"/>
      <c r="X244" s="234"/>
      <c r="Y244" s="234"/>
      <c r="Z244" s="234"/>
      <c r="AA244" s="234"/>
      <c r="AB244" s="234"/>
      <c r="AC244" s="234"/>
      <c r="AD244" s="234"/>
      <c r="AE244" s="234"/>
      <c r="AF244" s="234"/>
      <c r="AG244" s="234"/>
      <c r="AH244" s="234"/>
      <c r="AI244" s="235"/>
      <c r="AJ244" s="234"/>
      <c r="AK244" s="234"/>
      <c r="AL244" s="234"/>
      <c r="AM244" s="234"/>
      <c r="AN244" s="234"/>
      <c r="AO244" s="234"/>
      <c r="AP244" s="234"/>
      <c r="AQ244" s="234"/>
      <c r="AR244" s="234"/>
      <c r="AS244" s="234"/>
      <c r="AT244" s="234"/>
      <c r="AU244" s="234"/>
      <c r="AV244" s="234"/>
      <c r="AW244" s="234"/>
      <c r="AX244" s="234"/>
      <c r="AY244" s="234"/>
      <c r="AZ244" s="234"/>
      <c r="BA244" s="234"/>
      <c r="BB244" s="234"/>
    </row>
    <row r="245" customFormat="false" ht="12.75" hidden="false" customHeight="false" outlineLevel="0" collapsed="false"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  <c r="Q245" s="234"/>
      <c r="R245" s="234"/>
      <c r="S245" s="234"/>
      <c r="T245" s="234"/>
      <c r="U245" s="234"/>
      <c r="V245" s="234"/>
      <c r="W245" s="234"/>
      <c r="X245" s="234"/>
      <c r="Y245" s="234"/>
      <c r="Z245" s="234"/>
      <c r="AA245" s="234"/>
      <c r="AB245" s="234"/>
      <c r="AC245" s="234"/>
      <c r="AD245" s="234"/>
      <c r="AE245" s="234"/>
      <c r="AF245" s="234"/>
      <c r="AG245" s="234"/>
      <c r="AH245" s="234"/>
      <c r="AI245" s="235"/>
      <c r="AJ245" s="234"/>
      <c r="AK245" s="234"/>
      <c r="AL245" s="234"/>
      <c r="AM245" s="234"/>
      <c r="AN245" s="234"/>
      <c r="AO245" s="234"/>
      <c r="AP245" s="234"/>
      <c r="AQ245" s="234"/>
      <c r="AR245" s="234"/>
      <c r="AS245" s="234"/>
      <c r="AT245" s="234"/>
      <c r="AU245" s="234"/>
      <c r="AV245" s="234"/>
      <c r="AW245" s="234"/>
      <c r="AX245" s="234"/>
      <c r="AY245" s="234"/>
      <c r="AZ245" s="234"/>
      <c r="BA245" s="234"/>
      <c r="BB245" s="234"/>
    </row>
    <row r="246" customFormat="false" ht="12.75" hidden="false" customHeight="false" outlineLevel="0" collapsed="false"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  <c r="R246" s="234"/>
      <c r="S246" s="234"/>
      <c r="T246" s="234"/>
      <c r="U246" s="234"/>
      <c r="V246" s="234"/>
      <c r="W246" s="234"/>
      <c r="X246" s="234"/>
      <c r="Y246" s="234"/>
      <c r="Z246" s="234"/>
      <c r="AA246" s="234"/>
      <c r="AB246" s="234"/>
      <c r="AC246" s="234"/>
      <c r="AD246" s="234"/>
      <c r="AE246" s="234"/>
      <c r="AF246" s="234"/>
      <c r="AG246" s="234"/>
      <c r="AH246" s="234"/>
      <c r="AI246" s="235"/>
      <c r="AJ246" s="234"/>
      <c r="AK246" s="234"/>
      <c r="AL246" s="234"/>
      <c r="AM246" s="234"/>
      <c r="AN246" s="234"/>
      <c r="AO246" s="234"/>
      <c r="AP246" s="234"/>
      <c r="AQ246" s="234"/>
      <c r="AR246" s="234"/>
      <c r="AS246" s="234"/>
      <c r="AT246" s="234"/>
      <c r="AU246" s="234"/>
      <c r="AV246" s="234"/>
      <c r="AW246" s="234"/>
      <c r="AX246" s="234"/>
      <c r="AY246" s="234"/>
      <c r="AZ246" s="234"/>
      <c r="BA246" s="234"/>
      <c r="BB246" s="234"/>
    </row>
    <row r="247" customFormat="false" ht="12.75" hidden="false" customHeight="false" outlineLevel="0" collapsed="false"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  <c r="Q247" s="234"/>
      <c r="R247" s="234"/>
      <c r="S247" s="234"/>
      <c r="T247" s="234"/>
      <c r="U247" s="234"/>
      <c r="V247" s="234"/>
      <c r="W247" s="234"/>
      <c r="X247" s="234"/>
      <c r="Y247" s="234"/>
      <c r="Z247" s="234"/>
      <c r="AA247" s="234"/>
      <c r="AB247" s="234"/>
      <c r="AC247" s="234"/>
      <c r="AD247" s="234"/>
      <c r="AE247" s="234"/>
      <c r="AF247" s="234"/>
      <c r="AG247" s="234"/>
      <c r="AH247" s="234"/>
      <c r="AI247" s="235"/>
      <c r="AJ247" s="234"/>
      <c r="AK247" s="234"/>
      <c r="AL247" s="234"/>
      <c r="AM247" s="234"/>
      <c r="AN247" s="234"/>
      <c r="AO247" s="234"/>
      <c r="AP247" s="234"/>
      <c r="AQ247" s="234"/>
      <c r="AR247" s="234"/>
      <c r="AS247" s="234"/>
      <c r="AT247" s="234"/>
      <c r="AU247" s="234"/>
      <c r="AV247" s="234"/>
      <c r="AW247" s="234"/>
      <c r="AX247" s="234"/>
      <c r="AY247" s="234"/>
      <c r="AZ247" s="234"/>
      <c r="BA247" s="234"/>
      <c r="BB247" s="234"/>
    </row>
    <row r="248" customFormat="false" ht="12.75" hidden="false" customHeight="false" outlineLevel="0" collapsed="false">
      <c r="D248" s="234"/>
      <c r="E248" s="234"/>
      <c r="F248" s="234"/>
      <c r="G248" s="234"/>
      <c r="H248" s="234"/>
      <c r="I248" s="234"/>
      <c r="J248" s="234"/>
      <c r="K248" s="234"/>
      <c r="L248" s="234"/>
      <c r="M248" s="234"/>
      <c r="N248" s="234"/>
      <c r="O248" s="234"/>
      <c r="P248" s="234"/>
      <c r="Q248" s="234"/>
      <c r="R248" s="234"/>
      <c r="S248" s="234"/>
      <c r="T248" s="234"/>
      <c r="U248" s="234"/>
      <c r="V248" s="234"/>
      <c r="W248" s="234"/>
      <c r="X248" s="234"/>
      <c r="Y248" s="234"/>
      <c r="Z248" s="234"/>
      <c r="AA248" s="234"/>
      <c r="AB248" s="234"/>
      <c r="AC248" s="234"/>
      <c r="AD248" s="234"/>
      <c r="AE248" s="234"/>
      <c r="AF248" s="234"/>
      <c r="AG248" s="234"/>
      <c r="AH248" s="234"/>
      <c r="AI248" s="235"/>
      <c r="AJ248" s="234"/>
      <c r="AK248" s="234"/>
      <c r="AL248" s="234"/>
      <c r="AM248" s="234"/>
      <c r="AN248" s="234"/>
      <c r="AO248" s="234"/>
      <c r="AP248" s="234"/>
      <c r="AQ248" s="234"/>
      <c r="AR248" s="234"/>
      <c r="AS248" s="234"/>
      <c r="AT248" s="234"/>
      <c r="AU248" s="234"/>
      <c r="AV248" s="234"/>
      <c r="AW248" s="234"/>
      <c r="AX248" s="234"/>
      <c r="AY248" s="234"/>
      <c r="AZ248" s="234"/>
      <c r="BA248" s="234"/>
      <c r="BB248" s="234"/>
    </row>
    <row r="249" customFormat="false" ht="12.75" hidden="false" customHeight="false" outlineLevel="0" collapsed="false">
      <c r="D249" s="234"/>
      <c r="E249" s="234"/>
      <c r="F249" s="234"/>
      <c r="G249" s="234"/>
      <c r="H249" s="234"/>
      <c r="I249" s="234"/>
      <c r="J249" s="234"/>
      <c r="K249" s="234"/>
      <c r="L249" s="234"/>
      <c r="M249" s="234"/>
      <c r="N249" s="234"/>
      <c r="O249" s="234"/>
      <c r="P249" s="234"/>
      <c r="Q249" s="234"/>
      <c r="R249" s="234"/>
      <c r="S249" s="234"/>
      <c r="T249" s="234"/>
      <c r="U249" s="234"/>
      <c r="V249" s="234"/>
      <c r="W249" s="234"/>
      <c r="X249" s="234"/>
      <c r="Y249" s="234"/>
      <c r="Z249" s="234"/>
      <c r="AA249" s="234"/>
      <c r="AB249" s="234"/>
      <c r="AC249" s="234"/>
      <c r="AD249" s="234"/>
      <c r="AE249" s="234"/>
      <c r="AF249" s="234"/>
      <c r="AG249" s="234"/>
      <c r="AH249" s="234"/>
      <c r="AI249" s="235"/>
      <c r="AJ249" s="234"/>
      <c r="AK249" s="234"/>
      <c r="AL249" s="234"/>
      <c r="AM249" s="234"/>
      <c r="AN249" s="234"/>
      <c r="AO249" s="234"/>
      <c r="AP249" s="234"/>
      <c r="AQ249" s="234"/>
      <c r="AR249" s="234"/>
      <c r="AS249" s="234"/>
      <c r="AT249" s="234"/>
      <c r="AU249" s="234"/>
      <c r="AV249" s="234"/>
      <c r="AW249" s="234"/>
      <c r="AX249" s="234"/>
      <c r="AY249" s="234"/>
      <c r="AZ249" s="234"/>
      <c r="BA249" s="234"/>
      <c r="BB249" s="234"/>
    </row>
    <row r="250" customFormat="false" ht="12.75" hidden="false" customHeight="false" outlineLevel="0" collapsed="false">
      <c r="D250" s="234"/>
      <c r="E250" s="234"/>
      <c r="F250" s="234"/>
      <c r="G250" s="234"/>
      <c r="H250" s="234"/>
      <c r="I250" s="234"/>
      <c r="J250" s="234"/>
      <c r="K250" s="234"/>
      <c r="L250" s="234"/>
      <c r="M250" s="234"/>
      <c r="N250" s="234"/>
      <c r="O250" s="234"/>
      <c r="P250" s="234"/>
      <c r="Q250" s="234"/>
      <c r="R250" s="234"/>
      <c r="S250" s="234"/>
      <c r="T250" s="234"/>
      <c r="U250" s="234"/>
      <c r="V250" s="234"/>
      <c r="W250" s="234"/>
      <c r="X250" s="234"/>
      <c r="Y250" s="234"/>
      <c r="Z250" s="234"/>
      <c r="AA250" s="234"/>
      <c r="AB250" s="234"/>
      <c r="AC250" s="234"/>
      <c r="AD250" s="234"/>
      <c r="AE250" s="234"/>
      <c r="AF250" s="234"/>
      <c r="AG250" s="234"/>
      <c r="AH250" s="234"/>
      <c r="AI250" s="235"/>
      <c r="AJ250" s="234"/>
      <c r="AK250" s="234"/>
      <c r="AL250" s="234"/>
      <c r="AM250" s="234"/>
      <c r="AN250" s="234"/>
      <c r="AO250" s="234"/>
      <c r="AP250" s="234"/>
      <c r="AQ250" s="234"/>
      <c r="AR250" s="234"/>
      <c r="AS250" s="234"/>
      <c r="AT250" s="234"/>
      <c r="AU250" s="234"/>
      <c r="AV250" s="234"/>
      <c r="AW250" s="234"/>
      <c r="AX250" s="234"/>
      <c r="AY250" s="234"/>
      <c r="AZ250" s="234"/>
      <c r="BA250" s="234"/>
      <c r="BB250" s="234"/>
    </row>
    <row r="251" customFormat="false" ht="12.75" hidden="false" customHeight="false" outlineLevel="0" collapsed="false">
      <c r="D251" s="234"/>
      <c r="E251" s="234"/>
      <c r="F251" s="234"/>
      <c r="G251" s="234"/>
      <c r="H251" s="234"/>
      <c r="I251" s="234"/>
      <c r="J251" s="234"/>
      <c r="K251" s="234"/>
      <c r="L251" s="234"/>
      <c r="M251" s="234"/>
      <c r="N251" s="234"/>
      <c r="O251" s="234"/>
      <c r="P251" s="234"/>
      <c r="Q251" s="234"/>
      <c r="R251" s="234"/>
      <c r="S251" s="234"/>
      <c r="T251" s="234"/>
      <c r="U251" s="234"/>
      <c r="V251" s="234"/>
      <c r="W251" s="234"/>
      <c r="X251" s="234"/>
      <c r="Y251" s="234"/>
      <c r="Z251" s="234"/>
      <c r="AA251" s="234"/>
      <c r="AB251" s="234"/>
      <c r="AC251" s="234"/>
      <c r="AD251" s="234"/>
      <c r="AE251" s="234"/>
      <c r="AF251" s="234"/>
      <c r="AG251" s="234"/>
      <c r="AH251" s="234"/>
      <c r="AI251" s="235"/>
      <c r="AJ251" s="234"/>
      <c r="AK251" s="234"/>
      <c r="AL251" s="234"/>
      <c r="AM251" s="234"/>
      <c r="AN251" s="234"/>
      <c r="AO251" s="234"/>
      <c r="AP251" s="234"/>
      <c r="AQ251" s="234"/>
      <c r="AR251" s="234"/>
      <c r="AS251" s="234"/>
      <c r="AT251" s="234"/>
      <c r="AU251" s="234"/>
      <c r="AV251" s="234"/>
      <c r="AW251" s="234"/>
      <c r="AX251" s="234"/>
      <c r="AY251" s="234"/>
      <c r="AZ251" s="234"/>
      <c r="BA251" s="234"/>
      <c r="BB251" s="234"/>
    </row>
    <row r="252" customFormat="false" ht="12.75" hidden="false" customHeight="false" outlineLevel="0" collapsed="false">
      <c r="D252" s="234"/>
      <c r="E252" s="234"/>
      <c r="F252" s="234"/>
      <c r="G252" s="234"/>
      <c r="H252" s="234"/>
      <c r="I252" s="234"/>
      <c r="J252" s="234"/>
      <c r="K252" s="234"/>
      <c r="L252" s="234"/>
      <c r="M252" s="234"/>
      <c r="N252" s="234"/>
      <c r="O252" s="234"/>
      <c r="P252" s="234"/>
      <c r="Q252" s="234"/>
      <c r="R252" s="234"/>
      <c r="S252" s="234"/>
      <c r="T252" s="234"/>
      <c r="U252" s="234"/>
      <c r="V252" s="234"/>
      <c r="W252" s="234"/>
      <c r="X252" s="234"/>
      <c r="Y252" s="234"/>
      <c r="Z252" s="234"/>
      <c r="AA252" s="234"/>
      <c r="AB252" s="234"/>
      <c r="AC252" s="234"/>
      <c r="AD252" s="234"/>
      <c r="AE252" s="234"/>
      <c r="AF252" s="234"/>
      <c r="AG252" s="234"/>
      <c r="AH252" s="234"/>
      <c r="AI252" s="235"/>
      <c r="AJ252" s="234"/>
      <c r="AK252" s="234"/>
      <c r="AL252" s="234"/>
      <c r="AM252" s="234"/>
      <c r="AN252" s="234"/>
      <c r="AO252" s="234"/>
      <c r="AP252" s="234"/>
      <c r="AQ252" s="234"/>
      <c r="AR252" s="234"/>
      <c r="AS252" s="234"/>
      <c r="AT252" s="234"/>
      <c r="AU252" s="234"/>
      <c r="AV252" s="234"/>
      <c r="AW252" s="234"/>
      <c r="AX252" s="234"/>
      <c r="AY252" s="234"/>
      <c r="AZ252" s="234"/>
      <c r="BA252" s="234"/>
      <c r="BB252" s="234"/>
    </row>
    <row r="253" customFormat="false" ht="12.75" hidden="false" customHeight="false" outlineLevel="0" collapsed="false">
      <c r="D253" s="234"/>
      <c r="E253" s="234"/>
      <c r="F253" s="234"/>
      <c r="G253" s="234"/>
      <c r="H253" s="234"/>
      <c r="I253" s="234"/>
      <c r="J253" s="234"/>
      <c r="K253" s="234"/>
      <c r="L253" s="234"/>
      <c r="M253" s="234"/>
      <c r="N253" s="234"/>
      <c r="O253" s="234"/>
      <c r="P253" s="234"/>
      <c r="Q253" s="234"/>
      <c r="R253" s="234"/>
      <c r="S253" s="234"/>
      <c r="T253" s="234"/>
      <c r="U253" s="234"/>
      <c r="V253" s="234"/>
      <c r="W253" s="234"/>
      <c r="X253" s="234"/>
      <c r="Y253" s="234"/>
      <c r="Z253" s="234"/>
      <c r="AA253" s="234"/>
      <c r="AB253" s="234"/>
      <c r="AC253" s="234"/>
      <c r="AD253" s="234"/>
      <c r="AE253" s="234"/>
      <c r="AF253" s="234"/>
      <c r="AG253" s="234"/>
      <c r="AH253" s="234"/>
      <c r="AI253" s="235"/>
      <c r="AJ253" s="234"/>
      <c r="AK253" s="234"/>
      <c r="AL253" s="234"/>
      <c r="AM253" s="234"/>
      <c r="AN253" s="234"/>
      <c r="AO253" s="234"/>
      <c r="AP253" s="234"/>
      <c r="AQ253" s="234"/>
      <c r="AR253" s="234"/>
      <c r="AS253" s="234"/>
      <c r="AT253" s="234"/>
      <c r="AU253" s="234"/>
      <c r="AV253" s="234"/>
      <c r="AW253" s="234"/>
      <c r="AX253" s="234"/>
      <c r="AY253" s="234"/>
      <c r="AZ253" s="234"/>
      <c r="BA253" s="234"/>
      <c r="BB253" s="234"/>
    </row>
    <row r="254" customFormat="false" ht="12.75" hidden="false" customHeight="false" outlineLevel="0" collapsed="false">
      <c r="D254" s="234"/>
      <c r="E254" s="234"/>
      <c r="F254" s="234"/>
      <c r="G254" s="234"/>
      <c r="H254" s="234"/>
      <c r="I254" s="234"/>
      <c r="J254" s="234"/>
      <c r="K254" s="234"/>
      <c r="L254" s="234"/>
      <c r="M254" s="234"/>
      <c r="N254" s="234"/>
      <c r="O254" s="234"/>
      <c r="P254" s="234"/>
      <c r="Q254" s="234"/>
      <c r="R254" s="234"/>
      <c r="S254" s="234"/>
      <c r="T254" s="234"/>
      <c r="U254" s="234"/>
      <c r="V254" s="234"/>
      <c r="W254" s="234"/>
      <c r="X254" s="234"/>
      <c r="Y254" s="234"/>
      <c r="Z254" s="234"/>
      <c r="AA254" s="234"/>
      <c r="AB254" s="234"/>
      <c r="AC254" s="234"/>
      <c r="AD254" s="234"/>
      <c r="AE254" s="234"/>
      <c r="AF254" s="234"/>
      <c r="AG254" s="234"/>
      <c r="AH254" s="234"/>
      <c r="AI254" s="235"/>
      <c r="AJ254" s="234"/>
      <c r="AK254" s="234"/>
      <c r="AL254" s="234"/>
      <c r="AM254" s="234"/>
      <c r="AN254" s="234"/>
      <c r="AO254" s="234"/>
      <c r="AP254" s="234"/>
      <c r="AQ254" s="234"/>
      <c r="AR254" s="234"/>
      <c r="AS254" s="234"/>
      <c r="AT254" s="234"/>
      <c r="AU254" s="234"/>
      <c r="AV254" s="234"/>
      <c r="AW254" s="234"/>
      <c r="AX254" s="234"/>
      <c r="AY254" s="234"/>
      <c r="AZ254" s="234"/>
      <c r="BA254" s="234"/>
      <c r="BB254" s="234"/>
    </row>
    <row r="255" customFormat="false" ht="12.75" hidden="false" customHeight="false" outlineLevel="0" collapsed="false">
      <c r="D255" s="234"/>
      <c r="E255" s="234"/>
      <c r="F255" s="234"/>
      <c r="G255" s="234"/>
      <c r="H255" s="234"/>
      <c r="I255" s="234"/>
      <c r="J255" s="234"/>
      <c r="K255" s="234"/>
      <c r="L255" s="234"/>
      <c r="M255" s="234"/>
      <c r="N255" s="234"/>
      <c r="O255" s="234"/>
      <c r="P255" s="234"/>
      <c r="Q255" s="234"/>
      <c r="R255" s="234"/>
      <c r="S255" s="234"/>
      <c r="T255" s="234"/>
      <c r="U255" s="234"/>
      <c r="V255" s="234"/>
      <c r="W255" s="234"/>
      <c r="X255" s="234"/>
      <c r="Y255" s="234"/>
      <c r="Z255" s="234"/>
      <c r="AA255" s="234"/>
      <c r="AB255" s="234"/>
      <c r="AC255" s="234"/>
      <c r="AD255" s="234"/>
      <c r="AE255" s="234"/>
      <c r="AF255" s="234"/>
      <c r="AG255" s="234"/>
      <c r="AH255" s="234"/>
      <c r="AI255" s="235"/>
      <c r="AJ255" s="234"/>
      <c r="AK255" s="234"/>
      <c r="AL255" s="234"/>
      <c r="AM255" s="234"/>
      <c r="AN255" s="234"/>
      <c r="AO255" s="234"/>
      <c r="AP255" s="234"/>
      <c r="AQ255" s="234"/>
      <c r="AR255" s="234"/>
      <c r="AS255" s="234"/>
      <c r="AT255" s="234"/>
      <c r="AU255" s="234"/>
      <c r="AV255" s="234"/>
      <c r="AW255" s="234"/>
      <c r="AX255" s="234"/>
      <c r="AY255" s="234"/>
      <c r="AZ255" s="234"/>
      <c r="BA255" s="234"/>
      <c r="BB255" s="234"/>
    </row>
    <row r="256" customFormat="false" ht="12.75" hidden="false" customHeight="false" outlineLevel="0" collapsed="false">
      <c r="D256" s="234"/>
      <c r="E256" s="234"/>
      <c r="F256" s="234"/>
      <c r="G256" s="234"/>
      <c r="H256" s="234"/>
      <c r="I256" s="234"/>
      <c r="J256" s="234"/>
      <c r="K256" s="234"/>
      <c r="L256" s="234"/>
      <c r="M256" s="234"/>
      <c r="N256" s="234"/>
      <c r="O256" s="234"/>
      <c r="P256" s="234"/>
      <c r="Q256" s="234"/>
      <c r="R256" s="234"/>
      <c r="S256" s="234"/>
      <c r="T256" s="234"/>
      <c r="U256" s="234"/>
      <c r="V256" s="234"/>
      <c r="W256" s="234"/>
      <c r="X256" s="234"/>
      <c r="Y256" s="234"/>
      <c r="Z256" s="234"/>
      <c r="AA256" s="234"/>
      <c r="AB256" s="234"/>
      <c r="AC256" s="234"/>
      <c r="AD256" s="234"/>
      <c r="AE256" s="234"/>
      <c r="AF256" s="234"/>
      <c r="AG256" s="234"/>
      <c r="AH256" s="234"/>
      <c r="AI256" s="235"/>
      <c r="AJ256" s="234"/>
      <c r="AK256" s="234"/>
      <c r="AL256" s="234"/>
      <c r="AM256" s="234"/>
      <c r="AN256" s="234"/>
      <c r="AO256" s="234"/>
      <c r="AP256" s="234"/>
      <c r="AQ256" s="234"/>
      <c r="AR256" s="234"/>
      <c r="AS256" s="234"/>
      <c r="AT256" s="234"/>
      <c r="AU256" s="234"/>
      <c r="AV256" s="234"/>
      <c r="AW256" s="234"/>
      <c r="AX256" s="234"/>
      <c r="AY256" s="234"/>
      <c r="AZ256" s="234"/>
      <c r="BA256" s="234"/>
      <c r="BB256" s="234"/>
    </row>
    <row r="257" customFormat="false" ht="12.75" hidden="false" customHeight="false" outlineLevel="0" collapsed="false">
      <c r="D257" s="234"/>
      <c r="E257" s="234"/>
      <c r="F257" s="234"/>
      <c r="G257" s="234"/>
      <c r="H257" s="234"/>
      <c r="I257" s="234"/>
      <c r="J257" s="234"/>
      <c r="K257" s="234"/>
      <c r="L257" s="234"/>
      <c r="M257" s="234"/>
      <c r="N257" s="234"/>
      <c r="O257" s="234"/>
      <c r="P257" s="234"/>
      <c r="Q257" s="234"/>
      <c r="R257" s="234"/>
      <c r="S257" s="234"/>
      <c r="T257" s="234"/>
      <c r="U257" s="234"/>
      <c r="V257" s="234"/>
      <c r="W257" s="234"/>
      <c r="X257" s="234"/>
      <c r="Y257" s="234"/>
      <c r="Z257" s="234"/>
      <c r="AA257" s="234"/>
      <c r="AB257" s="234"/>
      <c r="AC257" s="234"/>
      <c r="AD257" s="234"/>
      <c r="AE257" s="234"/>
      <c r="AF257" s="234"/>
      <c r="AG257" s="234"/>
      <c r="AH257" s="234"/>
      <c r="AI257" s="235"/>
      <c r="AJ257" s="234"/>
      <c r="AK257" s="234"/>
      <c r="AL257" s="234"/>
      <c r="AM257" s="234"/>
      <c r="AN257" s="234"/>
      <c r="AO257" s="234"/>
      <c r="AP257" s="234"/>
      <c r="AQ257" s="234"/>
      <c r="AR257" s="234"/>
      <c r="AS257" s="234"/>
      <c r="AT257" s="234"/>
      <c r="AU257" s="234"/>
      <c r="AV257" s="234"/>
      <c r="AW257" s="234"/>
      <c r="AX257" s="234"/>
      <c r="AY257" s="234"/>
      <c r="AZ257" s="234"/>
      <c r="BA257" s="234"/>
      <c r="BB257" s="234"/>
    </row>
  </sheetData>
  <mergeCells count="40">
    <mergeCell ref="A4:A11"/>
    <mergeCell ref="C4:C9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6"/>
    <mergeCell ref="A60:A67"/>
    <mergeCell ref="C60:C64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  <mergeCell ref="A124:A131"/>
    <mergeCell ref="C124:C129"/>
    <mergeCell ref="A132:A139"/>
    <mergeCell ref="C132:C137"/>
    <mergeCell ref="A140:A147"/>
    <mergeCell ref="C140:C145"/>
    <mergeCell ref="A148:A155"/>
    <mergeCell ref="C148:C153"/>
    <mergeCell ref="A156:A163"/>
    <mergeCell ref="C156:C161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25"/>
  <sheetViews>
    <sheetView showFormulas="false" showGridLines="true" showRowColHeaders="true" showZeros="true" rightToLeft="false" tabSelected="false" showOutlineSymbols="true" defaultGridColor="true" view="normal" topLeftCell="A365" colorId="64" zoomScale="100" zoomScaleNormal="100" zoomScalePageLayoutView="100" workbookViewId="0">
      <selection pane="topLeft" activeCell="B376" activeCellId="0" sqref="B3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249"/>
      <c r="B4" s="17"/>
      <c r="C4" s="250" t="s">
        <v>142</v>
      </c>
      <c r="D4" s="250" t="n">
        <v>1</v>
      </c>
      <c r="E4" s="251" t="s">
        <v>27</v>
      </c>
      <c r="F4" s="250" t="s">
        <v>143</v>
      </c>
      <c r="G4" s="251"/>
      <c r="H4" s="250" t="s">
        <v>144</v>
      </c>
      <c r="I4" s="251" t="n">
        <v>156</v>
      </c>
      <c r="J4" s="252" t="n">
        <v>10456</v>
      </c>
      <c r="K4" s="251" t="s">
        <v>29</v>
      </c>
      <c r="L4" s="253" t="n">
        <v>36739</v>
      </c>
      <c r="M4" s="251" t="s">
        <v>145</v>
      </c>
      <c r="N4" s="254" t="n">
        <v>36535</v>
      </c>
      <c r="O4" s="251" t="s">
        <v>31</v>
      </c>
      <c r="P4" s="251" t="s">
        <v>32</v>
      </c>
      <c r="Q4" s="251" t="s">
        <v>146</v>
      </c>
      <c r="R4" s="250"/>
      <c r="S4" s="250"/>
      <c r="T4" s="250" t="s">
        <v>147</v>
      </c>
      <c r="U4" s="255" t="n">
        <f aca="false">+'NTP or Sold'!C64</f>
        <v>35</v>
      </c>
      <c r="V4" s="255" t="n">
        <f aca="false">+'NTP or Sold'!Z64</f>
        <v>0</v>
      </c>
      <c r="W4" s="256" t="n">
        <f aca="false">+'NTP or Sold'!Z65</f>
        <v>1.75</v>
      </c>
      <c r="X4" s="257" t="s">
        <v>148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</row>
    <row r="5" customFormat="false" ht="27.95" hidden="false" customHeight="true" outlineLevel="0" collapsed="false">
      <c r="A5" s="249"/>
      <c r="B5" s="17"/>
      <c r="C5" s="250" t="s">
        <v>142</v>
      </c>
      <c r="D5" s="250" t="n">
        <v>1</v>
      </c>
      <c r="E5" s="251" t="s">
        <v>27</v>
      </c>
      <c r="F5" s="250" t="s">
        <v>149</v>
      </c>
      <c r="G5" s="251" t="n">
        <v>309266</v>
      </c>
      <c r="H5" s="250" t="s">
        <v>28</v>
      </c>
      <c r="I5" s="251" t="n">
        <v>44</v>
      </c>
      <c r="J5" s="252" t="n">
        <v>9030</v>
      </c>
      <c r="K5" s="251" t="s">
        <v>29</v>
      </c>
      <c r="L5" s="253" t="n">
        <v>36739</v>
      </c>
      <c r="M5" s="251" t="s">
        <v>60</v>
      </c>
      <c r="N5" s="251" t="s">
        <v>150</v>
      </c>
      <c r="O5" s="251" t="s">
        <v>31</v>
      </c>
      <c r="P5" s="251" t="s">
        <v>32</v>
      </c>
      <c r="Q5" s="251" t="s">
        <v>151</v>
      </c>
      <c r="R5" s="250" t="s">
        <v>152</v>
      </c>
      <c r="S5" s="250" t="s">
        <v>153</v>
      </c>
      <c r="T5" s="250" t="s">
        <v>154</v>
      </c>
      <c r="U5" s="255" t="n">
        <f aca="false">+'NTP or Sold'!C72</f>
        <v>14</v>
      </c>
      <c r="V5" s="255" t="n">
        <f aca="false">+'NTP or Sold'!Z72</f>
        <v>2.79653333333333</v>
      </c>
      <c r="W5" s="256" t="n">
        <f aca="false">+'NTP or Sold'!Z73</f>
        <v>1.37666666666667</v>
      </c>
      <c r="X5" s="257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</row>
    <row r="6" customFormat="false" ht="27.95" hidden="false" customHeight="true" outlineLevel="0" collapsed="false">
      <c r="A6" s="249"/>
      <c r="B6" s="17"/>
      <c r="C6" s="250" t="s">
        <v>142</v>
      </c>
      <c r="D6" s="250" t="n">
        <v>1</v>
      </c>
      <c r="E6" s="251" t="s">
        <v>27</v>
      </c>
      <c r="F6" s="250" t="s">
        <v>149</v>
      </c>
      <c r="G6" s="251" t="n">
        <v>309547</v>
      </c>
      <c r="H6" s="250" t="s">
        <v>28</v>
      </c>
      <c r="I6" s="251" t="n">
        <v>44</v>
      </c>
      <c r="J6" s="252" t="n">
        <v>9030</v>
      </c>
      <c r="K6" s="251" t="s">
        <v>29</v>
      </c>
      <c r="L6" s="253" t="n">
        <v>36770</v>
      </c>
      <c r="M6" s="251" t="s">
        <v>60</v>
      </c>
      <c r="N6" s="251" t="s">
        <v>150</v>
      </c>
      <c r="O6" s="251" t="s">
        <v>31</v>
      </c>
      <c r="P6" s="251" t="s">
        <v>32</v>
      </c>
      <c r="Q6" s="251" t="s">
        <v>151</v>
      </c>
      <c r="R6" s="250" t="s">
        <v>152</v>
      </c>
      <c r="S6" s="250" t="s">
        <v>153</v>
      </c>
      <c r="T6" s="250" t="s">
        <v>154</v>
      </c>
      <c r="U6" s="255" t="n">
        <f aca="false">+'NTP or Sold'!C80</f>
        <v>14</v>
      </c>
      <c r="V6" s="255" t="n">
        <f aca="false">+'NTP or Sold'!Z80</f>
        <v>2.79653333333333</v>
      </c>
      <c r="W6" s="256" t="n">
        <f aca="false">+'NTP or Sold'!Z81</f>
        <v>1.37666666666667</v>
      </c>
      <c r="X6" s="257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</row>
    <row r="7" customFormat="false" ht="27.95" hidden="false" customHeight="true" outlineLevel="0" collapsed="false">
      <c r="A7" s="249"/>
      <c r="B7" s="17"/>
      <c r="C7" s="250" t="s">
        <v>142</v>
      </c>
      <c r="D7" s="250" t="n">
        <v>1</v>
      </c>
      <c r="E7" s="251" t="s">
        <v>27</v>
      </c>
      <c r="F7" s="250" t="s">
        <v>149</v>
      </c>
      <c r="G7" s="251" t="n">
        <v>309575</v>
      </c>
      <c r="H7" s="250" t="s">
        <v>28</v>
      </c>
      <c r="I7" s="251" t="n">
        <v>44</v>
      </c>
      <c r="J7" s="252" t="n">
        <v>9030</v>
      </c>
      <c r="K7" s="251" t="s">
        <v>29</v>
      </c>
      <c r="L7" s="253" t="n">
        <v>36770</v>
      </c>
      <c r="M7" s="251" t="s">
        <v>60</v>
      </c>
      <c r="N7" s="251" t="s">
        <v>150</v>
      </c>
      <c r="O7" s="251" t="s">
        <v>31</v>
      </c>
      <c r="P7" s="251" t="s">
        <v>32</v>
      </c>
      <c r="Q7" s="251" t="s">
        <v>151</v>
      </c>
      <c r="R7" s="250" t="s">
        <v>152</v>
      </c>
      <c r="S7" s="250" t="s">
        <v>153</v>
      </c>
      <c r="T7" s="250" t="s">
        <v>154</v>
      </c>
      <c r="U7" s="255" t="n">
        <f aca="false">+'NTP or Sold'!C88</f>
        <v>14</v>
      </c>
      <c r="V7" s="255" t="n">
        <f aca="false">+'NTP or Sold'!Z88</f>
        <v>2.79653333333333</v>
      </c>
      <c r="W7" s="256" t="n">
        <f aca="false">+'NTP or Sold'!Z89</f>
        <v>1.37666666666667</v>
      </c>
      <c r="X7" s="257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</row>
    <row r="8" customFormat="false" ht="27.95" hidden="false" customHeight="true" outlineLevel="0" collapsed="false">
      <c r="A8" s="249"/>
      <c r="B8" s="17"/>
      <c r="C8" s="250" t="s">
        <v>142</v>
      </c>
      <c r="D8" s="250" t="n">
        <v>1</v>
      </c>
      <c r="E8" s="251" t="s">
        <v>27</v>
      </c>
      <c r="F8" s="250" t="s">
        <v>149</v>
      </c>
      <c r="G8" s="251" t="n">
        <v>309578</v>
      </c>
      <c r="H8" s="250" t="s">
        <v>28</v>
      </c>
      <c r="I8" s="251" t="n">
        <v>44</v>
      </c>
      <c r="J8" s="252" t="n">
        <v>9030</v>
      </c>
      <c r="K8" s="251" t="s">
        <v>29</v>
      </c>
      <c r="L8" s="253" t="n">
        <v>36770</v>
      </c>
      <c r="M8" s="251" t="s">
        <v>60</v>
      </c>
      <c r="N8" s="251" t="s">
        <v>150</v>
      </c>
      <c r="O8" s="251" t="s">
        <v>31</v>
      </c>
      <c r="P8" s="251" t="s">
        <v>32</v>
      </c>
      <c r="Q8" s="251" t="s">
        <v>151</v>
      </c>
      <c r="R8" s="250" t="s">
        <v>152</v>
      </c>
      <c r="S8" s="250" t="s">
        <v>153</v>
      </c>
      <c r="T8" s="250" t="s">
        <v>154</v>
      </c>
      <c r="U8" s="255" t="n">
        <f aca="false">+'NTP or Sold'!C96</f>
        <v>14</v>
      </c>
      <c r="V8" s="255" t="n">
        <f aca="false">+'NTP or Sold'!Z96</f>
        <v>2.79653333333333</v>
      </c>
      <c r="W8" s="256" t="n">
        <f aca="false">+'NTP or Sold'!Z97</f>
        <v>1.37666666666667</v>
      </c>
      <c r="X8" s="257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</row>
    <row r="9" customFormat="false" ht="27.95" hidden="false" customHeight="true" outlineLevel="0" collapsed="false">
      <c r="A9" s="249"/>
      <c r="B9" s="17"/>
      <c r="C9" s="250" t="s">
        <v>142</v>
      </c>
      <c r="D9" s="250" t="n">
        <v>1</v>
      </c>
      <c r="E9" s="251" t="s">
        <v>27</v>
      </c>
      <c r="F9" s="250"/>
      <c r="G9" s="251"/>
      <c r="H9" s="250" t="s">
        <v>155</v>
      </c>
      <c r="I9" s="251" t="n">
        <v>33.4</v>
      </c>
      <c r="J9" s="252" t="n">
        <v>10151</v>
      </c>
      <c r="K9" s="251" t="s">
        <v>77</v>
      </c>
      <c r="L9" s="253" t="s">
        <v>78</v>
      </c>
      <c r="M9" s="251" t="s">
        <v>49</v>
      </c>
      <c r="N9" s="254" t="n">
        <v>36697</v>
      </c>
      <c r="O9" s="251" t="s">
        <v>31</v>
      </c>
      <c r="P9" s="251" t="s">
        <v>32</v>
      </c>
      <c r="Q9" s="251" t="s">
        <v>156</v>
      </c>
      <c r="R9" s="250" t="s">
        <v>157</v>
      </c>
      <c r="S9" s="250" t="s">
        <v>158</v>
      </c>
      <c r="T9" s="250" t="s">
        <v>159</v>
      </c>
      <c r="U9" s="258" t="n">
        <f aca="false">+'NTP or Sold'!C104</f>
        <v>8</v>
      </c>
      <c r="V9" s="258" t="n">
        <f aca="false">+'NTP or Sold'!AA104</f>
        <v>8</v>
      </c>
      <c r="W9" s="256" t="n">
        <f aca="false">+'NTP or Sold'!AA105</f>
        <v>8</v>
      </c>
      <c r="X9" s="257" t="s">
        <v>160</v>
      </c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</row>
    <row r="10" customFormat="false" ht="27.95" hidden="false" customHeight="true" outlineLevel="0" collapsed="false">
      <c r="A10" s="249"/>
      <c r="B10" s="17"/>
      <c r="C10" s="250" t="s">
        <v>142</v>
      </c>
      <c r="D10" s="250" t="n">
        <v>1</v>
      </c>
      <c r="E10" s="251" t="s">
        <v>27</v>
      </c>
      <c r="F10" s="250"/>
      <c r="G10" s="251"/>
      <c r="H10" s="250" t="s">
        <v>155</v>
      </c>
      <c r="I10" s="251" t="n">
        <v>33.4</v>
      </c>
      <c r="J10" s="252" t="n">
        <v>10151</v>
      </c>
      <c r="K10" s="251" t="s">
        <v>77</v>
      </c>
      <c r="L10" s="253" t="s">
        <v>78</v>
      </c>
      <c r="M10" s="251" t="s">
        <v>49</v>
      </c>
      <c r="N10" s="254" t="n">
        <v>36697</v>
      </c>
      <c r="O10" s="251" t="s">
        <v>31</v>
      </c>
      <c r="P10" s="251" t="s">
        <v>32</v>
      </c>
      <c r="Q10" s="251" t="s">
        <v>156</v>
      </c>
      <c r="R10" s="250" t="s">
        <v>157</v>
      </c>
      <c r="S10" s="250" t="s">
        <v>158</v>
      </c>
      <c r="T10" s="250" t="s">
        <v>159</v>
      </c>
      <c r="U10" s="255" t="n">
        <f aca="false">+'NTP or Sold'!C112</f>
        <v>8</v>
      </c>
      <c r="V10" s="255" t="n">
        <f aca="false">+'NTP or Sold'!AA112</f>
        <v>8</v>
      </c>
      <c r="W10" s="256" t="n">
        <f aca="false">+'NTP or Sold'!AA113</f>
        <v>8</v>
      </c>
      <c r="X10" s="257" t="s">
        <v>160</v>
      </c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</row>
    <row r="11" customFormat="false" ht="27.95" hidden="false" customHeight="true" outlineLevel="0" collapsed="false">
      <c r="A11" s="249"/>
      <c r="B11" s="17"/>
      <c r="C11" s="250" t="s">
        <v>142</v>
      </c>
      <c r="D11" s="250" t="n">
        <v>1</v>
      </c>
      <c r="E11" s="251" t="s">
        <v>27</v>
      </c>
      <c r="F11" s="250"/>
      <c r="G11" s="251"/>
      <c r="H11" s="250" t="s">
        <v>155</v>
      </c>
      <c r="I11" s="251" t="n">
        <v>33.4</v>
      </c>
      <c r="J11" s="252" t="n">
        <v>10151</v>
      </c>
      <c r="K11" s="251" t="s">
        <v>77</v>
      </c>
      <c r="L11" s="253" t="s">
        <v>78</v>
      </c>
      <c r="M11" s="251" t="s">
        <v>49</v>
      </c>
      <c r="N11" s="254" t="n">
        <v>36697</v>
      </c>
      <c r="O11" s="251" t="s">
        <v>31</v>
      </c>
      <c r="P11" s="251" t="s">
        <v>32</v>
      </c>
      <c r="Q11" s="251" t="s">
        <v>156</v>
      </c>
      <c r="R11" s="250" t="s">
        <v>157</v>
      </c>
      <c r="S11" s="250" t="s">
        <v>158</v>
      </c>
      <c r="T11" s="250" t="s">
        <v>159</v>
      </c>
      <c r="U11" s="255" t="n">
        <f aca="false">+'NTP or Sold'!C120</f>
        <v>8</v>
      </c>
      <c r="V11" s="255" t="n">
        <f aca="false">+'NTP or Sold'!AA120</f>
        <v>8</v>
      </c>
      <c r="W11" s="256" t="n">
        <f aca="false">+'NTP or Sold'!AA121</f>
        <v>8</v>
      </c>
      <c r="X11" s="257" t="s">
        <v>160</v>
      </c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</row>
    <row r="12" customFormat="false" ht="27.95" hidden="false" customHeight="true" outlineLevel="0" collapsed="false">
      <c r="A12" s="249"/>
      <c r="B12" s="17"/>
      <c r="C12" s="250" t="s">
        <v>142</v>
      </c>
      <c r="D12" s="250" t="n">
        <v>1</v>
      </c>
      <c r="E12" s="251" t="s">
        <v>27</v>
      </c>
      <c r="F12" s="250"/>
      <c r="G12" s="251"/>
      <c r="H12" s="250" t="s">
        <v>155</v>
      </c>
      <c r="I12" s="251" t="n">
        <v>29</v>
      </c>
      <c r="J12" s="252" t="n">
        <v>10151</v>
      </c>
      <c r="K12" s="251" t="s">
        <v>77</v>
      </c>
      <c r="L12" s="253" t="s">
        <v>78</v>
      </c>
      <c r="M12" s="251" t="s">
        <v>49</v>
      </c>
      <c r="N12" s="254" t="n">
        <v>36697</v>
      </c>
      <c r="O12" s="251" t="s">
        <v>31</v>
      </c>
      <c r="P12" s="251" t="s">
        <v>32</v>
      </c>
      <c r="Q12" s="251" t="s">
        <v>156</v>
      </c>
      <c r="R12" s="250" t="s">
        <v>157</v>
      </c>
      <c r="S12" s="250" t="s">
        <v>158</v>
      </c>
      <c r="T12" s="250" t="s">
        <v>159</v>
      </c>
      <c r="U12" s="255" t="n">
        <f aca="false">+'NTP or Sold'!C136</f>
        <v>8</v>
      </c>
      <c r="V12" s="255" t="n">
        <f aca="false">+'NTP or Sold'!AA136</f>
        <v>8</v>
      </c>
      <c r="W12" s="256" t="n">
        <f aca="false">+'NTP or Sold'!AA137</f>
        <v>8</v>
      </c>
      <c r="X12" s="257" t="s">
        <v>160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</row>
    <row r="13" customFormat="false" ht="27.95" hidden="false" customHeight="true" outlineLevel="0" collapsed="false">
      <c r="A13" s="249"/>
      <c r="B13" s="17"/>
      <c r="C13" s="250" t="s">
        <v>142</v>
      </c>
      <c r="D13" s="250" t="n">
        <v>1</v>
      </c>
      <c r="E13" s="251" t="s">
        <v>27</v>
      </c>
      <c r="F13" s="250"/>
      <c r="G13" s="251"/>
      <c r="H13" s="250" t="s">
        <v>155</v>
      </c>
      <c r="I13" s="251" t="n">
        <v>29</v>
      </c>
      <c r="J13" s="252" t="n">
        <v>10151</v>
      </c>
      <c r="K13" s="251" t="s">
        <v>77</v>
      </c>
      <c r="L13" s="253" t="s">
        <v>78</v>
      </c>
      <c r="M13" s="251" t="s">
        <v>49</v>
      </c>
      <c r="N13" s="254" t="n">
        <v>36697</v>
      </c>
      <c r="O13" s="251" t="s">
        <v>31</v>
      </c>
      <c r="P13" s="251" t="s">
        <v>32</v>
      </c>
      <c r="Q13" s="251" t="s">
        <v>156</v>
      </c>
      <c r="R13" s="250" t="s">
        <v>157</v>
      </c>
      <c r="S13" s="250" t="s">
        <v>158</v>
      </c>
      <c r="T13" s="250" t="s">
        <v>159</v>
      </c>
      <c r="U13" s="255" t="n">
        <f aca="false">+'NTP or Sold'!C144</f>
        <v>8</v>
      </c>
      <c r="V13" s="255" t="n">
        <f aca="false">+'NTP or Sold'!AA144</f>
        <v>8</v>
      </c>
      <c r="W13" s="256" t="n">
        <f aca="false">+'NTP or Sold'!AA145</f>
        <v>8</v>
      </c>
      <c r="X13" s="257" t="s">
        <v>160</v>
      </c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</row>
    <row r="14" customFormat="false" ht="27.95" hidden="false" customHeight="true" outlineLevel="0" collapsed="false">
      <c r="A14" s="249"/>
      <c r="B14" s="17"/>
      <c r="C14" s="250" t="s">
        <v>142</v>
      </c>
      <c r="D14" s="250" t="n">
        <v>1</v>
      </c>
      <c r="E14" s="251" t="s">
        <v>27</v>
      </c>
      <c r="F14" s="250"/>
      <c r="G14" s="251"/>
      <c r="H14" s="250" t="s">
        <v>155</v>
      </c>
      <c r="I14" s="251" t="n">
        <v>29</v>
      </c>
      <c r="J14" s="252" t="n">
        <v>10151</v>
      </c>
      <c r="K14" s="251" t="s">
        <v>77</v>
      </c>
      <c r="L14" s="253" t="s">
        <v>78</v>
      </c>
      <c r="M14" s="251" t="s">
        <v>49</v>
      </c>
      <c r="N14" s="254" t="n">
        <v>36697</v>
      </c>
      <c r="O14" s="251" t="s">
        <v>31</v>
      </c>
      <c r="P14" s="251" t="s">
        <v>32</v>
      </c>
      <c r="Q14" s="251" t="s">
        <v>156</v>
      </c>
      <c r="R14" s="250" t="s">
        <v>157</v>
      </c>
      <c r="S14" s="250" t="s">
        <v>158</v>
      </c>
      <c r="T14" s="250" t="s">
        <v>159</v>
      </c>
      <c r="U14" s="255" t="n">
        <f aca="false">+'NTP or Sold'!C152</f>
        <v>8</v>
      </c>
      <c r="V14" s="255" t="n">
        <f aca="false">+'NTP or Sold'!AA152</f>
        <v>8</v>
      </c>
      <c r="W14" s="256" t="n">
        <f aca="false">+'NTP or Sold'!AA153</f>
        <v>8</v>
      </c>
      <c r="X14" s="257" t="s">
        <v>160</v>
      </c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</row>
    <row r="15" customFormat="false" ht="27.95" hidden="false" customHeight="true" outlineLevel="0" collapsed="false">
      <c r="A15" s="249"/>
      <c r="B15" s="17"/>
      <c r="C15" s="250" t="s">
        <v>142</v>
      </c>
      <c r="D15" s="250" t="n">
        <v>1</v>
      </c>
      <c r="E15" s="251" t="s">
        <v>27</v>
      </c>
      <c r="F15" s="250"/>
      <c r="G15" s="251"/>
      <c r="H15" s="250" t="s">
        <v>155</v>
      </c>
      <c r="I15" s="251" t="n">
        <v>29</v>
      </c>
      <c r="J15" s="252" t="n">
        <v>10151</v>
      </c>
      <c r="K15" s="251" t="s">
        <v>77</v>
      </c>
      <c r="L15" s="253" t="s">
        <v>78</v>
      </c>
      <c r="M15" s="251" t="s">
        <v>49</v>
      </c>
      <c r="N15" s="254" t="n">
        <v>36697</v>
      </c>
      <c r="O15" s="251" t="s">
        <v>31</v>
      </c>
      <c r="P15" s="251" t="s">
        <v>32</v>
      </c>
      <c r="Q15" s="251" t="s">
        <v>156</v>
      </c>
      <c r="R15" s="250" t="s">
        <v>157</v>
      </c>
      <c r="S15" s="250" t="s">
        <v>158</v>
      </c>
      <c r="T15" s="250" t="s">
        <v>159</v>
      </c>
      <c r="U15" s="255" t="n">
        <f aca="false">+'NTP or Sold'!C160</f>
        <v>8</v>
      </c>
      <c r="V15" s="255" t="n">
        <f aca="false">+'NTP or Sold'!AA160</f>
        <v>8</v>
      </c>
      <c r="W15" s="256" t="n">
        <f aca="false">+'NTP or Sold'!AA161</f>
        <v>8</v>
      </c>
      <c r="X15" s="257" t="s">
        <v>160</v>
      </c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</row>
    <row r="16" customFormat="false" ht="27.95" hidden="false" customHeight="true" outlineLevel="0" collapsed="false">
      <c r="A16" s="249"/>
      <c r="B16" s="17"/>
      <c r="C16" s="250" t="s">
        <v>142</v>
      </c>
      <c r="D16" s="250" t="n">
        <v>1</v>
      </c>
      <c r="E16" s="251" t="s">
        <v>27</v>
      </c>
      <c r="F16" s="250"/>
      <c r="G16" s="251"/>
      <c r="H16" s="250" t="s">
        <v>161</v>
      </c>
      <c r="I16" s="251" t="n">
        <v>31</v>
      </c>
      <c r="J16" s="252" t="n">
        <v>10151</v>
      </c>
      <c r="K16" s="251" t="s">
        <v>77</v>
      </c>
      <c r="L16" s="253" t="s">
        <v>162</v>
      </c>
      <c r="M16" s="251" t="s">
        <v>49</v>
      </c>
      <c r="N16" s="254" t="n">
        <v>36697</v>
      </c>
      <c r="O16" s="251" t="s">
        <v>31</v>
      </c>
      <c r="P16" s="251" t="s">
        <v>32</v>
      </c>
      <c r="Q16" s="251" t="s">
        <v>156</v>
      </c>
      <c r="R16" s="250" t="s">
        <v>157</v>
      </c>
      <c r="S16" s="250" t="s">
        <v>158</v>
      </c>
      <c r="T16" s="250" t="s">
        <v>159</v>
      </c>
      <c r="U16" s="255" t="n">
        <f aca="false">+'NTP or Sold'!C168</f>
        <v>7</v>
      </c>
      <c r="V16" s="255" t="n">
        <f aca="false">+'NTP or Sold'!AA168</f>
        <v>7</v>
      </c>
      <c r="W16" s="256" t="n">
        <f aca="false">+'NTP or Sold'!AA169</f>
        <v>7</v>
      </c>
      <c r="X16" s="257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</row>
    <row r="17" customFormat="false" ht="27.95" hidden="false" customHeight="true" outlineLevel="0" collapsed="false">
      <c r="A17" s="249"/>
      <c r="B17" s="17"/>
      <c r="C17" s="250" t="s">
        <v>142</v>
      </c>
      <c r="D17" s="250" t="n">
        <v>1</v>
      </c>
      <c r="E17" s="251" t="s">
        <v>27</v>
      </c>
      <c r="F17" s="250"/>
      <c r="G17" s="251"/>
      <c r="H17" s="250" t="s">
        <v>161</v>
      </c>
      <c r="I17" s="251" t="n">
        <v>31</v>
      </c>
      <c r="J17" s="252" t="n">
        <v>10151</v>
      </c>
      <c r="K17" s="251" t="s">
        <v>77</v>
      </c>
      <c r="L17" s="253" t="s">
        <v>162</v>
      </c>
      <c r="M17" s="251" t="s">
        <v>49</v>
      </c>
      <c r="N17" s="254" t="n">
        <v>36697</v>
      </c>
      <c r="O17" s="251" t="s">
        <v>31</v>
      </c>
      <c r="P17" s="251" t="s">
        <v>32</v>
      </c>
      <c r="Q17" s="251" t="s">
        <v>156</v>
      </c>
      <c r="R17" s="250" t="s">
        <v>157</v>
      </c>
      <c r="S17" s="250" t="s">
        <v>158</v>
      </c>
      <c r="T17" s="250" t="s">
        <v>159</v>
      </c>
      <c r="U17" s="255" t="n">
        <f aca="false">+'NTP or Sold'!C176</f>
        <v>7</v>
      </c>
      <c r="V17" s="255" t="n">
        <f aca="false">+'NTP or Sold'!AA176</f>
        <v>7</v>
      </c>
      <c r="W17" s="256" t="n">
        <f aca="false">+'NTP or Sold'!AA177</f>
        <v>7</v>
      </c>
      <c r="X17" s="257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</row>
    <row r="18" customFormat="false" ht="56.1" hidden="false" customHeight="true" outlineLevel="0" collapsed="false">
      <c r="A18" s="249"/>
      <c r="B18" s="17"/>
      <c r="C18" s="250" t="s">
        <v>163</v>
      </c>
      <c r="D18" s="250" t="n">
        <v>2</v>
      </c>
      <c r="E18" s="251" t="s">
        <v>27</v>
      </c>
      <c r="F18" s="250" t="s">
        <v>164</v>
      </c>
      <c r="G18" s="251"/>
      <c r="H18" s="250" t="s">
        <v>165</v>
      </c>
      <c r="I18" s="251" t="n">
        <v>500</v>
      </c>
      <c r="J18" s="252" t="n">
        <v>10456</v>
      </c>
      <c r="K18" s="251" t="s">
        <v>29</v>
      </c>
      <c r="L18" s="253" t="n">
        <v>37135</v>
      </c>
      <c r="M18" s="251" t="s">
        <v>60</v>
      </c>
      <c r="N18" s="254" t="n">
        <v>36739</v>
      </c>
      <c r="O18" s="251" t="s">
        <v>31</v>
      </c>
      <c r="P18" s="251" t="s">
        <v>32</v>
      </c>
      <c r="Q18" s="251" t="s">
        <v>166</v>
      </c>
      <c r="R18" s="250" t="s">
        <v>167</v>
      </c>
      <c r="S18" s="250"/>
      <c r="T18" s="250" t="s">
        <v>168</v>
      </c>
      <c r="U18" s="255" t="n">
        <f aca="false">+'NTP or Sold'!C184+('NTP or Sold'!C200/2)</f>
        <v>45.6765</v>
      </c>
      <c r="V18" s="255" t="n">
        <f aca="false">+'NTP or Sold'!AB184+'NTP or Sold'!AB200/2</f>
        <v>18.8144907</v>
      </c>
      <c r="W18" s="259" t="n">
        <f aca="false">+'NTP or Sold'!AB185+'NTP or Sold'!AB201/2</f>
        <v>15.7459852</v>
      </c>
      <c r="X18" s="257" t="s">
        <v>169</v>
      </c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</row>
    <row r="19" customFormat="false" ht="56.1" hidden="false" customHeight="true" outlineLevel="0" collapsed="false">
      <c r="A19" s="249"/>
      <c r="B19" s="17"/>
      <c r="C19" s="250" t="s">
        <v>163</v>
      </c>
      <c r="D19" s="250" t="n">
        <v>2</v>
      </c>
      <c r="E19" s="251" t="s">
        <v>27</v>
      </c>
      <c r="F19" s="250" t="s">
        <v>164</v>
      </c>
      <c r="G19" s="251"/>
      <c r="H19" s="250" t="s">
        <v>165</v>
      </c>
      <c r="I19" s="251" t="n">
        <v>500</v>
      </c>
      <c r="J19" s="252" t="n">
        <v>10456</v>
      </c>
      <c r="K19" s="251" t="s">
        <v>29</v>
      </c>
      <c r="L19" s="253" t="n">
        <v>37165</v>
      </c>
      <c r="M19" s="251" t="s">
        <v>60</v>
      </c>
      <c r="N19" s="254" t="n">
        <v>36739</v>
      </c>
      <c r="O19" s="251" t="s">
        <v>31</v>
      </c>
      <c r="P19" s="251" t="s">
        <v>32</v>
      </c>
      <c r="Q19" s="251" t="s">
        <v>166</v>
      </c>
      <c r="R19" s="250" t="s">
        <v>167</v>
      </c>
      <c r="S19" s="250"/>
      <c r="T19" s="250" t="s">
        <v>168</v>
      </c>
      <c r="U19" s="255" t="n">
        <f aca="false">+'NTP or Sold'!C192+'NTP or Sold'!C200/2</f>
        <v>45.6765</v>
      </c>
      <c r="V19" s="255" t="n">
        <f aca="false">+'NTP or Sold'!AB192+'NTP or Sold'!AB200/2</f>
        <v>17.97742494</v>
      </c>
      <c r="W19" s="259" t="n">
        <f aca="false">+'NTP or Sold'!AB193+'NTP or Sold'!AB201/2</f>
        <v>15.7459852</v>
      </c>
      <c r="X19" s="257" t="s">
        <v>169</v>
      </c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</row>
    <row r="20" customFormat="false" ht="56.1" hidden="false" customHeight="true" outlineLevel="0" collapsed="false">
      <c r="A20" s="249"/>
      <c r="B20" s="17"/>
      <c r="C20" s="250" t="s">
        <v>163</v>
      </c>
      <c r="D20" s="250" t="n">
        <v>2</v>
      </c>
      <c r="E20" s="251" t="s">
        <v>27</v>
      </c>
      <c r="F20" s="250" t="s">
        <v>164</v>
      </c>
      <c r="G20" s="251"/>
      <c r="H20" s="250" t="s">
        <v>165</v>
      </c>
      <c r="I20" s="251" t="n">
        <v>500</v>
      </c>
      <c r="J20" s="252" t="n">
        <v>10456</v>
      </c>
      <c r="K20" s="251" t="s">
        <v>29</v>
      </c>
      <c r="L20" s="253" t="n">
        <v>37073</v>
      </c>
      <c r="M20" s="251" t="s">
        <v>60</v>
      </c>
      <c r="N20" s="254" t="n">
        <v>36739</v>
      </c>
      <c r="O20" s="251" t="s">
        <v>31</v>
      </c>
      <c r="P20" s="251" t="s">
        <v>32</v>
      </c>
      <c r="Q20" s="251" t="s">
        <v>166</v>
      </c>
      <c r="R20" s="250" t="s">
        <v>167</v>
      </c>
      <c r="S20" s="250"/>
      <c r="T20" s="250" t="s">
        <v>170</v>
      </c>
      <c r="U20" s="255" t="n">
        <f aca="false">+'NTP or Sold'!C208+'NTP or Sold'!C224/2</f>
        <v>45.4265</v>
      </c>
      <c r="V20" s="255" t="n">
        <f aca="false">+'NTP or Sold'!AB208+'NTP or Sold'!AB224/2</f>
        <v>19.588827216</v>
      </c>
      <c r="W20" s="259" t="n">
        <f aca="false">+'NTP or Sold'!AB209+'NTP or Sold'!AB225/2</f>
        <v>14.905072</v>
      </c>
      <c r="X20" s="260" t="s">
        <v>171</v>
      </c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</row>
    <row r="21" customFormat="false" ht="56.1" hidden="false" customHeight="true" outlineLevel="0" collapsed="false">
      <c r="A21" s="249"/>
      <c r="B21" s="17"/>
      <c r="C21" s="250" t="s">
        <v>163</v>
      </c>
      <c r="D21" s="250" t="n">
        <v>2</v>
      </c>
      <c r="E21" s="251" t="s">
        <v>27</v>
      </c>
      <c r="F21" s="250" t="s">
        <v>164</v>
      </c>
      <c r="G21" s="251"/>
      <c r="H21" s="250" t="s">
        <v>165</v>
      </c>
      <c r="I21" s="251" t="n">
        <v>500</v>
      </c>
      <c r="J21" s="252" t="n">
        <v>10456</v>
      </c>
      <c r="K21" s="251" t="s">
        <v>29</v>
      </c>
      <c r="L21" s="253" t="n">
        <v>37104</v>
      </c>
      <c r="M21" s="251" t="s">
        <v>60</v>
      </c>
      <c r="N21" s="254" t="n">
        <v>36739</v>
      </c>
      <c r="O21" s="251" t="s">
        <v>31</v>
      </c>
      <c r="P21" s="251" t="s">
        <v>32</v>
      </c>
      <c r="Q21" s="251" t="s">
        <v>166</v>
      </c>
      <c r="R21" s="250" t="s">
        <v>167</v>
      </c>
      <c r="S21" s="250"/>
      <c r="T21" s="250" t="s">
        <v>170</v>
      </c>
      <c r="U21" s="255" t="n">
        <f aca="false">+'NTP or Sold'!C216+'NTP or Sold'!C224/2</f>
        <v>45.4265</v>
      </c>
      <c r="V21" s="255" t="n">
        <f aca="false">+'NTP or Sold'!AB216+'NTP or Sold'!AB224/2</f>
        <v>18.896272416</v>
      </c>
      <c r="W21" s="259" t="n">
        <f aca="false">+'NTP or Sold'!AB217+'NTP or Sold'!AB225/2</f>
        <v>14.905072</v>
      </c>
      <c r="X21" s="260" t="s">
        <v>171</v>
      </c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</row>
    <row r="22" customFormat="false" ht="27.95" hidden="false" customHeight="true" outlineLevel="0" collapsed="false">
      <c r="A22" s="249"/>
      <c r="B22" s="17" t="n">
        <f aca="false">1+'Detail by Turbine'!A24</f>
        <v>20</v>
      </c>
      <c r="C22" s="250" t="s">
        <v>65</v>
      </c>
      <c r="D22" s="250" t="n">
        <v>2</v>
      </c>
      <c r="E22" s="251" t="s">
        <v>27</v>
      </c>
      <c r="F22" s="250" t="s">
        <v>149</v>
      </c>
      <c r="G22" s="251" t="n">
        <v>309604</v>
      </c>
      <c r="H22" s="250" t="s">
        <v>28</v>
      </c>
      <c r="I22" s="251" t="n">
        <v>44</v>
      </c>
      <c r="J22" s="252" t="n">
        <v>9030</v>
      </c>
      <c r="K22" s="251" t="s">
        <v>29</v>
      </c>
      <c r="L22" s="253" t="n">
        <v>36831</v>
      </c>
      <c r="M22" s="251" t="s">
        <v>60</v>
      </c>
      <c r="N22" s="251" t="s">
        <v>50</v>
      </c>
      <c r="O22" s="251" t="s">
        <v>31</v>
      </c>
      <c r="P22" s="251" t="s">
        <v>32</v>
      </c>
      <c r="Q22" s="251" t="s">
        <v>151</v>
      </c>
      <c r="R22" s="250"/>
      <c r="S22" s="250"/>
      <c r="T22" s="250" t="s">
        <v>66</v>
      </c>
      <c r="U22" s="255" t="n">
        <f aca="false">+'NTP or Sold'!C256</f>
        <v>14.2</v>
      </c>
      <c r="V22" s="255" t="n">
        <f aca="false">+'NTP or Sold'!AD256</f>
        <v>5.67743047619048</v>
      </c>
      <c r="W22" s="259" t="n">
        <f aca="false">+'NTP or Sold'!AD257</f>
        <v>2.31144444444444</v>
      </c>
      <c r="X22" s="250" t="s">
        <v>172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249"/>
      <c r="B23" s="17" t="n">
        <f aca="false">1+B22</f>
        <v>21</v>
      </c>
      <c r="C23" s="250" t="s">
        <v>65</v>
      </c>
      <c r="D23" s="250" t="n">
        <v>2</v>
      </c>
      <c r="E23" s="251" t="s">
        <v>27</v>
      </c>
      <c r="F23" s="250" t="s">
        <v>149</v>
      </c>
      <c r="G23" s="251" t="n">
        <v>309719</v>
      </c>
      <c r="H23" s="250" t="s">
        <v>28</v>
      </c>
      <c r="I23" s="251" t="n">
        <v>44</v>
      </c>
      <c r="J23" s="252" t="n">
        <v>9030</v>
      </c>
      <c r="K23" s="251" t="s">
        <v>29</v>
      </c>
      <c r="L23" s="253" t="n">
        <v>36831</v>
      </c>
      <c r="M23" s="251" t="s">
        <v>60</v>
      </c>
      <c r="N23" s="251" t="s">
        <v>50</v>
      </c>
      <c r="O23" s="251" t="s">
        <v>31</v>
      </c>
      <c r="P23" s="251" t="s">
        <v>32</v>
      </c>
      <c r="Q23" s="251" t="s">
        <v>151</v>
      </c>
      <c r="R23" s="250"/>
      <c r="S23" s="250"/>
      <c r="T23" s="250" t="s">
        <v>66</v>
      </c>
      <c r="U23" s="255" t="n">
        <f aca="false">+'NTP or Sold'!C264</f>
        <v>14.2</v>
      </c>
      <c r="V23" s="255" t="n">
        <f aca="false">+'NTP or Sold'!AD264</f>
        <v>5.67743047619048</v>
      </c>
      <c r="W23" s="259" t="n">
        <f aca="false">+'NTP or Sold'!AD265</f>
        <v>2.31144444444444</v>
      </c>
      <c r="X23" s="250" t="s">
        <v>173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249"/>
      <c r="B24" s="17" t="n">
        <f aca="false">1+'NTP or Sold'!A42</f>
        <v>4</v>
      </c>
      <c r="C24" s="261" t="s">
        <v>26</v>
      </c>
      <c r="D24" s="261" t="n">
        <v>1</v>
      </c>
      <c r="E24" s="262" t="s">
        <v>27</v>
      </c>
      <c r="F24" s="261" t="s">
        <v>174</v>
      </c>
      <c r="G24" s="262"/>
      <c r="H24" s="261" t="s">
        <v>54</v>
      </c>
      <c r="I24" s="262" t="n">
        <v>171</v>
      </c>
      <c r="J24" s="263" t="n">
        <v>10456</v>
      </c>
      <c r="K24" s="262" t="s">
        <v>29</v>
      </c>
      <c r="L24" s="264" t="n">
        <v>36800</v>
      </c>
      <c r="M24" s="262" t="s">
        <v>49</v>
      </c>
      <c r="N24" s="265" t="n">
        <v>36801</v>
      </c>
      <c r="O24" s="262" t="s">
        <v>31</v>
      </c>
      <c r="P24" s="262" t="s">
        <v>175</v>
      </c>
      <c r="Q24" s="262" t="s">
        <v>151</v>
      </c>
      <c r="R24" s="261" t="s">
        <v>176</v>
      </c>
      <c r="S24" s="261" t="s">
        <v>177</v>
      </c>
      <c r="T24" s="261" t="s">
        <v>178</v>
      </c>
      <c r="U24" s="266" t="n">
        <f aca="false">+'NTP or Sold'!C128</f>
        <v>31.246613</v>
      </c>
      <c r="V24" s="266" t="n">
        <f aca="false">+'NTP or Sold'!AD128</f>
        <v>31.246613</v>
      </c>
      <c r="W24" s="267" t="n">
        <f aca="false">+'NTP or Sold'!AD129</f>
        <v>31.246613</v>
      </c>
      <c r="X24" s="250" t="s">
        <v>179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249"/>
      <c r="B25" s="17" t="n">
        <f aca="false">1+'NTP or Sold'!A42</f>
        <v>4</v>
      </c>
      <c r="C25" s="250" t="s">
        <v>26</v>
      </c>
      <c r="D25" s="250" t="n">
        <v>1</v>
      </c>
      <c r="E25" s="251" t="s">
        <v>27</v>
      </c>
      <c r="F25" s="250" t="s">
        <v>149</v>
      </c>
      <c r="G25" s="251" t="n">
        <v>309420</v>
      </c>
      <c r="H25" s="250" t="s">
        <v>28</v>
      </c>
      <c r="I25" s="251" t="n">
        <v>44</v>
      </c>
      <c r="J25" s="252" t="n">
        <v>9030</v>
      </c>
      <c r="K25" s="251" t="s">
        <v>29</v>
      </c>
      <c r="L25" s="253" t="n">
        <v>36770</v>
      </c>
      <c r="M25" s="251" t="s">
        <v>60</v>
      </c>
      <c r="N25" s="251" t="s">
        <v>180</v>
      </c>
      <c r="O25" s="251" t="s">
        <v>31</v>
      </c>
      <c r="P25" s="251" t="s">
        <v>181</v>
      </c>
      <c r="Q25" s="251" t="s">
        <v>151</v>
      </c>
      <c r="R25" s="250" t="s">
        <v>182</v>
      </c>
      <c r="S25" s="250" t="s">
        <v>183</v>
      </c>
      <c r="T25" s="250" t="s">
        <v>184</v>
      </c>
      <c r="U25" s="268" t="n">
        <f aca="false">+'NTP or Sold'!C272</f>
        <v>14.5</v>
      </c>
      <c r="V25" s="268" t="n">
        <f aca="false">+'NTP or Sold'!AD272</f>
        <v>5.79737619047619</v>
      </c>
      <c r="W25" s="269" t="n">
        <f aca="false">+'NTP or Sold'!AD273</f>
        <v>2.36027777777778</v>
      </c>
      <c r="X25" s="250" t="s">
        <v>185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249"/>
      <c r="B26" s="17" t="n">
        <f aca="false">1+B25</f>
        <v>5</v>
      </c>
      <c r="C26" s="250" t="s">
        <v>26</v>
      </c>
      <c r="D26" s="250" t="n">
        <v>1</v>
      </c>
      <c r="E26" s="251" t="s">
        <v>27</v>
      </c>
      <c r="F26" s="250" t="s">
        <v>149</v>
      </c>
      <c r="G26" s="251" t="n">
        <v>309505</v>
      </c>
      <c r="H26" s="250" t="s">
        <v>28</v>
      </c>
      <c r="I26" s="251" t="n">
        <v>44</v>
      </c>
      <c r="J26" s="252" t="n">
        <v>9030</v>
      </c>
      <c r="K26" s="251" t="s">
        <v>29</v>
      </c>
      <c r="L26" s="253" t="n">
        <v>36770</v>
      </c>
      <c r="M26" s="251" t="s">
        <v>60</v>
      </c>
      <c r="N26" s="251" t="s">
        <v>180</v>
      </c>
      <c r="O26" s="251" t="s">
        <v>31</v>
      </c>
      <c r="P26" s="251" t="s">
        <v>181</v>
      </c>
      <c r="Q26" s="251" t="s">
        <v>151</v>
      </c>
      <c r="R26" s="250" t="s">
        <v>182</v>
      </c>
      <c r="S26" s="250" t="s">
        <v>183</v>
      </c>
      <c r="T26" s="250" t="s">
        <v>184</v>
      </c>
      <c r="U26" s="255" t="n">
        <f aca="false">+'NTP or Sold'!C280</f>
        <v>14.5</v>
      </c>
      <c r="V26" s="255" t="n">
        <f aca="false">+'NTP or Sold'!AD280</f>
        <v>5.79737619047619</v>
      </c>
      <c r="W26" s="259" t="n">
        <f aca="false">+'NTP or Sold'!AD281</f>
        <v>2.36027777777778</v>
      </c>
      <c r="X26" s="250" t="s">
        <v>185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249"/>
      <c r="B27" s="17" t="n">
        <f aca="false">1+B26</f>
        <v>6</v>
      </c>
      <c r="C27" s="250" t="s">
        <v>26</v>
      </c>
      <c r="D27" s="250" t="n">
        <v>1</v>
      </c>
      <c r="E27" s="251" t="s">
        <v>27</v>
      </c>
      <c r="F27" s="250" t="s">
        <v>149</v>
      </c>
      <c r="G27" s="251" t="n">
        <v>309573</v>
      </c>
      <c r="H27" s="250" t="s">
        <v>28</v>
      </c>
      <c r="I27" s="251" t="n">
        <v>44</v>
      </c>
      <c r="J27" s="252" t="n">
        <v>9030</v>
      </c>
      <c r="K27" s="251" t="s">
        <v>29</v>
      </c>
      <c r="L27" s="253" t="n">
        <v>36800</v>
      </c>
      <c r="M27" s="251" t="s">
        <v>60</v>
      </c>
      <c r="N27" s="251" t="s">
        <v>180</v>
      </c>
      <c r="O27" s="251" t="s">
        <v>31</v>
      </c>
      <c r="P27" s="251" t="s">
        <v>181</v>
      </c>
      <c r="Q27" s="251" t="s">
        <v>151</v>
      </c>
      <c r="R27" s="250" t="s">
        <v>182</v>
      </c>
      <c r="S27" s="250" t="s">
        <v>183</v>
      </c>
      <c r="T27" s="250" t="s">
        <v>184</v>
      </c>
      <c r="U27" s="255" t="n">
        <f aca="false">+'NTP or Sold'!C288</f>
        <v>14.5</v>
      </c>
      <c r="V27" s="255" t="n">
        <f aca="false">+'NTP or Sold'!AD288</f>
        <v>5.79737619047619</v>
      </c>
      <c r="W27" s="259" t="n">
        <f aca="false">+'NTP or Sold'!AD289</f>
        <v>2.36027777777778</v>
      </c>
      <c r="X27" s="250" t="s">
        <v>185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249"/>
      <c r="B28" s="17" t="n">
        <f aca="false">1+B27</f>
        <v>7</v>
      </c>
      <c r="C28" s="250" t="s">
        <v>26</v>
      </c>
      <c r="D28" s="250" t="n">
        <v>1</v>
      </c>
      <c r="E28" s="251" t="s">
        <v>27</v>
      </c>
      <c r="F28" s="250" t="s">
        <v>149</v>
      </c>
      <c r="G28" s="251" t="n">
        <v>309601</v>
      </c>
      <c r="H28" s="250" t="s">
        <v>28</v>
      </c>
      <c r="I28" s="251" t="n">
        <v>44</v>
      </c>
      <c r="J28" s="252" t="n">
        <v>9030</v>
      </c>
      <c r="K28" s="251" t="s">
        <v>29</v>
      </c>
      <c r="L28" s="253" t="n">
        <v>36831</v>
      </c>
      <c r="M28" s="251" t="s">
        <v>60</v>
      </c>
      <c r="N28" s="251" t="s">
        <v>180</v>
      </c>
      <c r="O28" s="251" t="s">
        <v>31</v>
      </c>
      <c r="P28" s="251" t="s">
        <v>181</v>
      </c>
      <c r="Q28" s="251" t="s">
        <v>151</v>
      </c>
      <c r="R28" s="250" t="s">
        <v>182</v>
      </c>
      <c r="S28" s="250" t="s">
        <v>183</v>
      </c>
      <c r="T28" s="250" t="s">
        <v>184</v>
      </c>
      <c r="U28" s="255" t="n">
        <f aca="false">+'NTP or Sold'!C296</f>
        <v>14.5</v>
      </c>
      <c r="V28" s="255" t="n">
        <f aca="false">+'NTP or Sold'!AD296</f>
        <v>5.79737619047619</v>
      </c>
      <c r="W28" s="259" t="n">
        <f aca="false">+'NTP or Sold'!AD297</f>
        <v>2.36027777777778</v>
      </c>
      <c r="X28" s="250" t="s">
        <v>185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249"/>
      <c r="B29" s="17" t="n">
        <f aca="false">1+B28</f>
        <v>8</v>
      </c>
      <c r="C29" s="250" t="s">
        <v>26</v>
      </c>
      <c r="D29" s="250" t="n">
        <v>2</v>
      </c>
      <c r="E29" s="251" t="s">
        <v>27</v>
      </c>
      <c r="F29" s="250" t="s">
        <v>149</v>
      </c>
      <c r="G29" s="251" t="n">
        <v>309101</v>
      </c>
      <c r="H29" s="250" t="s">
        <v>28</v>
      </c>
      <c r="I29" s="251" t="n">
        <v>44</v>
      </c>
      <c r="J29" s="252" t="n">
        <v>9030</v>
      </c>
      <c r="K29" s="251" t="s">
        <v>29</v>
      </c>
      <c r="L29" s="253" t="n">
        <v>36678</v>
      </c>
      <c r="M29" s="251" t="s">
        <v>60</v>
      </c>
      <c r="N29" s="251" t="s">
        <v>180</v>
      </c>
      <c r="O29" s="251" t="s">
        <v>31</v>
      </c>
      <c r="P29" s="251" t="s">
        <v>181</v>
      </c>
      <c r="Q29" s="251" t="s">
        <v>151</v>
      </c>
      <c r="R29" s="250" t="s">
        <v>182</v>
      </c>
      <c r="S29" s="250" t="s">
        <v>183</v>
      </c>
      <c r="T29" s="250" t="s">
        <v>184</v>
      </c>
      <c r="U29" s="255" t="n">
        <f aca="false">+'NTP or Sold'!C304</f>
        <v>14.8</v>
      </c>
      <c r="V29" s="255" t="n">
        <f aca="false">+'NTP or Sold'!AD304</f>
        <v>5.91732190476191</v>
      </c>
      <c r="W29" s="259" t="n">
        <f aca="false">+'NTP or Sold'!AD305</f>
        <v>2.40911111111111</v>
      </c>
      <c r="X29" s="250" t="s">
        <v>185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249"/>
      <c r="B30" s="17" t="n">
        <f aca="false">1+B29</f>
        <v>9</v>
      </c>
      <c r="C30" s="250" t="s">
        <v>26</v>
      </c>
      <c r="D30" s="250" t="n">
        <v>2</v>
      </c>
      <c r="E30" s="251" t="s">
        <v>27</v>
      </c>
      <c r="F30" s="250" t="s">
        <v>149</v>
      </c>
      <c r="G30" s="251" t="n">
        <v>309123</v>
      </c>
      <c r="H30" s="250" t="s">
        <v>28</v>
      </c>
      <c r="I30" s="251" t="n">
        <v>44</v>
      </c>
      <c r="J30" s="252" t="n">
        <v>9030</v>
      </c>
      <c r="K30" s="251" t="s">
        <v>29</v>
      </c>
      <c r="L30" s="253" t="n">
        <v>36678</v>
      </c>
      <c r="M30" s="251" t="s">
        <v>60</v>
      </c>
      <c r="N30" s="251" t="s">
        <v>180</v>
      </c>
      <c r="O30" s="251" t="s">
        <v>31</v>
      </c>
      <c r="P30" s="251" t="s">
        <v>181</v>
      </c>
      <c r="Q30" s="251" t="s">
        <v>151</v>
      </c>
      <c r="R30" s="250" t="s">
        <v>182</v>
      </c>
      <c r="S30" s="250" t="s">
        <v>183</v>
      </c>
      <c r="T30" s="250" t="s">
        <v>184</v>
      </c>
      <c r="U30" s="255" t="n">
        <f aca="false">+'NTP or Sold'!C312</f>
        <v>14.8</v>
      </c>
      <c r="V30" s="255" t="n">
        <f aca="false">+'NTP or Sold'!AD312</f>
        <v>5.91732190476191</v>
      </c>
      <c r="W30" s="259" t="n">
        <f aca="false">+'NTP or Sold'!AD313</f>
        <v>2.40911111111111</v>
      </c>
      <c r="X30" s="250" t="s">
        <v>185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17</v>
      </c>
      <c r="B31" s="250" t="s">
        <v>44</v>
      </c>
      <c r="C31" s="250" t="n">
        <v>4</v>
      </c>
      <c r="D31" s="251" t="s">
        <v>27</v>
      </c>
      <c r="E31" s="250"/>
      <c r="F31" s="251"/>
      <c r="G31" s="250" t="s">
        <v>54</v>
      </c>
      <c r="H31" s="251" t="n">
        <v>171</v>
      </c>
      <c r="I31" s="270" t="n">
        <v>10456</v>
      </c>
      <c r="J31" s="251" t="s">
        <v>29</v>
      </c>
      <c r="K31" s="253"/>
      <c r="L31" s="251"/>
      <c r="M31" s="251" t="s">
        <v>186</v>
      </c>
      <c r="N31" s="251" t="s">
        <v>31</v>
      </c>
      <c r="O31" s="251" t="s">
        <v>32</v>
      </c>
      <c r="P31" s="251" t="s">
        <v>151</v>
      </c>
      <c r="Q31" s="250"/>
      <c r="R31" s="250"/>
      <c r="S31" s="250" t="s">
        <v>187</v>
      </c>
      <c r="T31" s="255" t="n">
        <f aca="false">+'NTP or Sold'!C320</f>
        <v>0</v>
      </c>
      <c r="U31" s="255" t="n">
        <f aca="false">+'NTP or Sold'!AD320</f>
        <v>0</v>
      </c>
      <c r="V31" s="259" t="n">
        <f aca="false">+'NTP or Sold'!AD320</f>
        <v>0</v>
      </c>
      <c r="W31" s="250" t="s">
        <v>188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250" t="s">
        <v>26</v>
      </c>
      <c r="C32" s="250" t="n">
        <v>1</v>
      </c>
      <c r="D32" s="251" t="s">
        <v>27</v>
      </c>
      <c r="E32" s="250" t="s">
        <v>149</v>
      </c>
      <c r="F32" s="251" t="n">
        <v>308898</v>
      </c>
      <c r="G32" s="250" t="s">
        <v>28</v>
      </c>
      <c r="H32" s="251" t="n">
        <v>44</v>
      </c>
      <c r="I32" s="252" t="n">
        <v>9030</v>
      </c>
      <c r="J32" s="251" t="s">
        <v>29</v>
      </c>
      <c r="K32" s="253" t="n">
        <v>36697</v>
      </c>
      <c r="L32" s="251" t="s">
        <v>60</v>
      </c>
      <c r="M32" s="254" t="n">
        <v>36879</v>
      </c>
      <c r="N32" s="251" t="s">
        <v>31</v>
      </c>
      <c r="O32" s="251" t="s">
        <v>32</v>
      </c>
      <c r="P32" s="251" t="s">
        <v>189</v>
      </c>
      <c r="Q32" s="250" t="s">
        <v>190</v>
      </c>
      <c r="R32" s="250" t="s">
        <v>191</v>
      </c>
      <c r="S32" s="250" t="s">
        <v>192</v>
      </c>
      <c r="T32" s="255" t="n">
        <f aca="false">+'NTP or Sold'!C328</f>
        <v>14.2</v>
      </c>
      <c r="U32" s="255" t="n">
        <f aca="false">+'NTP or Sold'!AF328</f>
        <v>7.09790380952381</v>
      </c>
      <c r="V32" s="269" t="n">
        <f aca="false">+'NTP or Sold'!AF329</f>
        <v>2.769</v>
      </c>
      <c r="W32" s="250" t="s">
        <v>193</v>
      </c>
      <c r="X32" s="250" t="s">
        <v>194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250" t="s">
        <v>26</v>
      </c>
      <c r="C33" s="250" t="n">
        <v>1</v>
      </c>
      <c r="D33" s="251" t="s">
        <v>27</v>
      </c>
      <c r="E33" s="250" t="s">
        <v>149</v>
      </c>
      <c r="F33" s="251" t="n">
        <v>308951</v>
      </c>
      <c r="G33" s="250" t="s">
        <v>28</v>
      </c>
      <c r="H33" s="251" t="n">
        <v>44</v>
      </c>
      <c r="I33" s="252" t="n">
        <v>9030</v>
      </c>
      <c r="J33" s="251" t="s">
        <v>29</v>
      </c>
      <c r="K33" s="253" t="n">
        <v>36708</v>
      </c>
      <c r="L33" s="251" t="s">
        <v>60</v>
      </c>
      <c r="M33" s="254" t="n">
        <v>36879</v>
      </c>
      <c r="N33" s="251" t="s">
        <v>31</v>
      </c>
      <c r="O33" s="251" t="s">
        <v>32</v>
      </c>
      <c r="P33" s="251" t="s">
        <v>189</v>
      </c>
      <c r="Q33" s="250" t="s">
        <v>190</v>
      </c>
      <c r="R33" s="250" t="s">
        <v>191</v>
      </c>
      <c r="S33" s="250" t="s">
        <v>192</v>
      </c>
      <c r="T33" s="255" t="n">
        <f aca="false">+'NTP or Sold'!C336</f>
        <v>14.2</v>
      </c>
      <c r="U33" s="255" t="n">
        <f aca="false">+'NTP or Sold'!AF336</f>
        <v>7.09790380952381</v>
      </c>
      <c r="V33" s="269" t="n">
        <f aca="false">+'NTP or Sold'!AF337</f>
        <v>2.769</v>
      </c>
      <c r="W33" s="250" t="s">
        <v>193</v>
      </c>
      <c r="X33" s="250" t="s">
        <v>194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250" t="s">
        <v>26</v>
      </c>
      <c r="C34" s="250" t="n">
        <v>1</v>
      </c>
      <c r="D34" s="251" t="s">
        <v>27</v>
      </c>
      <c r="E34" s="250" t="s">
        <v>149</v>
      </c>
      <c r="F34" s="251" t="n">
        <v>308972</v>
      </c>
      <c r="G34" s="250" t="s">
        <v>28</v>
      </c>
      <c r="H34" s="251" t="n">
        <v>44</v>
      </c>
      <c r="I34" s="252" t="n">
        <v>9030</v>
      </c>
      <c r="J34" s="251" t="s">
        <v>29</v>
      </c>
      <c r="K34" s="253" t="n">
        <v>36739</v>
      </c>
      <c r="L34" s="251" t="s">
        <v>60</v>
      </c>
      <c r="M34" s="254" t="n">
        <v>36879</v>
      </c>
      <c r="N34" s="251" t="s">
        <v>31</v>
      </c>
      <c r="O34" s="251" t="s">
        <v>32</v>
      </c>
      <c r="P34" s="251" t="s">
        <v>189</v>
      </c>
      <c r="Q34" s="250" t="s">
        <v>190</v>
      </c>
      <c r="R34" s="250" t="s">
        <v>191</v>
      </c>
      <c r="S34" s="250" t="s">
        <v>192</v>
      </c>
      <c r="T34" s="255" t="n">
        <f aca="false">+'NTP or Sold'!C344</f>
        <v>14.2</v>
      </c>
      <c r="U34" s="255" t="n">
        <f aca="false">+'NTP or Sold'!AF344</f>
        <v>7.09790380952381</v>
      </c>
      <c r="V34" s="269" t="n">
        <f aca="false">+'NTP or Sold'!AF345</f>
        <v>2.769</v>
      </c>
      <c r="W34" s="250" t="s">
        <v>193</v>
      </c>
      <c r="X34" s="250" t="s">
        <v>194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250" t="s">
        <v>26</v>
      </c>
      <c r="C35" s="250" t="n">
        <v>1</v>
      </c>
      <c r="D35" s="251" t="s">
        <v>27</v>
      </c>
      <c r="E35" s="250" t="s">
        <v>149</v>
      </c>
      <c r="F35" s="251" t="n">
        <v>308999</v>
      </c>
      <c r="G35" s="250" t="s">
        <v>28</v>
      </c>
      <c r="H35" s="251" t="n">
        <v>44</v>
      </c>
      <c r="I35" s="252" t="n">
        <v>9030</v>
      </c>
      <c r="J35" s="251" t="s">
        <v>29</v>
      </c>
      <c r="K35" s="253" t="n">
        <v>36708</v>
      </c>
      <c r="L35" s="251" t="s">
        <v>60</v>
      </c>
      <c r="M35" s="254" t="n">
        <v>36879</v>
      </c>
      <c r="N35" s="251" t="s">
        <v>31</v>
      </c>
      <c r="O35" s="251" t="s">
        <v>32</v>
      </c>
      <c r="P35" s="251" t="s">
        <v>189</v>
      </c>
      <c r="Q35" s="250" t="s">
        <v>190</v>
      </c>
      <c r="R35" s="250" t="s">
        <v>191</v>
      </c>
      <c r="S35" s="250" t="s">
        <v>192</v>
      </c>
      <c r="T35" s="255" t="n">
        <f aca="false">+'NTP or Sold'!C352</f>
        <v>14.2</v>
      </c>
      <c r="U35" s="255" t="n">
        <f aca="false">+'NTP or Sold'!AF352</f>
        <v>7.09790380952381</v>
      </c>
      <c r="V35" s="269" t="n">
        <f aca="false">+'NTP or Sold'!AF353</f>
        <v>2.769</v>
      </c>
      <c r="W35" s="250" t="s">
        <v>193</v>
      </c>
      <c r="X35" s="250" t="s">
        <v>194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250" t="s">
        <v>26</v>
      </c>
      <c r="C36" s="250" t="n">
        <v>1</v>
      </c>
      <c r="D36" s="251" t="s">
        <v>27</v>
      </c>
      <c r="E36" s="250" t="s">
        <v>149</v>
      </c>
      <c r="F36" s="251" t="n">
        <v>309020</v>
      </c>
      <c r="G36" s="250" t="s">
        <v>28</v>
      </c>
      <c r="H36" s="251" t="n">
        <v>44</v>
      </c>
      <c r="I36" s="252" t="n">
        <v>9030</v>
      </c>
      <c r="J36" s="251" t="s">
        <v>29</v>
      </c>
      <c r="K36" s="253" t="n">
        <v>36708</v>
      </c>
      <c r="L36" s="251" t="s">
        <v>60</v>
      </c>
      <c r="M36" s="254" t="n">
        <v>36879</v>
      </c>
      <c r="N36" s="251" t="s">
        <v>31</v>
      </c>
      <c r="O36" s="251" t="s">
        <v>32</v>
      </c>
      <c r="P36" s="251" t="s">
        <v>189</v>
      </c>
      <c r="Q36" s="250" t="s">
        <v>190</v>
      </c>
      <c r="R36" s="250" t="s">
        <v>191</v>
      </c>
      <c r="S36" s="250" t="s">
        <v>192</v>
      </c>
      <c r="T36" s="255" t="n">
        <f aca="false">+'NTP or Sold'!C360</f>
        <v>14.2</v>
      </c>
      <c r="U36" s="255" t="n">
        <f aca="false">+'NTP or Sold'!AF360</f>
        <v>7.09790380952381</v>
      </c>
      <c r="V36" s="269" t="n">
        <f aca="false">+'NTP or Sold'!AF361</f>
        <v>2.769</v>
      </c>
      <c r="W36" s="250" t="s">
        <v>193</v>
      </c>
      <c r="X36" s="250" t="s">
        <v>194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250" t="s">
        <v>26</v>
      </c>
      <c r="C37" s="250" t="n">
        <v>1</v>
      </c>
      <c r="D37" s="251" t="s">
        <v>27</v>
      </c>
      <c r="E37" s="250" t="s">
        <v>149</v>
      </c>
      <c r="F37" s="251" t="n">
        <v>309073</v>
      </c>
      <c r="G37" s="250" t="s">
        <v>28</v>
      </c>
      <c r="H37" s="251" t="n">
        <v>44</v>
      </c>
      <c r="I37" s="252" t="n">
        <v>9030</v>
      </c>
      <c r="J37" s="251" t="s">
        <v>29</v>
      </c>
      <c r="K37" s="253" t="n">
        <v>36708</v>
      </c>
      <c r="L37" s="251" t="s">
        <v>60</v>
      </c>
      <c r="M37" s="254" t="n">
        <v>36879</v>
      </c>
      <c r="N37" s="251" t="s">
        <v>31</v>
      </c>
      <c r="O37" s="251" t="s">
        <v>32</v>
      </c>
      <c r="P37" s="251" t="s">
        <v>189</v>
      </c>
      <c r="Q37" s="250" t="s">
        <v>190</v>
      </c>
      <c r="R37" s="250" t="s">
        <v>191</v>
      </c>
      <c r="S37" s="250" t="s">
        <v>192</v>
      </c>
      <c r="T37" s="255" t="n">
        <f aca="false">+'NTP or Sold'!C368</f>
        <v>14.2</v>
      </c>
      <c r="U37" s="255" t="n">
        <f aca="false">+'NTP or Sold'!AF368</f>
        <v>7.09790380952381</v>
      </c>
      <c r="V37" s="269" t="n">
        <f aca="false">+'NTP or Sold'!AF369</f>
        <v>2.769</v>
      </c>
      <c r="W37" s="250" t="s">
        <v>193</v>
      </c>
      <c r="X37" s="250" t="s">
        <v>194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250" t="s">
        <v>26</v>
      </c>
      <c r="C38" s="250" t="n">
        <v>1</v>
      </c>
      <c r="D38" s="251" t="s">
        <v>27</v>
      </c>
      <c r="E38" s="250" t="s">
        <v>149</v>
      </c>
      <c r="F38" s="251" t="s">
        <v>195</v>
      </c>
      <c r="G38" s="250" t="s">
        <v>28</v>
      </c>
      <c r="H38" s="251" t="n">
        <v>44</v>
      </c>
      <c r="I38" s="252" t="n">
        <v>9030</v>
      </c>
      <c r="J38" s="251" t="s">
        <v>29</v>
      </c>
      <c r="K38" s="253" t="n">
        <v>36526</v>
      </c>
      <c r="L38" s="251" t="s">
        <v>60</v>
      </c>
      <c r="M38" s="254" t="n">
        <v>36879</v>
      </c>
      <c r="N38" s="251" t="s">
        <v>31</v>
      </c>
      <c r="O38" s="251" t="s">
        <v>32</v>
      </c>
      <c r="P38" s="251" t="s">
        <v>189</v>
      </c>
      <c r="Q38" s="250" t="s">
        <v>190</v>
      </c>
      <c r="R38" s="250" t="s">
        <v>191</v>
      </c>
      <c r="S38" s="250" t="s">
        <v>192</v>
      </c>
      <c r="T38" s="255" t="n">
        <f aca="false">+'NTP or Sold'!C376</f>
        <v>14.2</v>
      </c>
      <c r="U38" s="255" t="n">
        <f aca="false">+'NTP or Sold'!AF376</f>
        <v>7.09790380952381</v>
      </c>
      <c r="V38" s="269" t="n">
        <f aca="false">+'NTP or Sold'!AF377</f>
        <v>2.769</v>
      </c>
      <c r="W38" s="250" t="s">
        <v>193</v>
      </c>
      <c r="X38" s="250" t="s">
        <v>194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250" t="s">
        <v>26</v>
      </c>
      <c r="C39" s="250" t="n">
        <v>1</v>
      </c>
      <c r="D39" s="251" t="s">
        <v>27</v>
      </c>
      <c r="E39" s="250" t="s">
        <v>149</v>
      </c>
      <c r="F39" s="251" t="s">
        <v>195</v>
      </c>
      <c r="G39" s="250" t="s">
        <v>28</v>
      </c>
      <c r="H39" s="251" t="n">
        <v>44</v>
      </c>
      <c r="I39" s="252" t="n">
        <v>9030</v>
      </c>
      <c r="J39" s="251" t="s">
        <v>29</v>
      </c>
      <c r="K39" s="253" t="n">
        <v>36526</v>
      </c>
      <c r="L39" s="251" t="s">
        <v>60</v>
      </c>
      <c r="M39" s="254" t="n">
        <v>36879</v>
      </c>
      <c r="N39" s="251" t="s">
        <v>31</v>
      </c>
      <c r="O39" s="251" t="s">
        <v>32</v>
      </c>
      <c r="P39" s="251" t="s">
        <v>189</v>
      </c>
      <c r="Q39" s="250" t="s">
        <v>190</v>
      </c>
      <c r="R39" s="250" t="s">
        <v>191</v>
      </c>
      <c r="S39" s="250" t="s">
        <v>192</v>
      </c>
      <c r="T39" s="255" t="n">
        <f aca="false">+'NTP or Sold'!C384</f>
        <v>14.2</v>
      </c>
      <c r="U39" s="255" t="n">
        <f aca="false">+'NTP or Sold'!AF384</f>
        <v>7.09790380952381</v>
      </c>
      <c r="V39" s="269" t="n">
        <f aca="false">+'NTP or Sold'!AF385</f>
        <v>2.769</v>
      </c>
      <c r="W39" s="250" t="s">
        <v>193</v>
      </c>
      <c r="X39" s="250" t="s">
        <v>194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250" t="s">
        <v>26</v>
      </c>
      <c r="C40" s="250" t="n">
        <v>1</v>
      </c>
      <c r="D40" s="251" t="s">
        <v>27</v>
      </c>
      <c r="E40" s="271"/>
      <c r="F40" s="251"/>
      <c r="G40" s="250" t="s">
        <v>54</v>
      </c>
      <c r="H40" s="251" t="n">
        <v>171</v>
      </c>
      <c r="I40" s="252" t="n">
        <v>10456</v>
      </c>
      <c r="J40" s="251" t="s">
        <v>29</v>
      </c>
      <c r="K40" s="253" t="n">
        <v>37438</v>
      </c>
      <c r="L40" s="251" t="s">
        <v>38</v>
      </c>
      <c r="M40" s="251" t="s">
        <v>196</v>
      </c>
      <c r="N40" s="251" t="s">
        <v>31</v>
      </c>
      <c r="O40" s="251" t="s">
        <v>32</v>
      </c>
      <c r="P40" s="251" t="s">
        <v>33</v>
      </c>
      <c r="Q40" s="250" t="s">
        <v>197</v>
      </c>
      <c r="R40" s="250" t="s">
        <v>198</v>
      </c>
      <c r="S40" s="250" t="s">
        <v>199</v>
      </c>
      <c r="T40" s="255" t="n">
        <f aca="false">+'NTP or Sold'!C232/2</f>
        <v>64.706</v>
      </c>
      <c r="U40" s="255" t="n">
        <f aca="false">+'NTP or Sold'!AG232/2</f>
        <v>8.41178</v>
      </c>
      <c r="V40" s="272" t="n">
        <f aca="false">+'NTP or Sold'!AG233/2</f>
        <v>8.41178</v>
      </c>
      <c r="W40" s="273" t="s">
        <v>200</v>
      </c>
      <c r="X40" s="250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250" t="s">
        <v>26</v>
      </c>
      <c r="C41" s="250" t="n">
        <v>1</v>
      </c>
      <c r="D41" s="251" t="s">
        <v>27</v>
      </c>
      <c r="E41" s="250"/>
      <c r="F41" s="251"/>
      <c r="G41" s="250" t="s">
        <v>54</v>
      </c>
      <c r="H41" s="251" t="n">
        <v>171</v>
      </c>
      <c r="I41" s="252" t="n">
        <v>10456</v>
      </c>
      <c r="J41" s="251" t="s">
        <v>29</v>
      </c>
      <c r="K41" s="253" t="n">
        <v>37438</v>
      </c>
      <c r="L41" s="251" t="s">
        <v>38</v>
      </c>
      <c r="M41" s="251" t="s">
        <v>201</v>
      </c>
      <c r="N41" s="251" t="s">
        <v>31</v>
      </c>
      <c r="O41" s="251" t="s">
        <v>32</v>
      </c>
      <c r="P41" s="251" t="s">
        <v>33</v>
      </c>
      <c r="Q41" s="250" t="s">
        <v>197</v>
      </c>
      <c r="R41" s="250" t="s">
        <v>198</v>
      </c>
      <c r="S41" s="250" t="s">
        <v>199</v>
      </c>
      <c r="T41" s="255" t="n">
        <f aca="false">+'NTP or Sold'!C232/2</f>
        <v>64.706</v>
      </c>
      <c r="U41" s="255" t="n">
        <f aca="false">+'NTP or Sold'!AG232/2</f>
        <v>8.41178</v>
      </c>
      <c r="V41" s="274" t="n">
        <f aca="false">+'NTP or Sold'!AG233/2</f>
        <v>8.41178</v>
      </c>
      <c r="W41" s="273" t="s">
        <v>200</v>
      </c>
      <c r="X41" s="250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250" t="s">
        <v>26</v>
      </c>
      <c r="C42" s="250" t="n">
        <v>1</v>
      </c>
      <c r="D42" s="251" t="s">
        <v>27</v>
      </c>
      <c r="E42" s="250"/>
      <c r="F42" s="251"/>
      <c r="G42" s="250" t="s">
        <v>54</v>
      </c>
      <c r="H42" s="251" t="n">
        <v>171</v>
      </c>
      <c r="I42" s="252" t="n">
        <v>10456</v>
      </c>
      <c r="J42" s="251" t="s">
        <v>29</v>
      </c>
      <c r="K42" s="253" t="n">
        <v>37438</v>
      </c>
      <c r="L42" s="251" t="s">
        <v>38</v>
      </c>
      <c r="M42" s="251" t="s">
        <v>196</v>
      </c>
      <c r="N42" s="251" t="s">
        <v>31</v>
      </c>
      <c r="O42" s="251" t="s">
        <v>32</v>
      </c>
      <c r="P42" s="251" t="s">
        <v>33</v>
      </c>
      <c r="Q42" s="250" t="s">
        <v>197</v>
      </c>
      <c r="R42" s="250" t="s">
        <v>198</v>
      </c>
      <c r="S42" s="250" t="s">
        <v>199</v>
      </c>
      <c r="T42" s="255" t="n">
        <f aca="false">+'NTP or Sold'!C240</f>
        <v>68.587</v>
      </c>
      <c r="U42" s="255" t="n">
        <f aca="false">+'NTP or Sold'!AG240</f>
        <v>8.91631</v>
      </c>
      <c r="V42" s="275" t="n">
        <f aca="false">+'NTP or Sold'!AG241</f>
        <v>8.91631</v>
      </c>
      <c r="W42" s="250" t="s">
        <v>202</v>
      </c>
      <c r="X42" s="250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250" t="s">
        <v>26</v>
      </c>
      <c r="C43" s="250"/>
      <c r="D43" s="251" t="s">
        <v>27</v>
      </c>
      <c r="E43" s="250"/>
      <c r="F43" s="251"/>
      <c r="G43" s="250" t="s">
        <v>54</v>
      </c>
      <c r="H43" s="251"/>
      <c r="I43" s="252"/>
      <c r="J43" s="251"/>
      <c r="K43" s="253"/>
      <c r="L43" s="251" t="s">
        <v>38</v>
      </c>
      <c r="M43" s="251" t="s">
        <v>203</v>
      </c>
      <c r="N43" s="251" t="s">
        <v>31</v>
      </c>
      <c r="O43" s="251" t="s">
        <v>32</v>
      </c>
      <c r="P43" s="251" t="s">
        <v>33</v>
      </c>
      <c r="Q43" s="250"/>
      <c r="R43" s="250"/>
      <c r="S43" s="250" t="s">
        <v>204</v>
      </c>
      <c r="T43" s="255" t="n">
        <f aca="false">+'NTP or Sold'!C248</f>
        <v>66</v>
      </c>
      <c r="U43" s="255" t="n">
        <v>0</v>
      </c>
      <c r="V43" s="275" t="n">
        <v>2.5</v>
      </c>
      <c r="W43" s="250"/>
      <c r="X43" s="250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Turbine'!A20</f>
        <v>16</v>
      </c>
      <c r="B44" s="250" t="s">
        <v>44</v>
      </c>
      <c r="C44" s="250" t="n">
        <v>2</v>
      </c>
      <c r="D44" s="251" t="s">
        <v>27</v>
      </c>
      <c r="E44" s="250" t="s">
        <v>205</v>
      </c>
      <c r="F44" s="251"/>
      <c r="G44" s="250" t="s">
        <v>144</v>
      </c>
      <c r="H44" s="251" t="n">
        <v>171</v>
      </c>
      <c r="I44" s="252" t="n">
        <v>10456</v>
      </c>
      <c r="J44" s="251" t="s">
        <v>29</v>
      </c>
      <c r="K44" s="253" t="n">
        <v>37135</v>
      </c>
      <c r="L44" s="251" t="s">
        <v>49</v>
      </c>
      <c r="M44" s="251" t="s">
        <v>203</v>
      </c>
      <c r="N44" s="251" t="s">
        <v>31</v>
      </c>
      <c r="O44" s="251" t="s">
        <v>32</v>
      </c>
      <c r="P44" s="251" t="s">
        <v>70</v>
      </c>
      <c r="Q44" s="250" t="s">
        <v>206</v>
      </c>
      <c r="R44" s="250"/>
      <c r="S44" s="250" t="s">
        <v>207</v>
      </c>
      <c r="T44" s="255" t="n">
        <f aca="false">+'NTP or Sold'!C392</f>
        <v>36.24736</v>
      </c>
      <c r="U44" s="255" t="n">
        <f aca="false">+'NTP or Sold'!AH392</f>
        <v>35.6130312</v>
      </c>
      <c r="V44" s="259" t="n">
        <f aca="false">+'NTP or Sold'!AH393</f>
        <v>35.7036496</v>
      </c>
      <c r="W44" s="250"/>
      <c r="X44" s="250" t="s">
        <v>208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57" customFormat="false" ht="13.5" hidden="false" customHeight="false" outlineLevel="0" collapsed="false">
      <c r="A57" s="149"/>
      <c r="B57" s="150"/>
      <c r="C57" s="151"/>
      <c r="D57" s="152" t="n">
        <v>36069</v>
      </c>
      <c r="E57" s="152" t="n">
        <f aca="false">+D57+31</f>
        <v>36100</v>
      </c>
      <c r="F57" s="152" t="n">
        <f aca="false">+E57+31</f>
        <v>36131</v>
      </c>
      <c r="G57" s="152" t="n">
        <f aca="false">+F57+31</f>
        <v>36162</v>
      </c>
      <c r="H57" s="152" t="n">
        <f aca="false">+G57+31</f>
        <v>36193</v>
      </c>
      <c r="I57" s="152" t="n">
        <f aca="false">+H57+31</f>
        <v>36224</v>
      </c>
      <c r="J57" s="152" t="n">
        <f aca="false">+I57+31</f>
        <v>36255</v>
      </c>
      <c r="K57" s="152" t="n">
        <f aca="false">+J57+31</f>
        <v>36286</v>
      </c>
      <c r="L57" s="152" t="n">
        <f aca="false">+K57+31</f>
        <v>36317</v>
      </c>
      <c r="M57" s="152" t="n">
        <f aca="false">+L57+31</f>
        <v>36348</v>
      </c>
      <c r="N57" s="152" t="n">
        <f aca="false">+M57+31</f>
        <v>36379</v>
      </c>
      <c r="O57" s="152" t="n">
        <f aca="false">+N57+31</f>
        <v>36410</v>
      </c>
      <c r="P57" s="152" t="n">
        <f aca="false">+O57+31</f>
        <v>36441</v>
      </c>
      <c r="Q57" s="152" t="n">
        <f aca="false">+P57+31</f>
        <v>36472</v>
      </c>
      <c r="R57" s="152" t="n">
        <f aca="false">+Q57+31</f>
        <v>36503</v>
      </c>
      <c r="S57" s="152" t="n">
        <f aca="false">+R57+31</f>
        <v>36534</v>
      </c>
      <c r="T57" s="152" t="n">
        <f aca="false">+S57+31</f>
        <v>36565</v>
      </c>
      <c r="U57" s="152" t="n">
        <f aca="false">+T57+31</f>
        <v>36596</v>
      </c>
      <c r="V57" s="152" t="n">
        <f aca="false">+U57+31</f>
        <v>36627</v>
      </c>
      <c r="W57" s="152" t="n">
        <f aca="false">+V57+31</f>
        <v>36658</v>
      </c>
      <c r="X57" s="152" t="n">
        <f aca="false">+W57+31</f>
        <v>36689</v>
      </c>
      <c r="Y57" s="152" t="n">
        <f aca="false">+X57+31</f>
        <v>36720</v>
      </c>
      <c r="Z57" s="153" t="n">
        <f aca="false">+Y57+31</f>
        <v>36751</v>
      </c>
      <c r="AA57" s="152" t="n">
        <f aca="false">+Z57+31</f>
        <v>36782</v>
      </c>
      <c r="AB57" s="152" t="n">
        <f aca="false">+AA57+31</f>
        <v>36813</v>
      </c>
      <c r="AC57" s="152" t="n">
        <f aca="false">+AB57+31</f>
        <v>36844</v>
      </c>
      <c r="AD57" s="152" t="n">
        <f aca="false">+AC57+31</f>
        <v>36875</v>
      </c>
      <c r="AE57" s="152" t="n">
        <f aca="false">+AD57+31</f>
        <v>36906</v>
      </c>
      <c r="AF57" s="152" t="n">
        <f aca="false">+AE57+31</f>
        <v>36937</v>
      </c>
      <c r="AG57" s="152" t="n">
        <f aca="false">+AF57+31</f>
        <v>36968</v>
      </c>
      <c r="AH57" s="152" t="n">
        <f aca="false">+AG57+31</f>
        <v>36999</v>
      </c>
      <c r="AI57" s="152" t="n">
        <f aca="false">+AH57+31</f>
        <v>37030</v>
      </c>
      <c r="AJ57" s="152" t="n">
        <f aca="false">+AI57+31</f>
        <v>37061</v>
      </c>
      <c r="AK57" s="152" t="n">
        <f aca="false">+AJ57+31</f>
        <v>37092</v>
      </c>
      <c r="AL57" s="152" t="n">
        <f aca="false">+AK57+31</f>
        <v>37123</v>
      </c>
      <c r="AM57" s="152" t="n">
        <f aca="false">+AL57+31</f>
        <v>37154</v>
      </c>
      <c r="AN57" s="152" t="n">
        <f aca="false">+AM57+31</f>
        <v>37185</v>
      </c>
      <c r="AO57" s="152" t="n">
        <f aca="false">+AN57+31</f>
        <v>37216</v>
      </c>
      <c r="AP57" s="152" t="n">
        <f aca="false">+AO57+31</f>
        <v>37247</v>
      </c>
      <c r="AQ57" s="152" t="n">
        <f aca="false">+AP57+31</f>
        <v>37278</v>
      </c>
      <c r="AR57" s="152" t="n">
        <f aca="false">+AQ57+31</f>
        <v>37309</v>
      </c>
      <c r="AS57" s="152" t="n">
        <f aca="false">+AR57+31</f>
        <v>37340</v>
      </c>
      <c r="AT57" s="152" t="n">
        <f aca="false">+AS57+31</f>
        <v>37371</v>
      </c>
      <c r="AU57" s="152" t="n">
        <f aca="false">+AT57+31</f>
        <v>37402</v>
      </c>
      <c r="AV57" s="152" t="n">
        <f aca="false">+AU57+31</f>
        <v>37433</v>
      </c>
      <c r="AW57" s="152" t="n">
        <f aca="false">+AV57+31</f>
        <v>37464</v>
      </c>
      <c r="AX57" s="152" t="n">
        <f aca="false">+AW57+31</f>
        <v>37495</v>
      </c>
      <c r="AY57" s="152" t="n">
        <f aca="false">+AX57+31</f>
        <v>37526</v>
      </c>
      <c r="AZ57" s="152" t="n">
        <f aca="false">+AY57+31</f>
        <v>37557</v>
      </c>
      <c r="BA57" s="152" t="n">
        <f aca="false">+AZ57+31</f>
        <v>37588</v>
      </c>
      <c r="BB57" s="152" t="n">
        <f aca="false">+BA57+31</f>
        <v>37619</v>
      </c>
      <c r="BC57" s="154" t="s">
        <v>127</v>
      </c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2"/>
      <c r="BR57" s="152"/>
      <c r="BS57" s="152"/>
      <c r="BT57" s="152"/>
      <c r="BU57" s="152"/>
      <c r="BV57" s="152"/>
      <c r="BW57" s="152"/>
      <c r="BX57" s="152"/>
      <c r="BY57" s="152"/>
      <c r="BZ57" s="152"/>
      <c r="CA57" s="152"/>
      <c r="CB57" s="152"/>
      <c r="CC57" s="152"/>
      <c r="CD57" s="152"/>
      <c r="CE57" s="152"/>
      <c r="CF57" s="152"/>
      <c r="CG57" s="152"/>
      <c r="CH57" s="152"/>
      <c r="CI57" s="152"/>
      <c r="CJ57" s="152"/>
      <c r="CK57" s="152"/>
      <c r="CL57" s="152"/>
      <c r="CM57" s="152"/>
      <c r="CN57" s="152"/>
      <c r="CO57" s="152"/>
      <c r="CP57" s="152"/>
      <c r="CQ57" s="152"/>
      <c r="CR57" s="152"/>
      <c r="CS57" s="152"/>
      <c r="CT57" s="152"/>
      <c r="CU57" s="152"/>
      <c r="CV57" s="152"/>
      <c r="CW57" s="152"/>
      <c r="CX57" s="152"/>
    </row>
    <row r="58" customFormat="false" ht="15" hidden="false" customHeight="true" outlineLevel="0" collapsed="false">
      <c r="A58" s="161"/>
      <c r="B58" s="172" t="str">
        <f aca="false">+'NTP or Sold'!H4</f>
        <v>7FA - now simple cycle</v>
      </c>
      <c r="C58" s="157" t="str">
        <f aca="false">+'NTP or Sold'!T4</f>
        <v>East Coast Power - Linden 6 (ECP)</v>
      </c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35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6"/>
      <c r="AL58" s="276"/>
      <c r="AM58" s="276"/>
      <c r="AN58" s="276"/>
      <c r="AO58" s="276"/>
      <c r="AP58" s="276"/>
      <c r="AQ58" s="276"/>
      <c r="AR58" s="276"/>
      <c r="AS58" s="276"/>
      <c r="AT58" s="276"/>
      <c r="AU58" s="276"/>
      <c r="AV58" s="276"/>
      <c r="AW58" s="276"/>
      <c r="AX58" s="276"/>
      <c r="AY58" s="276"/>
      <c r="AZ58" s="276"/>
      <c r="BA58" s="160"/>
    </row>
    <row r="59" customFormat="false" ht="12.75" hidden="false" customHeight="false" outlineLevel="0" collapsed="false">
      <c r="A59" s="166"/>
      <c r="B59" s="162" t="s">
        <v>128</v>
      </c>
      <c r="C59" s="157"/>
      <c r="D59" s="163" t="n">
        <v>0</v>
      </c>
      <c r="E59" s="163" t="n">
        <v>0</v>
      </c>
      <c r="F59" s="163" t="n">
        <v>0</v>
      </c>
      <c r="G59" s="163" t="n">
        <v>0</v>
      </c>
      <c r="H59" s="163" t="n">
        <v>0</v>
      </c>
      <c r="I59" s="163" t="n">
        <v>0</v>
      </c>
      <c r="J59" s="163" t="n">
        <v>0</v>
      </c>
      <c r="K59" s="163" t="n">
        <v>0</v>
      </c>
      <c r="L59" s="163" t="n">
        <v>0</v>
      </c>
      <c r="M59" s="163" t="n">
        <v>0</v>
      </c>
      <c r="N59" s="163" t="n">
        <v>0</v>
      </c>
      <c r="O59" s="163" t="n">
        <v>0</v>
      </c>
      <c r="P59" s="163" t="n">
        <v>0</v>
      </c>
      <c r="Q59" s="163" t="n">
        <v>0</v>
      </c>
      <c r="R59" s="163" t="n">
        <v>0</v>
      </c>
      <c r="S59" s="163" t="n">
        <v>0</v>
      </c>
      <c r="T59" s="163" t="n">
        <v>0</v>
      </c>
      <c r="U59" s="163" t="n">
        <v>0</v>
      </c>
      <c r="V59" s="163" t="n">
        <v>0</v>
      </c>
      <c r="W59" s="163" t="n">
        <v>0</v>
      </c>
      <c r="X59" s="163" t="n">
        <v>0</v>
      </c>
      <c r="Y59" s="163" t="n">
        <v>0</v>
      </c>
      <c r="Z59" s="164" t="n">
        <v>0</v>
      </c>
      <c r="AA59" s="163" t="n">
        <v>0</v>
      </c>
      <c r="AB59" s="163" t="n">
        <v>0</v>
      </c>
      <c r="AC59" s="163" t="n">
        <v>0.05</v>
      </c>
      <c r="AD59" s="163" t="n">
        <v>0.05</v>
      </c>
      <c r="AE59" s="163" t="n">
        <v>0.01</v>
      </c>
      <c r="AF59" s="163" t="n">
        <v>0.01</v>
      </c>
      <c r="AG59" s="163" t="n">
        <v>0.01</v>
      </c>
      <c r="AH59" s="163" t="n">
        <v>0.01</v>
      </c>
      <c r="AI59" s="163" t="n">
        <v>0.01</v>
      </c>
      <c r="AJ59" s="163" t="n">
        <v>0.01</v>
      </c>
      <c r="AK59" s="163" t="n">
        <v>0.04</v>
      </c>
      <c r="AL59" s="163" t="n">
        <v>0.05</v>
      </c>
      <c r="AM59" s="163" t="n">
        <v>0.05</v>
      </c>
      <c r="AN59" s="163" t="n">
        <v>0.05</v>
      </c>
      <c r="AO59" s="163" t="n">
        <v>0.05</v>
      </c>
      <c r="AP59" s="163" t="n">
        <v>0.05</v>
      </c>
      <c r="AQ59" s="163" t="n">
        <v>0.05</v>
      </c>
      <c r="AR59" s="163" t="n">
        <v>0.05</v>
      </c>
      <c r="AS59" s="163" t="n">
        <v>0.05</v>
      </c>
      <c r="AT59" s="163" t="n">
        <v>0.05</v>
      </c>
      <c r="AU59" s="163" t="n">
        <v>0.05</v>
      </c>
      <c r="AV59" s="163" t="n">
        <v>0.1</v>
      </c>
      <c r="AW59" s="163" t="n">
        <v>0.15</v>
      </c>
      <c r="AX59" s="163" t="n">
        <v>0.05</v>
      </c>
      <c r="AY59" s="163" t="n">
        <v>0</v>
      </c>
      <c r="AZ59" s="163" t="n">
        <v>0</v>
      </c>
      <c r="BA59" s="165" t="n">
        <v>0</v>
      </c>
      <c r="BB59" s="162" t="n">
        <v>0</v>
      </c>
      <c r="BC59" s="166" t="n">
        <f aca="false">SUM(N59:BB59)</f>
        <v>1</v>
      </c>
    </row>
    <row r="60" customFormat="false" ht="12.75" hidden="false" customHeight="false" outlineLevel="0" collapsed="false">
      <c r="A60" s="166"/>
      <c r="B60" s="162" t="s">
        <v>129</v>
      </c>
      <c r="C60" s="157"/>
      <c r="D60" s="163" t="n">
        <f aca="false">+D59</f>
        <v>0</v>
      </c>
      <c r="E60" s="163" t="n">
        <f aca="false">+D60+E59</f>
        <v>0</v>
      </c>
      <c r="F60" s="163" t="n">
        <f aca="false">+E60+F59</f>
        <v>0</v>
      </c>
      <c r="G60" s="163" t="n">
        <f aca="false">+F60+G59</f>
        <v>0</v>
      </c>
      <c r="H60" s="163" t="n">
        <f aca="false">+G60+H59</f>
        <v>0</v>
      </c>
      <c r="I60" s="163" t="n">
        <f aca="false">+H60+I59</f>
        <v>0</v>
      </c>
      <c r="J60" s="163" t="n">
        <f aca="false">+I60+J59</f>
        <v>0</v>
      </c>
      <c r="K60" s="163" t="n">
        <f aca="false">+J60+K59</f>
        <v>0</v>
      </c>
      <c r="L60" s="163" t="n">
        <f aca="false">+K60+L59</f>
        <v>0</v>
      </c>
      <c r="M60" s="163" t="n">
        <f aca="false">+L60+M59</f>
        <v>0</v>
      </c>
      <c r="N60" s="163" t="n">
        <f aca="false">+M60+N59</f>
        <v>0</v>
      </c>
      <c r="O60" s="163" t="n">
        <f aca="false">+N60+O59</f>
        <v>0</v>
      </c>
      <c r="P60" s="163" t="n">
        <f aca="false">+O60+P59</f>
        <v>0</v>
      </c>
      <c r="Q60" s="163" t="n">
        <f aca="false">+P60+Q59</f>
        <v>0</v>
      </c>
      <c r="R60" s="163" t="n">
        <f aca="false">+Q60+R59</f>
        <v>0</v>
      </c>
      <c r="S60" s="163" t="n">
        <f aca="false">+R60+S59</f>
        <v>0</v>
      </c>
      <c r="T60" s="163" t="n">
        <f aca="false">+S60+T59</f>
        <v>0</v>
      </c>
      <c r="U60" s="163" t="n">
        <f aca="false">+T60+U59</f>
        <v>0</v>
      </c>
      <c r="V60" s="163" t="n">
        <f aca="false">+U60+V59</f>
        <v>0</v>
      </c>
      <c r="W60" s="163" t="n">
        <f aca="false">+V60+W59</f>
        <v>0</v>
      </c>
      <c r="X60" s="163" t="n">
        <f aca="false">+W60+X59</f>
        <v>0</v>
      </c>
      <c r="Y60" s="163" t="n">
        <f aca="false">+X60+Y59</f>
        <v>0</v>
      </c>
      <c r="Z60" s="164" t="n">
        <f aca="false">+Y60+Z59</f>
        <v>0</v>
      </c>
      <c r="AA60" s="163" t="n">
        <f aca="false">+Z60+AA59</f>
        <v>0</v>
      </c>
      <c r="AB60" s="163" t="n">
        <f aca="false">+AA60+AB59</f>
        <v>0</v>
      </c>
      <c r="AC60" s="163" t="n">
        <f aca="false">+AB60+AC59</f>
        <v>0.05</v>
      </c>
      <c r="AD60" s="163" t="n">
        <f aca="false">+AC60+AD59</f>
        <v>0.1</v>
      </c>
      <c r="AE60" s="163" t="n">
        <f aca="false">+AD60+AE59</f>
        <v>0.11</v>
      </c>
      <c r="AF60" s="163" t="n">
        <f aca="false">+AE60+AF59</f>
        <v>0.12</v>
      </c>
      <c r="AG60" s="163" t="n">
        <f aca="false">+AF60+AG59</f>
        <v>0.13</v>
      </c>
      <c r="AH60" s="163" t="n">
        <f aca="false">+AG60+AH59</f>
        <v>0.14</v>
      </c>
      <c r="AI60" s="163" t="n">
        <f aca="false">+AH60+AI59</f>
        <v>0.15</v>
      </c>
      <c r="AJ60" s="163" t="n">
        <f aca="false">+AI60+AJ59</f>
        <v>0.16</v>
      </c>
      <c r="AK60" s="163" t="n">
        <f aca="false">+AJ60+AK59</f>
        <v>0.2</v>
      </c>
      <c r="AL60" s="163" t="n">
        <f aca="false">+AK60+AL59</f>
        <v>0.25</v>
      </c>
      <c r="AM60" s="163" t="n">
        <f aca="false">+AL60+AM59</f>
        <v>0.3</v>
      </c>
      <c r="AN60" s="163" t="n">
        <f aca="false">+AM60+AN59</f>
        <v>0.35</v>
      </c>
      <c r="AO60" s="163" t="n">
        <f aca="false">+AN60+AO59</f>
        <v>0.4</v>
      </c>
      <c r="AP60" s="163" t="n">
        <f aca="false">+AO60+AP59</f>
        <v>0.45</v>
      </c>
      <c r="AQ60" s="163" t="n">
        <f aca="false">+AP60+AQ59</f>
        <v>0.5</v>
      </c>
      <c r="AR60" s="163" t="n">
        <f aca="false">+AQ60+AR59</f>
        <v>0.55</v>
      </c>
      <c r="AS60" s="163" t="n">
        <f aca="false">+AR60+AS59</f>
        <v>0.6</v>
      </c>
      <c r="AT60" s="163" t="n">
        <f aca="false">+AS60+AT59</f>
        <v>0.65</v>
      </c>
      <c r="AU60" s="163" t="n">
        <f aca="false">+AT60+AU59</f>
        <v>0.7</v>
      </c>
      <c r="AV60" s="163" t="n">
        <f aca="false">+AU60+AV59</f>
        <v>0.8</v>
      </c>
      <c r="AW60" s="163" t="n">
        <f aca="false">+AV60+AW59</f>
        <v>0.95</v>
      </c>
      <c r="AX60" s="163" t="n">
        <f aca="false">+AW60+AX59</f>
        <v>1</v>
      </c>
      <c r="AY60" s="163" t="n">
        <f aca="false">+AX60+AY59</f>
        <v>1</v>
      </c>
      <c r="AZ60" s="163" t="n">
        <f aca="false">+AY60+AZ59</f>
        <v>1</v>
      </c>
      <c r="BA60" s="165" t="n">
        <f aca="false">+AZ60+BA59</f>
        <v>1</v>
      </c>
      <c r="BB60" s="162" t="n">
        <f aca="false">+BA60+BB59</f>
        <v>1</v>
      </c>
    </row>
    <row r="61" customFormat="false" ht="12.75" hidden="false" customHeight="false" outlineLevel="0" collapsed="false">
      <c r="A61" s="166"/>
      <c r="B61" s="162" t="s">
        <v>130</v>
      </c>
      <c r="C61" s="157"/>
      <c r="D61" s="163" t="n">
        <v>0</v>
      </c>
      <c r="E61" s="163" t="n">
        <v>0</v>
      </c>
      <c r="F61" s="163" t="n">
        <v>0</v>
      </c>
      <c r="G61" s="163" t="n">
        <v>0</v>
      </c>
      <c r="H61" s="163" t="n">
        <v>0</v>
      </c>
      <c r="I61" s="163" t="n">
        <v>0</v>
      </c>
      <c r="J61" s="163" t="n">
        <v>0</v>
      </c>
      <c r="K61" s="163" t="n">
        <v>0</v>
      </c>
      <c r="L61" s="163" t="n">
        <v>0</v>
      </c>
      <c r="M61" s="163" t="n">
        <v>0</v>
      </c>
      <c r="N61" s="163" t="n">
        <v>0</v>
      </c>
      <c r="O61" s="163" t="n">
        <v>0</v>
      </c>
      <c r="P61" s="163" t="n">
        <v>0</v>
      </c>
      <c r="Q61" s="163" t="n">
        <v>0</v>
      </c>
      <c r="R61" s="163" t="n">
        <f aca="false">R62-Q62</f>
        <v>0.05</v>
      </c>
      <c r="S61" s="163" t="n">
        <f aca="false">S62-R62</f>
        <v>0</v>
      </c>
      <c r="T61" s="163" t="n">
        <f aca="false">T62-S62</f>
        <v>0</v>
      </c>
      <c r="U61" s="163" t="n">
        <f aca="false">U62-T62</f>
        <v>0</v>
      </c>
      <c r="V61" s="163" t="n">
        <f aca="false">V62-U62</f>
        <v>0</v>
      </c>
      <c r="W61" s="163" t="n">
        <f aca="false">W62-V62</f>
        <v>0</v>
      </c>
      <c r="X61" s="163" t="n">
        <f aca="false">X62-W62</f>
        <v>0</v>
      </c>
      <c r="Y61" s="163" t="n">
        <f aca="false">Y62-X62</f>
        <v>0</v>
      </c>
      <c r="Z61" s="164" t="n">
        <f aca="false">Z62-Y62</f>
        <v>0</v>
      </c>
      <c r="AA61" s="163" t="n">
        <f aca="false">AA62-Z62</f>
        <v>0</v>
      </c>
      <c r="AB61" s="163" t="n">
        <f aca="false">AB62-AA62</f>
        <v>0</v>
      </c>
      <c r="AC61" s="163" t="n">
        <f aca="false">AC62-AB62</f>
        <v>0</v>
      </c>
      <c r="AD61" s="163" t="n">
        <f aca="false">AD62-AC62</f>
        <v>0.05</v>
      </c>
      <c r="AE61" s="163" t="n">
        <f aca="false">AE62-AD62</f>
        <v>0.01</v>
      </c>
      <c r="AF61" s="163" t="n">
        <f aca="false">AF62-AE62</f>
        <v>0.01</v>
      </c>
      <c r="AG61" s="163" t="n">
        <f aca="false">AG62-AF62</f>
        <v>0.01</v>
      </c>
      <c r="AH61" s="163" t="n">
        <f aca="false">AH62-AG62</f>
        <v>0.01</v>
      </c>
      <c r="AI61" s="163" t="n">
        <f aca="false">AI62-AH62</f>
        <v>0.00999999999999998</v>
      </c>
      <c r="AJ61" s="163" t="n">
        <f aca="false">AJ62-AI62</f>
        <v>0.01</v>
      </c>
      <c r="AK61" s="163" t="n">
        <f aca="false">AK62-AJ62</f>
        <v>0.019</v>
      </c>
      <c r="AL61" s="163" t="n">
        <f aca="false">AL62-AK62</f>
        <v>0.029</v>
      </c>
      <c r="AM61" s="163" t="n">
        <f aca="false">AM62-AL62</f>
        <v>0.034</v>
      </c>
      <c r="AN61" s="163" t="n">
        <f aca="false">AN62-AM62</f>
        <v>0.061</v>
      </c>
      <c r="AO61" s="163" t="n">
        <f aca="false">AO62-AN62</f>
        <v>0.062</v>
      </c>
      <c r="AP61" s="163" t="n">
        <f aca="false">AP62-AO62</f>
        <v>0.048</v>
      </c>
      <c r="AQ61" s="163" t="n">
        <f aca="false">AQ62-AP62</f>
        <v>0.061</v>
      </c>
      <c r="AR61" s="163" t="n">
        <f aca="false">AR62-AQ62</f>
        <v>0.0570000000000001</v>
      </c>
      <c r="AS61" s="163" t="n">
        <f aca="false">AS62-AR62</f>
        <v>0.025</v>
      </c>
      <c r="AT61" s="163" t="n">
        <f aca="false">AT62-AS62</f>
        <v>0.0289999999999999</v>
      </c>
      <c r="AU61" s="163" t="n">
        <f aca="false">AU62-AT62</f>
        <v>0.039</v>
      </c>
      <c r="AV61" s="163" t="n">
        <f aca="false">AV62-AU62</f>
        <v>0.02</v>
      </c>
      <c r="AW61" s="163" t="n">
        <f aca="false">AW62-AV62</f>
        <v>0.024</v>
      </c>
      <c r="AX61" s="163" t="n">
        <f aca="false">AX62-AW62</f>
        <v>0.332</v>
      </c>
      <c r="AY61" s="163" t="n">
        <f aca="false">AY62-AX62</f>
        <v>0</v>
      </c>
      <c r="AZ61" s="163" t="n">
        <f aca="false">AZ62-AY62</f>
        <v>0</v>
      </c>
      <c r="BA61" s="165" t="n">
        <f aca="false">BA62-AZ62</f>
        <v>0</v>
      </c>
      <c r="BB61" s="162" t="n">
        <f aca="false">BB62-BA62</f>
        <v>0</v>
      </c>
      <c r="BC61" s="166" t="n">
        <f aca="false">SUM(N61:BB61)</f>
        <v>1</v>
      </c>
    </row>
    <row r="62" customFormat="false" ht="12.75" hidden="false" customHeight="false" outlineLevel="0" collapsed="false">
      <c r="A62" s="166"/>
      <c r="B62" s="162" t="s">
        <v>131</v>
      </c>
      <c r="C62" s="157"/>
      <c r="D62" s="163" t="n">
        <f aca="false">+D61</f>
        <v>0</v>
      </c>
      <c r="E62" s="163" t="n">
        <f aca="false">+D62+E61</f>
        <v>0</v>
      </c>
      <c r="F62" s="163" t="n">
        <f aca="false">+E62+F61</f>
        <v>0</v>
      </c>
      <c r="G62" s="163" t="n">
        <f aca="false">+F62+G61</f>
        <v>0</v>
      </c>
      <c r="H62" s="163" t="n">
        <f aca="false">+G62+H61</f>
        <v>0</v>
      </c>
      <c r="I62" s="163" t="n">
        <f aca="false">+H62+I61</f>
        <v>0</v>
      </c>
      <c r="J62" s="163" t="n">
        <f aca="false">+I62+J61</f>
        <v>0</v>
      </c>
      <c r="K62" s="163" t="n">
        <f aca="false">+J62+K61</f>
        <v>0</v>
      </c>
      <c r="L62" s="163" t="n">
        <f aca="false">+K62+L61</f>
        <v>0</v>
      </c>
      <c r="M62" s="163" t="n">
        <f aca="false">+L62+M61</f>
        <v>0</v>
      </c>
      <c r="N62" s="163" t="n">
        <f aca="false">+M62+N61</f>
        <v>0</v>
      </c>
      <c r="O62" s="163" t="n">
        <f aca="false">+N62+O61</f>
        <v>0</v>
      </c>
      <c r="P62" s="163" t="n">
        <f aca="false">+O62+P61</f>
        <v>0</v>
      </c>
      <c r="Q62" s="163" t="n">
        <f aca="false">+P62+Q61</f>
        <v>0</v>
      </c>
      <c r="R62" s="163" t="n">
        <v>0.05</v>
      </c>
      <c r="S62" s="163" t="n">
        <v>0.05</v>
      </c>
      <c r="T62" s="163" t="n">
        <v>0.05</v>
      </c>
      <c r="U62" s="163" t="n">
        <v>0.05</v>
      </c>
      <c r="V62" s="163" t="n">
        <v>0.05</v>
      </c>
      <c r="W62" s="163" t="n">
        <v>0.05</v>
      </c>
      <c r="X62" s="163" t="n">
        <v>0.05</v>
      </c>
      <c r="Y62" s="163" t="n">
        <v>0.05</v>
      </c>
      <c r="Z62" s="164" t="n">
        <v>0.05</v>
      </c>
      <c r="AA62" s="163" t="n">
        <v>0.05</v>
      </c>
      <c r="AB62" s="163" t="n">
        <v>0.05</v>
      </c>
      <c r="AC62" s="163" t="n">
        <v>0.05</v>
      </c>
      <c r="AD62" s="163" t="n">
        <v>0.1</v>
      </c>
      <c r="AE62" s="163" t="n">
        <v>0.11</v>
      </c>
      <c r="AF62" s="163" t="n">
        <v>0.12</v>
      </c>
      <c r="AG62" s="163" t="n">
        <v>0.13</v>
      </c>
      <c r="AH62" s="163" t="n">
        <v>0.14</v>
      </c>
      <c r="AI62" s="163" t="n">
        <v>0.15</v>
      </c>
      <c r="AJ62" s="163" t="n">
        <v>0.16</v>
      </c>
      <c r="AK62" s="163" t="n">
        <v>0.179</v>
      </c>
      <c r="AL62" s="163" t="n">
        <v>0.208</v>
      </c>
      <c r="AM62" s="163" t="n">
        <v>0.242</v>
      </c>
      <c r="AN62" s="163" t="n">
        <v>0.303</v>
      </c>
      <c r="AO62" s="163" t="n">
        <v>0.365</v>
      </c>
      <c r="AP62" s="163" t="n">
        <v>0.413</v>
      </c>
      <c r="AQ62" s="163" t="n">
        <v>0.474</v>
      </c>
      <c r="AR62" s="163" t="n">
        <v>0.531</v>
      </c>
      <c r="AS62" s="163" t="n">
        <v>0.556</v>
      </c>
      <c r="AT62" s="163" t="n">
        <v>0.585</v>
      </c>
      <c r="AU62" s="163" t="n">
        <v>0.624</v>
      </c>
      <c r="AV62" s="163" t="n">
        <v>0.644</v>
      </c>
      <c r="AW62" s="163" t="n">
        <v>0.668</v>
      </c>
      <c r="AX62" s="163" t="n">
        <v>1</v>
      </c>
      <c r="AY62" s="163" t="n">
        <v>1</v>
      </c>
      <c r="AZ62" s="163" t="n">
        <v>1</v>
      </c>
      <c r="BA62" s="165" t="n">
        <v>1</v>
      </c>
      <c r="BB62" s="162" t="n">
        <v>1</v>
      </c>
    </row>
    <row r="63" customFormat="false" ht="12.75" hidden="false" customHeight="false" outlineLevel="0" collapsed="false">
      <c r="A63" s="171"/>
      <c r="B63" s="167"/>
      <c r="C63" s="157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9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70"/>
      <c r="BB63" s="167"/>
    </row>
    <row r="64" customFormat="false" ht="12.75" hidden="false" customHeight="false" outlineLevel="0" collapsed="false">
      <c r="A64" s="172"/>
      <c r="B64" s="172" t="s">
        <v>132</v>
      </c>
      <c r="C64" s="173" t="n">
        <v>35</v>
      </c>
      <c r="D64" s="174" t="n">
        <f aca="false">+D60*$C64</f>
        <v>0</v>
      </c>
      <c r="E64" s="174" t="n">
        <f aca="false">+E60*$C64</f>
        <v>0</v>
      </c>
      <c r="F64" s="174" t="n">
        <f aca="false">+F60*$C64</f>
        <v>0</v>
      </c>
      <c r="G64" s="174" t="n">
        <f aca="false">+G60*$C64</f>
        <v>0</v>
      </c>
      <c r="H64" s="174" t="n">
        <f aca="false">+H60*$C64</f>
        <v>0</v>
      </c>
      <c r="I64" s="174" t="n">
        <f aca="false">+I60*$C64</f>
        <v>0</v>
      </c>
      <c r="J64" s="174" t="n">
        <f aca="false">+J60*$C64</f>
        <v>0</v>
      </c>
      <c r="K64" s="174" t="n">
        <f aca="false">+K60*$C64</f>
        <v>0</v>
      </c>
      <c r="L64" s="174" t="n">
        <f aca="false">+L60*$C64</f>
        <v>0</v>
      </c>
      <c r="M64" s="174" t="n">
        <f aca="false">+M60*$C64</f>
        <v>0</v>
      </c>
      <c r="N64" s="174" t="n">
        <f aca="false">+N60*$C64</f>
        <v>0</v>
      </c>
      <c r="O64" s="174" t="n">
        <f aca="false">+O60*$C64</f>
        <v>0</v>
      </c>
      <c r="P64" s="174" t="n">
        <f aca="false">+P60*$C64</f>
        <v>0</v>
      </c>
      <c r="Q64" s="174" t="n">
        <f aca="false">+Q60*$C64</f>
        <v>0</v>
      </c>
      <c r="R64" s="174" t="n">
        <f aca="false">+R60*$C64</f>
        <v>0</v>
      </c>
      <c r="S64" s="174" t="n">
        <f aca="false">+S60*$C64</f>
        <v>0</v>
      </c>
      <c r="T64" s="174" t="n">
        <f aca="false">+T60*$C64</f>
        <v>0</v>
      </c>
      <c r="U64" s="174" t="n">
        <f aca="false">+U60*$C64</f>
        <v>0</v>
      </c>
      <c r="V64" s="174" t="n">
        <f aca="false">+V60*$C64</f>
        <v>0</v>
      </c>
      <c r="W64" s="174" t="n">
        <f aca="false">+W60*$C64</f>
        <v>0</v>
      </c>
      <c r="X64" s="174" t="n">
        <f aca="false">+X60*$C64</f>
        <v>0</v>
      </c>
      <c r="Y64" s="174" t="n">
        <f aca="false">+Y60*$C64</f>
        <v>0</v>
      </c>
      <c r="Z64" s="175" t="n">
        <f aca="false">+Z60*$C64</f>
        <v>0</v>
      </c>
      <c r="AA64" s="174" t="n">
        <f aca="false">+AA60*$C64</f>
        <v>0</v>
      </c>
      <c r="AB64" s="174" t="n">
        <f aca="false">+AB60*$C64</f>
        <v>0</v>
      </c>
      <c r="AC64" s="174" t="n">
        <f aca="false">+AC60*$C64</f>
        <v>1.75</v>
      </c>
      <c r="AD64" s="174" t="n">
        <f aca="false">+AD60*$C64</f>
        <v>3.5</v>
      </c>
      <c r="AE64" s="174" t="n">
        <f aca="false">+AE60*$C64</f>
        <v>3.85</v>
      </c>
      <c r="AF64" s="174" t="n">
        <f aca="false">+AF60*$C64</f>
        <v>4.2</v>
      </c>
      <c r="AG64" s="174" t="n">
        <f aca="false">+AG60*$C64</f>
        <v>4.55</v>
      </c>
      <c r="AH64" s="174" t="n">
        <f aca="false">+AH60*$C64</f>
        <v>4.9</v>
      </c>
      <c r="AI64" s="174" t="n">
        <f aca="false">+AI60*$C64</f>
        <v>5.25</v>
      </c>
      <c r="AJ64" s="174" t="n">
        <f aca="false">+AJ60*$C64</f>
        <v>5.6</v>
      </c>
      <c r="AK64" s="174" t="n">
        <f aca="false">+AK60*$C64</f>
        <v>7</v>
      </c>
      <c r="AL64" s="174" t="n">
        <f aca="false">+AL60*$C64</f>
        <v>8.75</v>
      </c>
      <c r="AM64" s="174" t="n">
        <f aca="false">+AM60*$C64</f>
        <v>10.5</v>
      </c>
      <c r="AN64" s="174" t="n">
        <f aca="false">+AN60*$C64</f>
        <v>12.25</v>
      </c>
      <c r="AO64" s="174" t="n">
        <f aca="false">+AO60*$C64</f>
        <v>14</v>
      </c>
      <c r="AP64" s="174" t="n">
        <f aca="false">+AP60*$C64</f>
        <v>15.75</v>
      </c>
      <c r="AQ64" s="174" t="n">
        <f aca="false">+AQ60*$C64</f>
        <v>17.5</v>
      </c>
      <c r="AR64" s="174" t="n">
        <f aca="false">+AR60*$C64</f>
        <v>19.25</v>
      </c>
      <c r="AS64" s="174" t="n">
        <f aca="false">+AS60*$C64</f>
        <v>21</v>
      </c>
      <c r="AT64" s="174" t="n">
        <f aca="false">+AT60*$C64</f>
        <v>22.75</v>
      </c>
      <c r="AU64" s="174" t="n">
        <f aca="false">+AU60*$C64</f>
        <v>24.5</v>
      </c>
      <c r="AV64" s="174" t="n">
        <f aca="false">+AV60*$C64</f>
        <v>28</v>
      </c>
      <c r="AW64" s="174" t="n">
        <f aca="false">+AW60*$C64</f>
        <v>33.25</v>
      </c>
      <c r="AX64" s="174" t="n">
        <f aca="false">+AX60*$C64</f>
        <v>35</v>
      </c>
      <c r="AY64" s="174" t="n">
        <f aca="false">+AY60*$C64</f>
        <v>35</v>
      </c>
      <c r="AZ64" s="174" t="n">
        <f aca="false">+AZ60*$C64</f>
        <v>35</v>
      </c>
      <c r="BA64" s="176" t="n">
        <f aca="false">+BA60*$C64</f>
        <v>35</v>
      </c>
      <c r="BB64" s="177" t="n">
        <f aca="false">+BB60*$C64</f>
        <v>35</v>
      </c>
      <c r="BC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177"/>
      <c r="BS64" s="177"/>
      <c r="BT64" s="177"/>
      <c r="BU64" s="177"/>
      <c r="BV64" s="177"/>
      <c r="BW64" s="177"/>
      <c r="BX64" s="177"/>
      <c r="BY64" s="177"/>
      <c r="BZ64" s="177"/>
      <c r="CA64" s="177"/>
      <c r="CB64" s="177"/>
      <c r="CC64" s="177"/>
      <c r="CD64" s="177"/>
      <c r="CE64" s="177"/>
      <c r="CF64" s="177"/>
      <c r="CG64" s="177"/>
      <c r="CH64" s="177"/>
      <c r="CI64" s="177"/>
      <c r="CJ64" s="177"/>
      <c r="CK64" s="177"/>
    </row>
    <row r="65" customFormat="false" ht="13.5" hidden="false" customHeight="false" outlineLevel="0" collapsed="false">
      <c r="A65" s="178"/>
      <c r="B65" s="178" t="s">
        <v>133</v>
      </c>
      <c r="C65" s="179" t="str">
        <f aca="false">+'NTP or Sold'!C4</f>
        <v>NTP</v>
      </c>
      <c r="D65" s="180" t="n">
        <f aca="false">+D62*$C64</f>
        <v>0</v>
      </c>
      <c r="E65" s="180" t="n">
        <f aca="false">+E62*$C64</f>
        <v>0</v>
      </c>
      <c r="F65" s="180" t="n">
        <f aca="false">+F62*$C64</f>
        <v>0</v>
      </c>
      <c r="G65" s="180" t="n">
        <f aca="false">+G62*$C64</f>
        <v>0</v>
      </c>
      <c r="H65" s="180" t="n">
        <f aca="false">+H62*$C64</f>
        <v>0</v>
      </c>
      <c r="I65" s="180" t="n">
        <f aca="false">+I62*$C64</f>
        <v>0</v>
      </c>
      <c r="J65" s="180" t="n">
        <f aca="false">+J62*$C64</f>
        <v>0</v>
      </c>
      <c r="K65" s="180" t="n">
        <f aca="false">+K62*$C64</f>
        <v>0</v>
      </c>
      <c r="L65" s="180" t="n">
        <f aca="false">+L62*$C64</f>
        <v>0</v>
      </c>
      <c r="M65" s="180" t="n">
        <f aca="false">+M62*$C64</f>
        <v>0</v>
      </c>
      <c r="N65" s="180" t="n">
        <f aca="false">+N62*$C64</f>
        <v>0</v>
      </c>
      <c r="O65" s="180" t="n">
        <f aca="false">+O62*$C64</f>
        <v>0</v>
      </c>
      <c r="P65" s="180" t="n">
        <f aca="false">+P62*$C64</f>
        <v>0</v>
      </c>
      <c r="Q65" s="180" t="n">
        <f aca="false">+Q62*$C64</f>
        <v>0</v>
      </c>
      <c r="R65" s="180" t="n">
        <f aca="false">+R62*$C64</f>
        <v>1.75</v>
      </c>
      <c r="S65" s="180" t="n">
        <f aca="false">+S62*$C64</f>
        <v>1.75</v>
      </c>
      <c r="T65" s="180" t="n">
        <f aca="false">+T62*$C64</f>
        <v>1.75</v>
      </c>
      <c r="U65" s="180" t="n">
        <f aca="false">+U62*$C64</f>
        <v>1.75</v>
      </c>
      <c r="V65" s="180" t="n">
        <f aca="false">+V62*$C64</f>
        <v>1.75</v>
      </c>
      <c r="W65" s="180" t="n">
        <f aca="false">+W62*$C64</f>
        <v>1.75</v>
      </c>
      <c r="X65" s="180" t="n">
        <f aca="false">+X62*$C64</f>
        <v>1.75</v>
      </c>
      <c r="Y65" s="180" t="n">
        <f aca="false">+Y62*$C64</f>
        <v>1.75</v>
      </c>
      <c r="Z65" s="181" t="n">
        <f aca="false">+Z62*$C64</f>
        <v>1.75</v>
      </c>
      <c r="AA65" s="180" t="n">
        <f aca="false">+AA62*$C64</f>
        <v>1.75</v>
      </c>
      <c r="AB65" s="180" t="n">
        <f aca="false">+AB62*$C64</f>
        <v>1.75</v>
      </c>
      <c r="AC65" s="180" t="n">
        <f aca="false">+AC62*$C64</f>
        <v>1.75</v>
      </c>
      <c r="AD65" s="180" t="n">
        <f aca="false">+AD62*$C64</f>
        <v>3.5</v>
      </c>
      <c r="AE65" s="180" t="n">
        <f aca="false">+AE62*$C64</f>
        <v>3.85</v>
      </c>
      <c r="AF65" s="180" t="n">
        <f aca="false">+AF62*$C64</f>
        <v>4.2</v>
      </c>
      <c r="AG65" s="180" t="n">
        <f aca="false">+AG62*$C64</f>
        <v>4.55</v>
      </c>
      <c r="AH65" s="180" t="n">
        <f aca="false">+AH62*$C64</f>
        <v>4.9</v>
      </c>
      <c r="AI65" s="180" t="n">
        <f aca="false">+AI62*$C64</f>
        <v>5.25</v>
      </c>
      <c r="AJ65" s="180" t="n">
        <f aca="false">+AJ62*$C64</f>
        <v>5.6</v>
      </c>
      <c r="AK65" s="180" t="n">
        <f aca="false">+AK62*$C64</f>
        <v>6.265</v>
      </c>
      <c r="AL65" s="180" t="n">
        <f aca="false">+AL62*$C64</f>
        <v>7.28</v>
      </c>
      <c r="AM65" s="180" t="n">
        <f aca="false">+AM62*$C64</f>
        <v>8.47</v>
      </c>
      <c r="AN65" s="180" t="n">
        <f aca="false">+AN62*$C64</f>
        <v>10.605</v>
      </c>
      <c r="AO65" s="180" t="n">
        <f aca="false">+AO62*$C64</f>
        <v>12.775</v>
      </c>
      <c r="AP65" s="180" t="n">
        <f aca="false">+AP62*$C64</f>
        <v>14.455</v>
      </c>
      <c r="AQ65" s="180" t="n">
        <f aca="false">+AQ62*$C64</f>
        <v>16.59</v>
      </c>
      <c r="AR65" s="180" t="n">
        <f aca="false">+AR62*$C64</f>
        <v>18.585</v>
      </c>
      <c r="AS65" s="180" t="n">
        <f aca="false">+AS62*$C64</f>
        <v>19.46</v>
      </c>
      <c r="AT65" s="180" t="n">
        <f aca="false">+AT62*$C64</f>
        <v>20.475</v>
      </c>
      <c r="AU65" s="180" t="n">
        <f aca="false">+AU62*$C64</f>
        <v>21.84</v>
      </c>
      <c r="AV65" s="180" t="n">
        <f aca="false">+AV62*$C64</f>
        <v>22.54</v>
      </c>
      <c r="AW65" s="180" t="n">
        <f aca="false">+AW62*$C64</f>
        <v>23.38</v>
      </c>
      <c r="AX65" s="180" t="n">
        <f aca="false">+AX62*$C64</f>
        <v>35</v>
      </c>
      <c r="AY65" s="180" t="n">
        <f aca="false">+AY62*$C64</f>
        <v>35</v>
      </c>
      <c r="AZ65" s="180" t="n">
        <f aca="false">+AZ62*$C64</f>
        <v>35</v>
      </c>
      <c r="BA65" s="182" t="n">
        <f aca="false">+BA62*$C64</f>
        <v>35</v>
      </c>
      <c r="BB65" s="183" t="n">
        <f aca="false">+BB62*$C64</f>
        <v>35</v>
      </c>
      <c r="BC65" s="183"/>
      <c r="BF65" s="183"/>
      <c r="BG65" s="183"/>
      <c r="BH65" s="183"/>
      <c r="BI65" s="183"/>
      <c r="BJ65" s="183"/>
      <c r="BK65" s="183"/>
      <c r="BL65" s="183"/>
      <c r="BM65" s="183"/>
      <c r="BN65" s="183"/>
      <c r="BO65" s="183"/>
      <c r="BP65" s="183"/>
      <c r="BQ65" s="183"/>
      <c r="BR65" s="183"/>
      <c r="BS65" s="183"/>
      <c r="BT65" s="183"/>
      <c r="BU65" s="183"/>
      <c r="BV65" s="183"/>
      <c r="BW65" s="183"/>
      <c r="BX65" s="183"/>
      <c r="BY65" s="183"/>
      <c r="BZ65" s="183"/>
      <c r="CA65" s="183"/>
      <c r="CB65" s="183"/>
      <c r="CC65" s="183"/>
      <c r="CD65" s="183"/>
      <c r="CE65" s="183"/>
      <c r="CF65" s="183"/>
      <c r="CG65" s="183"/>
      <c r="CH65" s="183"/>
      <c r="CI65" s="183"/>
      <c r="CJ65" s="183"/>
      <c r="CK65" s="183"/>
    </row>
    <row r="66" customFormat="false" ht="15" hidden="false" customHeight="true" outlineLevel="0" collapsed="false">
      <c r="A66" s="161"/>
      <c r="B66" s="156" t="str">
        <f aca="false">+'NTP or Sold'!H5</f>
        <v>LM6000</v>
      </c>
      <c r="C66" s="157" t="str">
        <f aca="false">+'NTP or Sold'!T5</f>
        <v>Sandhill Power / Austin (ENA)</v>
      </c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9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60"/>
    </row>
    <row r="67" customFormat="false" ht="12.75" hidden="false" customHeight="false" outlineLevel="0" collapsed="false">
      <c r="A67" s="166"/>
      <c r="B67" s="162" t="s">
        <v>128</v>
      </c>
      <c r="C67" s="157"/>
      <c r="D67" s="163" t="n">
        <v>0</v>
      </c>
      <c r="E67" s="163" t="n">
        <v>0</v>
      </c>
      <c r="F67" s="163" t="n">
        <v>0</v>
      </c>
      <c r="G67" s="163" t="n">
        <v>0</v>
      </c>
      <c r="H67" s="163" t="n">
        <v>0</v>
      </c>
      <c r="I67" s="163" t="n">
        <v>0</v>
      </c>
      <c r="J67" s="163" t="n">
        <v>0</v>
      </c>
      <c r="K67" s="163" t="n">
        <v>0</v>
      </c>
      <c r="L67" s="163" t="n">
        <v>0</v>
      </c>
      <c r="M67" s="163" t="n">
        <v>0</v>
      </c>
      <c r="N67" s="163" t="n">
        <f aca="false">16.7/336</f>
        <v>0.049702380952381</v>
      </c>
      <c r="O67" s="163" t="n">
        <v>0</v>
      </c>
      <c r="P67" s="163" t="n">
        <v>0</v>
      </c>
      <c r="Q67" s="163" t="n">
        <v>0</v>
      </c>
      <c r="R67" s="163" t="n">
        <v>0</v>
      </c>
      <c r="S67" s="163" t="n">
        <v>0</v>
      </c>
      <c r="T67" s="163" t="n">
        <v>0</v>
      </c>
      <c r="U67" s="163" t="n">
        <v>0</v>
      </c>
      <c r="V67" s="163" t="n">
        <v>0</v>
      </c>
      <c r="W67" s="163" t="n">
        <v>0</v>
      </c>
      <c r="X67" s="163" t="n">
        <f aca="false">+(0.95-0.0497)/18</f>
        <v>0.0500166666666667</v>
      </c>
      <c r="Y67" s="163" t="n">
        <f aca="false">+(0.95-0.0497)/18</f>
        <v>0.0500166666666667</v>
      </c>
      <c r="Z67" s="164" t="n">
        <f aca="false">+(0.95-0.0497)/18</f>
        <v>0.0500166666666667</v>
      </c>
      <c r="AA67" s="163" t="n">
        <f aca="false">+(0.95-0.0497)/18</f>
        <v>0.0500166666666667</v>
      </c>
      <c r="AB67" s="163" t="n">
        <f aca="false">+(0.95-0.0497)/18</f>
        <v>0.0500166666666667</v>
      </c>
      <c r="AC67" s="163" t="n">
        <f aca="false">+(0.95-0.0497)/18</f>
        <v>0.0500166666666667</v>
      </c>
      <c r="AD67" s="163" t="n">
        <f aca="false">+(0.95-0.0497)/18</f>
        <v>0.0500166666666667</v>
      </c>
      <c r="AE67" s="163" t="n">
        <f aca="false">+(0.95-0.0497)/18</f>
        <v>0.0500166666666667</v>
      </c>
      <c r="AF67" s="163" t="n">
        <f aca="false">+(0.95-0.0497)/18</f>
        <v>0.0500166666666667</v>
      </c>
      <c r="AG67" s="163" t="n">
        <f aca="false">+(0.95-0.0497)/18</f>
        <v>0.0500166666666667</v>
      </c>
      <c r="AH67" s="163" t="n">
        <f aca="false">+(0.95-0.0497)/18</f>
        <v>0.0500166666666667</v>
      </c>
      <c r="AI67" s="163" t="n">
        <f aca="false">+(0.95-0.0497)/18</f>
        <v>0.0500166666666667</v>
      </c>
      <c r="AJ67" s="163" t="n">
        <f aca="false">+(0.95-0.0497)/18</f>
        <v>0.0500166666666667</v>
      </c>
      <c r="AK67" s="163" t="n">
        <f aca="false">+(0.95-0.0497)/18</f>
        <v>0.0500166666666667</v>
      </c>
      <c r="AL67" s="163" t="n">
        <f aca="false">+(0.95-0.0497)/18</f>
        <v>0.0500166666666667</v>
      </c>
      <c r="AM67" s="163" t="n">
        <f aca="false">+(0.95-0.0497)/18</f>
        <v>0.0500166666666667</v>
      </c>
      <c r="AN67" s="163" t="n">
        <f aca="false">+(0.95-0.0497)/18</f>
        <v>0.0500166666666667</v>
      </c>
      <c r="AO67" s="163" t="n">
        <f aca="false">+(0.95-0.0497)/18</f>
        <v>0.0500166666666667</v>
      </c>
      <c r="AP67" s="163" t="n">
        <v>0</v>
      </c>
      <c r="AQ67" s="163" t="n">
        <v>0</v>
      </c>
      <c r="AR67" s="163" t="n">
        <v>0</v>
      </c>
      <c r="AS67" s="163" t="n">
        <v>0</v>
      </c>
      <c r="AT67" s="163" t="n">
        <v>0.05</v>
      </c>
      <c r="AU67" s="163" t="n">
        <v>0</v>
      </c>
      <c r="AV67" s="163" t="n">
        <v>0</v>
      </c>
      <c r="AW67" s="163" t="n">
        <v>0</v>
      </c>
      <c r="AX67" s="163" t="n">
        <v>0</v>
      </c>
      <c r="AY67" s="163" t="n">
        <v>0</v>
      </c>
      <c r="AZ67" s="163" t="n">
        <v>0</v>
      </c>
      <c r="BA67" s="165" t="n">
        <v>0</v>
      </c>
      <c r="BB67" s="162" t="n">
        <v>0</v>
      </c>
      <c r="BC67" s="166" t="n">
        <f aca="false">SUM(N67:BB67)</f>
        <v>1.00000238095238</v>
      </c>
    </row>
    <row r="68" customFormat="false" ht="12.75" hidden="false" customHeight="false" outlineLevel="0" collapsed="false">
      <c r="A68" s="166"/>
      <c r="B68" s="162" t="s">
        <v>129</v>
      </c>
      <c r="C68" s="157"/>
      <c r="D68" s="163" t="n">
        <f aca="false">+D67</f>
        <v>0</v>
      </c>
      <c r="E68" s="163" t="n">
        <f aca="false">+D68+E67</f>
        <v>0</v>
      </c>
      <c r="F68" s="163" t="n">
        <f aca="false">+E68+F67</f>
        <v>0</v>
      </c>
      <c r="G68" s="163" t="n">
        <f aca="false">+F68+G67</f>
        <v>0</v>
      </c>
      <c r="H68" s="163" t="n">
        <f aca="false">+G68+H67</f>
        <v>0</v>
      </c>
      <c r="I68" s="163" t="n">
        <f aca="false">+H68+I67</f>
        <v>0</v>
      </c>
      <c r="J68" s="163" t="n">
        <f aca="false">+I68+J67</f>
        <v>0</v>
      </c>
      <c r="K68" s="163" t="n">
        <f aca="false">+J68+K67</f>
        <v>0</v>
      </c>
      <c r="L68" s="163" t="n">
        <f aca="false">+K68+L67</f>
        <v>0</v>
      </c>
      <c r="M68" s="163" t="n">
        <f aca="false">+L68+M67</f>
        <v>0</v>
      </c>
      <c r="N68" s="163" t="n">
        <f aca="false">+M68+N67</f>
        <v>0.049702380952381</v>
      </c>
      <c r="O68" s="163" t="n">
        <f aca="false">+N68+O67</f>
        <v>0.049702380952381</v>
      </c>
      <c r="P68" s="163" t="n">
        <f aca="false">+O68+P67</f>
        <v>0.049702380952381</v>
      </c>
      <c r="Q68" s="163" t="n">
        <f aca="false">+P68+Q67</f>
        <v>0.049702380952381</v>
      </c>
      <c r="R68" s="163" t="n">
        <f aca="false">+Q68+R67</f>
        <v>0.049702380952381</v>
      </c>
      <c r="S68" s="163" t="n">
        <f aca="false">+R68+S67</f>
        <v>0.049702380952381</v>
      </c>
      <c r="T68" s="163" t="n">
        <f aca="false">+S68+T67</f>
        <v>0.049702380952381</v>
      </c>
      <c r="U68" s="163" t="n">
        <f aca="false">+T68+U67</f>
        <v>0.049702380952381</v>
      </c>
      <c r="V68" s="163" t="n">
        <f aca="false">+U68+V67</f>
        <v>0.049702380952381</v>
      </c>
      <c r="W68" s="163" t="n">
        <f aca="false">+V68+W67</f>
        <v>0.049702380952381</v>
      </c>
      <c r="X68" s="163" t="n">
        <f aca="false">+W68+X67</f>
        <v>0.0997190476190476</v>
      </c>
      <c r="Y68" s="163" t="n">
        <f aca="false">+X68+Y67</f>
        <v>0.149735714285714</v>
      </c>
      <c r="Z68" s="164" t="n">
        <f aca="false">+Y68+Z67</f>
        <v>0.199752380952381</v>
      </c>
      <c r="AA68" s="163" t="n">
        <f aca="false">+Z68+AA67</f>
        <v>0.249769047619048</v>
      </c>
      <c r="AB68" s="163" t="n">
        <f aca="false">+AA68+AB67</f>
        <v>0.299785714285714</v>
      </c>
      <c r="AC68" s="163" t="n">
        <f aca="false">+AB68+AC67</f>
        <v>0.349802380952381</v>
      </c>
      <c r="AD68" s="163" t="n">
        <f aca="false">+AC68+AD67</f>
        <v>0.399819047619048</v>
      </c>
      <c r="AE68" s="163" t="n">
        <f aca="false">+AD68+AE67</f>
        <v>0.449835714285714</v>
      </c>
      <c r="AF68" s="163" t="n">
        <f aca="false">+AE68+AF67</f>
        <v>0.499852380952381</v>
      </c>
      <c r="AG68" s="163" t="n">
        <f aca="false">+AF68+AG67</f>
        <v>0.549869047619048</v>
      </c>
      <c r="AH68" s="163" t="n">
        <f aca="false">+AG68+AH67</f>
        <v>0.599885714285714</v>
      </c>
      <c r="AI68" s="163" t="n">
        <f aca="false">+AH68+AI67</f>
        <v>0.649902380952381</v>
      </c>
      <c r="AJ68" s="163" t="n">
        <f aca="false">+AI68+AJ67</f>
        <v>0.699919047619048</v>
      </c>
      <c r="AK68" s="163" t="n">
        <f aca="false">+AJ68+AK67</f>
        <v>0.749935714285714</v>
      </c>
      <c r="AL68" s="163" t="n">
        <f aca="false">+AK68+AL67</f>
        <v>0.799952380952381</v>
      </c>
      <c r="AM68" s="163" t="n">
        <f aca="false">+AL68+AM67</f>
        <v>0.849969047619048</v>
      </c>
      <c r="AN68" s="163" t="n">
        <f aca="false">+AM68+AN67</f>
        <v>0.899985714285715</v>
      </c>
      <c r="AO68" s="163" t="n">
        <f aca="false">+AN68+AO67</f>
        <v>0.950002380952381</v>
      </c>
      <c r="AP68" s="163" t="n">
        <f aca="false">+AO68+AP67</f>
        <v>0.950002380952381</v>
      </c>
      <c r="AQ68" s="163" t="n">
        <f aca="false">+AP68+AQ67</f>
        <v>0.950002380952381</v>
      </c>
      <c r="AR68" s="163" t="n">
        <f aca="false">+AQ68+AR67</f>
        <v>0.950002380952381</v>
      </c>
      <c r="AS68" s="163" t="n">
        <f aca="false">+AR68+AS67</f>
        <v>0.950002380952381</v>
      </c>
      <c r="AT68" s="163" t="n">
        <f aca="false">+AS68+AT67</f>
        <v>1.00000238095238</v>
      </c>
      <c r="AU68" s="163" t="n">
        <f aca="false">+AT68+AU67</f>
        <v>1.00000238095238</v>
      </c>
      <c r="AV68" s="163" t="n">
        <f aca="false">+AU68+AV67</f>
        <v>1.00000238095238</v>
      </c>
      <c r="AW68" s="163" t="n">
        <f aca="false">+AV68+AW67</f>
        <v>1.00000238095238</v>
      </c>
      <c r="AX68" s="163" t="n">
        <f aca="false">+AW68+AX67</f>
        <v>1.00000238095238</v>
      </c>
      <c r="AY68" s="163" t="n">
        <f aca="false">+AX68+AY67</f>
        <v>1.00000238095238</v>
      </c>
      <c r="AZ68" s="163" t="n">
        <f aca="false">+AY68+AZ67</f>
        <v>1.00000238095238</v>
      </c>
      <c r="BA68" s="165" t="n">
        <f aca="false">+AZ68+BA67</f>
        <v>1.00000238095238</v>
      </c>
      <c r="BB68" s="162" t="n">
        <f aca="false">+BA68+BB67</f>
        <v>1.00000238095238</v>
      </c>
    </row>
    <row r="69" customFormat="false" ht="12.75" hidden="false" customHeight="false" outlineLevel="0" collapsed="false">
      <c r="A69" s="166"/>
      <c r="B69" s="162" t="s">
        <v>130</v>
      </c>
      <c r="C69" s="157"/>
      <c r="D69" s="163" t="n">
        <v>0</v>
      </c>
      <c r="E69" s="163" t="n">
        <v>0</v>
      </c>
      <c r="F69" s="163" t="n">
        <v>0</v>
      </c>
      <c r="G69" s="163" t="n">
        <v>0</v>
      </c>
      <c r="H69" s="163" t="n">
        <v>0</v>
      </c>
      <c r="I69" s="163" t="n">
        <v>0</v>
      </c>
      <c r="J69" s="163" t="n">
        <v>0</v>
      </c>
      <c r="K69" s="163" t="n">
        <v>0</v>
      </c>
      <c r="L69" s="163" t="n">
        <v>0</v>
      </c>
      <c r="M69" s="163" t="n">
        <v>0</v>
      </c>
      <c r="N69" s="163" t="n">
        <v>0.05</v>
      </c>
      <c r="O69" s="163" t="n">
        <v>0</v>
      </c>
      <c r="P69" s="163" t="n">
        <v>0</v>
      </c>
      <c r="Q69" s="163" t="n">
        <v>0</v>
      </c>
      <c r="R69" s="163" t="n">
        <v>0</v>
      </c>
      <c r="S69" s="163" t="n">
        <v>0</v>
      </c>
      <c r="T69" s="163" t="n">
        <v>0</v>
      </c>
      <c r="U69" s="163" t="n">
        <v>0</v>
      </c>
      <c r="V69" s="163" t="n">
        <v>0</v>
      </c>
      <c r="W69" s="163" t="n">
        <v>0</v>
      </c>
      <c r="X69" s="163" t="n">
        <f aca="false">+(0.34-0.05)/18</f>
        <v>0.0161111111111111</v>
      </c>
      <c r="Y69" s="163" t="n">
        <f aca="false">+(0.34-0.05)/18</f>
        <v>0.0161111111111111</v>
      </c>
      <c r="Z69" s="164" t="n">
        <f aca="false">+(0.34-0.05)/18</f>
        <v>0.0161111111111111</v>
      </c>
      <c r="AA69" s="163" t="n">
        <f aca="false">+(0.34-0.05)/18</f>
        <v>0.0161111111111111</v>
      </c>
      <c r="AB69" s="163" t="n">
        <f aca="false">+(0.34-0.05)/18</f>
        <v>0.0161111111111111</v>
      </c>
      <c r="AC69" s="163" t="n">
        <f aca="false">+(0.34-0.05)/18</f>
        <v>0.0161111111111111</v>
      </c>
      <c r="AD69" s="163" t="n">
        <f aca="false">+(0.34-0.05)/18</f>
        <v>0.0161111111111111</v>
      </c>
      <c r="AE69" s="163" t="n">
        <f aca="false">+(0.34-0.05)/18</f>
        <v>0.0161111111111111</v>
      </c>
      <c r="AF69" s="163" t="n">
        <f aca="false">+(0.34-0.05)/18</f>
        <v>0.0161111111111111</v>
      </c>
      <c r="AG69" s="163" t="n">
        <f aca="false">+(0.34-0.05)/18</f>
        <v>0.0161111111111111</v>
      </c>
      <c r="AH69" s="163" t="n">
        <f aca="false">+(0.34-0.05)/18</f>
        <v>0.0161111111111111</v>
      </c>
      <c r="AI69" s="163" t="n">
        <f aca="false">+(0.34-0.05)/18</f>
        <v>0.0161111111111111</v>
      </c>
      <c r="AJ69" s="163" t="n">
        <f aca="false">+(0.34-0.05)/18</f>
        <v>0.0161111111111111</v>
      </c>
      <c r="AK69" s="163" t="n">
        <f aca="false">+(0.34-0.05)/18</f>
        <v>0.0161111111111111</v>
      </c>
      <c r="AL69" s="163" t="n">
        <f aca="false">+(0.34-0.05)/18</f>
        <v>0.0161111111111111</v>
      </c>
      <c r="AM69" s="163" t="n">
        <f aca="false">+(0.34-0.05)/18</f>
        <v>0.0161111111111111</v>
      </c>
      <c r="AN69" s="163" t="n">
        <f aca="false">+(0.34-0.05)/18</f>
        <v>0.0161111111111111</v>
      </c>
      <c r="AO69" s="163" t="n">
        <f aca="false">+(0.34-0.05)/18</f>
        <v>0.0161111111111111</v>
      </c>
      <c r="AP69" s="163" t="n">
        <v>0.66</v>
      </c>
      <c r="AQ69" s="163" t="n">
        <v>0</v>
      </c>
      <c r="AR69" s="163" t="n">
        <v>0</v>
      </c>
      <c r="AS69" s="163" t="n">
        <v>0</v>
      </c>
      <c r="AT69" s="163" t="n">
        <v>0</v>
      </c>
      <c r="AU69" s="163" t="n">
        <v>0</v>
      </c>
      <c r="AV69" s="163" t="n">
        <v>0</v>
      </c>
      <c r="AW69" s="163" t="n">
        <v>0</v>
      </c>
      <c r="AX69" s="163" t="n">
        <v>0</v>
      </c>
      <c r="AY69" s="163" t="n">
        <v>0</v>
      </c>
      <c r="AZ69" s="163" t="n">
        <v>0</v>
      </c>
      <c r="BA69" s="165" t="n">
        <v>0</v>
      </c>
      <c r="BB69" s="162" t="n">
        <v>0</v>
      </c>
      <c r="BC69" s="166" t="n">
        <f aca="false">SUM(N69:BB69)</f>
        <v>1</v>
      </c>
    </row>
    <row r="70" customFormat="false" ht="12.75" hidden="false" customHeight="false" outlineLevel="0" collapsed="false">
      <c r="A70" s="166"/>
      <c r="B70" s="162" t="s">
        <v>131</v>
      </c>
      <c r="C70" s="157"/>
      <c r="D70" s="163" t="n">
        <f aca="false">+D69</f>
        <v>0</v>
      </c>
      <c r="E70" s="163" t="n">
        <f aca="false">+D70+E69</f>
        <v>0</v>
      </c>
      <c r="F70" s="163" t="n">
        <f aca="false">+E70+F69</f>
        <v>0</v>
      </c>
      <c r="G70" s="163" t="n">
        <f aca="false">+F70+G69</f>
        <v>0</v>
      </c>
      <c r="H70" s="163" t="n">
        <f aca="false">+G70+H69</f>
        <v>0</v>
      </c>
      <c r="I70" s="163" t="n">
        <f aca="false">+H70+I69</f>
        <v>0</v>
      </c>
      <c r="J70" s="163" t="n">
        <f aca="false">+I70+J69</f>
        <v>0</v>
      </c>
      <c r="K70" s="163" t="n">
        <f aca="false">+J70+K69</f>
        <v>0</v>
      </c>
      <c r="L70" s="163" t="n">
        <f aca="false">+K70+L69</f>
        <v>0</v>
      </c>
      <c r="M70" s="163" t="n">
        <f aca="false">+L70+M69</f>
        <v>0</v>
      </c>
      <c r="N70" s="163" t="n">
        <f aca="false">+M70+N69</f>
        <v>0.05</v>
      </c>
      <c r="O70" s="163" t="n">
        <f aca="false">+N70+O69</f>
        <v>0.05</v>
      </c>
      <c r="P70" s="163" t="n">
        <f aca="false">+O70+P69</f>
        <v>0.05</v>
      </c>
      <c r="Q70" s="163" t="n">
        <f aca="false">+P70+Q69</f>
        <v>0.05</v>
      </c>
      <c r="R70" s="163" t="n">
        <f aca="false">+Q70+R69</f>
        <v>0.05</v>
      </c>
      <c r="S70" s="163" t="n">
        <f aca="false">+R70+S69</f>
        <v>0.05</v>
      </c>
      <c r="T70" s="163" t="n">
        <f aca="false">+S70+T69</f>
        <v>0.05</v>
      </c>
      <c r="U70" s="163" t="n">
        <f aca="false">+T70+U69</f>
        <v>0.05</v>
      </c>
      <c r="V70" s="163" t="n">
        <f aca="false">+U70+V69</f>
        <v>0.05</v>
      </c>
      <c r="W70" s="163" t="n">
        <f aca="false">+V70+W69</f>
        <v>0.05</v>
      </c>
      <c r="X70" s="163" t="n">
        <f aca="false">+W70+X69</f>
        <v>0.0661111111111111</v>
      </c>
      <c r="Y70" s="163" t="n">
        <f aca="false">+X70+Y69</f>
        <v>0.0822222222222222</v>
      </c>
      <c r="Z70" s="164" t="n">
        <f aca="false">+Y70+Z69</f>
        <v>0.0983333333333334</v>
      </c>
      <c r="AA70" s="163" t="n">
        <f aca="false">+Z70+AA69</f>
        <v>0.114444444444444</v>
      </c>
      <c r="AB70" s="163" t="n">
        <f aca="false">+AA70+AB69</f>
        <v>0.130555555555556</v>
      </c>
      <c r="AC70" s="163" t="n">
        <f aca="false">+AB70+AC69</f>
        <v>0.146666666666667</v>
      </c>
      <c r="AD70" s="163" t="n">
        <f aca="false">+AC70+AD69</f>
        <v>0.162777777777778</v>
      </c>
      <c r="AE70" s="163" t="n">
        <f aca="false">+AD70+AE69</f>
        <v>0.178888888888889</v>
      </c>
      <c r="AF70" s="163" t="n">
        <f aca="false">+AE70+AF69</f>
        <v>0.195</v>
      </c>
      <c r="AG70" s="163" t="n">
        <f aca="false">+AF70+AG69</f>
        <v>0.211111111111111</v>
      </c>
      <c r="AH70" s="163" t="n">
        <f aca="false">+AG70+AH69</f>
        <v>0.227222222222222</v>
      </c>
      <c r="AI70" s="163" t="n">
        <f aca="false">+AH70+AI69</f>
        <v>0.243333333333333</v>
      </c>
      <c r="AJ70" s="163" t="n">
        <f aca="false">+AI70+AJ69</f>
        <v>0.259444444444444</v>
      </c>
      <c r="AK70" s="163" t="n">
        <f aca="false">+AJ70+AK69</f>
        <v>0.275555555555556</v>
      </c>
      <c r="AL70" s="163" t="n">
        <f aca="false">+AK70+AL69</f>
        <v>0.291666666666667</v>
      </c>
      <c r="AM70" s="163" t="n">
        <f aca="false">+AL70+AM69</f>
        <v>0.307777777777778</v>
      </c>
      <c r="AN70" s="163" t="n">
        <f aca="false">+AM70+AN69</f>
        <v>0.323888888888889</v>
      </c>
      <c r="AO70" s="163" t="n">
        <f aca="false">+AN70+AO69</f>
        <v>0.34</v>
      </c>
      <c r="AP70" s="163" t="n">
        <f aca="false">+AO70+AP69</f>
        <v>1</v>
      </c>
      <c r="AQ70" s="163" t="n">
        <f aca="false">+AP70+AQ69</f>
        <v>1</v>
      </c>
      <c r="AR70" s="163" t="n">
        <f aca="false">+AQ70+AR69</f>
        <v>1</v>
      </c>
      <c r="AS70" s="163" t="n">
        <f aca="false">+AR70+AS69</f>
        <v>1</v>
      </c>
      <c r="AT70" s="163" t="n">
        <f aca="false">+AS70+AT69</f>
        <v>1</v>
      </c>
      <c r="AU70" s="163" t="n">
        <f aca="false">+AT70+AU69</f>
        <v>1</v>
      </c>
      <c r="AV70" s="163" t="n">
        <f aca="false">+AU70+AV69</f>
        <v>1</v>
      </c>
      <c r="AW70" s="163" t="n">
        <f aca="false">+AV70+AW69</f>
        <v>1</v>
      </c>
      <c r="AX70" s="163" t="n">
        <f aca="false">+AW70+AX69</f>
        <v>1</v>
      </c>
      <c r="AY70" s="163" t="n">
        <f aca="false">+AX70+AY69</f>
        <v>1</v>
      </c>
      <c r="AZ70" s="163" t="n">
        <f aca="false">+AY70+AZ69</f>
        <v>1</v>
      </c>
      <c r="BA70" s="165" t="n">
        <f aca="false">+AZ70+BA69</f>
        <v>1</v>
      </c>
      <c r="BB70" s="162" t="n">
        <f aca="false">+BA70+BB69</f>
        <v>1</v>
      </c>
    </row>
    <row r="71" customFormat="false" ht="12.75" hidden="false" customHeight="false" outlineLevel="0" collapsed="false">
      <c r="A71" s="171"/>
      <c r="B71" s="167"/>
      <c r="C71" s="157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9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70"/>
      <c r="BB71" s="167"/>
    </row>
    <row r="72" customFormat="false" ht="12.75" hidden="false" customHeight="false" outlineLevel="0" collapsed="false">
      <c r="A72" s="172"/>
      <c r="B72" s="172" t="s">
        <v>132</v>
      </c>
      <c r="C72" s="173" t="n">
        <v>14</v>
      </c>
      <c r="D72" s="174" t="n">
        <f aca="false">+D68*$C72</f>
        <v>0</v>
      </c>
      <c r="E72" s="174" t="n">
        <f aca="false">+E68*$C72</f>
        <v>0</v>
      </c>
      <c r="F72" s="174" t="n">
        <f aca="false">+F68*$C72</f>
        <v>0</v>
      </c>
      <c r="G72" s="174" t="n">
        <f aca="false">+G68*$C72</f>
        <v>0</v>
      </c>
      <c r="H72" s="174" t="n">
        <f aca="false">+H68*$C72</f>
        <v>0</v>
      </c>
      <c r="I72" s="174" t="n">
        <f aca="false">+I68*$C72</f>
        <v>0</v>
      </c>
      <c r="J72" s="174" t="n">
        <f aca="false">+J68*$C72</f>
        <v>0</v>
      </c>
      <c r="K72" s="174" t="n">
        <f aca="false">+K68*$C72</f>
        <v>0</v>
      </c>
      <c r="L72" s="174" t="n">
        <f aca="false">+L68*$C72</f>
        <v>0</v>
      </c>
      <c r="M72" s="174" t="n">
        <f aca="false">+M68*$C72</f>
        <v>0</v>
      </c>
      <c r="N72" s="174" t="n">
        <f aca="false">+N68*$C72</f>
        <v>0.695833333333333</v>
      </c>
      <c r="O72" s="174" t="n">
        <f aca="false">+O68*$C72</f>
        <v>0.695833333333333</v>
      </c>
      <c r="P72" s="174" t="n">
        <f aca="false">+P68*$C72</f>
        <v>0.695833333333333</v>
      </c>
      <c r="Q72" s="174" t="n">
        <f aca="false">+Q68*$C72</f>
        <v>0.695833333333333</v>
      </c>
      <c r="R72" s="174" t="n">
        <f aca="false">+R68*$C72</f>
        <v>0.695833333333333</v>
      </c>
      <c r="S72" s="174" t="n">
        <f aca="false">+S68*$C72</f>
        <v>0.695833333333333</v>
      </c>
      <c r="T72" s="174" t="n">
        <f aca="false">+T68*$C72</f>
        <v>0.695833333333333</v>
      </c>
      <c r="U72" s="174" t="n">
        <f aca="false">+U68*$C72</f>
        <v>0.695833333333333</v>
      </c>
      <c r="V72" s="174" t="n">
        <f aca="false">+V68*$C72</f>
        <v>0.695833333333333</v>
      </c>
      <c r="W72" s="174" t="n">
        <f aca="false">+W68*$C72</f>
        <v>0.695833333333333</v>
      </c>
      <c r="X72" s="174" t="n">
        <f aca="false">+X68*$C72</f>
        <v>1.39606666666667</v>
      </c>
      <c r="Y72" s="174" t="n">
        <f aca="false">+Y68*$C72</f>
        <v>2.0963</v>
      </c>
      <c r="Z72" s="175" t="n">
        <f aca="false">+Z68*$C72</f>
        <v>2.79653333333333</v>
      </c>
      <c r="AA72" s="174" t="n">
        <f aca="false">+AA68*$C72</f>
        <v>3.49676666666667</v>
      </c>
      <c r="AB72" s="174" t="n">
        <f aca="false">+AB68*$C72</f>
        <v>4.197</v>
      </c>
      <c r="AC72" s="174" t="n">
        <f aca="false">+AC68*$C72</f>
        <v>4.89723333333333</v>
      </c>
      <c r="AD72" s="174" t="n">
        <f aca="false">+AD68*$C72</f>
        <v>5.59746666666667</v>
      </c>
      <c r="AE72" s="174" t="n">
        <f aca="false">+AE68*$C72</f>
        <v>6.2977</v>
      </c>
      <c r="AF72" s="174" t="n">
        <f aca="false">+AF68*$C72</f>
        <v>6.99793333333333</v>
      </c>
      <c r="AG72" s="174" t="n">
        <f aca="false">+AG68*$C72</f>
        <v>7.69816666666667</v>
      </c>
      <c r="AH72" s="174" t="n">
        <f aca="false">+AH68*$C72</f>
        <v>8.3984</v>
      </c>
      <c r="AI72" s="174" t="n">
        <f aca="false">+AI68*$C72</f>
        <v>9.09863333333333</v>
      </c>
      <c r="AJ72" s="174" t="n">
        <f aca="false">+AJ68*$C72</f>
        <v>9.79886666666667</v>
      </c>
      <c r="AK72" s="174" t="n">
        <f aca="false">+AK68*$C72</f>
        <v>10.4991</v>
      </c>
      <c r="AL72" s="174" t="n">
        <f aca="false">+AL68*$C72</f>
        <v>11.1993333333333</v>
      </c>
      <c r="AM72" s="174" t="n">
        <f aca="false">+AM68*$C72</f>
        <v>11.8995666666667</v>
      </c>
      <c r="AN72" s="174" t="n">
        <f aca="false">+AN68*$C72</f>
        <v>12.5998</v>
      </c>
      <c r="AO72" s="174" t="n">
        <f aca="false">+AO68*$C72</f>
        <v>13.3000333333333</v>
      </c>
      <c r="AP72" s="174" t="n">
        <f aca="false">+AP68*$C72</f>
        <v>13.3000333333333</v>
      </c>
      <c r="AQ72" s="174" t="n">
        <f aca="false">+AQ68*$C72</f>
        <v>13.3000333333333</v>
      </c>
      <c r="AR72" s="174" t="n">
        <f aca="false">+AR68*$C72</f>
        <v>13.3000333333333</v>
      </c>
      <c r="AS72" s="174" t="n">
        <f aca="false">+AS68*$C72</f>
        <v>13.3000333333333</v>
      </c>
      <c r="AT72" s="174" t="n">
        <f aca="false">+AT68*$C72</f>
        <v>14.0000333333333</v>
      </c>
      <c r="AU72" s="174" t="n">
        <f aca="false">+AU68*$C72</f>
        <v>14.0000333333333</v>
      </c>
      <c r="AV72" s="174" t="n">
        <f aca="false">+AV68*$C72</f>
        <v>14.0000333333333</v>
      </c>
      <c r="AW72" s="174" t="n">
        <f aca="false">+AW68*$C72</f>
        <v>14.0000333333333</v>
      </c>
      <c r="AX72" s="174" t="n">
        <f aca="false">+AX68*$C72</f>
        <v>14.0000333333333</v>
      </c>
      <c r="AY72" s="174" t="n">
        <f aca="false">+AY68*$C72</f>
        <v>14.0000333333333</v>
      </c>
      <c r="AZ72" s="174" t="n">
        <f aca="false">+AZ68*$C72</f>
        <v>14.0000333333333</v>
      </c>
      <c r="BA72" s="176" t="n">
        <f aca="false">+BA68*$C72</f>
        <v>14.0000333333333</v>
      </c>
      <c r="BB72" s="177" t="n">
        <f aca="false">+BB68*$C72</f>
        <v>14.0000333333333</v>
      </c>
      <c r="BC72" s="177"/>
      <c r="BF72" s="177"/>
      <c r="BG72" s="177"/>
      <c r="BH72" s="177"/>
      <c r="BI72" s="177"/>
      <c r="BJ72" s="177"/>
      <c r="BK72" s="177"/>
      <c r="BL72" s="177"/>
      <c r="BM72" s="177"/>
      <c r="BN72" s="177"/>
      <c r="BO72" s="177"/>
      <c r="BP72" s="177"/>
      <c r="BQ72" s="177"/>
      <c r="BR72" s="177"/>
      <c r="BS72" s="177"/>
      <c r="BT72" s="177"/>
      <c r="BU72" s="177"/>
      <c r="BV72" s="177"/>
      <c r="BW72" s="177"/>
      <c r="BX72" s="177"/>
      <c r="BY72" s="177"/>
      <c r="BZ72" s="177"/>
      <c r="CA72" s="177"/>
      <c r="CB72" s="177"/>
      <c r="CC72" s="177"/>
      <c r="CD72" s="177"/>
      <c r="CE72" s="177"/>
      <c r="CF72" s="177"/>
      <c r="CG72" s="177"/>
      <c r="CH72" s="177"/>
      <c r="CI72" s="177"/>
      <c r="CJ72" s="177"/>
      <c r="CK72" s="177"/>
    </row>
    <row r="73" customFormat="false" ht="13.5" hidden="false" customHeight="false" outlineLevel="0" collapsed="false">
      <c r="A73" s="178"/>
      <c r="B73" s="178" t="s">
        <v>133</v>
      </c>
      <c r="C73" s="179" t="str">
        <f aca="false">+'NTP or Sold'!C5</f>
        <v>NTP</v>
      </c>
      <c r="D73" s="180" t="n">
        <f aca="false">+D70*$C72</f>
        <v>0</v>
      </c>
      <c r="E73" s="180" t="n">
        <f aca="false">+E70*$C72</f>
        <v>0</v>
      </c>
      <c r="F73" s="180" t="n">
        <f aca="false">+F70*$C72</f>
        <v>0</v>
      </c>
      <c r="G73" s="180" t="n">
        <f aca="false">+G70*$C72</f>
        <v>0</v>
      </c>
      <c r="H73" s="180" t="n">
        <f aca="false">+H70*$C72</f>
        <v>0</v>
      </c>
      <c r="I73" s="180" t="n">
        <f aca="false">+I70*$C72</f>
        <v>0</v>
      </c>
      <c r="J73" s="180" t="n">
        <f aca="false">+J70*$C72</f>
        <v>0</v>
      </c>
      <c r="K73" s="180" t="n">
        <f aca="false">+K70*$C72</f>
        <v>0</v>
      </c>
      <c r="L73" s="180" t="n">
        <f aca="false">+L70*$C72</f>
        <v>0</v>
      </c>
      <c r="M73" s="180" t="n">
        <f aca="false">+M70*$C72</f>
        <v>0</v>
      </c>
      <c r="N73" s="180" t="n">
        <f aca="false">+N70*$C72</f>
        <v>0.7</v>
      </c>
      <c r="O73" s="180" t="n">
        <f aca="false">+O70*$C72</f>
        <v>0.7</v>
      </c>
      <c r="P73" s="180" t="n">
        <f aca="false">+P70*$C72</f>
        <v>0.7</v>
      </c>
      <c r="Q73" s="180" t="n">
        <f aca="false">+Q70*$C72</f>
        <v>0.7</v>
      </c>
      <c r="R73" s="180" t="n">
        <f aca="false">+R70*$C72</f>
        <v>0.7</v>
      </c>
      <c r="S73" s="180" t="n">
        <f aca="false">+S70*$C72</f>
        <v>0.7</v>
      </c>
      <c r="T73" s="180" t="n">
        <f aca="false">+T70*$C72</f>
        <v>0.7</v>
      </c>
      <c r="U73" s="180" t="n">
        <f aca="false">+U70*$C72</f>
        <v>0.7</v>
      </c>
      <c r="V73" s="180" t="n">
        <f aca="false">+V70*$C72</f>
        <v>0.7</v>
      </c>
      <c r="W73" s="180" t="n">
        <f aca="false">+W70*$C72</f>
        <v>0.7</v>
      </c>
      <c r="X73" s="180" t="n">
        <f aca="false">+X70*$C72</f>
        <v>0.925555555555556</v>
      </c>
      <c r="Y73" s="180" t="n">
        <f aca="false">+Y70*$C72</f>
        <v>1.15111111111111</v>
      </c>
      <c r="Z73" s="181" t="n">
        <f aca="false">+Z70*$C72</f>
        <v>1.37666666666667</v>
      </c>
      <c r="AA73" s="180" t="n">
        <f aca="false">+AA70*$C72</f>
        <v>1.60222222222222</v>
      </c>
      <c r="AB73" s="180" t="n">
        <f aca="false">+AB70*$C72</f>
        <v>1.82777777777778</v>
      </c>
      <c r="AC73" s="180" t="n">
        <f aca="false">+AC70*$C72</f>
        <v>2.05333333333333</v>
      </c>
      <c r="AD73" s="180" t="n">
        <f aca="false">+AD70*$C72</f>
        <v>2.27888888888889</v>
      </c>
      <c r="AE73" s="180" t="n">
        <f aca="false">+AE70*$C72</f>
        <v>2.50444444444444</v>
      </c>
      <c r="AF73" s="180" t="n">
        <f aca="false">+AF70*$C72</f>
        <v>2.73</v>
      </c>
      <c r="AG73" s="180" t="n">
        <f aca="false">+AG70*$C72</f>
        <v>2.95555555555556</v>
      </c>
      <c r="AH73" s="180" t="n">
        <f aca="false">+AH70*$C72</f>
        <v>3.18111111111111</v>
      </c>
      <c r="AI73" s="180" t="n">
        <f aca="false">+AI70*$C72</f>
        <v>3.40666666666667</v>
      </c>
      <c r="AJ73" s="180" t="n">
        <f aca="false">+AJ70*$C72</f>
        <v>3.63222222222222</v>
      </c>
      <c r="AK73" s="180" t="n">
        <f aca="false">+AK70*$C72</f>
        <v>3.85777777777778</v>
      </c>
      <c r="AL73" s="180" t="n">
        <f aca="false">+AL70*$C72</f>
        <v>4.08333333333333</v>
      </c>
      <c r="AM73" s="180" t="n">
        <f aca="false">+AM70*$C72</f>
        <v>4.30888888888889</v>
      </c>
      <c r="AN73" s="180" t="n">
        <f aca="false">+AN70*$C72</f>
        <v>4.53444444444445</v>
      </c>
      <c r="AO73" s="180" t="n">
        <f aca="false">+AO70*$C72</f>
        <v>4.76</v>
      </c>
      <c r="AP73" s="180" t="n">
        <f aca="false">+AP70*$C72</f>
        <v>14</v>
      </c>
      <c r="AQ73" s="180" t="n">
        <f aca="false">+AQ70*$C72</f>
        <v>14</v>
      </c>
      <c r="AR73" s="180" t="n">
        <f aca="false">+AR70*$C72</f>
        <v>14</v>
      </c>
      <c r="AS73" s="180" t="n">
        <f aca="false">+AS70*$C72</f>
        <v>14</v>
      </c>
      <c r="AT73" s="180" t="n">
        <f aca="false">+AT70*$C72</f>
        <v>14</v>
      </c>
      <c r="AU73" s="180" t="n">
        <f aca="false">+AU70*$C72</f>
        <v>14</v>
      </c>
      <c r="AV73" s="180" t="n">
        <f aca="false">+AV70*$C72</f>
        <v>14</v>
      </c>
      <c r="AW73" s="180" t="n">
        <f aca="false">+AW70*$C72</f>
        <v>14</v>
      </c>
      <c r="AX73" s="180" t="n">
        <f aca="false">+AX70*$C72</f>
        <v>14</v>
      </c>
      <c r="AY73" s="180" t="n">
        <f aca="false">+AY70*$C72</f>
        <v>14</v>
      </c>
      <c r="AZ73" s="180" t="n">
        <f aca="false">+AZ70*$C72</f>
        <v>14</v>
      </c>
      <c r="BA73" s="182" t="n">
        <f aca="false">+BA70*$C72</f>
        <v>14</v>
      </c>
      <c r="BB73" s="183" t="n">
        <f aca="false">+BB70*$C72</f>
        <v>14</v>
      </c>
      <c r="BC73" s="183"/>
      <c r="BF73" s="183"/>
      <c r="BG73" s="183"/>
      <c r="BH73" s="183"/>
      <c r="BI73" s="183"/>
      <c r="BJ73" s="183"/>
      <c r="BK73" s="183"/>
      <c r="BL73" s="183"/>
      <c r="BM73" s="183"/>
      <c r="BN73" s="183"/>
      <c r="BO73" s="183"/>
      <c r="BP73" s="183"/>
      <c r="BQ73" s="183"/>
      <c r="BR73" s="183"/>
      <c r="BS73" s="183"/>
      <c r="BT73" s="183"/>
      <c r="BU73" s="183"/>
      <c r="BV73" s="183"/>
      <c r="BW73" s="183"/>
      <c r="BX73" s="183"/>
      <c r="BY73" s="183"/>
      <c r="BZ73" s="183"/>
      <c r="CA73" s="183"/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</row>
    <row r="74" customFormat="false" ht="15" hidden="false" customHeight="true" outlineLevel="0" collapsed="false">
      <c r="A74" s="161"/>
      <c r="B74" s="156" t="str">
        <f aca="false">+'NTP or Sold'!H6</f>
        <v>LM6000</v>
      </c>
      <c r="C74" s="157" t="str">
        <f aca="false">+'NTP or Sold'!T6</f>
        <v>Sandhill Power / Austin (ENA)</v>
      </c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9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60"/>
    </row>
    <row r="75" customFormat="false" ht="12.75" hidden="false" customHeight="false" outlineLevel="0" collapsed="false">
      <c r="A75" s="166"/>
      <c r="B75" s="162" t="s">
        <v>128</v>
      </c>
      <c r="C75" s="157"/>
      <c r="D75" s="163" t="n">
        <v>0</v>
      </c>
      <c r="E75" s="163" t="n">
        <v>0</v>
      </c>
      <c r="F75" s="163" t="n">
        <v>0</v>
      </c>
      <c r="G75" s="163" t="n">
        <v>0</v>
      </c>
      <c r="H75" s="163" t="n">
        <v>0</v>
      </c>
      <c r="I75" s="163" t="n">
        <v>0</v>
      </c>
      <c r="J75" s="163" t="n">
        <v>0</v>
      </c>
      <c r="K75" s="163" t="n">
        <v>0</v>
      </c>
      <c r="L75" s="163" t="n">
        <v>0</v>
      </c>
      <c r="M75" s="163" t="n">
        <v>0</v>
      </c>
      <c r="N75" s="163" t="n">
        <f aca="false">16.7/336</f>
        <v>0.049702380952381</v>
      </c>
      <c r="O75" s="163" t="n">
        <v>0</v>
      </c>
      <c r="P75" s="163" t="n">
        <v>0</v>
      </c>
      <c r="Q75" s="163" t="n">
        <v>0</v>
      </c>
      <c r="R75" s="163" t="n">
        <v>0</v>
      </c>
      <c r="S75" s="163" t="n">
        <v>0</v>
      </c>
      <c r="T75" s="163" t="n">
        <v>0</v>
      </c>
      <c r="U75" s="163" t="n">
        <v>0</v>
      </c>
      <c r="V75" s="163" t="n">
        <v>0</v>
      </c>
      <c r="W75" s="163" t="n">
        <v>0</v>
      </c>
      <c r="X75" s="163" t="n">
        <f aca="false">+(0.95-0.0497)/18</f>
        <v>0.0500166666666667</v>
      </c>
      <c r="Y75" s="163" t="n">
        <f aca="false">+(0.95-0.0497)/18</f>
        <v>0.0500166666666667</v>
      </c>
      <c r="Z75" s="164" t="n">
        <f aca="false">+(0.95-0.0497)/18</f>
        <v>0.0500166666666667</v>
      </c>
      <c r="AA75" s="163" t="n">
        <f aca="false">+(0.95-0.0497)/18</f>
        <v>0.0500166666666667</v>
      </c>
      <c r="AB75" s="163" t="n">
        <f aca="false">+(0.95-0.0497)/18</f>
        <v>0.0500166666666667</v>
      </c>
      <c r="AC75" s="163" t="n">
        <f aca="false">+(0.95-0.0497)/18</f>
        <v>0.0500166666666667</v>
      </c>
      <c r="AD75" s="163" t="n">
        <f aca="false">+(0.95-0.0497)/18</f>
        <v>0.0500166666666667</v>
      </c>
      <c r="AE75" s="163" t="n">
        <f aca="false">+(0.95-0.0497)/18</f>
        <v>0.0500166666666667</v>
      </c>
      <c r="AF75" s="163" t="n">
        <f aca="false">+(0.95-0.0497)/18</f>
        <v>0.0500166666666667</v>
      </c>
      <c r="AG75" s="163" t="n">
        <f aca="false">+(0.95-0.0497)/18</f>
        <v>0.0500166666666667</v>
      </c>
      <c r="AH75" s="163" t="n">
        <f aca="false">+(0.95-0.0497)/18</f>
        <v>0.0500166666666667</v>
      </c>
      <c r="AI75" s="163" t="n">
        <f aca="false">+(0.95-0.0497)/18</f>
        <v>0.0500166666666667</v>
      </c>
      <c r="AJ75" s="163" t="n">
        <f aca="false">+(0.95-0.0497)/18</f>
        <v>0.0500166666666667</v>
      </c>
      <c r="AK75" s="163" t="n">
        <f aca="false">+(0.95-0.0497)/18</f>
        <v>0.0500166666666667</v>
      </c>
      <c r="AL75" s="163" t="n">
        <f aca="false">+(0.95-0.0497)/18</f>
        <v>0.0500166666666667</v>
      </c>
      <c r="AM75" s="163" t="n">
        <f aca="false">+(0.95-0.0497)/18</f>
        <v>0.0500166666666667</v>
      </c>
      <c r="AN75" s="163" t="n">
        <f aca="false">+(0.95-0.0497)/18</f>
        <v>0.0500166666666667</v>
      </c>
      <c r="AO75" s="163" t="n">
        <f aca="false">+(0.95-0.0497)/18</f>
        <v>0.0500166666666667</v>
      </c>
      <c r="AP75" s="163" t="n">
        <v>0</v>
      </c>
      <c r="AQ75" s="163" t="n">
        <v>0</v>
      </c>
      <c r="AR75" s="163" t="n">
        <v>0</v>
      </c>
      <c r="AS75" s="163" t="n">
        <v>0</v>
      </c>
      <c r="AT75" s="163" t="n">
        <v>0.05</v>
      </c>
      <c r="AU75" s="163" t="n">
        <v>0</v>
      </c>
      <c r="AV75" s="163" t="n">
        <v>0</v>
      </c>
      <c r="AW75" s="163" t="n">
        <v>0</v>
      </c>
      <c r="AX75" s="163" t="n">
        <v>0</v>
      </c>
      <c r="AY75" s="163" t="n">
        <v>0</v>
      </c>
      <c r="AZ75" s="163" t="n">
        <v>0</v>
      </c>
      <c r="BA75" s="165" t="n">
        <v>0</v>
      </c>
      <c r="BB75" s="162" t="n">
        <v>0</v>
      </c>
      <c r="BC75" s="166" t="n">
        <f aca="false">SUM(N75:BB75)</f>
        <v>1.00000238095238</v>
      </c>
    </row>
    <row r="76" customFormat="false" ht="12.75" hidden="false" customHeight="false" outlineLevel="0" collapsed="false">
      <c r="A76" s="166"/>
      <c r="B76" s="162" t="s">
        <v>129</v>
      </c>
      <c r="C76" s="157"/>
      <c r="D76" s="163" t="n">
        <f aca="false">+D75</f>
        <v>0</v>
      </c>
      <c r="E76" s="163" t="n">
        <f aca="false">+D76+E75</f>
        <v>0</v>
      </c>
      <c r="F76" s="163" t="n">
        <f aca="false">+E76+F75</f>
        <v>0</v>
      </c>
      <c r="G76" s="163" t="n">
        <f aca="false">+F76+G75</f>
        <v>0</v>
      </c>
      <c r="H76" s="163" t="n">
        <f aca="false">+G76+H75</f>
        <v>0</v>
      </c>
      <c r="I76" s="163" t="n">
        <f aca="false">+H76+I75</f>
        <v>0</v>
      </c>
      <c r="J76" s="163" t="n">
        <f aca="false">+I76+J75</f>
        <v>0</v>
      </c>
      <c r="K76" s="163" t="n">
        <f aca="false">+J76+K75</f>
        <v>0</v>
      </c>
      <c r="L76" s="163" t="n">
        <f aca="false">+K76+L75</f>
        <v>0</v>
      </c>
      <c r="M76" s="163" t="n">
        <f aca="false">+L76+M75</f>
        <v>0</v>
      </c>
      <c r="N76" s="163" t="n">
        <f aca="false">+M76+N75</f>
        <v>0.049702380952381</v>
      </c>
      <c r="O76" s="163" t="n">
        <f aca="false">+N76+O75</f>
        <v>0.049702380952381</v>
      </c>
      <c r="P76" s="163" t="n">
        <f aca="false">+O76+P75</f>
        <v>0.049702380952381</v>
      </c>
      <c r="Q76" s="163" t="n">
        <f aca="false">+P76+Q75</f>
        <v>0.049702380952381</v>
      </c>
      <c r="R76" s="163" t="n">
        <f aca="false">+Q76+R75</f>
        <v>0.049702380952381</v>
      </c>
      <c r="S76" s="163" t="n">
        <f aca="false">+R76+S75</f>
        <v>0.049702380952381</v>
      </c>
      <c r="T76" s="163" t="n">
        <f aca="false">+S76+T75</f>
        <v>0.049702380952381</v>
      </c>
      <c r="U76" s="163" t="n">
        <f aca="false">+T76+U75</f>
        <v>0.049702380952381</v>
      </c>
      <c r="V76" s="163" t="n">
        <f aca="false">+U76+V75</f>
        <v>0.049702380952381</v>
      </c>
      <c r="W76" s="163" t="n">
        <f aca="false">+V76+W75</f>
        <v>0.049702380952381</v>
      </c>
      <c r="X76" s="163" t="n">
        <f aca="false">+W76+X75</f>
        <v>0.0997190476190476</v>
      </c>
      <c r="Y76" s="163" t="n">
        <f aca="false">+X76+Y75</f>
        <v>0.149735714285714</v>
      </c>
      <c r="Z76" s="164" t="n">
        <f aca="false">+Y76+Z75</f>
        <v>0.199752380952381</v>
      </c>
      <c r="AA76" s="163" t="n">
        <f aca="false">+Z76+AA75</f>
        <v>0.249769047619048</v>
      </c>
      <c r="AB76" s="163" t="n">
        <f aca="false">+AA76+AB75</f>
        <v>0.299785714285714</v>
      </c>
      <c r="AC76" s="163" t="n">
        <f aca="false">+AB76+AC75</f>
        <v>0.349802380952381</v>
      </c>
      <c r="AD76" s="163" t="n">
        <f aca="false">+AC76+AD75</f>
        <v>0.399819047619048</v>
      </c>
      <c r="AE76" s="163" t="n">
        <f aca="false">+AD76+AE75</f>
        <v>0.449835714285714</v>
      </c>
      <c r="AF76" s="163" t="n">
        <f aca="false">+AE76+AF75</f>
        <v>0.499852380952381</v>
      </c>
      <c r="AG76" s="163" t="n">
        <f aca="false">+AF76+AG75</f>
        <v>0.549869047619048</v>
      </c>
      <c r="AH76" s="163" t="n">
        <f aca="false">+AG76+AH75</f>
        <v>0.599885714285714</v>
      </c>
      <c r="AI76" s="163" t="n">
        <f aca="false">+AH76+AI75</f>
        <v>0.649902380952381</v>
      </c>
      <c r="AJ76" s="163" t="n">
        <f aca="false">+AI76+AJ75</f>
        <v>0.699919047619048</v>
      </c>
      <c r="AK76" s="163" t="n">
        <f aca="false">+AJ76+AK75</f>
        <v>0.749935714285714</v>
      </c>
      <c r="AL76" s="163" t="n">
        <f aca="false">+AK76+AL75</f>
        <v>0.799952380952381</v>
      </c>
      <c r="AM76" s="163" t="n">
        <f aca="false">+AL76+AM75</f>
        <v>0.849969047619048</v>
      </c>
      <c r="AN76" s="163" t="n">
        <f aca="false">+AM76+AN75</f>
        <v>0.899985714285715</v>
      </c>
      <c r="AO76" s="163" t="n">
        <f aca="false">+AN76+AO75</f>
        <v>0.950002380952381</v>
      </c>
      <c r="AP76" s="163" t="n">
        <f aca="false">+AO76+AP75</f>
        <v>0.950002380952381</v>
      </c>
      <c r="AQ76" s="163" t="n">
        <f aca="false">+AP76+AQ75</f>
        <v>0.950002380952381</v>
      </c>
      <c r="AR76" s="163" t="n">
        <f aca="false">+AQ76+AR75</f>
        <v>0.950002380952381</v>
      </c>
      <c r="AS76" s="163" t="n">
        <f aca="false">+AR76+AS75</f>
        <v>0.950002380952381</v>
      </c>
      <c r="AT76" s="163" t="n">
        <f aca="false">+AS76+AT75</f>
        <v>1.00000238095238</v>
      </c>
      <c r="AU76" s="163" t="n">
        <f aca="false">+AT76+AU75</f>
        <v>1.00000238095238</v>
      </c>
      <c r="AV76" s="163" t="n">
        <f aca="false">+AU76+AV75</f>
        <v>1.00000238095238</v>
      </c>
      <c r="AW76" s="163" t="n">
        <f aca="false">+AV76+AW75</f>
        <v>1.00000238095238</v>
      </c>
      <c r="AX76" s="163" t="n">
        <f aca="false">+AW76+AX75</f>
        <v>1.00000238095238</v>
      </c>
      <c r="AY76" s="163" t="n">
        <f aca="false">+AX76+AY75</f>
        <v>1.00000238095238</v>
      </c>
      <c r="AZ76" s="163" t="n">
        <f aca="false">+AY76+AZ75</f>
        <v>1.00000238095238</v>
      </c>
      <c r="BA76" s="165" t="n">
        <f aca="false">+AZ76+BA75</f>
        <v>1.00000238095238</v>
      </c>
      <c r="BB76" s="162" t="n">
        <f aca="false">+BA76+BB75</f>
        <v>1.00000238095238</v>
      </c>
    </row>
    <row r="77" customFormat="false" ht="12.75" hidden="false" customHeight="false" outlineLevel="0" collapsed="false">
      <c r="A77" s="166"/>
      <c r="B77" s="162" t="s">
        <v>130</v>
      </c>
      <c r="C77" s="157"/>
      <c r="D77" s="163" t="n">
        <v>0</v>
      </c>
      <c r="E77" s="163" t="n">
        <v>0</v>
      </c>
      <c r="F77" s="163" t="n">
        <v>0</v>
      </c>
      <c r="G77" s="163" t="n">
        <v>0</v>
      </c>
      <c r="H77" s="163" t="n">
        <v>0</v>
      </c>
      <c r="I77" s="163" t="n">
        <v>0</v>
      </c>
      <c r="J77" s="163" t="n">
        <v>0</v>
      </c>
      <c r="K77" s="163" t="n">
        <v>0</v>
      </c>
      <c r="L77" s="163" t="n">
        <v>0</v>
      </c>
      <c r="M77" s="163" t="n">
        <v>0</v>
      </c>
      <c r="N77" s="163" t="n">
        <v>0.05</v>
      </c>
      <c r="O77" s="163" t="n">
        <v>0</v>
      </c>
      <c r="P77" s="163" t="n">
        <v>0</v>
      </c>
      <c r="Q77" s="163" t="n">
        <v>0</v>
      </c>
      <c r="R77" s="163" t="n">
        <v>0</v>
      </c>
      <c r="S77" s="163" t="n">
        <v>0</v>
      </c>
      <c r="T77" s="163" t="n">
        <v>0</v>
      </c>
      <c r="U77" s="163" t="n">
        <v>0</v>
      </c>
      <c r="V77" s="163" t="n">
        <v>0</v>
      </c>
      <c r="W77" s="163" t="n">
        <v>0</v>
      </c>
      <c r="X77" s="163" t="n">
        <f aca="false">+(0.34-0.05)/18</f>
        <v>0.0161111111111111</v>
      </c>
      <c r="Y77" s="163" t="n">
        <f aca="false">+(0.34-0.05)/18</f>
        <v>0.0161111111111111</v>
      </c>
      <c r="Z77" s="164" t="n">
        <f aca="false">+(0.34-0.05)/18</f>
        <v>0.0161111111111111</v>
      </c>
      <c r="AA77" s="163" t="n">
        <f aca="false">+(0.34-0.05)/18</f>
        <v>0.0161111111111111</v>
      </c>
      <c r="AB77" s="163" t="n">
        <f aca="false">+(0.34-0.05)/18</f>
        <v>0.0161111111111111</v>
      </c>
      <c r="AC77" s="163" t="n">
        <f aca="false">+(0.34-0.05)/18</f>
        <v>0.0161111111111111</v>
      </c>
      <c r="AD77" s="163" t="n">
        <f aca="false">+(0.34-0.05)/18</f>
        <v>0.0161111111111111</v>
      </c>
      <c r="AE77" s="163" t="n">
        <f aca="false">+(0.34-0.05)/18</f>
        <v>0.0161111111111111</v>
      </c>
      <c r="AF77" s="163" t="n">
        <f aca="false">+(0.34-0.05)/18</f>
        <v>0.0161111111111111</v>
      </c>
      <c r="AG77" s="163" t="n">
        <f aca="false">+(0.34-0.05)/18</f>
        <v>0.0161111111111111</v>
      </c>
      <c r="AH77" s="163" t="n">
        <f aca="false">+(0.34-0.05)/18</f>
        <v>0.0161111111111111</v>
      </c>
      <c r="AI77" s="163" t="n">
        <f aca="false">+(0.34-0.05)/18</f>
        <v>0.0161111111111111</v>
      </c>
      <c r="AJ77" s="163" t="n">
        <f aca="false">+(0.34-0.05)/18</f>
        <v>0.0161111111111111</v>
      </c>
      <c r="AK77" s="163" t="n">
        <f aca="false">+(0.34-0.05)/18</f>
        <v>0.0161111111111111</v>
      </c>
      <c r="AL77" s="163" t="n">
        <f aca="false">+(0.34-0.05)/18</f>
        <v>0.0161111111111111</v>
      </c>
      <c r="AM77" s="163" t="n">
        <f aca="false">+(0.34-0.05)/18</f>
        <v>0.0161111111111111</v>
      </c>
      <c r="AN77" s="163" t="n">
        <f aca="false">+(0.34-0.05)/18</f>
        <v>0.0161111111111111</v>
      </c>
      <c r="AO77" s="163" t="n">
        <f aca="false">+(0.34-0.05)/18</f>
        <v>0.0161111111111111</v>
      </c>
      <c r="AP77" s="163" t="n">
        <v>0.66</v>
      </c>
      <c r="AQ77" s="163" t="n">
        <v>0</v>
      </c>
      <c r="AR77" s="163" t="n">
        <v>0</v>
      </c>
      <c r="AS77" s="163" t="n">
        <v>0</v>
      </c>
      <c r="AT77" s="163" t="n">
        <v>0</v>
      </c>
      <c r="AU77" s="163" t="n">
        <v>0</v>
      </c>
      <c r="AV77" s="163" t="n">
        <v>0</v>
      </c>
      <c r="AW77" s="163" t="n">
        <v>0</v>
      </c>
      <c r="AX77" s="163" t="n">
        <v>0</v>
      </c>
      <c r="AY77" s="163" t="n">
        <v>0</v>
      </c>
      <c r="AZ77" s="163" t="n">
        <v>0</v>
      </c>
      <c r="BA77" s="165" t="n">
        <v>0</v>
      </c>
      <c r="BB77" s="162" t="n">
        <v>0</v>
      </c>
      <c r="BC77" s="166" t="n">
        <f aca="false">SUM(N77:BB77)</f>
        <v>1</v>
      </c>
    </row>
    <row r="78" customFormat="false" ht="12.75" hidden="false" customHeight="false" outlineLevel="0" collapsed="false">
      <c r="A78" s="166"/>
      <c r="B78" s="162" t="s">
        <v>131</v>
      </c>
      <c r="C78" s="157"/>
      <c r="D78" s="163" t="n">
        <f aca="false">+D77</f>
        <v>0</v>
      </c>
      <c r="E78" s="163" t="n">
        <f aca="false">+D78+E77</f>
        <v>0</v>
      </c>
      <c r="F78" s="163" t="n">
        <f aca="false">+E78+F77</f>
        <v>0</v>
      </c>
      <c r="G78" s="163" t="n">
        <f aca="false">+F78+G77</f>
        <v>0</v>
      </c>
      <c r="H78" s="163" t="n">
        <f aca="false">+G78+H77</f>
        <v>0</v>
      </c>
      <c r="I78" s="163" t="n">
        <f aca="false">+H78+I77</f>
        <v>0</v>
      </c>
      <c r="J78" s="163" t="n">
        <f aca="false">+I78+J77</f>
        <v>0</v>
      </c>
      <c r="K78" s="163" t="n">
        <f aca="false">+J78+K77</f>
        <v>0</v>
      </c>
      <c r="L78" s="163" t="n">
        <f aca="false">+K78+L77</f>
        <v>0</v>
      </c>
      <c r="M78" s="163" t="n">
        <f aca="false">+L78+M77</f>
        <v>0</v>
      </c>
      <c r="N78" s="163" t="n">
        <f aca="false">+M78+N77</f>
        <v>0.05</v>
      </c>
      <c r="O78" s="163" t="n">
        <f aca="false">+N78+O77</f>
        <v>0.05</v>
      </c>
      <c r="P78" s="163" t="n">
        <f aca="false">+O78+P77</f>
        <v>0.05</v>
      </c>
      <c r="Q78" s="163" t="n">
        <f aca="false">+P78+Q77</f>
        <v>0.05</v>
      </c>
      <c r="R78" s="163" t="n">
        <f aca="false">+Q78+R77</f>
        <v>0.05</v>
      </c>
      <c r="S78" s="163" t="n">
        <f aca="false">+R78+S77</f>
        <v>0.05</v>
      </c>
      <c r="T78" s="163" t="n">
        <f aca="false">+S78+T77</f>
        <v>0.05</v>
      </c>
      <c r="U78" s="163" t="n">
        <f aca="false">+T78+U77</f>
        <v>0.05</v>
      </c>
      <c r="V78" s="163" t="n">
        <f aca="false">+U78+V77</f>
        <v>0.05</v>
      </c>
      <c r="W78" s="163" t="n">
        <f aca="false">+V78+W77</f>
        <v>0.05</v>
      </c>
      <c r="X78" s="163" t="n">
        <f aca="false">+W78+X77</f>
        <v>0.0661111111111111</v>
      </c>
      <c r="Y78" s="163" t="n">
        <f aca="false">+X78+Y77</f>
        <v>0.0822222222222222</v>
      </c>
      <c r="Z78" s="164" t="n">
        <f aca="false">+Y78+Z77</f>
        <v>0.0983333333333334</v>
      </c>
      <c r="AA78" s="163" t="n">
        <f aca="false">+Z78+AA77</f>
        <v>0.114444444444444</v>
      </c>
      <c r="AB78" s="163" t="n">
        <f aca="false">+AA78+AB77</f>
        <v>0.130555555555556</v>
      </c>
      <c r="AC78" s="163" t="n">
        <f aca="false">+AB78+AC77</f>
        <v>0.146666666666667</v>
      </c>
      <c r="AD78" s="163" t="n">
        <f aca="false">+AC78+AD77</f>
        <v>0.162777777777778</v>
      </c>
      <c r="AE78" s="163" t="n">
        <f aca="false">+AD78+AE77</f>
        <v>0.178888888888889</v>
      </c>
      <c r="AF78" s="163" t="n">
        <f aca="false">+AE78+AF77</f>
        <v>0.195</v>
      </c>
      <c r="AG78" s="163" t="n">
        <f aca="false">+AF78+AG77</f>
        <v>0.211111111111111</v>
      </c>
      <c r="AH78" s="163" t="n">
        <f aca="false">+AG78+AH77</f>
        <v>0.227222222222222</v>
      </c>
      <c r="AI78" s="163" t="n">
        <f aca="false">+AH78+AI77</f>
        <v>0.243333333333333</v>
      </c>
      <c r="AJ78" s="163" t="n">
        <f aca="false">+AI78+AJ77</f>
        <v>0.259444444444444</v>
      </c>
      <c r="AK78" s="163" t="n">
        <f aca="false">+AJ78+AK77</f>
        <v>0.275555555555556</v>
      </c>
      <c r="AL78" s="163" t="n">
        <f aca="false">+AK78+AL77</f>
        <v>0.291666666666667</v>
      </c>
      <c r="AM78" s="163" t="n">
        <f aca="false">+AL78+AM77</f>
        <v>0.307777777777778</v>
      </c>
      <c r="AN78" s="163" t="n">
        <f aca="false">+AM78+AN77</f>
        <v>0.323888888888889</v>
      </c>
      <c r="AO78" s="163" t="n">
        <f aca="false">+AN78+AO77</f>
        <v>0.34</v>
      </c>
      <c r="AP78" s="163" t="n">
        <f aca="false">+AO78+AP77</f>
        <v>1</v>
      </c>
      <c r="AQ78" s="163" t="n">
        <f aca="false">+AP78+AQ77</f>
        <v>1</v>
      </c>
      <c r="AR78" s="163" t="n">
        <f aca="false">+AQ78+AR77</f>
        <v>1</v>
      </c>
      <c r="AS78" s="163" t="n">
        <f aca="false">+AR78+AS77</f>
        <v>1</v>
      </c>
      <c r="AT78" s="163" t="n">
        <f aca="false">+AS78+AT77</f>
        <v>1</v>
      </c>
      <c r="AU78" s="163" t="n">
        <f aca="false">+AT78+AU77</f>
        <v>1</v>
      </c>
      <c r="AV78" s="163" t="n">
        <f aca="false">+AU78+AV77</f>
        <v>1</v>
      </c>
      <c r="AW78" s="163" t="n">
        <f aca="false">+AV78+AW77</f>
        <v>1</v>
      </c>
      <c r="AX78" s="163" t="n">
        <f aca="false">+AW78+AX77</f>
        <v>1</v>
      </c>
      <c r="AY78" s="163" t="n">
        <f aca="false">+AX78+AY77</f>
        <v>1</v>
      </c>
      <c r="AZ78" s="163" t="n">
        <f aca="false">+AY78+AZ77</f>
        <v>1</v>
      </c>
      <c r="BA78" s="165" t="n">
        <f aca="false">+AZ78+BA77</f>
        <v>1</v>
      </c>
      <c r="BB78" s="162" t="n">
        <f aca="false">+BA78+BB77</f>
        <v>1</v>
      </c>
    </row>
    <row r="79" customFormat="false" ht="12.75" hidden="false" customHeight="false" outlineLevel="0" collapsed="false">
      <c r="A79" s="171"/>
      <c r="B79" s="167"/>
      <c r="C79" s="157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9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68"/>
      <c r="AW79" s="168"/>
      <c r="AX79" s="168"/>
      <c r="AY79" s="168"/>
      <c r="AZ79" s="168"/>
      <c r="BA79" s="170"/>
      <c r="BB79" s="167"/>
    </row>
    <row r="80" customFormat="false" ht="12.75" hidden="false" customHeight="false" outlineLevel="0" collapsed="false">
      <c r="A80" s="172"/>
      <c r="B80" s="172" t="s">
        <v>132</v>
      </c>
      <c r="C80" s="173" t="n">
        <v>14</v>
      </c>
      <c r="D80" s="174" t="n">
        <f aca="false">+D76*$C80</f>
        <v>0</v>
      </c>
      <c r="E80" s="174" t="n">
        <f aca="false">+E76*$C80</f>
        <v>0</v>
      </c>
      <c r="F80" s="174" t="n">
        <f aca="false">+F76*$C80</f>
        <v>0</v>
      </c>
      <c r="G80" s="174" t="n">
        <f aca="false">+G76*$C80</f>
        <v>0</v>
      </c>
      <c r="H80" s="174" t="n">
        <f aca="false">+H76*$C80</f>
        <v>0</v>
      </c>
      <c r="I80" s="174" t="n">
        <f aca="false">+I76*$C80</f>
        <v>0</v>
      </c>
      <c r="J80" s="174" t="n">
        <f aca="false">+J76*$C80</f>
        <v>0</v>
      </c>
      <c r="K80" s="174" t="n">
        <f aca="false">+K76*$C80</f>
        <v>0</v>
      </c>
      <c r="L80" s="174" t="n">
        <f aca="false">+L76*$C80</f>
        <v>0</v>
      </c>
      <c r="M80" s="174" t="n">
        <f aca="false">+M76*$C80</f>
        <v>0</v>
      </c>
      <c r="N80" s="174" t="n">
        <f aca="false">+N76*$C80</f>
        <v>0.695833333333333</v>
      </c>
      <c r="O80" s="174" t="n">
        <f aca="false">+O76*$C80</f>
        <v>0.695833333333333</v>
      </c>
      <c r="P80" s="174" t="n">
        <f aca="false">+P76*$C80</f>
        <v>0.695833333333333</v>
      </c>
      <c r="Q80" s="174" t="n">
        <f aca="false">+Q76*$C80</f>
        <v>0.695833333333333</v>
      </c>
      <c r="R80" s="174" t="n">
        <f aca="false">+R76*$C80</f>
        <v>0.695833333333333</v>
      </c>
      <c r="S80" s="174" t="n">
        <f aca="false">+S76*$C80</f>
        <v>0.695833333333333</v>
      </c>
      <c r="T80" s="174" t="n">
        <f aca="false">+T76*$C80</f>
        <v>0.695833333333333</v>
      </c>
      <c r="U80" s="174" t="n">
        <f aca="false">+U76*$C80</f>
        <v>0.695833333333333</v>
      </c>
      <c r="V80" s="174" t="n">
        <f aca="false">+V76*$C80</f>
        <v>0.695833333333333</v>
      </c>
      <c r="W80" s="174" t="n">
        <f aca="false">+W76*$C80</f>
        <v>0.695833333333333</v>
      </c>
      <c r="X80" s="174" t="n">
        <f aca="false">+X76*$C80</f>
        <v>1.39606666666667</v>
      </c>
      <c r="Y80" s="174" t="n">
        <f aca="false">+Y76*$C80</f>
        <v>2.0963</v>
      </c>
      <c r="Z80" s="175" t="n">
        <f aca="false">+Z76*$C80</f>
        <v>2.79653333333333</v>
      </c>
      <c r="AA80" s="174" t="n">
        <f aca="false">+AA76*$C80</f>
        <v>3.49676666666667</v>
      </c>
      <c r="AB80" s="174" t="n">
        <f aca="false">+AB76*$C80</f>
        <v>4.197</v>
      </c>
      <c r="AC80" s="174" t="n">
        <f aca="false">+AC76*$C80</f>
        <v>4.89723333333333</v>
      </c>
      <c r="AD80" s="174" t="n">
        <f aca="false">+AD76*$C80</f>
        <v>5.59746666666667</v>
      </c>
      <c r="AE80" s="174" t="n">
        <f aca="false">+AE76*$C80</f>
        <v>6.2977</v>
      </c>
      <c r="AF80" s="174" t="n">
        <f aca="false">+AF76*$C80</f>
        <v>6.99793333333333</v>
      </c>
      <c r="AG80" s="174" t="n">
        <f aca="false">+AG76*$C80</f>
        <v>7.69816666666667</v>
      </c>
      <c r="AH80" s="174" t="n">
        <f aca="false">+AH76*$C80</f>
        <v>8.3984</v>
      </c>
      <c r="AI80" s="174" t="n">
        <f aca="false">+AI76*$C80</f>
        <v>9.09863333333333</v>
      </c>
      <c r="AJ80" s="174" t="n">
        <f aca="false">+AJ76*$C80</f>
        <v>9.79886666666667</v>
      </c>
      <c r="AK80" s="174" t="n">
        <f aca="false">+AK76*$C80</f>
        <v>10.4991</v>
      </c>
      <c r="AL80" s="174" t="n">
        <f aca="false">+AL76*$C80</f>
        <v>11.1993333333333</v>
      </c>
      <c r="AM80" s="174" t="n">
        <f aca="false">+AM76*$C80</f>
        <v>11.8995666666667</v>
      </c>
      <c r="AN80" s="174" t="n">
        <f aca="false">+AN76*$C80</f>
        <v>12.5998</v>
      </c>
      <c r="AO80" s="174" t="n">
        <f aca="false">+AO76*$C80</f>
        <v>13.3000333333333</v>
      </c>
      <c r="AP80" s="174" t="n">
        <f aca="false">+AP76*$C80</f>
        <v>13.3000333333333</v>
      </c>
      <c r="AQ80" s="174" t="n">
        <f aca="false">+AQ76*$C80</f>
        <v>13.3000333333333</v>
      </c>
      <c r="AR80" s="174" t="n">
        <f aca="false">+AR76*$C80</f>
        <v>13.3000333333333</v>
      </c>
      <c r="AS80" s="174" t="n">
        <f aca="false">+AS76*$C80</f>
        <v>13.3000333333333</v>
      </c>
      <c r="AT80" s="174" t="n">
        <f aca="false">+AT76*$C80</f>
        <v>14.0000333333333</v>
      </c>
      <c r="AU80" s="174" t="n">
        <f aca="false">+AU76*$C80</f>
        <v>14.0000333333333</v>
      </c>
      <c r="AV80" s="174" t="n">
        <f aca="false">+AV76*$C80</f>
        <v>14.0000333333333</v>
      </c>
      <c r="AW80" s="174" t="n">
        <f aca="false">+AW76*$C80</f>
        <v>14.0000333333333</v>
      </c>
      <c r="AX80" s="174" t="n">
        <f aca="false">+AX76*$C80</f>
        <v>14.0000333333333</v>
      </c>
      <c r="AY80" s="174" t="n">
        <f aca="false">+AY76*$C80</f>
        <v>14.0000333333333</v>
      </c>
      <c r="AZ80" s="174" t="n">
        <f aca="false">+AZ76*$C80</f>
        <v>14.0000333333333</v>
      </c>
      <c r="BA80" s="176" t="n">
        <f aca="false">+BA76*$C80</f>
        <v>14.0000333333333</v>
      </c>
      <c r="BB80" s="177" t="n">
        <f aca="false">+BB76*$C80</f>
        <v>14.0000333333333</v>
      </c>
      <c r="BC80" s="177"/>
      <c r="BF80" s="177"/>
      <c r="BG80" s="177"/>
      <c r="BH80" s="177"/>
      <c r="BI80" s="177"/>
      <c r="BJ80" s="177"/>
      <c r="BK80" s="177"/>
      <c r="BL80" s="177"/>
      <c r="BM80" s="177"/>
      <c r="BN80" s="177"/>
      <c r="BO80" s="177"/>
      <c r="BP80" s="177"/>
      <c r="BQ80" s="177"/>
      <c r="BR80" s="177"/>
      <c r="BS80" s="177"/>
      <c r="BT80" s="177"/>
      <c r="BU80" s="177"/>
      <c r="BV80" s="177"/>
      <c r="BW80" s="177"/>
      <c r="BX80" s="177"/>
      <c r="BY80" s="177"/>
      <c r="BZ80" s="177"/>
      <c r="CA80" s="177"/>
      <c r="CB80" s="177"/>
      <c r="CC80" s="177"/>
      <c r="CD80" s="177"/>
      <c r="CE80" s="177"/>
      <c r="CF80" s="177"/>
      <c r="CG80" s="177"/>
      <c r="CH80" s="177"/>
      <c r="CI80" s="177"/>
      <c r="CJ80" s="177"/>
      <c r="CK80" s="177"/>
    </row>
    <row r="81" customFormat="false" ht="13.5" hidden="false" customHeight="false" outlineLevel="0" collapsed="false">
      <c r="A81" s="178"/>
      <c r="B81" s="178" t="s">
        <v>133</v>
      </c>
      <c r="C81" s="179" t="str">
        <f aca="false">+'NTP or Sold'!C6</f>
        <v>NTP</v>
      </c>
      <c r="D81" s="180" t="n">
        <f aca="false">+D78*$C80</f>
        <v>0</v>
      </c>
      <c r="E81" s="180" t="n">
        <f aca="false">+E78*$C80</f>
        <v>0</v>
      </c>
      <c r="F81" s="180" t="n">
        <f aca="false">+F78*$C80</f>
        <v>0</v>
      </c>
      <c r="G81" s="180" t="n">
        <f aca="false">+G78*$C80</f>
        <v>0</v>
      </c>
      <c r="H81" s="180" t="n">
        <f aca="false">+H78*$C80</f>
        <v>0</v>
      </c>
      <c r="I81" s="180" t="n">
        <f aca="false">+I78*$C80</f>
        <v>0</v>
      </c>
      <c r="J81" s="180" t="n">
        <f aca="false">+J78*$C80</f>
        <v>0</v>
      </c>
      <c r="K81" s="180" t="n">
        <f aca="false">+K78*$C80</f>
        <v>0</v>
      </c>
      <c r="L81" s="180" t="n">
        <f aca="false">+L78*$C80</f>
        <v>0</v>
      </c>
      <c r="M81" s="180" t="n">
        <f aca="false">+M78*$C80</f>
        <v>0</v>
      </c>
      <c r="N81" s="180" t="n">
        <f aca="false">+N78*$C80</f>
        <v>0.7</v>
      </c>
      <c r="O81" s="180" t="n">
        <f aca="false">+O78*$C80</f>
        <v>0.7</v>
      </c>
      <c r="P81" s="180" t="n">
        <f aca="false">+P78*$C80</f>
        <v>0.7</v>
      </c>
      <c r="Q81" s="180" t="n">
        <f aca="false">+Q78*$C80</f>
        <v>0.7</v>
      </c>
      <c r="R81" s="180" t="n">
        <f aca="false">+R78*$C80</f>
        <v>0.7</v>
      </c>
      <c r="S81" s="180" t="n">
        <f aca="false">+S78*$C80</f>
        <v>0.7</v>
      </c>
      <c r="T81" s="180" t="n">
        <f aca="false">+T78*$C80</f>
        <v>0.7</v>
      </c>
      <c r="U81" s="180" t="n">
        <f aca="false">+U78*$C80</f>
        <v>0.7</v>
      </c>
      <c r="V81" s="180" t="n">
        <f aca="false">+V78*$C80</f>
        <v>0.7</v>
      </c>
      <c r="W81" s="180" t="n">
        <f aca="false">+W78*$C80</f>
        <v>0.7</v>
      </c>
      <c r="X81" s="180" t="n">
        <f aca="false">+X78*$C80</f>
        <v>0.925555555555556</v>
      </c>
      <c r="Y81" s="180" t="n">
        <f aca="false">+Y78*$C80</f>
        <v>1.15111111111111</v>
      </c>
      <c r="Z81" s="181" t="n">
        <f aca="false">+Z78*$C80</f>
        <v>1.37666666666667</v>
      </c>
      <c r="AA81" s="180" t="n">
        <f aca="false">+AA78*$C80</f>
        <v>1.60222222222222</v>
      </c>
      <c r="AB81" s="180" t="n">
        <f aca="false">+AB78*$C80</f>
        <v>1.82777777777778</v>
      </c>
      <c r="AC81" s="180" t="n">
        <f aca="false">+AC78*$C80</f>
        <v>2.05333333333333</v>
      </c>
      <c r="AD81" s="180" t="n">
        <f aca="false">+AD78*$C80</f>
        <v>2.27888888888889</v>
      </c>
      <c r="AE81" s="180" t="n">
        <f aca="false">+AE78*$C80</f>
        <v>2.50444444444444</v>
      </c>
      <c r="AF81" s="180" t="n">
        <f aca="false">+AF78*$C80</f>
        <v>2.73</v>
      </c>
      <c r="AG81" s="180" t="n">
        <f aca="false">+AG78*$C80</f>
        <v>2.95555555555556</v>
      </c>
      <c r="AH81" s="180" t="n">
        <f aca="false">+AH78*$C80</f>
        <v>3.18111111111111</v>
      </c>
      <c r="AI81" s="180" t="n">
        <f aca="false">+AI78*$C80</f>
        <v>3.40666666666667</v>
      </c>
      <c r="AJ81" s="180" t="n">
        <f aca="false">+AJ78*$C80</f>
        <v>3.63222222222222</v>
      </c>
      <c r="AK81" s="180" t="n">
        <f aca="false">+AK78*$C80</f>
        <v>3.85777777777778</v>
      </c>
      <c r="AL81" s="180" t="n">
        <f aca="false">+AL78*$C80</f>
        <v>4.08333333333333</v>
      </c>
      <c r="AM81" s="180" t="n">
        <f aca="false">+AM78*$C80</f>
        <v>4.30888888888889</v>
      </c>
      <c r="AN81" s="180" t="n">
        <f aca="false">+AN78*$C80</f>
        <v>4.53444444444445</v>
      </c>
      <c r="AO81" s="180" t="n">
        <f aca="false">+AO78*$C80</f>
        <v>4.76</v>
      </c>
      <c r="AP81" s="180" t="n">
        <f aca="false">+AP78*$C80</f>
        <v>14</v>
      </c>
      <c r="AQ81" s="180" t="n">
        <f aca="false">+AQ78*$C80</f>
        <v>14</v>
      </c>
      <c r="AR81" s="180" t="n">
        <f aca="false">+AR78*$C80</f>
        <v>14</v>
      </c>
      <c r="AS81" s="180" t="n">
        <f aca="false">+AS78*$C80</f>
        <v>14</v>
      </c>
      <c r="AT81" s="180" t="n">
        <f aca="false">+AT78*$C80</f>
        <v>14</v>
      </c>
      <c r="AU81" s="180" t="n">
        <f aca="false">+AU78*$C80</f>
        <v>14</v>
      </c>
      <c r="AV81" s="180" t="n">
        <f aca="false">+AV78*$C80</f>
        <v>14</v>
      </c>
      <c r="AW81" s="180" t="n">
        <f aca="false">+AW78*$C80</f>
        <v>14</v>
      </c>
      <c r="AX81" s="180" t="n">
        <f aca="false">+AX78*$C80</f>
        <v>14</v>
      </c>
      <c r="AY81" s="180" t="n">
        <f aca="false">+AY78*$C80</f>
        <v>14</v>
      </c>
      <c r="AZ81" s="180" t="n">
        <f aca="false">+AZ78*$C80</f>
        <v>14</v>
      </c>
      <c r="BA81" s="182" t="n">
        <f aca="false">+BA78*$C80</f>
        <v>14</v>
      </c>
      <c r="BB81" s="183" t="n">
        <f aca="false">+BB78*$C80</f>
        <v>14</v>
      </c>
      <c r="BC81" s="183"/>
      <c r="BF81" s="183"/>
      <c r="BG81" s="183"/>
      <c r="BH81" s="183"/>
      <c r="BI81" s="183"/>
      <c r="BJ81" s="183"/>
      <c r="BK81" s="183"/>
      <c r="BL81" s="183"/>
      <c r="BM81" s="183"/>
      <c r="BN81" s="183"/>
      <c r="BO81" s="183"/>
      <c r="BP81" s="183"/>
      <c r="BQ81" s="183"/>
      <c r="BR81" s="183"/>
      <c r="BS81" s="183"/>
      <c r="BT81" s="183"/>
      <c r="BU81" s="183"/>
      <c r="BV81" s="183"/>
      <c r="BW81" s="183"/>
      <c r="BX81" s="183"/>
      <c r="BY81" s="183"/>
      <c r="BZ81" s="183"/>
      <c r="CA81" s="183"/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</row>
    <row r="82" customFormat="false" ht="15" hidden="false" customHeight="true" outlineLevel="0" collapsed="false">
      <c r="A82" s="161"/>
      <c r="B82" s="156" t="str">
        <f aca="false">+'NTP or Sold'!H7</f>
        <v>LM6000</v>
      </c>
      <c r="C82" s="157" t="str">
        <f aca="false">+'NTP or Sold'!T7</f>
        <v>Sandhill Power / Austin (ENA)</v>
      </c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9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60"/>
    </row>
    <row r="83" customFormat="false" ht="12.75" hidden="false" customHeight="false" outlineLevel="0" collapsed="false">
      <c r="A83" s="166"/>
      <c r="B83" s="162" t="s">
        <v>128</v>
      </c>
      <c r="C83" s="157"/>
      <c r="D83" s="163" t="n">
        <v>0</v>
      </c>
      <c r="E83" s="163" t="n">
        <v>0</v>
      </c>
      <c r="F83" s="163" t="n">
        <v>0</v>
      </c>
      <c r="G83" s="163" t="n">
        <v>0</v>
      </c>
      <c r="H83" s="163" t="n">
        <v>0</v>
      </c>
      <c r="I83" s="163" t="n">
        <v>0</v>
      </c>
      <c r="J83" s="163" t="n">
        <v>0</v>
      </c>
      <c r="K83" s="163" t="n">
        <v>0</v>
      </c>
      <c r="L83" s="163" t="n">
        <v>0</v>
      </c>
      <c r="M83" s="163" t="n">
        <v>0</v>
      </c>
      <c r="N83" s="163" t="n">
        <f aca="false">16.7/336</f>
        <v>0.049702380952381</v>
      </c>
      <c r="O83" s="163" t="n">
        <v>0</v>
      </c>
      <c r="P83" s="163" t="n">
        <v>0</v>
      </c>
      <c r="Q83" s="163" t="n">
        <v>0</v>
      </c>
      <c r="R83" s="163" t="n">
        <v>0</v>
      </c>
      <c r="S83" s="163" t="n">
        <v>0</v>
      </c>
      <c r="T83" s="163" t="n">
        <v>0</v>
      </c>
      <c r="U83" s="163" t="n">
        <v>0</v>
      </c>
      <c r="V83" s="163" t="n">
        <v>0</v>
      </c>
      <c r="W83" s="163" t="n">
        <v>0</v>
      </c>
      <c r="X83" s="163" t="n">
        <f aca="false">+(0.95-0.0497)/18</f>
        <v>0.0500166666666667</v>
      </c>
      <c r="Y83" s="163" t="n">
        <f aca="false">+(0.95-0.0497)/18</f>
        <v>0.0500166666666667</v>
      </c>
      <c r="Z83" s="164" t="n">
        <f aca="false">+(0.95-0.0497)/18</f>
        <v>0.0500166666666667</v>
      </c>
      <c r="AA83" s="163" t="n">
        <f aca="false">+(0.95-0.0497)/18</f>
        <v>0.0500166666666667</v>
      </c>
      <c r="AB83" s="163" t="n">
        <f aca="false">+(0.95-0.0497)/18</f>
        <v>0.0500166666666667</v>
      </c>
      <c r="AC83" s="163" t="n">
        <f aca="false">+(0.95-0.0497)/18</f>
        <v>0.0500166666666667</v>
      </c>
      <c r="AD83" s="163" t="n">
        <f aca="false">+(0.95-0.0497)/18</f>
        <v>0.0500166666666667</v>
      </c>
      <c r="AE83" s="163" t="n">
        <f aca="false">+(0.95-0.0497)/18</f>
        <v>0.0500166666666667</v>
      </c>
      <c r="AF83" s="163" t="n">
        <f aca="false">+(0.95-0.0497)/18</f>
        <v>0.0500166666666667</v>
      </c>
      <c r="AG83" s="163" t="n">
        <f aca="false">+(0.95-0.0497)/18</f>
        <v>0.0500166666666667</v>
      </c>
      <c r="AH83" s="163" t="n">
        <f aca="false">+(0.95-0.0497)/18</f>
        <v>0.0500166666666667</v>
      </c>
      <c r="AI83" s="163" t="n">
        <f aca="false">+(0.95-0.0497)/18</f>
        <v>0.0500166666666667</v>
      </c>
      <c r="AJ83" s="163" t="n">
        <f aca="false">+(0.95-0.0497)/18</f>
        <v>0.0500166666666667</v>
      </c>
      <c r="AK83" s="163" t="n">
        <f aca="false">+(0.95-0.0497)/18</f>
        <v>0.0500166666666667</v>
      </c>
      <c r="AL83" s="163" t="n">
        <f aca="false">+(0.95-0.0497)/18</f>
        <v>0.0500166666666667</v>
      </c>
      <c r="AM83" s="163" t="n">
        <f aca="false">+(0.95-0.0497)/18</f>
        <v>0.0500166666666667</v>
      </c>
      <c r="AN83" s="163" t="n">
        <f aca="false">+(0.95-0.0497)/18</f>
        <v>0.0500166666666667</v>
      </c>
      <c r="AO83" s="163" t="n">
        <f aca="false">+(0.95-0.0497)/18</f>
        <v>0.0500166666666667</v>
      </c>
      <c r="AP83" s="163" t="n">
        <v>0</v>
      </c>
      <c r="AQ83" s="163" t="n">
        <v>0</v>
      </c>
      <c r="AR83" s="163" t="n">
        <v>0</v>
      </c>
      <c r="AS83" s="163" t="n">
        <v>0</v>
      </c>
      <c r="AT83" s="163" t="n">
        <v>0.05</v>
      </c>
      <c r="AU83" s="163" t="n">
        <v>0</v>
      </c>
      <c r="AV83" s="163" t="n">
        <v>0</v>
      </c>
      <c r="AW83" s="163" t="n">
        <v>0</v>
      </c>
      <c r="AX83" s="163" t="n">
        <v>0</v>
      </c>
      <c r="AY83" s="163" t="n">
        <v>0</v>
      </c>
      <c r="AZ83" s="163" t="n">
        <v>0</v>
      </c>
      <c r="BA83" s="165" t="n">
        <v>0</v>
      </c>
      <c r="BB83" s="162" t="n">
        <v>0</v>
      </c>
      <c r="BC83" s="166" t="n">
        <f aca="false">SUM(N83:BB83)</f>
        <v>1.00000238095238</v>
      </c>
    </row>
    <row r="84" customFormat="false" ht="12.75" hidden="false" customHeight="false" outlineLevel="0" collapsed="false">
      <c r="A84" s="166"/>
      <c r="B84" s="162" t="s">
        <v>129</v>
      </c>
      <c r="C84" s="157"/>
      <c r="D84" s="163" t="n">
        <f aca="false">+D83</f>
        <v>0</v>
      </c>
      <c r="E84" s="163" t="n">
        <f aca="false">+D84+E83</f>
        <v>0</v>
      </c>
      <c r="F84" s="163" t="n">
        <f aca="false">+E84+F83</f>
        <v>0</v>
      </c>
      <c r="G84" s="163" t="n">
        <f aca="false">+F84+G83</f>
        <v>0</v>
      </c>
      <c r="H84" s="163" t="n">
        <f aca="false">+G84+H83</f>
        <v>0</v>
      </c>
      <c r="I84" s="163" t="n">
        <f aca="false">+H84+I83</f>
        <v>0</v>
      </c>
      <c r="J84" s="163" t="n">
        <f aca="false">+I84+J83</f>
        <v>0</v>
      </c>
      <c r="K84" s="163" t="n">
        <f aca="false">+J84+K83</f>
        <v>0</v>
      </c>
      <c r="L84" s="163" t="n">
        <f aca="false">+K84+L83</f>
        <v>0</v>
      </c>
      <c r="M84" s="163" t="n">
        <f aca="false">+L84+M83</f>
        <v>0</v>
      </c>
      <c r="N84" s="163" t="n">
        <f aca="false">+M84+N83</f>
        <v>0.049702380952381</v>
      </c>
      <c r="O84" s="163" t="n">
        <f aca="false">+N84+O83</f>
        <v>0.049702380952381</v>
      </c>
      <c r="P84" s="163" t="n">
        <f aca="false">+O84+P83</f>
        <v>0.049702380952381</v>
      </c>
      <c r="Q84" s="163" t="n">
        <f aca="false">+P84+Q83</f>
        <v>0.049702380952381</v>
      </c>
      <c r="R84" s="163" t="n">
        <f aca="false">+Q84+R83</f>
        <v>0.049702380952381</v>
      </c>
      <c r="S84" s="163" t="n">
        <f aca="false">+R84+S83</f>
        <v>0.049702380952381</v>
      </c>
      <c r="T84" s="163" t="n">
        <f aca="false">+S84+T83</f>
        <v>0.049702380952381</v>
      </c>
      <c r="U84" s="163" t="n">
        <f aca="false">+T84+U83</f>
        <v>0.049702380952381</v>
      </c>
      <c r="V84" s="163" t="n">
        <f aca="false">+U84+V83</f>
        <v>0.049702380952381</v>
      </c>
      <c r="W84" s="163" t="n">
        <f aca="false">+V84+W83</f>
        <v>0.049702380952381</v>
      </c>
      <c r="X84" s="163" t="n">
        <f aca="false">+W84+X83</f>
        <v>0.0997190476190476</v>
      </c>
      <c r="Y84" s="163" t="n">
        <f aca="false">+X84+Y83</f>
        <v>0.149735714285714</v>
      </c>
      <c r="Z84" s="164" t="n">
        <f aca="false">+Y84+Z83</f>
        <v>0.199752380952381</v>
      </c>
      <c r="AA84" s="163" t="n">
        <f aca="false">+Z84+AA83</f>
        <v>0.249769047619048</v>
      </c>
      <c r="AB84" s="163" t="n">
        <f aca="false">+AA84+AB83</f>
        <v>0.299785714285714</v>
      </c>
      <c r="AC84" s="163" t="n">
        <f aca="false">+AB84+AC83</f>
        <v>0.349802380952381</v>
      </c>
      <c r="AD84" s="163" t="n">
        <f aca="false">+AC84+AD83</f>
        <v>0.399819047619048</v>
      </c>
      <c r="AE84" s="163" t="n">
        <f aca="false">+AD84+AE83</f>
        <v>0.449835714285714</v>
      </c>
      <c r="AF84" s="163" t="n">
        <f aca="false">+AE84+AF83</f>
        <v>0.499852380952381</v>
      </c>
      <c r="AG84" s="163" t="n">
        <f aca="false">+AF84+AG83</f>
        <v>0.549869047619048</v>
      </c>
      <c r="AH84" s="163" t="n">
        <f aca="false">+AG84+AH83</f>
        <v>0.599885714285714</v>
      </c>
      <c r="AI84" s="163" t="n">
        <f aca="false">+AH84+AI83</f>
        <v>0.649902380952381</v>
      </c>
      <c r="AJ84" s="163" t="n">
        <f aca="false">+AI84+AJ83</f>
        <v>0.699919047619048</v>
      </c>
      <c r="AK84" s="163" t="n">
        <f aca="false">+AJ84+AK83</f>
        <v>0.749935714285714</v>
      </c>
      <c r="AL84" s="163" t="n">
        <f aca="false">+AK84+AL83</f>
        <v>0.799952380952381</v>
      </c>
      <c r="AM84" s="163" t="n">
        <f aca="false">+AL84+AM83</f>
        <v>0.849969047619048</v>
      </c>
      <c r="AN84" s="163" t="n">
        <f aca="false">+AM84+AN83</f>
        <v>0.899985714285715</v>
      </c>
      <c r="AO84" s="163" t="n">
        <f aca="false">+AN84+AO83</f>
        <v>0.950002380952381</v>
      </c>
      <c r="AP84" s="163" t="n">
        <f aca="false">+AO84+AP83</f>
        <v>0.950002380952381</v>
      </c>
      <c r="AQ84" s="163" t="n">
        <f aca="false">+AP84+AQ83</f>
        <v>0.950002380952381</v>
      </c>
      <c r="AR84" s="163" t="n">
        <f aca="false">+AQ84+AR83</f>
        <v>0.950002380952381</v>
      </c>
      <c r="AS84" s="163" t="n">
        <f aca="false">+AR84+AS83</f>
        <v>0.950002380952381</v>
      </c>
      <c r="AT84" s="163" t="n">
        <f aca="false">+AS84+AT83</f>
        <v>1.00000238095238</v>
      </c>
      <c r="AU84" s="163" t="n">
        <f aca="false">+AT84+AU83</f>
        <v>1.00000238095238</v>
      </c>
      <c r="AV84" s="163" t="n">
        <f aca="false">+AU84+AV83</f>
        <v>1.00000238095238</v>
      </c>
      <c r="AW84" s="163" t="n">
        <f aca="false">+AV84+AW83</f>
        <v>1.00000238095238</v>
      </c>
      <c r="AX84" s="163" t="n">
        <f aca="false">+AW84+AX83</f>
        <v>1.00000238095238</v>
      </c>
      <c r="AY84" s="163" t="n">
        <f aca="false">+AX84+AY83</f>
        <v>1.00000238095238</v>
      </c>
      <c r="AZ84" s="163" t="n">
        <f aca="false">+AY84+AZ83</f>
        <v>1.00000238095238</v>
      </c>
      <c r="BA84" s="165" t="n">
        <f aca="false">+AZ84+BA83</f>
        <v>1.00000238095238</v>
      </c>
      <c r="BB84" s="162" t="n">
        <f aca="false">+BA84+BB83</f>
        <v>1.00000238095238</v>
      </c>
    </row>
    <row r="85" customFormat="false" ht="12.75" hidden="false" customHeight="false" outlineLevel="0" collapsed="false">
      <c r="A85" s="166"/>
      <c r="B85" s="162" t="s">
        <v>130</v>
      </c>
      <c r="C85" s="157"/>
      <c r="D85" s="163" t="n">
        <v>0</v>
      </c>
      <c r="E85" s="163" t="n">
        <v>0</v>
      </c>
      <c r="F85" s="163" t="n">
        <v>0</v>
      </c>
      <c r="G85" s="163" t="n">
        <v>0</v>
      </c>
      <c r="H85" s="163" t="n">
        <v>0</v>
      </c>
      <c r="I85" s="163" t="n">
        <v>0</v>
      </c>
      <c r="J85" s="163" t="n">
        <v>0</v>
      </c>
      <c r="K85" s="163" t="n">
        <v>0</v>
      </c>
      <c r="L85" s="163" t="n">
        <v>0</v>
      </c>
      <c r="M85" s="163" t="n">
        <v>0</v>
      </c>
      <c r="N85" s="163" t="n">
        <v>0.05</v>
      </c>
      <c r="O85" s="163" t="n">
        <v>0</v>
      </c>
      <c r="P85" s="163" t="n">
        <v>0</v>
      </c>
      <c r="Q85" s="163" t="n">
        <v>0</v>
      </c>
      <c r="R85" s="163" t="n">
        <v>0</v>
      </c>
      <c r="S85" s="163" t="n">
        <v>0</v>
      </c>
      <c r="T85" s="163" t="n">
        <v>0</v>
      </c>
      <c r="U85" s="163" t="n">
        <v>0</v>
      </c>
      <c r="V85" s="163" t="n">
        <v>0</v>
      </c>
      <c r="W85" s="163" t="n">
        <v>0</v>
      </c>
      <c r="X85" s="163" t="n">
        <f aca="false">+(0.34-0.05)/18</f>
        <v>0.0161111111111111</v>
      </c>
      <c r="Y85" s="163" t="n">
        <f aca="false">+(0.34-0.05)/18</f>
        <v>0.0161111111111111</v>
      </c>
      <c r="Z85" s="164" t="n">
        <f aca="false">+(0.34-0.05)/18</f>
        <v>0.0161111111111111</v>
      </c>
      <c r="AA85" s="163" t="n">
        <f aca="false">+(0.34-0.05)/18</f>
        <v>0.0161111111111111</v>
      </c>
      <c r="AB85" s="163" t="n">
        <f aca="false">+(0.34-0.05)/18</f>
        <v>0.0161111111111111</v>
      </c>
      <c r="AC85" s="163" t="n">
        <f aca="false">+(0.34-0.05)/18</f>
        <v>0.0161111111111111</v>
      </c>
      <c r="AD85" s="163" t="n">
        <f aca="false">+(0.34-0.05)/18</f>
        <v>0.0161111111111111</v>
      </c>
      <c r="AE85" s="163" t="n">
        <f aca="false">+(0.34-0.05)/18</f>
        <v>0.0161111111111111</v>
      </c>
      <c r="AF85" s="163" t="n">
        <f aca="false">+(0.34-0.05)/18</f>
        <v>0.0161111111111111</v>
      </c>
      <c r="AG85" s="163" t="n">
        <f aca="false">+(0.34-0.05)/18</f>
        <v>0.0161111111111111</v>
      </c>
      <c r="AH85" s="163" t="n">
        <f aca="false">+(0.34-0.05)/18</f>
        <v>0.0161111111111111</v>
      </c>
      <c r="AI85" s="163" t="n">
        <f aca="false">+(0.34-0.05)/18</f>
        <v>0.0161111111111111</v>
      </c>
      <c r="AJ85" s="163" t="n">
        <f aca="false">+(0.34-0.05)/18</f>
        <v>0.0161111111111111</v>
      </c>
      <c r="AK85" s="163" t="n">
        <f aca="false">+(0.34-0.05)/18</f>
        <v>0.0161111111111111</v>
      </c>
      <c r="AL85" s="163" t="n">
        <f aca="false">+(0.34-0.05)/18</f>
        <v>0.0161111111111111</v>
      </c>
      <c r="AM85" s="163" t="n">
        <f aca="false">+(0.34-0.05)/18</f>
        <v>0.0161111111111111</v>
      </c>
      <c r="AN85" s="163" t="n">
        <f aca="false">+(0.34-0.05)/18</f>
        <v>0.0161111111111111</v>
      </c>
      <c r="AO85" s="163" t="n">
        <f aca="false">+(0.34-0.05)/18</f>
        <v>0.0161111111111111</v>
      </c>
      <c r="AP85" s="163" t="n">
        <v>0.66</v>
      </c>
      <c r="AQ85" s="163" t="n">
        <v>0</v>
      </c>
      <c r="AR85" s="163" t="n">
        <v>0</v>
      </c>
      <c r="AS85" s="163" t="n">
        <v>0</v>
      </c>
      <c r="AT85" s="163" t="n">
        <v>0</v>
      </c>
      <c r="AU85" s="163" t="n">
        <v>0</v>
      </c>
      <c r="AV85" s="163" t="n">
        <v>0</v>
      </c>
      <c r="AW85" s="163" t="n">
        <v>0</v>
      </c>
      <c r="AX85" s="163" t="n">
        <v>0</v>
      </c>
      <c r="AY85" s="163" t="n">
        <v>0</v>
      </c>
      <c r="AZ85" s="163" t="n">
        <v>0</v>
      </c>
      <c r="BA85" s="165" t="n">
        <v>0</v>
      </c>
      <c r="BB85" s="162" t="n">
        <v>0</v>
      </c>
      <c r="BC85" s="166" t="n">
        <f aca="false">SUM(N85:BB85)</f>
        <v>1</v>
      </c>
    </row>
    <row r="86" customFormat="false" ht="12.75" hidden="false" customHeight="false" outlineLevel="0" collapsed="false">
      <c r="A86" s="166"/>
      <c r="B86" s="162" t="s">
        <v>131</v>
      </c>
      <c r="C86" s="157"/>
      <c r="D86" s="163" t="n">
        <f aca="false">+D85</f>
        <v>0</v>
      </c>
      <c r="E86" s="163" t="n">
        <f aca="false">+D86+E85</f>
        <v>0</v>
      </c>
      <c r="F86" s="163" t="n">
        <f aca="false">+E86+F85</f>
        <v>0</v>
      </c>
      <c r="G86" s="163" t="n">
        <f aca="false">+F86+G85</f>
        <v>0</v>
      </c>
      <c r="H86" s="163" t="n">
        <f aca="false">+G86+H85</f>
        <v>0</v>
      </c>
      <c r="I86" s="163" t="n">
        <f aca="false">+H86+I85</f>
        <v>0</v>
      </c>
      <c r="J86" s="163" t="n">
        <f aca="false">+I86+J85</f>
        <v>0</v>
      </c>
      <c r="K86" s="163" t="n">
        <f aca="false">+J86+K85</f>
        <v>0</v>
      </c>
      <c r="L86" s="163" t="n">
        <f aca="false">+K86+L85</f>
        <v>0</v>
      </c>
      <c r="M86" s="163" t="n">
        <f aca="false">+L86+M85</f>
        <v>0</v>
      </c>
      <c r="N86" s="163" t="n">
        <f aca="false">+M86+N85</f>
        <v>0.05</v>
      </c>
      <c r="O86" s="163" t="n">
        <f aca="false">+N86+O85</f>
        <v>0.05</v>
      </c>
      <c r="P86" s="163" t="n">
        <f aca="false">+O86+P85</f>
        <v>0.05</v>
      </c>
      <c r="Q86" s="163" t="n">
        <f aca="false">+P86+Q85</f>
        <v>0.05</v>
      </c>
      <c r="R86" s="163" t="n">
        <f aca="false">+Q86+R85</f>
        <v>0.05</v>
      </c>
      <c r="S86" s="163" t="n">
        <f aca="false">+R86+S85</f>
        <v>0.05</v>
      </c>
      <c r="T86" s="163" t="n">
        <f aca="false">+S86+T85</f>
        <v>0.05</v>
      </c>
      <c r="U86" s="163" t="n">
        <f aca="false">+T86+U85</f>
        <v>0.05</v>
      </c>
      <c r="V86" s="163" t="n">
        <f aca="false">+U86+V85</f>
        <v>0.05</v>
      </c>
      <c r="W86" s="163" t="n">
        <f aca="false">+V86+W85</f>
        <v>0.05</v>
      </c>
      <c r="X86" s="163" t="n">
        <f aca="false">+W86+X85</f>
        <v>0.0661111111111111</v>
      </c>
      <c r="Y86" s="163" t="n">
        <f aca="false">+X86+Y85</f>
        <v>0.0822222222222222</v>
      </c>
      <c r="Z86" s="164" t="n">
        <f aca="false">+Y86+Z85</f>
        <v>0.0983333333333334</v>
      </c>
      <c r="AA86" s="163" t="n">
        <f aca="false">+Z86+AA85</f>
        <v>0.114444444444444</v>
      </c>
      <c r="AB86" s="163" t="n">
        <f aca="false">+AA86+AB85</f>
        <v>0.130555555555556</v>
      </c>
      <c r="AC86" s="163" t="n">
        <f aca="false">+AB86+AC85</f>
        <v>0.146666666666667</v>
      </c>
      <c r="AD86" s="163" t="n">
        <f aca="false">+AC86+AD85</f>
        <v>0.162777777777778</v>
      </c>
      <c r="AE86" s="163" t="n">
        <f aca="false">+AD86+AE85</f>
        <v>0.178888888888889</v>
      </c>
      <c r="AF86" s="163" t="n">
        <f aca="false">+AE86+AF85</f>
        <v>0.195</v>
      </c>
      <c r="AG86" s="163" t="n">
        <f aca="false">+AF86+AG85</f>
        <v>0.211111111111111</v>
      </c>
      <c r="AH86" s="163" t="n">
        <f aca="false">+AG86+AH85</f>
        <v>0.227222222222222</v>
      </c>
      <c r="AI86" s="163" t="n">
        <f aca="false">+AH86+AI85</f>
        <v>0.243333333333333</v>
      </c>
      <c r="AJ86" s="163" t="n">
        <f aca="false">+AI86+AJ85</f>
        <v>0.259444444444444</v>
      </c>
      <c r="AK86" s="163" t="n">
        <f aca="false">+AJ86+AK85</f>
        <v>0.275555555555556</v>
      </c>
      <c r="AL86" s="163" t="n">
        <f aca="false">+AK86+AL85</f>
        <v>0.291666666666667</v>
      </c>
      <c r="AM86" s="163" t="n">
        <f aca="false">+AL86+AM85</f>
        <v>0.307777777777778</v>
      </c>
      <c r="AN86" s="163" t="n">
        <f aca="false">+AM86+AN85</f>
        <v>0.323888888888889</v>
      </c>
      <c r="AO86" s="163" t="n">
        <f aca="false">+AN86+AO85</f>
        <v>0.34</v>
      </c>
      <c r="AP86" s="163" t="n">
        <f aca="false">+AO86+AP85</f>
        <v>1</v>
      </c>
      <c r="AQ86" s="163" t="n">
        <f aca="false">+AP86+AQ85</f>
        <v>1</v>
      </c>
      <c r="AR86" s="163" t="n">
        <f aca="false">+AQ86+AR85</f>
        <v>1</v>
      </c>
      <c r="AS86" s="163" t="n">
        <f aca="false">+AR86+AS85</f>
        <v>1</v>
      </c>
      <c r="AT86" s="163" t="n">
        <f aca="false">+AS86+AT85</f>
        <v>1</v>
      </c>
      <c r="AU86" s="163" t="n">
        <f aca="false">+AT86+AU85</f>
        <v>1</v>
      </c>
      <c r="AV86" s="163" t="n">
        <f aca="false">+AU86+AV85</f>
        <v>1</v>
      </c>
      <c r="AW86" s="163" t="n">
        <f aca="false">+AV86+AW85</f>
        <v>1</v>
      </c>
      <c r="AX86" s="163" t="n">
        <f aca="false">+AW86+AX85</f>
        <v>1</v>
      </c>
      <c r="AY86" s="163" t="n">
        <f aca="false">+AX86+AY85</f>
        <v>1</v>
      </c>
      <c r="AZ86" s="163" t="n">
        <f aca="false">+AY86+AZ85</f>
        <v>1</v>
      </c>
      <c r="BA86" s="165" t="n">
        <f aca="false">+AZ86+BA85</f>
        <v>1</v>
      </c>
      <c r="BB86" s="162" t="n">
        <f aca="false">+BA86+BB85</f>
        <v>1</v>
      </c>
    </row>
    <row r="87" customFormat="false" ht="12.75" hidden="false" customHeight="false" outlineLevel="0" collapsed="false">
      <c r="A87" s="171"/>
      <c r="B87" s="167"/>
      <c r="C87" s="157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9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70"/>
      <c r="BB87" s="167"/>
    </row>
    <row r="88" customFormat="false" ht="12.75" hidden="false" customHeight="false" outlineLevel="0" collapsed="false">
      <c r="A88" s="172"/>
      <c r="B88" s="172" t="s">
        <v>132</v>
      </c>
      <c r="C88" s="173" t="n">
        <v>14</v>
      </c>
      <c r="D88" s="174" t="n">
        <f aca="false">+D84*$C88</f>
        <v>0</v>
      </c>
      <c r="E88" s="174" t="n">
        <f aca="false">+E84*$C88</f>
        <v>0</v>
      </c>
      <c r="F88" s="174" t="n">
        <f aca="false">+F84*$C88</f>
        <v>0</v>
      </c>
      <c r="G88" s="174" t="n">
        <f aca="false">+G84*$C88</f>
        <v>0</v>
      </c>
      <c r="H88" s="174" t="n">
        <f aca="false">+H84*$C88</f>
        <v>0</v>
      </c>
      <c r="I88" s="174" t="n">
        <f aca="false">+I84*$C88</f>
        <v>0</v>
      </c>
      <c r="J88" s="174" t="n">
        <f aca="false">+J84*$C88</f>
        <v>0</v>
      </c>
      <c r="K88" s="174" t="n">
        <f aca="false">+K84*$C88</f>
        <v>0</v>
      </c>
      <c r="L88" s="174" t="n">
        <f aca="false">+L84*$C88</f>
        <v>0</v>
      </c>
      <c r="M88" s="174" t="n">
        <f aca="false">+M84*$C88</f>
        <v>0</v>
      </c>
      <c r="N88" s="174" t="n">
        <f aca="false">+N84*$C88</f>
        <v>0.695833333333333</v>
      </c>
      <c r="O88" s="174" t="n">
        <f aca="false">+O84*$C88</f>
        <v>0.695833333333333</v>
      </c>
      <c r="P88" s="174" t="n">
        <f aca="false">+P84*$C88</f>
        <v>0.695833333333333</v>
      </c>
      <c r="Q88" s="174" t="n">
        <f aca="false">+Q84*$C88</f>
        <v>0.695833333333333</v>
      </c>
      <c r="R88" s="174" t="n">
        <f aca="false">+R84*$C88</f>
        <v>0.695833333333333</v>
      </c>
      <c r="S88" s="174" t="n">
        <f aca="false">+S84*$C88</f>
        <v>0.695833333333333</v>
      </c>
      <c r="T88" s="174" t="n">
        <f aca="false">+T84*$C88</f>
        <v>0.695833333333333</v>
      </c>
      <c r="U88" s="174" t="n">
        <f aca="false">+U84*$C88</f>
        <v>0.695833333333333</v>
      </c>
      <c r="V88" s="174" t="n">
        <f aca="false">+V84*$C88</f>
        <v>0.695833333333333</v>
      </c>
      <c r="W88" s="174" t="n">
        <f aca="false">+W84*$C88</f>
        <v>0.695833333333333</v>
      </c>
      <c r="X88" s="174" t="n">
        <f aca="false">+X84*$C88</f>
        <v>1.39606666666667</v>
      </c>
      <c r="Y88" s="174" t="n">
        <f aca="false">+Y84*$C88</f>
        <v>2.0963</v>
      </c>
      <c r="Z88" s="175" t="n">
        <f aca="false">+Z84*$C88</f>
        <v>2.79653333333333</v>
      </c>
      <c r="AA88" s="174" t="n">
        <f aca="false">+AA84*$C88</f>
        <v>3.49676666666667</v>
      </c>
      <c r="AB88" s="174" t="n">
        <f aca="false">+AB84*$C88</f>
        <v>4.197</v>
      </c>
      <c r="AC88" s="174" t="n">
        <f aca="false">+AC84*$C88</f>
        <v>4.89723333333333</v>
      </c>
      <c r="AD88" s="174" t="n">
        <f aca="false">+AD84*$C88</f>
        <v>5.59746666666667</v>
      </c>
      <c r="AE88" s="174" t="n">
        <f aca="false">+AE84*$C88</f>
        <v>6.2977</v>
      </c>
      <c r="AF88" s="174" t="n">
        <f aca="false">+AF84*$C88</f>
        <v>6.99793333333333</v>
      </c>
      <c r="AG88" s="174" t="n">
        <f aca="false">+AG84*$C88</f>
        <v>7.69816666666667</v>
      </c>
      <c r="AH88" s="174" t="n">
        <f aca="false">+AH84*$C88</f>
        <v>8.3984</v>
      </c>
      <c r="AI88" s="174" t="n">
        <f aca="false">+AI84*$C88</f>
        <v>9.09863333333333</v>
      </c>
      <c r="AJ88" s="174" t="n">
        <f aca="false">+AJ84*$C88</f>
        <v>9.79886666666667</v>
      </c>
      <c r="AK88" s="174" t="n">
        <f aca="false">+AK84*$C88</f>
        <v>10.4991</v>
      </c>
      <c r="AL88" s="174" t="n">
        <f aca="false">+AL84*$C88</f>
        <v>11.1993333333333</v>
      </c>
      <c r="AM88" s="174" t="n">
        <f aca="false">+AM84*$C88</f>
        <v>11.8995666666667</v>
      </c>
      <c r="AN88" s="174" t="n">
        <f aca="false">+AN84*$C88</f>
        <v>12.5998</v>
      </c>
      <c r="AO88" s="174" t="n">
        <f aca="false">+AO84*$C88</f>
        <v>13.3000333333333</v>
      </c>
      <c r="AP88" s="174" t="n">
        <f aca="false">+AP84*$C88</f>
        <v>13.3000333333333</v>
      </c>
      <c r="AQ88" s="174" t="n">
        <f aca="false">+AQ84*$C88</f>
        <v>13.3000333333333</v>
      </c>
      <c r="AR88" s="174" t="n">
        <f aca="false">+AR84*$C88</f>
        <v>13.3000333333333</v>
      </c>
      <c r="AS88" s="174" t="n">
        <f aca="false">+AS84*$C88</f>
        <v>13.3000333333333</v>
      </c>
      <c r="AT88" s="174" t="n">
        <f aca="false">+AT84*$C88</f>
        <v>14.0000333333333</v>
      </c>
      <c r="AU88" s="174" t="n">
        <f aca="false">+AU84*$C88</f>
        <v>14.0000333333333</v>
      </c>
      <c r="AV88" s="174" t="n">
        <f aca="false">+AV84*$C88</f>
        <v>14.0000333333333</v>
      </c>
      <c r="AW88" s="174" t="n">
        <f aca="false">+AW84*$C88</f>
        <v>14.0000333333333</v>
      </c>
      <c r="AX88" s="174" t="n">
        <f aca="false">+AX84*$C88</f>
        <v>14.0000333333333</v>
      </c>
      <c r="AY88" s="174" t="n">
        <f aca="false">+AY84*$C88</f>
        <v>14.0000333333333</v>
      </c>
      <c r="AZ88" s="174" t="n">
        <f aca="false">+AZ84*$C88</f>
        <v>14.0000333333333</v>
      </c>
      <c r="BA88" s="176" t="n">
        <f aca="false">+BA84*$C88</f>
        <v>14.0000333333333</v>
      </c>
      <c r="BB88" s="177" t="n">
        <f aca="false">+BB84*$C88</f>
        <v>14.0000333333333</v>
      </c>
      <c r="BC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</row>
    <row r="89" customFormat="false" ht="13.5" hidden="false" customHeight="false" outlineLevel="0" collapsed="false">
      <c r="A89" s="178"/>
      <c r="B89" s="178" t="s">
        <v>133</v>
      </c>
      <c r="C89" s="179" t="str">
        <f aca="false">+'NTP or Sold'!C7</f>
        <v>NTP</v>
      </c>
      <c r="D89" s="180" t="n">
        <f aca="false">+D86*$C88</f>
        <v>0</v>
      </c>
      <c r="E89" s="180" t="n">
        <f aca="false">+E86*$C88</f>
        <v>0</v>
      </c>
      <c r="F89" s="180" t="n">
        <f aca="false">+F86*$C88</f>
        <v>0</v>
      </c>
      <c r="G89" s="180" t="n">
        <f aca="false">+G86*$C88</f>
        <v>0</v>
      </c>
      <c r="H89" s="180" t="n">
        <f aca="false">+H86*$C88</f>
        <v>0</v>
      </c>
      <c r="I89" s="180" t="n">
        <f aca="false">+I86*$C88</f>
        <v>0</v>
      </c>
      <c r="J89" s="180" t="n">
        <f aca="false">+J86*$C88</f>
        <v>0</v>
      </c>
      <c r="K89" s="180" t="n">
        <f aca="false">+K86*$C88</f>
        <v>0</v>
      </c>
      <c r="L89" s="180" t="n">
        <f aca="false">+L86*$C88</f>
        <v>0</v>
      </c>
      <c r="M89" s="180" t="n">
        <f aca="false">+M86*$C88</f>
        <v>0</v>
      </c>
      <c r="N89" s="180" t="n">
        <f aca="false">+N86*$C88</f>
        <v>0.7</v>
      </c>
      <c r="O89" s="180" t="n">
        <f aca="false">+O86*$C88</f>
        <v>0.7</v>
      </c>
      <c r="P89" s="180" t="n">
        <f aca="false">+P86*$C88</f>
        <v>0.7</v>
      </c>
      <c r="Q89" s="180" t="n">
        <f aca="false">+Q86*$C88</f>
        <v>0.7</v>
      </c>
      <c r="R89" s="180" t="n">
        <f aca="false">+R86*$C88</f>
        <v>0.7</v>
      </c>
      <c r="S89" s="180" t="n">
        <f aca="false">+S86*$C88</f>
        <v>0.7</v>
      </c>
      <c r="T89" s="180" t="n">
        <f aca="false">+T86*$C88</f>
        <v>0.7</v>
      </c>
      <c r="U89" s="180" t="n">
        <f aca="false">+U86*$C88</f>
        <v>0.7</v>
      </c>
      <c r="V89" s="180" t="n">
        <f aca="false">+V86*$C88</f>
        <v>0.7</v>
      </c>
      <c r="W89" s="180" t="n">
        <f aca="false">+W86*$C88</f>
        <v>0.7</v>
      </c>
      <c r="X89" s="180" t="n">
        <f aca="false">+X86*$C88</f>
        <v>0.925555555555556</v>
      </c>
      <c r="Y89" s="180" t="n">
        <f aca="false">+Y86*$C88</f>
        <v>1.15111111111111</v>
      </c>
      <c r="Z89" s="181" t="n">
        <f aca="false">+Z86*$C88</f>
        <v>1.37666666666667</v>
      </c>
      <c r="AA89" s="180" t="n">
        <f aca="false">+AA86*$C88</f>
        <v>1.60222222222222</v>
      </c>
      <c r="AB89" s="180" t="n">
        <f aca="false">+AB86*$C88</f>
        <v>1.82777777777778</v>
      </c>
      <c r="AC89" s="180" t="n">
        <f aca="false">+AC86*$C88</f>
        <v>2.05333333333333</v>
      </c>
      <c r="AD89" s="180" t="n">
        <f aca="false">+AD86*$C88</f>
        <v>2.27888888888889</v>
      </c>
      <c r="AE89" s="180" t="n">
        <f aca="false">+AE86*$C88</f>
        <v>2.50444444444444</v>
      </c>
      <c r="AF89" s="180" t="n">
        <f aca="false">+AF86*$C88</f>
        <v>2.73</v>
      </c>
      <c r="AG89" s="180" t="n">
        <f aca="false">+AG86*$C88</f>
        <v>2.95555555555556</v>
      </c>
      <c r="AH89" s="180" t="n">
        <f aca="false">+AH86*$C88</f>
        <v>3.18111111111111</v>
      </c>
      <c r="AI89" s="180" t="n">
        <f aca="false">+AI86*$C88</f>
        <v>3.40666666666667</v>
      </c>
      <c r="AJ89" s="180" t="n">
        <f aca="false">+AJ86*$C88</f>
        <v>3.63222222222222</v>
      </c>
      <c r="AK89" s="180" t="n">
        <f aca="false">+AK86*$C88</f>
        <v>3.85777777777778</v>
      </c>
      <c r="AL89" s="180" t="n">
        <f aca="false">+AL86*$C88</f>
        <v>4.08333333333333</v>
      </c>
      <c r="AM89" s="180" t="n">
        <f aca="false">+AM86*$C88</f>
        <v>4.30888888888889</v>
      </c>
      <c r="AN89" s="180" t="n">
        <f aca="false">+AN86*$C88</f>
        <v>4.53444444444445</v>
      </c>
      <c r="AO89" s="180" t="n">
        <f aca="false">+AO86*$C88</f>
        <v>4.76</v>
      </c>
      <c r="AP89" s="180" t="n">
        <f aca="false">+AP86*$C88</f>
        <v>14</v>
      </c>
      <c r="AQ89" s="180" t="n">
        <f aca="false">+AQ86*$C88</f>
        <v>14</v>
      </c>
      <c r="AR89" s="180" t="n">
        <f aca="false">+AR86*$C88</f>
        <v>14</v>
      </c>
      <c r="AS89" s="180" t="n">
        <f aca="false">+AS86*$C88</f>
        <v>14</v>
      </c>
      <c r="AT89" s="180" t="n">
        <f aca="false">+AT86*$C88</f>
        <v>14</v>
      </c>
      <c r="AU89" s="180" t="n">
        <f aca="false">+AU86*$C88</f>
        <v>14</v>
      </c>
      <c r="AV89" s="180" t="n">
        <f aca="false">+AV86*$C88</f>
        <v>14</v>
      </c>
      <c r="AW89" s="180" t="n">
        <f aca="false">+AW86*$C88</f>
        <v>14</v>
      </c>
      <c r="AX89" s="180" t="n">
        <f aca="false">+AX86*$C88</f>
        <v>14</v>
      </c>
      <c r="AY89" s="180" t="n">
        <f aca="false">+AY86*$C88</f>
        <v>14</v>
      </c>
      <c r="AZ89" s="180" t="n">
        <f aca="false">+AZ86*$C88</f>
        <v>14</v>
      </c>
      <c r="BA89" s="182" t="n">
        <f aca="false">+BA86*$C88</f>
        <v>14</v>
      </c>
      <c r="BB89" s="183" t="n">
        <f aca="false">+BB86*$C88</f>
        <v>14</v>
      </c>
      <c r="BC89" s="183"/>
      <c r="BF89" s="183"/>
      <c r="BG89" s="183"/>
      <c r="BH89" s="183"/>
      <c r="BI89" s="183"/>
      <c r="BJ89" s="183"/>
      <c r="BK89" s="183"/>
      <c r="BL89" s="183"/>
      <c r="BM89" s="183"/>
      <c r="BN89" s="183"/>
      <c r="BO89" s="183"/>
      <c r="BP89" s="183"/>
      <c r="BQ89" s="183"/>
      <c r="BR89" s="183"/>
      <c r="BS89" s="183"/>
      <c r="BT89" s="183"/>
      <c r="BU89" s="183"/>
      <c r="BV89" s="183"/>
      <c r="BW89" s="183"/>
      <c r="BX89" s="183"/>
      <c r="BY89" s="183"/>
      <c r="BZ89" s="183"/>
      <c r="CA89" s="183"/>
      <c r="CB89" s="183"/>
      <c r="CC89" s="183"/>
      <c r="CD89" s="183"/>
      <c r="CE89" s="183"/>
      <c r="CF89" s="183"/>
      <c r="CG89" s="183"/>
      <c r="CH89" s="183"/>
      <c r="CI89" s="183"/>
      <c r="CJ89" s="183"/>
      <c r="CK89" s="183"/>
    </row>
    <row r="90" customFormat="false" ht="15" hidden="false" customHeight="true" outlineLevel="0" collapsed="false">
      <c r="A90" s="161"/>
      <c r="B90" s="156" t="str">
        <f aca="false">+'NTP or Sold'!H8</f>
        <v>LM6000</v>
      </c>
      <c r="C90" s="157" t="str">
        <f aca="false">+'NTP or Sold'!T8</f>
        <v>Sandhill Power / Austin (ENA)</v>
      </c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9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60"/>
    </row>
    <row r="91" customFormat="false" ht="12.75" hidden="false" customHeight="false" outlineLevel="0" collapsed="false">
      <c r="A91" s="166"/>
      <c r="B91" s="162" t="s">
        <v>128</v>
      </c>
      <c r="C91" s="157"/>
      <c r="D91" s="163" t="n">
        <v>0</v>
      </c>
      <c r="E91" s="163" t="n">
        <v>0</v>
      </c>
      <c r="F91" s="163" t="n">
        <v>0</v>
      </c>
      <c r="G91" s="163" t="n">
        <v>0</v>
      </c>
      <c r="H91" s="163" t="n">
        <v>0</v>
      </c>
      <c r="I91" s="163" t="n">
        <v>0</v>
      </c>
      <c r="J91" s="163" t="n">
        <v>0</v>
      </c>
      <c r="K91" s="163" t="n">
        <v>0</v>
      </c>
      <c r="L91" s="163" t="n">
        <v>0</v>
      </c>
      <c r="M91" s="163" t="n">
        <v>0</v>
      </c>
      <c r="N91" s="163" t="n">
        <f aca="false">16.7/336</f>
        <v>0.049702380952381</v>
      </c>
      <c r="O91" s="163" t="n">
        <v>0</v>
      </c>
      <c r="P91" s="163" t="n">
        <v>0</v>
      </c>
      <c r="Q91" s="163" t="n">
        <v>0</v>
      </c>
      <c r="R91" s="163" t="n">
        <v>0</v>
      </c>
      <c r="S91" s="163" t="n">
        <v>0</v>
      </c>
      <c r="T91" s="163" t="n">
        <v>0</v>
      </c>
      <c r="U91" s="163" t="n">
        <v>0</v>
      </c>
      <c r="V91" s="163" t="n">
        <v>0</v>
      </c>
      <c r="W91" s="163" t="n">
        <v>0</v>
      </c>
      <c r="X91" s="163" t="n">
        <f aca="false">+(0.95-0.0497)/18</f>
        <v>0.0500166666666667</v>
      </c>
      <c r="Y91" s="163" t="n">
        <f aca="false">+(0.95-0.0497)/18</f>
        <v>0.0500166666666667</v>
      </c>
      <c r="Z91" s="164" t="n">
        <f aca="false">+(0.95-0.0497)/18</f>
        <v>0.0500166666666667</v>
      </c>
      <c r="AA91" s="163" t="n">
        <f aca="false">+(0.95-0.0497)/18</f>
        <v>0.0500166666666667</v>
      </c>
      <c r="AB91" s="163" t="n">
        <f aca="false">+(0.95-0.0497)/18</f>
        <v>0.0500166666666667</v>
      </c>
      <c r="AC91" s="163" t="n">
        <f aca="false">+(0.95-0.0497)/18</f>
        <v>0.0500166666666667</v>
      </c>
      <c r="AD91" s="163" t="n">
        <f aca="false">+(0.95-0.0497)/18</f>
        <v>0.0500166666666667</v>
      </c>
      <c r="AE91" s="163" t="n">
        <f aca="false">+(0.95-0.0497)/18</f>
        <v>0.0500166666666667</v>
      </c>
      <c r="AF91" s="163" t="n">
        <f aca="false">+(0.95-0.0497)/18</f>
        <v>0.0500166666666667</v>
      </c>
      <c r="AG91" s="163" t="n">
        <f aca="false">+(0.95-0.0497)/18</f>
        <v>0.0500166666666667</v>
      </c>
      <c r="AH91" s="163" t="n">
        <f aca="false">+(0.95-0.0497)/18</f>
        <v>0.0500166666666667</v>
      </c>
      <c r="AI91" s="163" t="n">
        <f aca="false">+(0.95-0.0497)/18</f>
        <v>0.0500166666666667</v>
      </c>
      <c r="AJ91" s="163" t="n">
        <f aca="false">+(0.95-0.0497)/18</f>
        <v>0.0500166666666667</v>
      </c>
      <c r="AK91" s="163" t="n">
        <f aca="false">+(0.95-0.0497)/18</f>
        <v>0.0500166666666667</v>
      </c>
      <c r="AL91" s="163" t="n">
        <f aca="false">+(0.95-0.0497)/18</f>
        <v>0.0500166666666667</v>
      </c>
      <c r="AM91" s="163" t="n">
        <f aca="false">+(0.95-0.0497)/18</f>
        <v>0.0500166666666667</v>
      </c>
      <c r="AN91" s="163" t="n">
        <f aca="false">+(0.95-0.0497)/18</f>
        <v>0.0500166666666667</v>
      </c>
      <c r="AO91" s="163" t="n">
        <f aca="false">+(0.95-0.0497)/18</f>
        <v>0.0500166666666667</v>
      </c>
      <c r="AP91" s="163" t="n">
        <v>0</v>
      </c>
      <c r="AQ91" s="163" t="n">
        <v>0</v>
      </c>
      <c r="AR91" s="163" t="n">
        <v>0</v>
      </c>
      <c r="AS91" s="163" t="n">
        <v>0</v>
      </c>
      <c r="AT91" s="163" t="n">
        <v>0.05</v>
      </c>
      <c r="AU91" s="163" t="n">
        <v>0</v>
      </c>
      <c r="AV91" s="163" t="n">
        <v>0</v>
      </c>
      <c r="AW91" s="163" t="n">
        <v>0</v>
      </c>
      <c r="AX91" s="163" t="n">
        <v>0</v>
      </c>
      <c r="AY91" s="163" t="n">
        <v>0</v>
      </c>
      <c r="AZ91" s="163" t="n">
        <v>0</v>
      </c>
      <c r="BA91" s="165" t="n">
        <v>0</v>
      </c>
      <c r="BB91" s="162" t="n">
        <v>0</v>
      </c>
      <c r="BC91" s="166" t="n">
        <f aca="false">SUM(N91:BB91)</f>
        <v>1.00000238095238</v>
      </c>
    </row>
    <row r="92" customFormat="false" ht="12.75" hidden="false" customHeight="false" outlineLevel="0" collapsed="false">
      <c r="A92" s="166"/>
      <c r="B92" s="162" t="s">
        <v>129</v>
      </c>
      <c r="C92" s="157"/>
      <c r="D92" s="163" t="n">
        <f aca="false">+D91</f>
        <v>0</v>
      </c>
      <c r="E92" s="163" t="n">
        <f aca="false">+D92+E91</f>
        <v>0</v>
      </c>
      <c r="F92" s="163" t="n">
        <f aca="false">+E92+F91</f>
        <v>0</v>
      </c>
      <c r="G92" s="163" t="n">
        <f aca="false">+F92+G91</f>
        <v>0</v>
      </c>
      <c r="H92" s="163" t="n">
        <f aca="false">+G92+H91</f>
        <v>0</v>
      </c>
      <c r="I92" s="163" t="n">
        <f aca="false">+H92+I91</f>
        <v>0</v>
      </c>
      <c r="J92" s="163" t="n">
        <f aca="false">+I92+J91</f>
        <v>0</v>
      </c>
      <c r="K92" s="163" t="n">
        <f aca="false">+J92+K91</f>
        <v>0</v>
      </c>
      <c r="L92" s="163" t="n">
        <f aca="false">+K92+L91</f>
        <v>0</v>
      </c>
      <c r="M92" s="163" t="n">
        <f aca="false">+L92+M91</f>
        <v>0</v>
      </c>
      <c r="N92" s="163" t="n">
        <f aca="false">+M92+N91</f>
        <v>0.049702380952381</v>
      </c>
      <c r="O92" s="163" t="n">
        <f aca="false">+N92+O91</f>
        <v>0.049702380952381</v>
      </c>
      <c r="P92" s="163" t="n">
        <f aca="false">+O92+P91</f>
        <v>0.049702380952381</v>
      </c>
      <c r="Q92" s="163" t="n">
        <f aca="false">+P92+Q91</f>
        <v>0.049702380952381</v>
      </c>
      <c r="R92" s="163" t="n">
        <f aca="false">+Q92+R91</f>
        <v>0.049702380952381</v>
      </c>
      <c r="S92" s="163" t="n">
        <f aca="false">+R92+S91</f>
        <v>0.049702380952381</v>
      </c>
      <c r="T92" s="163" t="n">
        <f aca="false">+S92+T91</f>
        <v>0.049702380952381</v>
      </c>
      <c r="U92" s="163" t="n">
        <f aca="false">+T92+U91</f>
        <v>0.049702380952381</v>
      </c>
      <c r="V92" s="163" t="n">
        <f aca="false">+U92+V91</f>
        <v>0.049702380952381</v>
      </c>
      <c r="W92" s="163" t="n">
        <f aca="false">+V92+W91</f>
        <v>0.049702380952381</v>
      </c>
      <c r="X92" s="163" t="n">
        <f aca="false">+W92+X91</f>
        <v>0.0997190476190476</v>
      </c>
      <c r="Y92" s="163" t="n">
        <f aca="false">+X92+Y91</f>
        <v>0.149735714285714</v>
      </c>
      <c r="Z92" s="164" t="n">
        <f aca="false">+Y92+Z91</f>
        <v>0.199752380952381</v>
      </c>
      <c r="AA92" s="163" t="n">
        <f aca="false">+Z92+AA91</f>
        <v>0.249769047619048</v>
      </c>
      <c r="AB92" s="163" t="n">
        <f aca="false">+AA92+AB91</f>
        <v>0.299785714285714</v>
      </c>
      <c r="AC92" s="163" t="n">
        <f aca="false">+AB92+AC91</f>
        <v>0.349802380952381</v>
      </c>
      <c r="AD92" s="163" t="n">
        <f aca="false">+AC92+AD91</f>
        <v>0.399819047619048</v>
      </c>
      <c r="AE92" s="163" t="n">
        <f aca="false">+AD92+AE91</f>
        <v>0.449835714285714</v>
      </c>
      <c r="AF92" s="163" t="n">
        <f aca="false">+AE92+AF91</f>
        <v>0.499852380952381</v>
      </c>
      <c r="AG92" s="163" t="n">
        <f aca="false">+AF92+AG91</f>
        <v>0.549869047619048</v>
      </c>
      <c r="AH92" s="163" t="n">
        <f aca="false">+AG92+AH91</f>
        <v>0.599885714285714</v>
      </c>
      <c r="AI92" s="163" t="n">
        <f aca="false">+AH92+AI91</f>
        <v>0.649902380952381</v>
      </c>
      <c r="AJ92" s="163" t="n">
        <f aca="false">+AI92+AJ91</f>
        <v>0.699919047619048</v>
      </c>
      <c r="AK92" s="163" t="n">
        <f aca="false">+AJ92+AK91</f>
        <v>0.749935714285714</v>
      </c>
      <c r="AL92" s="163" t="n">
        <f aca="false">+AK92+AL91</f>
        <v>0.799952380952381</v>
      </c>
      <c r="AM92" s="163" t="n">
        <f aca="false">+AL92+AM91</f>
        <v>0.849969047619048</v>
      </c>
      <c r="AN92" s="163" t="n">
        <f aca="false">+AM92+AN91</f>
        <v>0.899985714285715</v>
      </c>
      <c r="AO92" s="163" t="n">
        <f aca="false">+AN92+AO91</f>
        <v>0.950002380952381</v>
      </c>
      <c r="AP92" s="163" t="n">
        <f aca="false">+AO92+AP91</f>
        <v>0.950002380952381</v>
      </c>
      <c r="AQ92" s="163" t="n">
        <f aca="false">+AP92+AQ91</f>
        <v>0.950002380952381</v>
      </c>
      <c r="AR92" s="163" t="n">
        <f aca="false">+AQ92+AR91</f>
        <v>0.950002380952381</v>
      </c>
      <c r="AS92" s="163" t="n">
        <f aca="false">+AR92+AS91</f>
        <v>0.950002380952381</v>
      </c>
      <c r="AT92" s="163" t="n">
        <f aca="false">+AS92+AT91</f>
        <v>1.00000238095238</v>
      </c>
      <c r="AU92" s="163" t="n">
        <f aca="false">+AT92+AU91</f>
        <v>1.00000238095238</v>
      </c>
      <c r="AV92" s="163" t="n">
        <f aca="false">+AU92+AV91</f>
        <v>1.00000238095238</v>
      </c>
      <c r="AW92" s="163" t="n">
        <f aca="false">+AV92+AW91</f>
        <v>1.00000238095238</v>
      </c>
      <c r="AX92" s="163" t="n">
        <f aca="false">+AW92+AX91</f>
        <v>1.00000238095238</v>
      </c>
      <c r="AY92" s="163" t="n">
        <f aca="false">+AX92+AY91</f>
        <v>1.00000238095238</v>
      </c>
      <c r="AZ92" s="163" t="n">
        <f aca="false">+AY92+AZ91</f>
        <v>1.00000238095238</v>
      </c>
      <c r="BA92" s="165" t="n">
        <f aca="false">+AZ92+BA91</f>
        <v>1.00000238095238</v>
      </c>
      <c r="BB92" s="162" t="n">
        <f aca="false">+BA92+BB91</f>
        <v>1.00000238095238</v>
      </c>
    </row>
    <row r="93" customFormat="false" ht="12.75" hidden="false" customHeight="false" outlineLevel="0" collapsed="false">
      <c r="A93" s="166"/>
      <c r="B93" s="162" t="s">
        <v>130</v>
      </c>
      <c r="C93" s="157"/>
      <c r="D93" s="163" t="n">
        <v>0</v>
      </c>
      <c r="E93" s="163" t="n">
        <v>0</v>
      </c>
      <c r="F93" s="163" t="n">
        <v>0</v>
      </c>
      <c r="G93" s="163" t="n">
        <v>0</v>
      </c>
      <c r="H93" s="163" t="n">
        <v>0</v>
      </c>
      <c r="I93" s="163" t="n">
        <v>0</v>
      </c>
      <c r="J93" s="163" t="n">
        <v>0</v>
      </c>
      <c r="K93" s="163" t="n">
        <v>0</v>
      </c>
      <c r="L93" s="163" t="n">
        <v>0</v>
      </c>
      <c r="M93" s="163" t="n">
        <v>0</v>
      </c>
      <c r="N93" s="163" t="n">
        <v>0.05</v>
      </c>
      <c r="O93" s="163" t="n">
        <v>0</v>
      </c>
      <c r="P93" s="163" t="n">
        <v>0</v>
      </c>
      <c r="Q93" s="163" t="n">
        <v>0</v>
      </c>
      <c r="R93" s="163" t="n">
        <v>0</v>
      </c>
      <c r="S93" s="163" t="n">
        <v>0</v>
      </c>
      <c r="T93" s="163" t="n">
        <v>0</v>
      </c>
      <c r="U93" s="163" t="n">
        <v>0</v>
      </c>
      <c r="V93" s="163" t="n">
        <v>0</v>
      </c>
      <c r="W93" s="163" t="n">
        <v>0</v>
      </c>
      <c r="X93" s="163" t="n">
        <f aca="false">+(0.34-0.05)/18</f>
        <v>0.0161111111111111</v>
      </c>
      <c r="Y93" s="163" t="n">
        <f aca="false">+(0.34-0.05)/18</f>
        <v>0.0161111111111111</v>
      </c>
      <c r="Z93" s="164" t="n">
        <f aca="false">+(0.34-0.05)/18</f>
        <v>0.0161111111111111</v>
      </c>
      <c r="AA93" s="163" t="n">
        <f aca="false">+(0.34-0.05)/18</f>
        <v>0.0161111111111111</v>
      </c>
      <c r="AB93" s="163" t="n">
        <f aca="false">+(0.34-0.05)/18</f>
        <v>0.0161111111111111</v>
      </c>
      <c r="AC93" s="163" t="n">
        <f aca="false">+(0.34-0.05)/18</f>
        <v>0.0161111111111111</v>
      </c>
      <c r="AD93" s="163" t="n">
        <f aca="false">+(0.34-0.05)/18</f>
        <v>0.0161111111111111</v>
      </c>
      <c r="AE93" s="163" t="n">
        <f aca="false">+(0.34-0.05)/18</f>
        <v>0.0161111111111111</v>
      </c>
      <c r="AF93" s="163" t="n">
        <f aca="false">+(0.34-0.05)/18</f>
        <v>0.0161111111111111</v>
      </c>
      <c r="AG93" s="163" t="n">
        <f aca="false">+(0.34-0.05)/18</f>
        <v>0.0161111111111111</v>
      </c>
      <c r="AH93" s="163" t="n">
        <f aca="false">+(0.34-0.05)/18</f>
        <v>0.0161111111111111</v>
      </c>
      <c r="AI93" s="163" t="n">
        <f aca="false">+(0.34-0.05)/18</f>
        <v>0.0161111111111111</v>
      </c>
      <c r="AJ93" s="163" t="n">
        <f aca="false">+(0.34-0.05)/18</f>
        <v>0.0161111111111111</v>
      </c>
      <c r="AK93" s="163" t="n">
        <f aca="false">+(0.34-0.05)/18</f>
        <v>0.0161111111111111</v>
      </c>
      <c r="AL93" s="163" t="n">
        <f aca="false">+(0.34-0.05)/18</f>
        <v>0.0161111111111111</v>
      </c>
      <c r="AM93" s="163" t="n">
        <f aca="false">+(0.34-0.05)/18</f>
        <v>0.0161111111111111</v>
      </c>
      <c r="AN93" s="163" t="n">
        <f aca="false">+(0.34-0.05)/18</f>
        <v>0.0161111111111111</v>
      </c>
      <c r="AO93" s="163" t="n">
        <f aca="false">+(0.34-0.05)/18</f>
        <v>0.0161111111111111</v>
      </c>
      <c r="AP93" s="163" t="n">
        <v>0.66</v>
      </c>
      <c r="AQ93" s="163" t="n">
        <v>0</v>
      </c>
      <c r="AR93" s="163" t="n">
        <v>0</v>
      </c>
      <c r="AS93" s="163" t="n">
        <v>0</v>
      </c>
      <c r="AT93" s="163" t="n">
        <v>0</v>
      </c>
      <c r="AU93" s="163" t="n">
        <v>0</v>
      </c>
      <c r="AV93" s="163" t="n">
        <v>0</v>
      </c>
      <c r="AW93" s="163" t="n">
        <v>0</v>
      </c>
      <c r="AX93" s="163" t="n">
        <v>0</v>
      </c>
      <c r="AY93" s="163" t="n">
        <v>0</v>
      </c>
      <c r="AZ93" s="163" t="n">
        <v>0</v>
      </c>
      <c r="BA93" s="165" t="n">
        <v>0</v>
      </c>
      <c r="BB93" s="162" t="n">
        <v>0</v>
      </c>
      <c r="BC93" s="166" t="n">
        <f aca="false">SUM(N93:BB93)</f>
        <v>1</v>
      </c>
    </row>
    <row r="94" customFormat="false" ht="12.75" hidden="false" customHeight="false" outlineLevel="0" collapsed="false">
      <c r="A94" s="166"/>
      <c r="B94" s="162" t="s">
        <v>131</v>
      </c>
      <c r="C94" s="157"/>
      <c r="D94" s="163" t="n">
        <f aca="false">+D93</f>
        <v>0</v>
      </c>
      <c r="E94" s="163" t="n">
        <f aca="false">+D94+E93</f>
        <v>0</v>
      </c>
      <c r="F94" s="163" t="n">
        <f aca="false">+E94+F93</f>
        <v>0</v>
      </c>
      <c r="G94" s="163" t="n">
        <f aca="false">+F94+G93</f>
        <v>0</v>
      </c>
      <c r="H94" s="163" t="n">
        <f aca="false">+G94+H93</f>
        <v>0</v>
      </c>
      <c r="I94" s="163" t="n">
        <f aca="false">+H94+I93</f>
        <v>0</v>
      </c>
      <c r="J94" s="163" t="n">
        <f aca="false">+I94+J93</f>
        <v>0</v>
      </c>
      <c r="K94" s="163" t="n">
        <f aca="false">+J94+K93</f>
        <v>0</v>
      </c>
      <c r="L94" s="163" t="n">
        <f aca="false">+K94+L93</f>
        <v>0</v>
      </c>
      <c r="M94" s="163" t="n">
        <f aca="false">+L94+M93</f>
        <v>0</v>
      </c>
      <c r="N94" s="163" t="n">
        <f aca="false">+M94+N93</f>
        <v>0.05</v>
      </c>
      <c r="O94" s="163" t="n">
        <f aca="false">+N94+O93</f>
        <v>0.05</v>
      </c>
      <c r="P94" s="163" t="n">
        <f aca="false">+O94+P93</f>
        <v>0.05</v>
      </c>
      <c r="Q94" s="163" t="n">
        <f aca="false">+P94+Q93</f>
        <v>0.05</v>
      </c>
      <c r="R94" s="163" t="n">
        <f aca="false">+Q94+R93</f>
        <v>0.05</v>
      </c>
      <c r="S94" s="163" t="n">
        <f aca="false">+R94+S93</f>
        <v>0.05</v>
      </c>
      <c r="T94" s="163" t="n">
        <f aca="false">+S94+T93</f>
        <v>0.05</v>
      </c>
      <c r="U94" s="163" t="n">
        <f aca="false">+T94+U93</f>
        <v>0.05</v>
      </c>
      <c r="V94" s="163" t="n">
        <f aca="false">+U94+V93</f>
        <v>0.05</v>
      </c>
      <c r="W94" s="163" t="n">
        <f aca="false">+V94+W93</f>
        <v>0.05</v>
      </c>
      <c r="X94" s="163" t="n">
        <f aca="false">+W94+X93</f>
        <v>0.0661111111111111</v>
      </c>
      <c r="Y94" s="163" t="n">
        <f aca="false">+X94+Y93</f>
        <v>0.0822222222222222</v>
      </c>
      <c r="Z94" s="164" t="n">
        <f aca="false">+Y94+Z93</f>
        <v>0.0983333333333334</v>
      </c>
      <c r="AA94" s="163" t="n">
        <f aca="false">+Z94+AA93</f>
        <v>0.114444444444444</v>
      </c>
      <c r="AB94" s="163" t="n">
        <f aca="false">+AA94+AB93</f>
        <v>0.130555555555556</v>
      </c>
      <c r="AC94" s="163" t="n">
        <f aca="false">+AB94+AC93</f>
        <v>0.146666666666667</v>
      </c>
      <c r="AD94" s="163" t="n">
        <f aca="false">+AC94+AD93</f>
        <v>0.162777777777778</v>
      </c>
      <c r="AE94" s="163" t="n">
        <f aca="false">+AD94+AE93</f>
        <v>0.178888888888889</v>
      </c>
      <c r="AF94" s="163" t="n">
        <f aca="false">+AE94+AF93</f>
        <v>0.195</v>
      </c>
      <c r="AG94" s="163" t="n">
        <f aca="false">+AF94+AG93</f>
        <v>0.211111111111111</v>
      </c>
      <c r="AH94" s="163" t="n">
        <f aca="false">+AG94+AH93</f>
        <v>0.227222222222222</v>
      </c>
      <c r="AI94" s="163" t="n">
        <f aca="false">+AH94+AI93</f>
        <v>0.243333333333333</v>
      </c>
      <c r="AJ94" s="163" t="n">
        <f aca="false">+AI94+AJ93</f>
        <v>0.259444444444444</v>
      </c>
      <c r="AK94" s="163" t="n">
        <f aca="false">+AJ94+AK93</f>
        <v>0.275555555555556</v>
      </c>
      <c r="AL94" s="163" t="n">
        <f aca="false">+AK94+AL93</f>
        <v>0.291666666666667</v>
      </c>
      <c r="AM94" s="163" t="n">
        <f aca="false">+AL94+AM93</f>
        <v>0.307777777777778</v>
      </c>
      <c r="AN94" s="163" t="n">
        <f aca="false">+AM94+AN93</f>
        <v>0.323888888888889</v>
      </c>
      <c r="AO94" s="163" t="n">
        <f aca="false">+AN94+AO93</f>
        <v>0.34</v>
      </c>
      <c r="AP94" s="163" t="n">
        <f aca="false">+AO94+AP93</f>
        <v>1</v>
      </c>
      <c r="AQ94" s="163" t="n">
        <f aca="false">+AP94+AQ93</f>
        <v>1</v>
      </c>
      <c r="AR94" s="163" t="n">
        <f aca="false">+AQ94+AR93</f>
        <v>1</v>
      </c>
      <c r="AS94" s="163" t="n">
        <f aca="false">+AR94+AS93</f>
        <v>1</v>
      </c>
      <c r="AT94" s="163" t="n">
        <f aca="false">+AS94+AT93</f>
        <v>1</v>
      </c>
      <c r="AU94" s="163" t="n">
        <f aca="false">+AT94+AU93</f>
        <v>1</v>
      </c>
      <c r="AV94" s="163" t="n">
        <f aca="false">+AU94+AV93</f>
        <v>1</v>
      </c>
      <c r="AW94" s="163" t="n">
        <f aca="false">+AV94+AW93</f>
        <v>1</v>
      </c>
      <c r="AX94" s="163" t="n">
        <f aca="false">+AW94+AX93</f>
        <v>1</v>
      </c>
      <c r="AY94" s="163" t="n">
        <f aca="false">+AX94+AY93</f>
        <v>1</v>
      </c>
      <c r="AZ94" s="163" t="n">
        <f aca="false">+AY94+AZ93</f>
        <v>1</v>
      </c>
      <c r="BA94" s="165" t="n">
        <f aca="false">+AZ94+BA93</f>
        <v>1</v>
      </c>
      <c r="BB94" s="162" t="n">
        <f aca="false">+BA94+BB93</f>
        <v>1</v>
      </c>
    </row>
    <row r="95" customFormat="false" ht="12.75" hidden="false" customHeight="false" outlineLevel="0" collapsed="false">
      <c r="A95" s="171"/>
      <c r="B95" s="167"/>
      <c r="C95" s="157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9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70"/>
      <c r="BB95" s="167"/>
    </row>
    <row r="96" customFormat="false" ht="12.75" hidden="false" customHeight="false" outlineLevel="0" collapsed="false">
      <c r="A96" s="172"/>
      <c r="B96" s="172" t="s">
        <v>132</v>
      </c>
      <c r="C96" s="173" t="n">
        <v>14</v>
      </c>
      <c r="D96" s="174" t="n">
        <f aca="false">+D92*$C96</f>
        <v>0</v>
      </c>
      <c r="E96" s="174" t="n">
        <f aca="false">+E92*$C96</f>
        <v>0</v>
      </c>
      <c r="F96" s="174" t="n">
        <f aca="false">+F92*$C96</f>
        <v>0</v>
      </c>
      <c r="G96" s="174" t="n">
        <f aca="false">+G92*$C96</f>
        <v>0</v>
      </c>
      <c r="H96" s="174" t="n">
        <f aca="false">+H92*$C96</f>
        <v>0</v>
      </c>
      <c r="I96" s="174" t="n">
        <f aca="false">+I92*$C96</f>
        <v>0</v>
      </c>
      <c r="J96" s="174" t="n">
        <f aca="false">+J92*$C96</f>
        <v>0</v>
      </c>
      <c r="K96" s="174" t="n">
        <f aca="false">+K92*$C96</f>
        <v>0</v>
      </c>
      <c r="L96" s="174" t="n">
        <f aca="false">+L92*$C96</f>
        <v>0</v>
      </c>
      <c r="M96" s="174" t="n">
        <f aca="false">+M92*$C96</f>
        <v>0</v>
      </c>
      <c r="N96" s="174" t="n">
        <f aca="false">+N92*$C96</f>
        <v>0.695833333333333</v>
      </c>
      <c r="O96" s="174" t="n">
        <f aca="false">+O92*$C96</f>
        <v>0.695833333333333</v>
      </c>
      <c r="P96" s="174" t="n">
        <f aca="false">+P92*$C96</f>
        <v>0.695833333333333</v>
      </c>
      <c r="Q96" s="174" t="n">
        <f aca="false">+Q92*$C96</f>
        <v>0.695833333333333</v>
      </c>
      <c r="R96" s="174" t="n">
        <f aca="false">+R92*$C96</f>
        <v>0.695833333333333</v>
      </c>
      <c r="S96" s="174" t="n">
        <f aca="false">+S92*$C96</f>
        <v>0.695833333333333</v>
      </c>
      <c r="T96" s="174" t="n">
        <f aca="false">+T92*$C96</f>
        <v>0.695833333333333</v>
      </c>
      <c r="U96" s="174" t="n">
        <f aca="false">+U92*$C96</f>
        <v>0.695833333333333</v>
      </c>
      <c r="V96" s="174" t="n">
        <f aca="false">+V92*$C96</f>
        <v>0.695833333333333</v>
      </c>
      <c r="W96" s="174" t="n">
        <f aca="false">+W92*$C96</f>
        <v>0.695833333333333</v>
      </c>
      <c r="X96" s="174" t="n">
        <f aca="false">+X92*$C96</f>
        <v>1.39606666666667</v>
      </c>
      <c r="Y96" s="174" t="n">
        <f aca="false">+Y92*$C96</f>
        <v>2.0963</v>
      </c>
      <c r="Z96" s="175" t="n">
        <f aca="false">+Z92*$C96</f>
        <v>2.79653333333333</v>
      </c>
      <c r="AA96" s="174" t="n">
        <f aca="false">+AA92*$C96</f>
        <v>3.49676666666667</v>
      </c>
      <c r="AB96" s="174" t="n">
        <f aca="false">+AB92*$C96</f>
        <v>4.197</v>
      </c>
      <c r="AC96" s="174" t="n">
        <f aca="false">+AC92*$C96</f>
        <v>4.89723333333333</v>
      </c>
      <c r="AD96" s="174" t="n">
        <f aca="false">+AD92*$C96</f>
        <v>5.59746666666667</v>
      </c>
      <c r="AE96" s="174" t="n">
        <f aca="false">+AE92*$C96</f>
        <v>6.2977</v>
      </c>
      <c r="AF96" s="174" t="n">
        <f aca="false">+AF92*$C96</f>
        <v>6.99793333333333</v>
      </c>
      <c r="AG96" s="174" t="n">
        <f aca="false">+AG92*$C96</f>
        <v>7.69816666666667</v>
      </c>
      <c r="AH96" s="174" t="n">
        <f aca="false">+AH92*$C96</f>
        <v>8.3984</v>
      </c>
      <c r="AI96" s="174" t="n">
        <f aca="false">+AI92*$C96</f>
        <v>9.09863333333333</v>
      </c>
      <c r="AJ96" s="174" t="n">
        <f aca="false">+AJ92*$C96</f>
        <v>9.79886666666667</v>
      </c>
      <c r="AK96" s="174" t="n">
        <f aca="false">+AK92*$C96</f>
        <v>10.4991</v>
      </c>
      <c r="AL96" s="174" t="n">
        <f aca="false">+AL92*$C96</f>
        <v>11.1993333333333</v>
      </c>
      <c r="AM96" s="174" t="n">
        <f aca="false">+AM92*$C96</f>
        <v>11.8995666666667</v>
      </c>
      <c r="AN96" s="174" t="n">
        <f aca="false">+AN92*$C96</f>
        <v>12.5998</v>
      </c>
      <c r="AO96" s="174" t="n">
        <f aca="false">+AO92*$C96</f>
        <v>13.3000333333333</v>
      </c>
      <c r="AP96" s="174" t="n">
        <f aca="false">+AP92*$C96</f>
        <v>13.3000333333333</v>
      </c>
      <c r="AQ96" s="174" t="n">
        <f aca="false">+AQ92*$C96</f>
        <v>13.3000333333333</v>
      </c>
      <c r="AR96" s="174" t="n">
        <f aca="false">+AR92*$C96</f>
        <v>13.3000333333333</v>
      </c>
      <c r="AS96" s="174" t="n">
        <f aca="false">+AS92*$C96</f>
        <v>13.3000333333333</v>
      </c>
      <c r="AT96" s="174" t="n">
        <f aca="false">+AT92*$C96</f>
        <v>14.0000333333333</v>
      </c>
      <c r="AU96" s="174" t="n">
        <f aca="false">+AU92*$C96</f>
        <v>14.0000333333333</v>
      </c>
      <c r="AV96" s="174" t="n">
        <f aca="false">+AV92*$C96</f>
        <v>14.0000333333333</v>
      </c>
      <c r="AW96" s="174" t="n">
        <f aca="false">+AW92*$C96</f>
        <v>14.0000333333333</v>
      </c>
      <c r="AX96" s="174" t="n">
        <f aca="false">+AX92*$C96</f>
        <v>14.0000333333333</v>
      </c>
      <c r="AY96" s="174" t="n">
        <f aca="false">+AY92*$C96</f>
        <v>14.0000333333333</v>
      </c>
      <c r="AZ96" s="174" t="n">
        <f aca="false">+AZ92*$C96</f>
        <v>14.0000333333333</v>
      </c>
      <c r="BA96" s="176" t="n">
        <f aca="false">+BA92*$C96</f>
        <v>14.0000333333333</v>
      </c>
      <c r="BB96" s="177" t="n">
        <f aca="false">+BB92*$C96</f>
        <v>14.0000333333333</v>
      </c>
      <c r="BC96" s="177"/>
      <c r="BF96" s="177"/>
      <c r="BG96" s="177"/>
      <c r="BH96" s="177"/>
      <c r="BI96" s="177"/>
      <c r="BJ96" s="177"/>
      <c r="BK96" s="177"/>
      <c r="BL96" s="177"/>
      <c r="BM96" s="177"/>
      <c r="BN96" s="177"/>
      <c r="BO96" s="177"/>
      <c r="BP96" s="177"/>
      <c r="BQ96" s="177"/>
      <c r="BR96" s="177"/>
      <c r="BS96" s="177"/>
      <c r="BT96" s="177"/>
      <c r="BU96" s="177"/>
      <c r="BV96" s="177"/>
      <c r="BW96" s="177"/>
      <c r="BX96" s="177"/>
      <c r="BY96" s="177"/>
      <c r="BZ96" s="177"/>
      <c r="CA96" s="177"/>
      <c r="CB96" s="177"/>
      <c r="CC96" s="177"/>
      <c r="CD96" s="177"/>
      <c r="CE96" s="177"/>
      <c r="CF96" s="177"/>
      <c r="CG96" s="177"/>
      <c r="CH96" s="177"/>
      <c r="CI96" s="177"/>
      <c r="CJ96" s="177"/>
      <c r="CK96" s="177"/>
    </row>
    <row r="97" customFormat="false" ht="13.5" hidden="false" customHeight="false" outlineLevel="0" collapsed="false">
      <c r="A97" s="178"/>
      <c r="B97" s="178" t="s">
        <v>133</v>
      </c>
      <c r="C97" s="179" t="str">
        <f aca="false">+'NTP or Sold'!C8</f>
        <v>NTP</v>
      </c>
      <c r="D97" s="180" t="n">
        <f aca="false">+D94*$C96</f>
        <v>0</v>
      </c>
      <c r="E97" s="180" t="n">
        <f aca="false">+E94*$C96</f>
        <v>0</v>
      </c>
      <c r="F97" s="180" t="n">
        <f aca="false">+F94*$C96</f>
        <v>0</v>
      </c>
      <c r="G97" s="180" t="n">
        <f aca="false">+G94*$C96</f>
        <v>0</v>
      </c>
      <c r="H97" s="180" t="n">
        <f aca="false">+H94*$C96</f>
        <v>0</v>
      </c>
      <c r="I97" s="180" t="n">
        <f aca="false">+I94*$C96</f>
        <v>0</v>
      </c>
      <c r="J97" s="180" t="n">
        <f aca="false">+J94*$C96</f>
        <v>0</v>
      </c>
      <c r="K97" s="180" t="n">
        <f aca="false">+K94*$C96</f>
        <v>0</v>
      </c>
      <c r="L97" s="180" t="n">
        <f aca="false">+L94*$C96</f>
        <v>0</v>
      </c>
      <c r="M97" s="180" t="n">
        <f aca="false">+M94*$C96</f>
        <v>0</v>
      </c>
      <c r="N97" s="180" t="n">
        <f aca="false">+N94*$C96</f>
        <v>0.7</v>
      </c>
      <c r="O97" s="180" t="n">
        <f aca="false">+O94*$C96</f>
        <v>0.7</v>
      </c>
      <c r="P97" s="180" t="n">
        <f aca="false">+P94*$C96</f>
        <v>0.7</v>
      </c>
      <c r="Q97" s="180" t="n">
        <f aca="false">+Q94*$C96</f>
        <v>0.7</v>
      </c>
      <c r="R97" s="180" t="n">
        <f aca="false">+R94*$C96</f>
        <v>0.7</v>
      </c>
      <c r="S97" s="180" t="n">
        <f aca="false">+S94*$C96</f>
        <v>0.7</v>
      </c>
      <c r="T97" s="180" t="n">
        <f aca="false">+T94*$C96</f>
        <v>0.7</v>
      </c>
      <c r="U97" s="180" t="n">
        <f aca="false">+U94*$C96</f>
        <v>0.7</v>
      </c>
      <c r="V97" s="180" t="n">
        <f aca="false">+V94*$C96</f>
        <v>0.7</v>
      </c>
      <c r="W97" s="180" t="n">
        <f aca="false">+W94*$C96</f>
        <v>0.7</v>
      </c>
      <c r="X97" s="180" t="n">
        <f aca="false">+X94*$C96</f>
        <v>0.925555555555556</v>
      </c>
      <c r="Y97" s="180" t="n">
        <f aca="false">+Y94*$C96</f>
        <v>1.15111111111111</v>
      </c>
      <c r="Z97" s="181" t="n">
        <f aca="false">+Z94*$C96</f>
        <v>1.37666666666667</v>
      </c>
      <c r="AA97" s="180" t="n">
        <f aca="false">+AA94*$C96</f>
        <v>1.60222222222222</v>
      </c>
      <c r="AB97" s="180" t="n">
        <f aca="false">+AB94*$C96</f>
        <v>1.82777777777778</v>
      </c>
      <c r="AC97" s="180" t="n">
        <f aca="false">+AC94*$C96</f>
        <v>2.05333333333333</v>
      </c>
      <c r="AD97" s="180" t="n">
        <f aca="false">+AD94*$C96</f>
        <v>2.27888888888889</v>
      </c>
      <c r="AE97" s="180" t="n">
        <f aca="false">+AE94*$C96</f>
        <v>2.50444444444444</v>
      </c>
      <c r="AF97" s="180" t="n">
        <f aca="false">+AF94*$C96</f>
        <v>2.73</v>
      </c>
      <c r="AG97" s="180" t="n">
        <f aca="false">+AG94*$C96</f>
        <v>2.95555555555556</v>
      </c>
      <c r="AH97" s="180" t="n">
        <f aca="false">+AH94*$C96</f>
        <v>3.18111111111111</v>
      </c>
      <c r="AI97" s="180" t="n">
        <f aca="false">+AI94*$C96</f>
        <v>3.40666666666667</v>
      </c>
      <c r="AJ97" s="180" t="n">
        <f aca="false">+AJ94*$C96</f>
        <v>3.63222222222222</v>
      </c>
      <c r="AK97" s="180" t="n">
        <f aca="false">+AK94*$C96</f>
        <v>3.85777777777778</v>
      </c>
      <c r="AL97" s="180" t="n">
        <f aca="false">+AL94*$C96</f>
        <v>4.08333333333333</v>
      </c>
      <c r="AM97" s="180" t="n">
        <f aca="false">+AM94*$C96</f>
        <v>4.30888888888889</v>
      </c>
      <c r="AN97" s="180" t="n">
        <f aca="false">+AN94*$C96</f>
        <v>4.53444444444445</v>
      </c>
      <c r="AO97" s="180" t="n">
        <f aca="false">+AO94*$C96</f>
        <v>4.76</v>
      </c>
      <c r="AP97" s="180" t="n">
        <f aca="false">+AP94*$C96</f>
        <v>14</v>
      </c>
      <c r="AQ97" s="180" t="n">
        <f aca="false">+AQ94*$C96</f>
        <v>14</v>
      </c>
      <c r="AR97" s="180" t="n">
        <f aca="false">+AR94*$C96</f>
        <v>14</v>
      </c>
      <c r="AS97" s="180" t="n">
        <f aca="false">+AS94*$C96</f>
        <v>14</v>
      </c>
      <c r="AT97" s="180" t="n">
        <f aca="false">+AT94*$C96</f>
        <v>14</v>
      </c>
      <c r="AU97" s="180" t="n">
        <f aca="false">+AU94*$C96</f>
        <v>14</v>
      </c>
      <c r="AV97" s="180" t="n">
        <f aca="false">+AV94*$C96</f>
        <v>14</v>
      </c>
      <c r="AW97" s="180" t="n">
        <f aca="false">+AW94*$C96</f>
        <v>14</v>
      </c>
      <c r="AX97" s="180" t="n">
        <f aca="false">+AX94*$C96</f>
        <v>14</v>
      </c>
      <c r="AY97" s="180" t="n">
        <f aca="false">+AY94*$C96</f>
        <v>14</v>
      </c>
      <c r="AZ97" s="180" t="n">
        <f aca="false">+AZ94*$C96</f>
        <v>14</v>
      </c>
      <c r="BA97" s="182" t="n">
        <f aca="false">+BA94*$C96</f>
        <v>14</v>
      </c>
      <c r="BB97" s="183" t="n">
        <f aca="false">+BB94*$C96</f>
        <v>14</v>
      </c>
      <c r="BC97" s="183"/>
      <c r="BF97" s="183"/>
      <c r="BG97" s="183"/>
      <c r="BH97" s="183"/>
      <c r="BI97" s="183"/>
      <c r="BJ97" s="183"/>
      <c r="BK97" s="183"/>
      <c r="BL97" s="183"/>
      <c r="BM97" s="183"/>
      <c r="BN97" s="183"/>
      <c r="BO97" s="183"/>
      <c r="BP97" s="183"/>
      <c r="BQ97" s="183"/>
      <c r="BR97" s="183"/>
      <c r="BS97" s="183"/>
      <c r="BT97" s="183"/>
      <c r="BU97" s="183"/>
      <c r="BV97" s="183"/>
      <c r="BW97" s="183"/>
      <c r="BX97" s="183"/>
      <c r="BY97" s="183"/>
      <c r="BZ97" s="183"/>
      <c r="CA97" s="183"/>
      <c r="CB97" s="183"/>
      <c r="CC97" s="183"/>
      <c r="CD97" s="183"/>
      <c r="CE97" s="183"/>
      <c r="CF97" s="183"/>
      <c r="CG97" s="183"/>
      <c r="CH97" s="183"/>
      <c r="CI97" s="183"/>
      <c r="CJ97" s="183"/>
      <c r="CK97" s="183"/>
    </row>
    <row r="98" customFormat="false" ht="15" hidden="false" customHeight="true" outlineLevel="0" collapsed="false">
      <c r="A98" s="161"/>
      <c r="B98" s="172" t="str">
        <f aca="false">+'NTP or Sold'!H9</f>
        <v>Fr 6B 60 hz power barges</v>
      </c>
      <c r="C98" s="157" t="str">
        <f aca="false">+'NTP or Sold'!T9</f>
        <v>Nigeria Barge II (APACHI)</v>
      </c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6"/>
      <c r="Z98" s="276"/>
      <c r="AA98" s="235"/>
      <c r="AB98" s="276"/>
      <c r="AC98" s="276"/>
      <c r="AD98" s="276"/>
      <c r="AE98" s="276"/>
      <c r="AF98" s="276"/>
      <c r="AG98" s="276"/>
      <c r="AH98" s="276"/>
      <c r="AI98" s="276"/>
      <c r="AJ98" s="276"/>
      <c r="AK98" s="276"/>
      <c r="AL98" s="276"/>
      <c r="AM98" s="276"/>
      <c r="AN98" s="276"/>
      <c r="AO98" s="276"/>
      <c r="AP98" s="276"/>
      <c r="AQ98" s="276"/>
      <c r="AR98" s="276"/>
      <c r="AS98" s="276"/>
      <c r="AT98" s="276"/>
      <c r="AU98" s="276"/>
      <c r="AV98" s="276"/>
      <c r="AW98" s="276"/>
      <c r="AX98" s="276"/>
      <c r="AY98" s="276"/>
      <c r="AZ98" s="276"/>
      <c r="BA98" s="276"/>
      <c r="BB98" s="276"/>
      <c r="BC98" s="160"/>
    </row>
    <row r="99" customFormat="false" ht="12.75" hidden="false" customHeight="false" outlineLevel="0" collapsed="false">
      <c r="A99" s="166"/>
      <c r="B99" s="162" t="s">
        <v>128</v>
      </c>
      <c r="C99" s="157"/>
      <c r="D99" s="163" t="n">
        <v>0</v>
      </c>
      <c r="E99" s="163" t="n">
        <v>0</v>
      </c>
      <c r="F99" s="163" t="n">
        <v>0</v>
      </c>
      <c r="G99" s="163" t="n">
        <v>0</v>
      </c>
      <c r="H99" s="163" t="n">
        <v>0</v>
      </c>
      <c r="I99" s="163" t="n">
        <v>0</v>
      </c>
      <c r="J99" s="163" t="n">
        <v>0</v>
      </c>
      <c r="K99" s="163" t="n">
        <v>0</v>
      </c>
      <c r="L99" s="163" t="n">
        <v>0</v>
      </c>
      <c r="M99" s="163" t="n">
        <v>0</v>
      </c>
      <c r="N99" s="163" t="n">
        <v>0</v>
      </c>
      <c r="O99" s="163" t="n">
        <v>0</v>
      </c>
      <c r="P99" s="163" t="n">
        <v>0</v>
      </c>
      <c r="Q99" s="163" t="n">
        <v>0</v>
      </c>
      <c r="R99" s="163" t="n">
        <v>0</v>
      </c>
      <c r="S99" s="163" t="n">
        <v>0</v>
      </c>
      <c r="T99" s="163" t="n">
        <v>0</v>
      </c>
      <c r="U99" s="163" t="n">
        <v>0</v>
      </c>
      <c r="V99" s="163" t="n">
        <v>0</v>
      </c>
      <c r="W99" s="163" t="n">
        <v>1</v>
      </c>
      <c r="X99" s="163" t="n">
        <v>0</v>
      </c>
      <c r="Y99" s="163" t="n">
        <v>0</v>
      </c>
      <c r="Z99" s="163" t="n">
        <v>0</v>
      </c>
      <c r="AA99" s="164" t="n">
        <v>0</v>
      </c>
      <c r="AB99" s="163" t="n">
        <v>0</v>
      </c>
      <c r="AC99" s="163" t="n">
        <v>0</v>
      </c>
      <c r="AD99" s="163" t="n">
        <v>0</v>
      </c>
      <c r="AE99" s="163" t="n">
        <v>0</v>
      </c>
      <c r="AF99" s="163" t="n">
        <v>0</v>
      </c>
      <c r="AG99" s="163" t="n">
        <v>0</v>
      </c>
      <c r="AH99" s="163" t="n">
        <v>0</v>
      </c>
      <c r="AI99" s="163" t="n">
        <v>0</v>
      </c>
      <c r="AJ99" s="163" t="n">
        <v>0</v>
      </c>
      <c r="AK99" s="163" t="n">
        <v>0</v>
      </c>
      <c r="AL99" s="163" t="n">
        <v>0</v>
      </c>
      <c r="AM99" s="163" t="n">
        <v>0</v>
      </c>
      <c r="AN99" s="163" t="n">
        <v>0</v>
      </c>
      <c r="AO99" s="163" t="n">
        <v>0</v>
      </c>
      <c r="AP99" s="163" t="n">
        <v>0</v>
      </c>
      <c r="AQ99" s="163" t="n">
        <v>0</v>
      </c>
      <c r="AR99" s="163" t="n">
        <v>0</v>
      </c>
      <c r="AS99" s="163" t="n">
        <v>0</v>
      </c>
      <c r="AT99" s="163" t="n">
        <v>0</v>
      </c>
      <c r="AU99" s="163" t="n">
        <v>0</v>
      </c>
      <c r="AV99" s="163" t="n">
        <v>0</v>
      </c>
      <c r="AW99" s="163" t="n">
        <v>0</v>
      </c>
      <c r="AX99" s="163" t="n">
        <v>0</v>
      </c>
      <c r="AY99" s="163" t="n">
        <v>0</v>
      </c>
      <c r="AZ99" s="163" t="n">
        <v>0</v>
      </c>
      <c r="BA99" s="165" t="n">
        <v>0</v>
      </c>
      <c r="BB99" s="162" t="n">
        <v>0</v>
      </c>
      <c r="BC99" s="166" t="n">
        <f aca="false">SUM(N99:BB99)</f>
        <v>1</v>
      </c>
    </row>
    <row r="100" customFormat="false" ht="12.75" hidden="false" customHeight="false" outlineLevel="0" collapsed="false">
      <c r="A100" s="166"/>
      <c r="B100" s="162" t="s">
        <v>129</v>
      </c>
      <c r="C100" s="157"/>
      <c r="D100" s="163" t="n">
        <f aca="false">+D99</f>
        <v>0</v>
      </c>
      <c r="E100" s="163" t="n">
        <f aca="false">+D100+E99</f>
        <v>0</v>
      </c>
      <c r="F100" s="163" t="n">
        <f aca="false">+E100+F99</f>
        <v>0</v>
      </c>
      <c r="G100" s="163" t="n">
        <f aca="false">+F100+G99</f>
        <v>0</v>
      </c>
      <c r="H100" s="163" t="n">
        <f aca="false">+G100+H99</f>
        <v>0</v>
      </c>
      <c r="I100" s="163" t="n">
        <f aca="false">+H100+I99</f>
        <v>0</v>
      </c>
      <c r="J100" s="163" t="n">
        <f aca="false">+I100+J99</f>
        <v>0</v>
      </c>
      <c r="K100" s="163" t="n">
        <f aca="false">+J100+K99</f>
        <v>0</v>
      </c>
      <c r="L100" s="163" t="n">
        <f aca="false">+K100+L99</f>
        <v>0</v>
      </c>
      <c r="M100" s="163" t="n">
        <f aca="false">+L100+M99</f>
        <v>0</v>
      </c>
      <c r="N100" s="163" t="n">
        <f aca="false">+M100+N99</f>
        <v>0</v>
      </c>
      <c r="O100" s="163" t="n">
        <f aca="false">+N100+O99</f>
        <v>0</v>
      </c>
      <c r="P100" s="163" t="n">
        <f aca="false">+O100+P99</f>
        <v>0</v>
      </c>
      <c r="Q100" s="163" t="n">
        <f aca="false">+P100+Q99</f>
        <v>0</v>
      </c>
      <c r="R100" s="163" t="n">
        <f aca="false">+Q100+R99</f>
        <v>0</v>
      </c>
      <c r="S100" s="163" t="n">
        <f aca="false">+R100+S99</f>
        <v>0</v>
      </c>
      <c r="T100" s="163" t="n">
        <f aca="false">+S100+T99</f>
        <v>0</v>
      </c>
      <c r="U100" s="163" t="n">
        <f aca="false">+T100+U99</f>
        <v>0</v>
      </c>
      <c r="V100" s="163" t="n">
        <f aca="false">+U100+V99</f>
        <v>0</v>
      </c>
      <c r="W100" s="163" t="n">
        <f aca="false">+V100+W99</f>
        <v>1</v>
      </c>
      <c r="X100" s="163" t="n">
        <f aca="false">+W100+X99</f>
        <v>1</v>
      </c>
      <c r="Y100" s="163" t="n">
        <f aca="false">+X100+Y99</f>
        <v>1</v>
      </c>
      <c r="Z100" s="163" t="n">
        <f aca="false">+Y100+Z99</f>
        <v>1</v>
      </c>
      <c r="AA100" s="164" t="n">
        <f aca="false">+Z100+AA99</f>
        <v>1</v>
      </c>
      <c r="AB100" s="163" t="n">
        <f aca="false">+AA100+AB99</f>
        <v>1</v>
      </c>
      <c r="AC100" s="163" t="n">
        <f aca="false">+AB100+AC99</f>
        <v>1</v>
      </c>
      <c r="AD100" s="163" t="n">
        <f aca="false">+AC100+AD99</f>
        <v>1</v>
      </c>
      <c r="AE100" s="163" t="n">
        <f aca="false">+AD100+AE99</f>
        <v>1</v>
      </c>
      <c r="AF100" s="163" t="n">
        <f aca="false">+AE100+AF99</f>
        <v>1</v>
      </c>
      <c r="AG100" s="163" t="n">
        <f aca="false">+AF100+AG99</f>
        <v>1</v>
      </c>
      <c r="AH100" s="163" t="n">
        <f aca="false">+AG100+AH99</f>
        <v>1</v>
      </c>
      <c r="AI100" s="163" t="n">
        <f aca="false">+AH100+AI99</f>
        <v>1</v>
      </c>
      <c r="AJ100" s="163" t="n">
        <f aca="false">+AI100+AJ99</f>
        <v>1</v>
      </c>
      <c r="AK100" s="163" t="n">
        <f aca="false">+AJ100+AK99</f>
        <v>1</v>
      </c>
      <c r="AL100" s="163" t="n">
        <f aca="false">+AK100+AL99</f>
        <v>1</v>
      </c>
      <c r="AM100" s="163" t="n">
        <f aca="false">+AL100+AM99</f>
        <v>1</v>
      </c>
      <c r="AN100" s="163" t="n">
        <f aca="false">+AM100+AN99</f>
        <v>1</v>
      </c>
      <c r="AO100" s="163" t="n">
        <f aca="false">+AN100+AO99</f>
        <v>1</v>
      </c>
      <c r="AP100" s="163" t="n">
        <f aca="false">+AO100+AP99</f>
        <v>1</v>
      </c>
      <c r="AQ100" s="163" t="n">
        <f aca="false">+AP100+AQ99</f>
        <v>1</v>
      </c>
      <c r="AR100" s="163" t="n">
        <f aca="false">+AQ100+AR99</f>
        <v>1</v>
      </c>
      <c r="AS100" s="163" t="n">
        <f aca="false">+AR100+AS99</f>
        <v>1</v>
      </c>
      <c r="AT100" s="163" t="n">
        <f aca="false">+AS100+AT99</f>
        <v>1</v>
      </c>
      <c r="AU100" s="163" t="n">
        <f aca="false">+AT100+AU99</f>
        <v>1</v>
      </c>
      <c r="AV100" s="163" t="n">
        <f aca="false">+AU100+AV99</f>
        <v>1</v>
      </c>
      <c r="AW100" s="163" t="n">
        <f aca="false">+AV100+AW99</f>
        <v>1</v>
      </c>
      <c r="AX100" s="163" t="n">
        <f aca="false">+AW100+AX99</f>
        <v>1</v>
      </c>
      <c r="AY100" s="163" t="n">
        <f aca="false">+AX100+AY99</f>
        <v>1</v>
      </c>
      <c r="AZ100" s="163" t="n">
        <f aca="false">+AY100+AZ99</f>
        <v>1</v>
      </c>
      <c r="BA100" s="165" t="n">
        <f aca="false">+AZ100+BA99</f>
        <v>1</v>
      </c>
      <c r="BB100" s="162" t="n">
        <f aca="false">+BA100+BB99</f>
        <v>1</v>
      </c>
    </row>
    <row r="101" customFormat="false" ht="12.75" hidden="false" customHeight="false" outlineLevel="0" collapsed="false">
      <c r="A101" s="166"/>
      <c r="B101" s="162" t="s">
        <v>130</v>
      </c>
      <c r="C101" s="157"/>
      <c r="D101" s="163" t="n">
        <v>0</v>
      </c>
      <c r="E101" s="163" t="n">
        <v>0</v>
      </c>
      <c r="F101" s="163" t="n">
        <v>0</v>
      </c>
      <c r="G101" s="163" t="n">
        <v>0</v>
      </c>
      <c r="H101" s="163" t="n">
        <v>0</v>
      </c>
      <c r="I101" s="163" t="n">
        <v>0</v>
      </c>
      <c r="J101" s="163" t="n">
        <v>0</v>
      </c>
      <c r="K101" s="163" t="n">
        <v>0</v>
      </c>
      <c r="L101" s="163" t="n">
        <v>0</v>
      </c>
      <c r="M101" s="163" t="n">
        <v>0</v>
      </c>
      <c r="N101" s="163" t="n">
        <v>0</v>
      </c>
      <c r="O101" s="163" t="n">
        <v>0</v>
      </c>
      <c r="P101" s="163" t="n">
        <v>0</v>
      </c>
      <c r="Q101" s="163" t="n">
        <v>0</v>
      </c>
      <c r="R101" s="163" t="n">
        <v>0</v>
      </c>
      <c r="S101" s="163" t="n">
        <v>0</v>
      </c>
      <c r="T101" s="163" t="n">
        <v>0</v>
      </c>
      <c r="U101" s="163" t="n">
        <v>0</v>
      </c>
      <c r="V101" s="163" t="n">
        <v>0</v>
      </c>
      <c r="W101" s="163" t="n">
        <v>1</v>
      </c>
      <c r="X101" s="163" t="n">
        <v>0</v>
      </c>
      <c r="Y101" s="163" t="n">
        <v>0</v>
      </c>
      <c r="Z101" s="163" t="n">
        <v>0</v>
      </c>
      <c r="AA101" s="164" t="n">
        <v>0</v>
      </c>
      <c r="AB101" s="163" t="n">
        <v>0</v>
      </c>
      <c r="AC101" s="163" t="n">
        <v>0</v>
      </c>
      <c r="AD101" s="163" t="n">
        <v>0</v>
      </c>
      <c r="AE101" s="163" t="n">
        <v>0</v>
      </c>
      <c r="AF101" s="163" t="n">
        <v>0</v>
      </c>
      <c r="AG101" s="163" t="n">
        <v>0</v>
      </c>
      <c r="AH101" s="163" t="n">
        <v>0</v>
      </c>
      <c r="AI101" s="163" t="n">
        <v>0</v>
      </c>
      <c r="AJ101" s="163" t="n">
        <v>0</v>
      </c>
      <c r="AK101" s="163" t="n">
        <v>0</v>
      </c>
      <c r="AL101" s="163" t="n">
        <v>0</v>
      </c>
      <c r="AM101" s="163" t="n">
        <v>0</v>
      </c>
      <c r="AN101" s="163" t="n">
        <v>0</v>
      </c>
      <c r="AO101" s="163" t="n">
        <v>0</v>
      </c>
      <c r="AP101" s="163" t="n">
        <v>0</v>
      </c>
      <c r="AQ101" s="163" t="n">
        <v>0</v>
      </c>
      <c r="AR101" s="163" t="n">
        <v>0</v>
      </c>
      <c r="AS101" s="163" t="n">
        <v>0</v>
      </c>
      <c r="AT101" s="163" t="n">
        <v>0</v>
      </c>
      <c r="AU101" s="163" t="n">
        <v>0</v>
      </c>
      <c r="AV101" s="163" t="n">
        <v>0</v>
      </c>
      <c r="AW101" s="163" t="n">
        <v>0</v>
      </c>
      <c r="AX101" s="163" t="n">
        <v>0</v>
      </c>
      <c r="AY101" s="163" t="n">
        <v>0</v>
      </c>
      <c r="AZ101" s="163" t="n">
        <v>0</v>
      </c>
      <c r="BA101" s="165" t="n">
        <v>0</v>
      </c>
      <c r="BB101" s="162" t="n">
        <v>0</v>
      </c>
      <c r="BC101" s="166" t="n">
        <f aca="false">SUM(N101:BB101)</f>
        <v>1</v>
      </c>
    </row>
    <row r="102" customFormat="false" ht="12.75" hidden="false" customHeight="false" outlineLevel="0" collapsed="false">
      <c r="A102" s="166"/>
      <c r="B102" s="162" t="s">
        <v>131</v>
      </c>
      <c r="C102" s="157"/>
      <c r="D102" s="163" t="n">
        <f aca="false">+D101</f>
        <v>0</v>
      </c>
      <c r="E102" s="163" t="n">
        <f aca="false">+D102+E101</f>
        <v>0</v>
      </c>
      <c r="F102" s="163" t="n">
        <f aca="false">+E102+F101</f>
        <v>0</v>
      </c>
      <c r="G102" s="163" t="n">
        <f aca="false">+F102+G101</f>
        <v>0</v>
      </c>
      <c r="H102" s="163" t="n">
        <f aca="false">+G102+H101</f>
        <v>0</v>
      </c>
      <c r="I102" s="163" t="n">
        <f aca="false">+H102+I101</f>
        <v>0</v>
      </c>
      <c r="J102" s="163" t="n">
        <f aca="false">+I102+J101</f>
        <v>0</v>
      </c>
      <c r="K102" s="163" t="n">
        <f aca="false">+J102+K101</f>
        <v>0</v>
      </c>
      <c r="L102" s="163" t="n">
        <f aca="false">+K102+L101</f>
        <v>0</v>
      </c>
      <c r="M102" s="163" t="n">
        <f aca="false">+L102+M101</f>
        <v>0</v>
      </c>
      <c r="N102" s="163" t="n">
        <f aca="false">+M102+N101</f>
        <v>0</v>
      </c>
      <c r="O102" s="163" t="n">
        <f aca="false">+N102+O101</f>
        <v>0</v>
      </c>
      <c r="P102" s="163" t="n">
        <f aca="false">+O102+P101</f>
        <v>0</v>
      </c>
      <c r="Q102" s="163" t="n">
        <f aca="false">+P102+Q101</f>
        <v>0</v>
      </c>
      <c r="R102" s="163" t="n">
        <f aca="false">+Q102+R101</f>
        <v>0</v>
      </c>
      <c r="S102" s="163" t="n">
        <f aca="false">+R102+S101</f>
        <v>0</v>
      </c>
      <c r="T102" s="163" t="n">
        <f aca="false">+S102+T101</f>
        <v>0</v>
      </c>
      <c r="U102" s="163" t="n">
        <f aca="false">+T102+U101</f>
        <v>0</v>
      </c>
      <c r="V102" s="163" t="n">
        <f aca="false">+U102+V101</f>
        <v>0</v>
      </c>
      <c r="W102" s="163" t="n">
        <f aca="false">+V102+W101</f>
        <v>1</v>
      </c>
      <c r="X102" s="163" t="n">
        <f aca="false">+W102+X101</f>
        <v>1</v>
      </c>
      <c r="Y102" s="163" t="n">
        <f aca="false">+X102+Y101</f>
        <v>1</v>
      </c>
      <c r="Z102" s="163" t="n">
        <f aca="false">+Y102+Z101</f>
        <v>1</v>
      </c>
      <c r="AA102" s="164" t="n">
        <f aca="false">+Z102+AA101</f>
        <v>1</v>
      </c>
      <c r="AB102" s="163" t="n">
        <f aca="false">+AA102+AB101</f>
        <v>1</v>
      </c>
      <c r="AC102" s="163" t="n">
        <f aca="false">+AB102+AC101</f>
        <v>1</v>
      </c>
      <c r="AD102" s="163" t="n">
        <f aca="false">+AC102+AD101</f>
        <v>1</v>
      </c>
      <c r="AE102" s="163" t="n">
        <f aca="false">+AD102+AE101</f>
        <v>1</v>
      </c>
      <c r="AF102" s="163" t="n">
        <f aca="false">+AE102+AF101</f>
        <v>1</v>
      </c>
      <c r="AG102" s="163" t="n">
        <f aca="false">+AF102+AG101</f>
        <v>1</v>
      </c>
      <c r="AH102" s="163" t="n">
        <f aca="false">+AG102+AH101</f>
        <v>1</v>
      </c>
      <c r="AI102" s="163" t="n">
        <f aca="false">+AH102+AI101</f>
        <v>1</v>
      </c>
      <c r="AJ102" s="163" t="n">
        <f aca="false">+AI102+AJ101</f>
        <v>1</v>
      </c>
      <c r="AK102" s="163" t="n">
        <f aca="false">+AJ102+AK101</f>
        <v>1</v>
      </c>
      <c r="AL102" s="163" t="n">
        <f aca="false">+AK102+AL101</f>
        <v>1</v>
      </c>
      <c r="AM102" s="163" t="n">
        <f aca="false">+AL102+AM101</f>
        <v>1</v>
      </c>
      <c r="AN102" s="163" t="n">
        <f aca="false">+AM102+AN101</f>
        <v>1</v>
      </c>
      <c r="AO102" s="163" t="n">
        <f aca="false">+AN102+AO101</f>
        <v>1</v>
      </c>
      <c r="AP102" s="163" t="n">
        <f aca="false">+AO102+AP101</f>
        <v>1</v>
      </c>
      <c r="AQ102" s="163" t="n">
        <f aca="false">+AP102+AQ101</f>
        <v>1</v>
      </c>
      <c r="AR102" s="163" t="n">
        <f aca="false">+AQ102+AR101</f>
        <v>1</v>
      </c>
      <c r="AS102" s="163" t="n">
        <f aca="false">+AR102+AS101</f>
        <v>1</v>
      </c>
      <c r="AT102" s="163" t="n">
        <f aca="false">+AS102+AT101</f>
        <v>1</v>
      </c>
      <c r="AU102" s="163" t="n">
        <f aca="false">+AT102+AU101</f>
        <v>1</v>
      </c>
      <c r="AV102" s="163" t="n">
        <f aca="false">+AU102+AV101</f>
        <v>1</v>
      </c>
      <c r="AW102" s="163" t="n">
        <f aca="false">+AV102+AW101</f>
        <v>1</v>
      </c>
      <c r="AX102" s="163" t="n">
        <f aca="false">+AW102+AX101</f>
        <v>1</v>
      </c>
      <c r="AY102" s="163" t="n">
        <f aca="false">+AX102+AY101</f>
        <v>1</v>
      </c>
      <c r="AZ102" s="163" t="n">
        <f aca="false">+AY102+AZ101</f>
        <v>1</v>
      </c>
      <c r="BA102" s="165" t="n">
        <f aca="false">+AZ102+BA101</f>
        <v>1</v>
      </c>
      <c r="BB102" s="162" t="n">
        <f aca="false">+BA102+BB101</f>
        <v>1</v>
      </c>
    </row>
    <row r="103" customFormat="false" ht="12.75" hidden="false" customHeight="false" outlineLevel="0" collapsed="false">
      <c r="A103" s="171"/>
      <c r="B103" s="167"/>
      <c r="C103" s="157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9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70"/>
      <c r="BB103" s="167"/>
    </row>
    <row r="104" customFormat="false" ht="12.75" hidden="false" customHeight="false" outlineLevel="0" collapsed="false">
      <c r="A104" s="172"/>
      <c r="B104" s="172" t="s">
        <v>132</v>
      </c>
      <c r="C104" s="173" t="n">
        <v>8</v>
      </c>
      <c r="D104" s="174" t="n">
        <f aca="false">+D100*$C104</f>
        <v>0</v>
      </c>
      <c r="E104" s="174" t="n">
        <f aca="false">+E100*$C104</f>
        <v>0</v>
      </c>
      <c r="F104" s="174" t="n">
        <f aca="false">+F100*$C104</f>
        <v>0</v>
      </c>
      <c r="G104" s="174" t="n">
        <f aca="false">+G100*$C104</f>
        <v>0</v>
      </c>
      <c r="H104" s="174" t="n">
        <f aca="false">+H100*$C104</f>
        <v>0</v>
      </c>
      <c r="I104" s="174" t="n">
        <f aca="false">+I100*$C104</f>
        <v>0</v>
      </c>
      <c r="J104" s="174" t="n">
        <f aca="false">+J100*$C104</f>
        <v>0</v>
      </c>
      <c r="K104" s="174" t="n">
        <f aca="false">+K100*$C104</f>
        <v>0</v>
      </c>
      <c r="L104" s="174" t="n">
        <f aca="false">+L100*$C104</f>
        <v>0</v>
      </c>
      <c r="M104" s="174" t="n">
        <f aca="false">+M100*$C104</f>
        <v>0</v>
      </c>
      <c r="N104" s="174" t="n">
        <f aca="false">+N100*$C104</f>
        <v>0</v>
      </c>
      <c r="O104" s="174" t="n">
        <f aca="false">+O100*$C104</f>
        <v>0</v>
      </c>
      <c r="P104" s="174" t="n">
        <f aca="false">+P100*$C104</f>
        <v>0</v>
      </c>
      <c r="Q104" s="174" t="n">
        <f aca="false">+Q100*$C104</f>
        <v>0</v>
      </c>
      <c r="R104" s="174" t="n">
        <f aca="false">+R100*$C104</f>
        <v>0</v>
      </c>
      <c r="S104" s="174" t="n">
        <f aca="false">+S100*$C104</f>
        <v>0</v>
      </c>
      <c r="T104" s="174" t="n">
        <f aca="false">+T100*$C104</f>
        <v>0</v>
      </c>
      <c r="U104" s="174" t="n">
        <f aca="false">+U100*$C104</f>
        <v>0</v>
      </c>
      <c r="V104" s="174" t="n">
        <f aca="false">+V100*$C104</f>
        <v>0</v>
      </c>
      <c r="W104" s="174" t="n">
        <f aca="false">+W100*$C104</f>
        <v>8</v>
      </c>
      <c r="X104" s="174" t="n">
        <f aca="false">+X100*$C104</f>
        <v>8</v>
      </c>
      <c r="Y104" s="174" t="n">
        <f aca="false">+Y100*$C104</f>
        <v>8</v>
      </c>
      <c r="Z104" s="174" t="n">
        <f aca="false">+Z100*$C104</f>
        <v>8</v>
      </c>
      <c r="AA104" s="175" t="n">
        <f aca="false">+AA100*$C104</f>
        <v>8</v>
      </c>
      <c r="AB104" s="174" t="n">
        <f aca="false">+AB100*$C104</f>
        <v>8</v>
      </c>
      <c r="AC104" s="174" t="n">
        <f aca="false">+AC100*$C104</f>
        <v>8</v>
      </c>
      <c r="AD104" s="174" t="n">
        <f aca="false">+AD100*$C104</f>
        <v>8</v>
      </c>
      <c r="AE104" s="174" t="n">
        <f aca="false">+AE100*$C104</f>
        <v>8</v>
      </c>
      <c r="AF104" s="174" t="n">
        <f aca="false">+AF100*$C104</f>
        <v>8</v>
      </c>
      <c r="AG104" s="174" t="n">
        <f aca="false">+AG100*$C104</f>
        <v>8</v>
      </c>
      <c r="AH104" s="174" t="n">
        <f aca="false">+AH100*$C104</f>
        <v>8</v>
      </c>
      <c r="AI104" s="174" t="n">
        <f aca="false">+AI100*$C104</f>
        <v>8</v>
      </c>
      <c r="AJ104" s="174" t="n">
        <f aca="false">+AJ100*$C104</f>
        <v>8</v>
      </c>
      <c r="AK104" s="174" t="n">
        <f aca="false">+AK100*$C104</f>
        <v>8</v>
      </c>
      <c r="AL104" s="174" t="n">
        <f aca="false">+AL100*$C104</f>
        <v>8</v>
      </c>
      <c r="AM104" s="174" t="n">
        <f aca="false">+AM100*$C104</f>
        <v>8</v>
      </c>
      <c r="AN104" s="174" t="n">
        <f aca="false">+AN100*$C104</f>
        <v>8</v>
      </c>
      <c r="AO104" s="174" t="n">
        <f aca="false">+AO100*$C104</f>
        <v>8</v>
      </c>
      <c r="AP104" s="174" t="n">
        <f aca="false">+AP100*$C104</f>
        <v>8</v>
      </c>
      <c r="AQ104" s="174" t="n">
        <f aca="false">+AQ100*$C104</f>
        <v>8</v>
      </c>
      <c r="AR104" s="174" t="n">
        <f aca="false">+AR100*$C104</f>
        <v>8</v>
      </c>
      <c r="AS104" s="174" t="n">
        <f aca="false">+AS100*$C104</f>
        <v>8</v>
      </c>
      <c r="AT104" s="174" t="n">
        <f aca="false">+AT100*$C104</f>
        <v>8</v>
      </c>
      <c r="AU104" s="174" t="n">
        <f aca="false">+AU100*$C104</f>
        <v>8</v>
      </c>
      <c r="AV104" s="174" t="n">
        <f aca="false">+AV100*$C104</f>
        <v>8</v>
      </c>
      <c r="AW104" s="174" t="n">
        <f aca="false">+AW100*$C104</f>
        <v>8</v>
      </c>
      <c r="AX104" s="174" t="n">
        <f aca="false">+AX100*$C104</f>
        <v>8</v>
      </c>
      <c r="AY104" s="174" t="n">
        <f aca="false">+AY100*$C104</f>
        <v>8</v>
      </c>
      <c r="AZ104" s="174" t="n">
        <f aca="false">+AZ100*$C104</f>
        <v>8</v>
      </c>
      <c r="BA104" s="176" t="n">
        <f aca="false">+BA100*$C104</f>
        <v>8</v>
      </c>
      <c r="BB104" s="177" t="n">
        <f aca="false">+BB100*$C104</f>
        <v>8</v>
      </c>
      <c r="BC104" s="177"/>
      <c r="BF104" s="177"/>
      <c r="BG104" s="177"/>
      <c r="BH104" s="177"/>
      <c r="BI104" s="177"/>
      <c r="BJ104" s="177"/>
      <c r="BK104" s="177"/>
      <c r="BL104" s="177"/>
      <c r="BM104" s="177"/>
      <c r="BN104" s="177"/>
      <c r="BO104" s="177"/>
      <c r="BP104" s="177"/>
      <c r="BQ104" s="177"/>
      <c r="BR104" s="177"/>
      <c r="BS104" s="177"/>
      <c r="BT104" s="177"/>
      <c r="BU104" s="177"/>
      <c r="BV104" s="177"/>
      <c r="BW104" s="177"/>
      <c r="BX104" s="177"/>
      <c r="BY104" s="177"/>
      <c r="BZ104" s="177"/>
      <c r="CA104" s="177"/>
      <c r="CB104" s="177"/>
      <c r="CC104" s="177"/>
      <c r="CD104" s="177"/>
      <c r="CE104" s="177"/>
      <c r="CF104" s="177"/>
      <c r="CG104" s="177"/>
      <c r="CH104" s="177"/>
      <c r="CI104" s="177"/>
      <c r="CJ104" s="177"/>
      <c r="CK104" s="177"/>
    </row>
    <row r="105" customFormat="false" ht="13.5" hidden="false" customHeight="false" outlineLevel="0" collapsed="false">
      <c r="A105" s="178"/>
      <c r="B105" s="178" t="s">
        <v>133</v>
      </c>
      <c r="C105" s="179" t="str">
        <f aca="false">+'NTP or Sold'!C9</f>
        <v>NTP</v>
      </c>
      <c r="D105" s="180" t="n">
        <f aca="false">+D102*$C104</f>
        <v>0</v>
      </c>
      <c r="E105" s="180" t="n">
        <f aca="false">+E102*$C104</f>
        <v>0</v>
      </c>
      <c r="F105" s="180" t="n">
        <f aca="false">+F102*$C104</f>
        <v>0</v>
      </c>
      <c r="G105" s="180" t="n">
        <f aca="false">+G102*$C104</f>
        <v>0</v>
      </c>
      <c r="H105" s="180" t="n">
        <f aca="false">+H102*$C104</f>
        <v>0</v>
      </c>
      <c r="I105" s="180" t="n">
        <f aca="false">+I102*$C104</f>
        <v>0</v>
      </c>
      <c r="J105" s="180" t="n">
        <f aca="false">+J102*$C104</f>
        <v>0</v>
      </c>
      <c r="K105" s="180" t="n">
        <f aca="false">+K102*$C104</f>
        <v>0</v>
      </c>
      <c r="L105" s="180" t="n">
        <f aca="false">+L102*$C104</f>
        <v>0</v>
      </c>
      <c r="M105" s="180" t="n">
        <f aca="false">+M102*$C104</f>
        <v>0</v>
      </c>
      <c r="N105" s="180" t="n">
        <f aca="false">+N102*$C104</f>
        <v>0</v>
      </c>
      <c r="O105" s="180" t="n">
        <f aca="false">+O102*$C104</f>
        <v>0</v>
      </c>
      <c r="P105" s="180" t="n">
        <f aca="false">+P102*$C104</f>
        <v>0</v>
      </c>
      <c r="Q105" s="180" t="n">
        <f aca="false">+Q102*$C104</f>
        <v>0</v>
      </c>
      <c r="R105" s="180" t="n">
        <f aca="false">+R102*$C104</f>
        <v>0</v>
      </c>
      <c r="S105" s="180" t="n">
        <f aca="false">+S102*$C104</f>
        <v>0</v>
      </c>
      <c r="T105" s="180" t="n">
        <f aca="false">+T102*$C104</f>
        <v>0</v>
      </c>
      <c r="U105" s="180" t="n">
        <f aca="false">+U102*$C104</f>
        <v>0</v>
      </c>
      <c r="V105" s="180" t="n">
        <f aca="false">+V102*$C104</f>
        <v>0</v>
      </c>
      <c r="W105" s="180" t="n">
        <f aca="false">+W102*$C104</f>
        <v>8</v>
      </c>
      <c r="X105" s="180" t="n">
        <f aca="false">+X102*$C104</f>
        <v>8</v>
      </c>
      <c r="Y105" s="180" t="n">
        <f aca="false">+Y102*$C104</f>
        <v>8</v>
      </c>
      <c r="Z105" s="180" t="n">
        <f aca="false">+Z102*$C104</f>
        <v>8</v>
      </c>
      <c r="AA105" s="181" t="n">
        <f aca="false">+AA102*$C104</f>
        <v>8</v>
      </c>
      <c r="AB105" s="180" t="n">
        <f aca="false">+AB102*$C104</f>
        <v>8</v>
      </c>
      <c r="AC105" s="180" t="n">
        <f aca="false">+AC102*$C104</f>
        <v>8</v>
      </c>
      <c r="AD105" s="180" t="n">
        <f aca="false">+AD102*$C104</f>
        <v>8</v>
      </c>
      <c r="AE105" s="180" t="n">
        <f aca="false">+AE102*$C104</f>
        <v>8</v>
      </c>
      <c r="AF105" s="180" t="n">
        <f aca="false">+AF102*$C104</f>
        <v>8</v>
      </c>
      <c r="AG105" s="180" t="n">
        <f aca="false">+AG102*$C104</f>
        <v>8</v>
      </c>
      <c r="AH105" s="180" t="n">
        <f aca="false">+AH102*$C104</f>
        <v>8</v>
      </c>
      <c r="AI105" s="180" t="n">
        <f aca="false">+AI102*$C104</f>
        <v>8</v>
      </c>
      <c r="AJ105" s="180" t="n">
        <f aca="false">+AJ102*$C104</f>
        <v>8</v>
      </c>
      <c r="AK105" s="180" t="n">
        <f aca="false">+AK102*$C104</f>
        <v>8</v>
      </c>
      <c r="AL105" s="180" t="n">
        <f aca="false">+AL102*$C104</f>
        <v>8</v>
      </c>
      <c r="AM105" s="180" t="n">
        <f aca="false">+AM102*$C104</f>
        <v>8</v>
      </c>
      <c r="AN105" s="180" t="n">
        <f aca="false">+AN102*$C104</f>
        <v>8</v>
      </c>
      <c r="AO105" s="180" t="n">
        <f aca="false">+AO102*$C104</f>
        <v>8</v>
      </c>
      <c r="AP105" s="180" t="n">
        <f aca="false">+AP102*$C104</f>
        <v>8</v>
      </c>
      <c r="AQ105" s="180" t="n">
        <f aca="false">+AQ102*$C104</f>
        <v>8</v>
      </c>
      <c r="AR105" s="180" t="n">
        <f aca="false">+AR102*$C104</f>
        <v>8</v>
      </c>
      <c r="AS105" s="180" t="n">
        <f aca="false">+AS102*$C104</f>
        <v>8</v>
      </c>
      <c r="AT105" s="180" t="n">
        <f aca="false">+AT102*$C104</f>
        <v>8</v>
      </c>
      <c r="AU105" s="180" t="n">
        <f aca="false">+AU102*$C104</f>
        <v>8</v>
      </c>
      <c r="AV105" s="180" t="n">
        <f aca="false">+AV102*$C104</f>
        <v>8</v>
      </c>
      <c r="AW105" s="180" t="n">
        <f aca="false">+AW102*$C104</f>
        <v>8</v>
      </c>
      <c r="AX105" s="180" t="n">
        <f aca="false">+AX102*$C104</f>
        <v>8</v>
      </c>
      <c r="AY105" s="180" t="n">
        <f aca="false">+AY102*$C104</f>
        <v>8</v>
      </c>
      <c r="AZ105" s="180" t="n">
        <f aca="false">+AZ102*$C104</f>
        <v>8</v>
      </c>
      <c r="BA105" s="182" t="n">
        <f aca="false">+BA102*$C104</f>
        <v>8</v>
      </c>
      <c r="BB105" s="183" t="n">
        <f aca="false">+BB102*$C104</f>
        <v>8</v>
      </c>
      <c r="BC105" s="183"/>
      <c r="BF105" s="183"/>
      <c r="BG105" s="183"/>
      <c r="BH105" s="183"/>
      <c r="BI105" s="183"/>
      <c r="BJ105" s="183"/>
      <c r="BK105" s="183"/>
      <c r="BL105" s="183"/>
      <c r="BM105" s="183"/>
      <c r="BN105" s="183"/>
      <c r="BO105" s="183"/>
      <c r="BP105" s="183"/>
      <c r="BQ105" s="183"/>
      <c r="BR105" s="183"/>
      <c r="BS105" s="183"/>
      <c r="BT105" s="183"/>
      <c r="BU105" s="183"/>
      <c r="BV105" s="183"/>
      <c r="BW105" s="183"/>
      <c r="BX105" s="183"/>
      <c r="BY105" s="183"/>
      <c r="BZ105" s="183"/>
      <c r="CA105" s="183"/>
      <c r="CB105" s="183"/>
      <c r="CC105" s="183"/>
      <c r="CD105" s="183"/>
      <c r="CE105" s="183"/>
      <c r="CF105" s="183"/>
      <c r="CG105" s="183"/>
      <c r="CH105" s="183"/>
      <c r="CI105" s="183"/>
      <c r="CJ105" s="183"/>
      <c r="CK105" s="183"/>
    </row>
    <row r="106" customFormat="false" ht="15" hidden="false" customHeight="true" outlineLevel="0" collapsed="false">
      <c r="A106" s="161"/>
      <c r="B106" s="172" t="str">
        <f aca="false">+'NTP or Sold'!H10</f>
        <v>Fr 6B 60 hz power barges</v>
      </c>
      <c r="C106" s="157" t="str">
        <f aca="false">+'NTP or Sold'!T10</f>
        <v>Nigeria Barge II (APACHI)</v>
      </c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276"/>
      <c r="Y106" s="276"/>
      <c r="Z106" s="276"/>
      <c r="AA106" s="235"/>
      <c r="AB106" s="276"/>
      <c r="AC106" s="276"/>
      <c r="AD106" s="276"/>
      <c r="AE106" s="276"/>
      <c r="AF106" s="276"/>
      <c r="AG106" s="276"/>
      <c r="AH106" s="276"/>
      <c r="AI106" s="276"/>
      <c r="AJ106" s="276"/>
      <c r="AK106" s="276"/>
      <c r="AL106" s="276"/>
      <c r="AM106" s="276"/>
      <c r="AN106" s="276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6"/>
      <c r="AY106" s="276"/>
      <c r="AZ106" s="276"/>
      <c r="BA106" s="160"/>
    </row>
    <row r="107" customFormat="false" ht="12.75" hidden="false" customHeight="false" outlineLevel="0" collapsed="false">
      <c r="A107" s="166"/>
      <c r="B107" s="162" t="s">
        <v>128</v>
      </c>
      <c r="C107" s="157"/>
      <c r="D107" s="163" t="n">
        <v>0</v>
      </c>
      <c r="E107" s="163" t="n">
        <v>0</v>
      </c>
      <c r="F107" s="163" t="n">
        <v>0</v>
      </c>
      <c r="G107" s="163" t="n">
        <v>0</v>
      </c>
      <c r="H107" s="163" t="n">
        <v>0</v>
      </c>
      <c r="I107" s="163" t="n">
        <v>0</v>
      </c>
      <c r="J107" s="163" t="n">
        <v>0</v>
      </c>
      <c r="K107" s="163" t="n">
        <v>0</v>
      </c>
      <c r="L107" s="163" t="n">
        <v>0</v>
      </c>
      <c r="M107" s="163" t="n">
        <v>0</v>
      </c>
      <c r="N107" s="163" t="n">
        <v>0</v>
      </c>
      <c r="O107" s="163" t="n">
        <v>0</v>
      </c>
      <c r="P107" s="163" t="n">
        <v>0</v>
      </c>
      <c r="Q107" s="163" t="n">
        <v>0</v>
      </c>
      <c r="R107" s="163" t="n">
        <v>0</v>
      </c>
      <c r="S107" s="163" t="n">
        <v>0</v>
      </c>
      <c r="T107" s="163" t="n">
        <v>0</v>
      </c>
      <c r="U107" s="163" t="n">
        <v>0</v>
      </c>
      <c r="V107" s="163" t="n">
        <v>0</v>
      </c>
      <c r="W107" s="163" t="n">
        <v>1</v>
      </c>
      <c r="X107" s="163" t="n">
        <v>0</v>
      </c>
      <c r="Y107" s="163" t="n">
        <v>0</v>
      </c>
      <c r="Z107" s="163" t="n">
        <v>0</v>
      </c>
      <c r="AA107" s="164" t="n">
        <v>0</v>
      </c>
      <c r="AB107" s="163" t="n">
        <v>0</v>
      </c>
      <c r="AC107" s="163" t="n">
        <v>0</v>
      </c>
      <c r="AD107" s="163" t="n">
        <v>0</v>
      </c>
      <c r="AE107" s="163" t="n">
        <v>0</v>
      </c>
      <c r="AF107" s="163" t="n">
        <v>0</v>
      </c>
      <c r="AG107" s="163" t="n">
        <v>0</v>
      </c>
      <c r="AH107" s="163" t="n">
        <v>0</v>
      </c>
      <c r="AI107" s="163" t="n">
        <v>0</v>
      </c>
      <c r="AJ107" s="163" t="n">
        <v>0</v>
      </c>
      <c r="AK107" s="163" t="n">
        <v>0</v>
      </c>
      <c r="AL107" s="163" t="n">
        <v>0</v>
      </c>
      <c r="AM107" s="163" t="n">
        <v>0</v>
      </c>
      <c r="AN107" s="163" t="n">
        <v>0</v>
      </c>
      <c r="AO107" s="163" t="n">
        <v>0</v>
      </c>
      <c r="AP107" s="163" t="n">
        <v>0</v>
      </c>
      <c r="AQ107" s="163" t="n">
        <v>0</v>
      </c>
      <c r="AR107" s="163" t="n">
        <v>0</v>
      </c>
      <c r="AS107" s="163" t="n">
        <v>0</v>
      </c>
      <c r="AT107" s="163" t="n">
        <v>0</v>
      </c>
      <c r="AU107" s="163" t="n">
        <v>0</v>
      </c>
      <c r="AV107" s="163" t="n">
        <v>0</v>
      </c>
      <c r="AW107" s="163" t="n">
        <v>0</v>
      </c>
      <c r="AX107" s="163" t="n">
        <v>0</v>
      </c>
      <c r="AY107" s="163" t="n">
        <v>0</v>
      </c>
      <c r="AZ107" s="163" t="n">
        <v>0</v>
      </c>
      <c r="BA107" s="165" t="n">
        <v>0</v>
      </c>
      <c r="BB107" s="162" t="n">
        <v>0</v>
      </c>
      <c r="BC107" s="166" t="n">
        <f aca="false">SUM(N107:BB107)</f>
        <v>1</v>
      </c>
    </row>
    <row r="108" customFormat="false" ht="12.75" hidden="false" customHeight="false" outlineLevel="0" collapsed="false">
      <c r="A108" s="166"/>
      <c r="B108" s="162" t="s">
        <v>129</v>
      </c>
      <c r="C108" s="157"/>
      <c r="D108" s="163" t="n">
        <f aca="false">+D107</f>
        <v>0</v>
      </c>
      <c r="E108" s="163" t="n">
        <f aca="false">+D108+E107</f>
        <v>0</v>
      </c>
      <c r="F108" s="163" t="n">
        <f aca="false">+E108+F107</f>
        <v>0</v>
      </c>
      <c r="G108" s="163" t="n">
        <f aca="false">+F108+G107</f>
        <v>0</v>
      </c>
      <c r="H108" s="163" t="n">
        <f aca="false">+G108+H107</f>
        <v>0</v>
      </c>
      <c r="I108" s="163" t="n">
        <f aca="false">+H108+I107</f>
        <v>0</v>
      </c>
      <c r="J108" s="163" t="n">
        <f aca="false">+I108+J107</f>
        <v>0</v>
      </c>
      <c r="K108" s="163" t="n">
        <f aca="false">+J108+K107</f>
        <v>0</v>
      </c>
      <c r="L108" s="163" t="n">
        <f aca="false">+K108+L107</f>
        <v>0</v>
      </c>
      <c r="M108" s="163" t="n">
        <f aca="false">+L108+M107</f>
        <v>0</v>
      </c>
      <c r="N108" s="163" t="n">
        <f aca="false">+M108+N107</f>
        <v>0</v>
      </c>
      <c r="O108" s="163" t="n">
        <f aca="false">+N108+O107</f>
        <v>0</v>
      </c>
      <c r="P108" s="163" t="n">
        <f aca="false">+O108+P107</f>
        <v>0</v>
      </c>
      <c r="Q108" s="163" t="n">
        <f aca="false">+P108+Q107</f>
        <v>0</v>
      </c>
      <c r="R108" s="163" t="n">
        <f aca="false">+Q108+R107</f>
        <v>0</v>
      </c>
      <c r="S108" s="163" t="n">
        <f aca="false">+R108+S107</f>
        <v>0</v>
      </c>
      <c r="T108" s="163" t="n">
        <f aca="false">+S108+T107</f>
        <v>0</v>
      </c>
      <c r="U108" s="163" t="n">
        <f aca="false">+T108+U107</f>
        <v>0</v>
      </c>
      <c r="V108" s="163" t="n">
        <f aca="false">+U108+V107</f>
        <v>0</v>
      </c>
      <c r="W108" s="163" t="n">
        <f aca="false">+V108+W107</f>
        <v>1</v>
      </c>
      <c r="X108" s="163" t="n">
        <f aca="false">+W108+X107</f>
        <v>1</v>
      </c>
      <c r="Y108" s="163" t="n">
        <f aca="false">+X108+Y107</f>
        <v>1</v>
      </c>
      <c r="Z108" s="163" t="n">
        <f aca="false">+Y108+Z107</f>
        <v>1</v>
      </c>
      <c r="AA108" s="164" t="n">
        <f aca="false">+Z108+AA107</f>
        <v>1</v>
      </c>
      <c r="AB108" s="163" t="n">
        <f aca="false">+AA108+AB107</f>
        <v>1</v>
      </c>
      <c r="AC108" s="163" t="n">
        <f aca="false">+AB108+AC107</f>
        <v>1</v>
      </c>
      <c r="AD108" s="163" t="n">
        <f aca="false">+AC108+AD107</f>
        <v>1</v>
      </c>
      <c r="AE108" s="163" t="n">
        <f aca="false">+AD108+AE107</f>
        <v>1</v>
      </c>
      <c r="AF108" s="163" t="n">
        <f aca="false">+AE108+AF107</f>
        <v>1</v>
      </c>
      <c r="AG108" s="163" t="n">
        <f aca="false">+AF108+AG107</f>
        <v>1</v>
      </c>
      <c r="AH108" s="163" t="n">
        <f aca="false">+AG108+AH107</f>
        <v>1</v>
      </c>
      <c r="AI108" s="163" t="n">
        <f aca="false">+AH108+AI107</f>
        <v>1</v>
      </c>
      <c r="AJ108" s="163" t="n">
        <f aca="false">+AI108+AJ107</f>
        <v>1</v>
      </c>
      <c r="AK108" s="163" t="n">
        <f aca="false">+AJ108+AK107</f>
        <v>1</v>
      </c>
      <c r="AL108" s="163" t="n">
        <f aca="false">+AK108+AL107</f>
        <v>1</v>
      </c>
      <c r="AM108" s="163" t="n">
        <f aca="false">+AL108+AM107</f>
        <v>1</v>
      </c>
      <c r="AN108" s="163" t="n">
        <f aca="false">+AM108+AN107</f>
        <v>1</v>
      </c>
      <c r="AO108" s="163" t="n">
        <f aca="false">+AN108+AO107</f>
        <v>1</v>
      </c>
      <c r="AP108" s="163" t="n">
        <f aca="false">+AO108+AP107</f>
        <v>1</v>
      </c>
      <c r="AQ108" s="163" t="n">
        <f aca="false">+AP108+AQ107</f>
        <v>1</v>
      </c>
      <c r="AR108" s="163" t="n">
        <f aca="false">+AQ108+AR107</f>
        <v>1</v>
      </c>
      <c r="AS108" s="163" t="n">
        <f aca="false">+AR108+AS107</f>
        <v>1</v>
      </c>
      <c r="AT108" s="163" t="n">
        <f aca="false">+AS108+AT107</f>
        <v>1</v>
      </c>
      <c r="AU108" s="163" t="n">
        <f aca="false">+AT108+AU107</f>
        <v>1</v>
      </c>
      <c r="AV108" s="163" t="n">
        <f aca="false">+AU108+AV107</f>
        <v>1</v>
      </c>
      <c r="AW108" s="163" t="n">
        <f aca="false">+AV108+AW107</f>
        <v>1</v>
      </c>
      <c r="AX108" s="163" t="n">
        <f aca="false">+AW108+AX107</f>
        <v>1</v>
      </c>
      <c r="AY108" s="163" t="n">
        <f aca="false">+AX108+AY107</f>
        <v>1</v>
      </c>
      <c r="AZ108" s="163" t="n">
        <f aca="false">+AY108+AZ107</f>
        <v>1</v>
      </c>
      <c r="BA108" s="165" t="n">
        <f aca="false">+AZ108+BA107</f>
        <v>1</v>
      </c>
      <c r="BB108" s="162" t="n">
        <f aca="false">+BA108+BB107</f>
        <v>1</v>
      </c>
    </row>
    <row r="109" customFormat="false" ht="12.75" hidden="false" customHeight="false" outlineLevel="0" collapsed="false">
      <c r="A109" s="166"/>
      <c r="B109" s="162" t="s">
        <v>130</v>
      </c>
      <c r="C109" s="157"/>
      <c r="D109" s="163" t="n">
        <v>0</v>
      </c>
      <c r="E109" s="163" t="n">
        <v>0</v>
      </c>
      <c r="F109" s="163" t="n">
        <v>0</v>
      </c>
      <c r="G109" s="163" t="n">
        <v>0</v>
      </c>
      <c r="H109" s="163" t="n">
        <v>0</v>
      </c>
      <c r="I109" s="163" t="n">
        <v>0</v>
      </c>
      <c r="J109" s="163" t="n">
        <v>0</v>
      </c>
      <c r="K109" s="163" t="n">
        <v>0</v>
      </c>
      <c r="L109" s="163" t="n">
        <v>0</v>
      </c>
      <c r="M109" s="163" t="n">
        <v>0</v>
      </c>
      <c r="N109" s="163" t="n">
        <v>0</v>
      </c>
      <c r="O109" s="163" t="n">
        <v>0</v>
      </c>
      <c r="P109" s="163" t="n">
        <v>0</v>
      </c>
      <c r="Q109" s="163" t="n">
        <v>0</v>
      </c>
      <c r="R109" s="163" t="n">
        <v>0</v>
      </c>
      <c r="S109" s="163" t="n">
        <v>0</v>
      </c>
      <c r="T109" s="163" t="n">
        <v>0</v>
      </c>
      <c r="U109" s="163" t="n">
        <v>0</v>
      </c>
      <c r="V109" s="163" t="n">
        <v>0</v>
      </c>
      <c r="W109" s="163" t="n">
        <v>1</v>
      </c>
      <c r="X109" s="163" t="n">
        <v>0</v>
      </c>
      <c r="Y109" s="163" t="n">
        <v>0</v>
      </c>
      <c r="Z109" s="163" t="n">
        <v>0</v>
      </c>
      <c r="AA109" s="164" t="n">
        <v>0</v>
      </c>
      <c r="AB109" s="163" t="n">
        <v>0</v>
      </c>
      <c r="AC109" s="163" t="n">
        <v>0</v>
      </c>
      <c r="AD109" s="163" t="n">
        <v>0</v>
      </c>
      <c r="AE109" s="163" t="n">
        <v>0</v>
      </c>
      <c r="AF109" s="163" t="n">
        <v>0</v>
      </c>
      <c r="AG109" s="163" t="n">
        <v>0</v>
      </c>
      <c r="AH109" s="163" t="n">
        <v>0</v>
      </c>
      <c r="AI109" s="163" t="n">
        <v>0</v>
      </c>
      <c r="AJ109" s="163" t="n">
        <v>0</v>
      </c>
      <c r="AK109" s="163" t="n">
        <v>0</v>
      </c>
      <c r="AL109" s="163" t="n">
        <v>0</v>
      </c>
      <c r="AM109" s="163" t="n">
        <v>0</v>
      </c>
      <c r="AN109" s="163" t="n">
        <v>0</v>
      </c>
      <c r="AO109" s="163" t="n">
        <v>0</v>
      </c>
      <c r="AP109" s="163" t="n">
        <v>0</v>
      </c>
      <c r="AQ109" s="163" t="n">
        <v>0</v>
      </c>
      <c r="AR109" s="163" t="n">
        <v>0</v>
      </c>
      <c r="AS109" s="163" t="n">
        <v>0</v>
      </c>
      <c r="AT109" s="163" t="n">
        <v>0</v>
      </c>
      <c r="AU109" s="163" t="n">
        <v>0</v>
      </c>
      <c r="AV109" s="163" t="n">
        <v>0</v>
      </c>
      <c r="AW109" s="163" t="n">
        <v>0</v>
      </c>
      <c r="AX109" s="163" t="n">
        <v>0</v>
      </c>
      <c r="AY109" s="163" t="n">
        <v>0</v>
      </c>
      <c r="AZ109" s="163" t="n">
        <v>0</v>
      </c>
      <c r="BA109" s="165" t="n">
        <v>0</v>
      </c>
      <c r="BB109" s="162" t="n">
        <v>0</v>
      </c>
      <c r="BC109" s="166" t="n">
        <f aca="false">SUM(N109:BB109)</f>
        <v>1</v>
      </c>
    </row>
    <row r="110" customFormat="false" ht="12.75" hidden="false" customHeight="false" outlineLevel="0" collapsed="false">
      <c r="A110" s="166"/>
      <c r="B110" s="162" t="s">
        <v>131</v>
      </c>
      <c r="C110" s="157"/>
      <c r="D110" s="163" t="n">
        <f aca="false">+D109</f>
        <v>0</v>
      </c>
      <c r="E110" s="163" t="n">
        <f aca="false">+D110+E109</f>
        <v>0</v>
      </c>
      <c r="F110" s="163" t="n">
        <f aca="false">+E110+F109</f>
        <v>0</v>
      </c>
      <c r="G110" s="163" t="n">
        <f aca="false">+F110+G109</f>
        <v>0</v>
      </c>
      <c r="H110" s="163" t="n">
        <f aca="false">+G110+H109</f>
        <v>0</v>
      </c>
      <c r="I110" s="163" t="n">
        <f aca="false">+H110+I109</f>
        <v>0</v>
      </c>
      <c r="J110" s="163" t="n">
        <f aca="false">+I110+J109</f>
        <v>0</v>
      </c>
      <c r="K110" s="163" t="n">
        <f aca="false">+J110+K109</f>
        <v>0</v>
      </c>
      <c r="L110" s="163" t="n">
        <f aca="false">+K110+L109</f>
        <v>0</v>
      </c>
      <c r="M110" s="163" t="n">
        <f aca="false">+L110+M109</f>
        <v>0</v>
      </c>
      <c r="N110" s="163" t="n">
        <f aca="false">+M110+N109</f>
        <v>0</v>
      </c>
      <c r="O110" s="163" t="n">
        <f aca="false">+N110+O109</f>
        <v>0</v>
      </c>
      <c r="P110" s="163" t="n">
        <f aca="false">+O110+P109</f>
        <v>0</v>
      </c>
      <c r="Q110" s="163" t="n">
        <f aca="false">+P110+Q109</f>
        <v>0</v>
      </c>
      <c r="R110" s="163" t="n">
        <f aca="false">+Q110+R109</f>
        <v>0</v>
      </c>
      <c r="S110" s="163" t="n">
        <f aca="false">+R110+S109</f>
        <v>0</v>
      </c>
      <c r="T110" s="163" t="n">
        <f aca="false">+S110+T109</f>
        <v>0</v>
      </c>
      <c r="U110" s="163" t="n">
        <f aca="false">+T110+U109</f>
        <v>0</v>
      </c>
      <c r="V110" s="163" t="n">
        <f aca="false">+U110+V109</f>
        <v>0</v>
      </c>
      <c r="W110" s="163" t="n">
        <f aca="false">+V110+W109</f>
        <v>1</v>
      </c>
      <c r="X110" s="163" t="n">
        <f aca="false">+W110+X109</f>
        <v>1</v>
      </c>
      <c r="Y110" s="163" t="n">
        <f aca="false">+X110+Y109</f>
        <v>1</v>
      </c>
      <c r="Z110" s="163" t="n">
        <f aca="false">+Y110+Z109</f>
        <v>1</v>
      </c>
      <c r="AA110" s="164" t="n">
        <f aca="false">+Z110+AA109</f>
        <v>1</v>
      </c>
      <c r="AB110" s="163" t="n">
        <f aca="false">+AA110+AB109</f>
        <v>1</v>
      </c>
      <c r="AC110" s="163" t="n">
        <f aca="false">+AB110+AC109</f>
        <v>1</v>
      </c>
      <c r="AD110" s="163" t="n">
        <f aca="false">+AC110+AD109</f>
        <v>1</v>
      </c>
      <c r="AE110" s="163" t="n">
        <f aca="false">+AD110+AE109</f>
        <v>1</v>
      </c>
      <c r="AF110" s="163" t="n">
        <f aca="false">+AE110+AF109</f>
        <v>1</v>
      </c>
      <c r="AG110" s="163" t="n">
        <f aca="false">+AF110+AG109</f>
        <v>1</v>
      </c>
      <c r="AH110" s="163" t="n">
        <f aca="false">+AG110+AH109</f>
        <v>1</v>
      </c>
      <c r="AI110" s="163" t="n">
        <f aca="false">+AH110+AI109</f>
        <v>1</v>
      </c>
      <c r="AJ110" s="163" t="n">
        <f aca="false">+AI110+AJ109</f>
        <v>1</v>
      </c>
      <c r="AK110" s="163" t="n">
        <f aca="false">+AJ110+AK109</f>
        <v>1</v>
      </c>
      <c r="AL110" s="163" t="n">
        <f aca="false">+AK110+AL109</f>
        <v>1</v>
      </c>
      <c r="AM110" s="163" t="n">
        <f aca="false">+AL110+AM109</f>
        <v>1</v>
      </c>
      <c r="AN110" s="163" t="n">
        <f aca="false">+AM110+AN109</f>
        <v>1</v>
      </c>
      <c r="AO110" s="163" t="n">
        <f aca="false">+AN110+AO109</f>
        <v>1</v>
      </c>
      <c r="AP110" s="163" t="n">
        <f aca="false">+AO110+AP109</f>
        <v>1</v>
      </c>
      <c r="AQ110" s="163" t="n">
        <f aca="false">+AP110+AQ109</f>
        <v>1</v>
      </c>
      <c r="AR110" s="163" t="n">
        <f aca="false">+AQ110+AR109</f>
        <v>1</v>
      </c>
      <c r="AS110" s="163" t="n">
        <f aca="false">+AR110+AS109</f>
        <v>1</v>
      </c>
      <c r="AT110" s="163" t="n">
        <f aca="false">+AS110+AT109</f>
        <v>1</v>
      </c>
      <c r="AU110" s="163" t="n">
        <f aca="false">+AT110+AU109</f>
        <v>1</v>
      </c>
      <c r="AV110" s="163" t="n">
        <f aca="false">+AU110+AV109</f>
        <v>1</v>
      </c>
      <c r="AW110" s="163" t="n">
        <f aca="false">+AV110+AW109</f>
        <v>1</v>
      </c>
      <c r="AX110" s="163" t="n">
        <f aca="false">+AW110+AX109</f>
        <v>1</v>
      </c>
      <c r="AY110" s="163" t="n">
        <f aca="false">+AX110+AY109</f>
        <v>1</v>
      </c>
      <c r="AZ110" s="163" t="n">
        <f aca="false">+AY110+AZ109</f>
        <v>1</v>
      </c>
      <c r="BA110" s="165" t="n">
        <f aca="false">+AZ110+BA109</f>
        <v>1</v>
      </c>
      <c r="BB110" s="162" t="n">
        <f aca="false">+BA110+BB109</f>
        <v>1</v>
      </c>
    </row>
    <row r="111" customFormat="false" ht="12.75" hidden="false" customHeight="false" outlineLevel="0" collapsed="false">
      <c r="A111" s="171"/>
      <c r="B111" s="167"/>
      <c r="C111" s="157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9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70"/>
      <c r="BB111" s="167"/>
    </row>
    <row r="112" customFormat="false" ht="12.75" hidden="false" customHeight="false" outlineLevel="0" collapsed="false">
      <c r="A112" s="172"/>
      <c r="B112" s="172" t="s">
        <v>132</v>
      </c>
      <c r="C112" s="173" t="n">
        <v>8</v>
      </c>
      <c r="D112" s="174" t="n">
        <f aca="false">+D108*$C112</f>
        <v>0</v>
      </c>
      <c r="E112" s="174" t="n">
        <f aca="false">+E108*$C112</f>
        <v>0</v>
      </c>
      <c r="F112" s="174" t="n">
        <f aca="false">+F108*$C112</f>
        <v>0</v>
      </c>
      <c r="G112" s="174" t="n">
        <f aca="false">+G108*$C112</f>
        <v>0</v>
      </c>
      <c r="H112" s="174" t="n">
        <f aca="false">+H108*$C112</f>
        <v>0</v>
      </c>
      <c r="I112" s="174" t="n">
        <f aca="false">+I108*$C112</f>
        <v>0</v>
      </c>
      <c r="J112" s="174" t="n">
        <f aca="false">+J108*$C112</f>
        <v>0</v>
      </c>
      <c r="K112" s="174" t="n">
        <f aca="false">+K108*$C112</f>
        <v>0</v>
      </c>
      <c r="L112" s="174" t="n">
        <f aca="false">+L108*$C112</f>
        <v>0</v>
      </c>
      <c r="M112" s="174" t="n">
        <f aca="false">+M108*$C112</f>
        <v>0</v>
      </c>
      <c r="N112" s="174" t="n">
        <f aca="false">+N108*$C112</f>
        <v>0</v>
      </c>
      <c r="O112" s="174" t="n">
        <f aca="false">+O108*$C112</f>
        <v>0</v>
      </c>
      <c r="P112" s="174" t="n">
        <f aca="false">+P108*$C112</f>
        <v>0</v>
      </c>
      <c r="Q112" s="174" t="n">
        <f aca="false">+Q108*$C112</f>
        <v>0</v>
      </c>
      <c r="R112" s="174" t="n">
        <f aca="false">+R108*$C112</f>
        <v>0</v>
      </c>
      <c r="S112" s="174" t="n">
        <f aca="false">+S108*$C112</f>
        <v>0</v>
      </c>
      <c r="T112" s="174" t="n">
        <f aca="false">+T108*$C112</f>
        <v>0</v>
      </c>
      <c r="U112" s="174" t="n">
        <f aca="false">+U108*$C112</f>
        <v>0</v>
      </c>
      <c r="V112" s="174" t="n">
        <f aca="false">+V108*$C112</f>
        <v>0</v>
      </c>
      <c r="W112" s="174" t="n">
        <f aca="false">+W108*$C112</f>
        <v>8</v>
      </c>
      <c r="X112" s="174" t="n">
        <f aca="false">+X108*$C112</f>
        <v>8</v>
      </c>
      <c r="Y112" s="174" t="n">
        <f aca="false">+Y108*$C112</f>
        <v>8</v>
      </c>
      <c r="Z112" s="174" t="n">
        <f aca="false">+Z108*$C112</f>
        <v>8</v>
      </c>
      <c r="AA112" s="175" t="n">
        <f aca="false">+AA108*$C112</f>
        <v>8</v>
      </c>
      <c r="AB112" s="174" t="n">
        <f aca="false">+AB108*$C112</f>
        <v>8</v>
      </c>
      <c r="AC112" s="174" t="n">
        <f aca="false">+AC108*$C112</f>
        <v>8</v>
      </c>
      <c r="AD112" s="174" t="n">
        <f aca="false">+AD108*$C112</f>
        <v>8</v>
      </c>
      <c r="AE112" s="174" t="n">
        <f aca="false">+AE108*$C112</f>
        <v>8</v>
      </c>
      <c r="AF112" s="174" t="n">
        <f aca="false">+AF108*$C112</f>
        <v>8</v>
      </c>
      <c r="AG112" s="174" t="n">
        <f aca="false">+AG108*$C112</f>
        <v>8</v>
      </c>
      <c r="AH112" s="174" t="n">
        <f aca="false">+AH108*$C112</f>
        <v>8</v>
      </c>
      <c r="AI112" s="174" t="n">
        <f aca="false">+AI108*$C112</f>
        <v>8</v>
      </c>
      <c r="AJ112" s="174" t="n">
        <f aca="false">+AJ108*$C112</f>
        <v>8</v>
      </c>
      <c r="AK112" s="174" t="n">
        <f aca="false">+AK108*$C112</f>
        <v>8</v>
      </c>
      <c r="AL112" s="174" t="n">
        <f aca="false">+AL108*$C112</f>
        <v>8</v>
      </c>
      <c r="AM112" s="174" t="n">
        <f aca="false">+AM108*$C112</f>
        <v>8</v>
      </c>
      <c r="AN112" s="174" t="n">
        <f aca="false">+AN108*$C112</f>
        <v>8</v>
      </c>
      <c r="AO112" s="174" t="n">
        <f aca="false">+AO108*$C112</f>
        <v>8</v>
      </c>
      <c r="AP112" s="174" t="n">
        <f aca="false">+AP108*$C112</f>
        <v>8</v>
      </c>
      <c r="AQ112" s="174" t="n">
        <f aca="false">+AQ108*$C112</f>
        <v>8</v>
      </c>
      <c r="AR112" s="174" t="n">
        <f aca="false">+AR108*$C112</f>
        <v>8</v>
      </c>
      <c r="AS112" s="174" t="n">
        <f aca="false">+AS108*$C112</f>
        <v>8</v>
      </c>
      <c r="AT112" s="174" t="n">
        <f aca="false">+AT108*$C112</f>
        <v>8</v>
      </c>
      <c r="AU112" s="174" t="n">
        <f aca="false">+AU108*$C112</f>
        <v>8</v>
      </c>
      <c r="AV112" s="174" t="n">
        <f aca="false">+AV108*$C112</f>
        <v>8</v>
      </c>
      <c r="AW112" s="174" t="n">
        <f aca="false">+AW108*$C112</f>
        <v>8</v>
      </c>
      <c r="AX112" s="174" t="n">
        <f aca="false">+AX108*$C112</f>
        <v>8</v>
      </c>
      <c r="AY112" s="174" t="n">
        <f aca="false">+AY108*$C112</f>
        <v>8</v>
      </c>
      <c r="AZ112" s="174" t="n">
        <f aca="false">+AZ108*$C112</f>
        <v>8</v>
      </c>
      <c r="BA112" s="176" t="n">
        <f aca="false">+BA108*$C112</f>
        <v>8</v>
      </c>
      <c r="BB112" s="177" t="n">
        <f aca="false">+BB108*$C112</f>
        <v>8</v>
      </c>
      <c r="BC112" s="177"/>
      <c r="BF112" s="177"/>
      <c r="BG112" s="177"/>
      <c r="BH112" s="177"/>
      <c r="BI112" s="177"/>
      <c r="BJ112" s="177"/>
      <c r="BK112" s="177"/>
      <c r="BL112" s="177"/>
      <c r="BM112" s="177"/>
      <c r="BN112" s="177"/>
      <c r="BO112" s="177"/>
      <c r="BP112" s="177"/>
      <c r="BQ112" s="177"/>
      <c r="BR112" s="177"/>
      <c r="BS112" s="177"/>
      <c r="BT112" s="177"/>
      <c r="BU112" s="177"/>
      <c r="BV112" s="177"/>
      <c r="BW112" s="177"/>
      <c r="BX112" s="177"/>
      <c r="BY112" s="177"/>
      <c r="BZ112" s="177"/>
      <c r="CA112" s="177"/>
      <c r="CB112" s="177"/>
      <c r="CC112" s="177"/>
      <c r="CD112" s="177"/>
      <c r="CE112" s="177"/>
      <c r="CF112" s="177"/>
      <c r="CG112" s="177"/>
      <c r="CH112" s="177"/>
      <c r="CI112" s="177"/>
      <c r="CJ112" s="177"/>
      <c r="CK112" s="177"/>
    </row>
    <row r="113" customFormat="false" ht="13.5" hidden="false" customHeight="false" outlineLevel="0" collapsed="false">
      <c r="A113" s="178"/>
      <c r="B113" s="178" t="s">
        <v>133</v>
      </c>
      <c r="C113" s="179" t="str">
        <f aca="false">+'NTP or Sold'!C10</f>
        <v>NTP</v>
      </c>
      <c r="D113" s="180" t="n">
        <f aca="false">+D110*$C112</f>
        <v>0</v>
      </c>
      <c r="E113" s="180" t="n">
        <f aca="false">+E110*$C112</f>
        <v>0</v>
      </c>
      <c r="F113" s="180" t="n">
        <f aca="false">+F110*$C112</f>
        <v>0</v>
      </c>
      <c r="G113" s="180" t="n">
        <f aca="false">+G110*$C112</f>
        <v>0</v>
      </c>
      <c r="H113" s="180" t="n">
        <f aca="false">+H110*$C112</f>
        <v>0</v>
      </c>
      <c r="I113" s="180" t="n">
        <f aca="false">+I110*$C112</f>
        <v>0</v>
      </c>
      <c r="J113" s="180" t="n">
        <f aca="false">+J110*$C112</f>
        <v>0</v>
      </c>
      <c r="K113" s="180" t="n">
        <f aca="false">+K110*$C112</f>
        <v>0</v>
      </c>
      <c r="L113" s="180" t="n">
        <f aca="false">+L110*$C112</f>
        <v>0</v>
      </c>
      <c r="M113" s="180" t="n">
        <f aca="false">+M110*$C112</f>
        <v>0</v>
      </c>
      <c r="N113" s="180" t="n">
        <f aca="false">+N110*$C112</f>
        <v>0</v>
      </c>
      <c r="O113" s="180" t="n">
        <f aca="false">+O110*$C112</f>
        <v>0</v>
      </c>
      <c r="P113" s="180" t="n">
        <f aca="false">+P110*$C112</f>
        <v>0</v>
      </c>
      <c r="Q113" s="180" t="n">
        <f aca="false">+Q110*$C112</f>
        <v>0</v>
      </c>
      <c r="R113" s="180" t="n">
        <f aca="false">+R110*$C112</f>
        <v>0</v>
      </c>
      <c r="S113" s="180" t="n">
        <f aca="false">+S110*$C112</f>
        <v>0</v>
      </c>
      <c r="T113" s="180" t="n">
        <f aca="false">+T110*$C112</f>
        <v>0</v>
      </c>
      <c r="U113" s="180" t="n">
        <f aca="false">+U110*$C112</f>
        <v>0</v>
      </c>
      <c r="V113" s="180" t="n">
        <f aca="false">+V110*$C112</f>
        <v>0</v>
      </c>
      <c r="W113" s="180" t="n">
        <f aca="false">+W110*$C112</f>
        <v>8</v>
      </c>
      <c r="X113" s="180" t="n">
        <f aca="false">+X110*$C112</f>
        <v>8</v>
      </c>
      <c r="Y113" s="180" t="n">
        <f aca="false">+Y110*$C112</f>
        <v>8</v>
      </c>
      <c r="Z113" s="180" t="n">
        <f aca="false">+Z110*$C112</f>
        <v>8</v>
      </c>
      <c r="AA113" s="181" t="n">
        <f aca="false">+AA110*$C112</f>
        <v>8</v>
      </c>
      <c r="AB113" s="180" t="n">
        <f aca="false">+AB110*$C112</f>
        <v>8</v>
      </c>
      <c r="AC113" s="180" t="n">
        <f aca="false">+AC110*$C112</f>
        <v>8</v>
      </c>
      <c r="AD113" s="180" t="n">
        <f aca="false">+AD110*$C112</f>
        <v>8</v>
      </c>
      <c r="AE113" s="180" t="n">
        <f aca="false">+AE110*$C112</f>
        <v>8</v>
      </c>
      <c r="AF113" s="180" t="n">
        <f aca="false">+AF110*$C112</f>
        <v>8</v>
      </c>
      <c r="AG113" s="180" t="n">
        <f aca="false">+AG110*$C112</f>
        <v>8</v>
      </c>
      <c r="AH113" s="180" t="n">
        <f aca="false">+AH110*$C112</f>
        <v>8</v>
      </c>
      <c r="AI113" s="180" t="n">
        <f aca="false">+AI110*$C112</f>
        <v>8</v>
      </c>
      <c r="AJ113" s="180" t="n">
        <f aca="false">+AJ110*$C112</f>
        <v>8</v>
      </c>
      <c r="AK113" s="180" t="n">
        <f aca="false">+AK110*$C112</f>
        <v>8</v>
      </c>
      <c r="AL113" s="180" t="n">
        <f aca="false">+AL110*$C112</f>
        <v>8</v>
      </c>
      <c r="AM113" s="180" t="n">
        <f aca="false">+AM110*$C112</f>
        <v>8</v>
      </c>
      <c r="AN113" s="180" t="n">
        <f aca="false">+AN110*$C112</f>
        <v>8</v>
      </c>
      <c r="AO113" s="180" t="n">
        <f aca="false">+AO110*$C112</f>
        <v>8</v>
      </c>
      <c r="AP113" s="180" t="n">
        <f aca="false">+AP110*$C112</f>
        <v>8</v>
      </c>
      <c r="AQ113" s="180" t="n">
        <f aca="false">+AQ110*$C112</f>
        <v>8</v>
      </c>
      <c r="AR113" s="180" t="n">
        <f aca="false">+AR110*$C112</f>
        <v>8</v>
      </c>
      <c r="AS113" s="180" t="n">
        <f aca="false">+AS110*$C112</f>
        <v>8</v>
      </c>
      <c r="AT113" s="180" t="n">
        <f aca="false">+AT110*$C112</f>
        <v>8</v>
      </c>
      <c r="AU113" s="180" t="n">
        <f aca="false">+AU110*$C112</f>
        <v>8</v>
      </c>
      <c r="AV113" s="180" t="n">
        <f aca="false">+AV110*$C112</f>
        <v>8</v>
      </c>
      <c r="AW113" s="180" t="n">
        <f aca="false">+AW110*$C112</f>
        <v>8</v>
      </c>
      <c r="AX113" s="180" t="n">
        <f aca="false">+AX110*$C112</f>
        <v>8</v>
      </c>
      <c r="AY113" s="180" t="n">
        <f aca="false">+AY110*$C112</f>
        <v>8</v>
      </c>
      <c r="AZ113" s="180" t="n">
        <f aca="false">+AZ110*$C112</f>
        <v>8</v>
      </c>
      <c r="BA113" s="182" t="n">
        <f aca="false">+BA110*$C112</f>
        <v>8</v>
      </c>
      <c r="BB113" s="183" t="n">
        <f aca="false">+BB110*$C112</f>
        <v>8</v>
      </c>
      <c r="BC113" s="183"/>
      <c r="BF113" s="183"/>
      <c r="BG113" s="183"/>
      <c r="BH113" s="183"/>
      <c r="BI113" s="183"/>
      <c r="BJ113" s="183"/>
      <c r="BK113" s="183"/>
      <c r="BL113" s="183"/>
      <c r="BM113" s="183"/>
      <c r="BN113" s="183"/>
      <c r="BO113" s="183"/>
      <c r="BP113" s="183"/>
      <c r="BQ113" s="183"/>
      <c r="BR113" s="183"/>
      <c r="BS113" s="183"/>
      <c r="BT113" s="183"/>
      <c r="BU113" s="183"/>
      <c r="BV113" s="183"/>
      <c r="BW113" s="183"/>
      <c r="BX113" s="183"/>
      <c r="BY113" s="183"/>
      <c r="BZ113" s="183"/>
      <c r="CA113" s="183"/>
      <c r="CB113" s="183"/>
      <c r="CC113" s="183"/>
      <c r="CD113" s="183"/>
      <c r="CE113" s="183"/>
      <c r="CF113" s="183"/>
      <c r="CG113" s="183"/>
      <c r="CH113" s="183"/>
      <c r="CI113" s="183"/>
      <c r="CJ113" s="183"/>
      <c r="CK113" s="183"/>
    </row>
    <row r="114" customFormat="false" ht="15" hidden="false" customHeight="true" outlineLevel="0" collapsed="false">
      <c r="A114" s="161"/>
      <c r="B114" s="172" t="str">
        <f aca="false">+'NTP or Sold'!H11</f>
        <v>Fr 6B 60 hz power barges</v>
      </c>
      <c r="C114" s="157" t="str">
        <f aca="false">+'NTP or Sold'!T11</f>
        <v>Nigeria Barge II (APACHI)</v>
      </c>
      <c r="D114" s="276"/>
      <c r="E114" s="276"/>
      <c r="F114" s="276"/>
      <c r="G114" s="276"/>
      <c r="H114" s="276"/>
      <c r="I114" s="276"/>
      <c r="J114" s="276"/>
      <c r="K114" s="276"/>
      <c r="L114" s="276"/>
      <c r="M114" s="276"/>
      <c r="N114" s="276"/>
      <c r="O114" s="276"/>
      <c r="P114" s="276"/>
      <c r="Q114" s="276"/>
      <c r="R114" s="276"/>
      <c r="S114" s="276"/>
      <c r="T114" s="276"/>
      <c r="U114" s="276"/>
      <c r="V114" s="276"/>
      <c r="W114" s="276"/>
      <c r="X114" s="276"/>
      <c r="Y114" s="276"/>
      <c r="Z114" s="276"/>
      <c r="AA114" s="235"/>
      <c r="AB114" s="276"/>
      <c r="AC114" s="276"/>
      <c r="AD114" s="276"/>
      <c r="AE114" s="276"/>
      <c r="AF114" s="276"/>
      <c r="AG114" s="276"/>
      <c r="AH114" s="276"/>
      <c r="AI114" s="276"/>
      <c r="AJ114" s="276"/>
      <c r="AK114" s="276"/>
      <c r="AL114" s="276"/>
      <c r="AM114" s="276"/>
      <c r="AN114" s="276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6"/>
      <c r="AY114" s="276"/>
      <c r="AZ114" s="276"/>
      <c r="BA114" s="160"/>
    </row>
    <row r="115" customFormat="false" ht="12.75" hidden="false" customHeight="false" outlineLevel="0" collapsed="false">
      <c r="A115" s="166"/>
      <c r="B115" s="162" t="s">
        <v>128</v>
      </c>
      <c r="C115" s="157"/>
      <c r="D115" s="163" t="n">
        <v>0</v>
      </c>
      <c r="E115" s="163" t="n">
        <v>0</v>
      </c>
      <c r="F115" s="163" t="n">
        <v>0</v>
      </c>
      <c r="G115" s="163" t="n">
        <v>0</v>
      </c>
      <c r="H115" s="163" t="n">
        <v>0</v>
      </c>
      <c r="I115" s="163" t="n">
        <v>0</v>
      </c>
      <c r="J115" s="163" t="n">
        <v>0</v>
      </c>
      <c r="K115" s="163" t="n">
        <v>0</v>
      </c>
      <c r="L115" s="163" t="n">
        <v>0</v>
      </c>
      <c r="M115" s="163" t="n">
        <v>0</v>
      </c>
      <c r="N115" s="163" t="n">
        <v>0</v>
      </c>
      <c r="O115" s="163" t="n">
        <v>0</v>
      </c>
      <c r="P115" s="163" t="n">
        <v>0</v>
      </c>
      <c r="Q115" s="163" t="n">
        <v>0</v>
      </c>
      <c r="R115" s="163" t="n">
        <v>0</v>
      </c>
      <c r="S115" s="163" t="n">
        <v>0</v>
      </c>
      <c r="T115" s="163" t="n">
        <v>0</v>
      </c>
      <c r="U115" s="163" t="n">
        <v>0</v>
      </c>
      <c r="V115" s="163" t="n">
        <v>0</v>
      </c>
      <c r="W115" s="163" t="n">
        <v>1</v>
      </c>
      <c r="X115" s="163" t="n">
        <v>0</v>
      </c>
      <c r="Y115" s="163" t="n">
        <v>0</v>
      </c>
      <c r="Z115" s="163" t="n">
        <v>0</v>
      </c>
      <c r="AA115" s="164" t="n">
        <v>0</v>
      </c>
      <c r="AB115" s="163" t="n">
        <v>0</v>
      </c>
      <c r="AC115" s="163" t="n">
        <v>0</v>
      </c>
      <c r="AD115" s="163" t="n">
        <v>0</v>
      </c>
      <c r="AE115" s="163" t="n">
        <v>0</v>
      </c>
      <c r="AF115" s="163" t="n">
        <v>0</v>
      </c>
      <c r="AG115" s="163" t="n">
        <v>0</v>
      </c>
      <c r="AH115" s="163" t="n">
        <v>0</v>
      </c>
      <c r="AI115" s="163" t="n">
        <v>0</v>
      </c>
      <c r="AJ115" s="163" t="n">
        <v>0</v>
      </c>
      <c r="AK115" s="163" t="n">
        <v>0</v>
      </c>
      <c r="AL115" s="163" t="n">
        <v>0</v>
      </c>
      <c r="AM115" s="163" t="n">
        <v>0</v>
      </c>
      <c r="AN115" s="163" t="n">
        <v>0</v>
      </c>
      <c r="AO115" s="163" t="n">
        <v>0</v>
      </c>
      <c r="AP115" s="163" t="n">
        <v>0</v>
      </c>
      <c r="AQ115" s="163" t="n">
        <v>0</v>
      </c>
      <c r="AR115" s="163" t="n">
        <v>0</v>
      </c>
      <c r="AS115" s="163" t="n">
        <v>0</v>
      </c>
      <c r="AT115" s="163" t="n">
        <v>0</v>
      </c>
      <c r="AU115" s="163" t="n">
        <v>0</v>
      </c>
      <c r="AV115" s="163" t="n">
        <v>0</v>
      </c>
      <c r="AW115" s="163" t="n">
        <v>0</v>
      </c>
      <c r="AX115" s="163" t="n">
        <v>0</v>
      </c>
      <c r="AY115" s="163" t="n">
        <v>0</v>
      </c>
      <c r="AZ115" s="163" t="n">
        <v>0</v>
      </c>
      <c r="BA115" s="165" t="n">
        <v>0</v>
      </c>
      <c r="BB115" s="162" t="n">
        <v>0</v>
      </c>
      <c r="BC115" s="166" t="n">
        <f aca="false">SUM(N115:BB115)</f>
        <v>1</v>
      </c>
    </row>
    <row r="116" customFormat="false" ht="12.75" hidden="false" customHeight="false" outlineLevel="0" collapsed="false">
      <c r="A116" s="166"/>
      <c r="B116" s="162" t="s">
        <v>129</v>
      </c>
      <c r="C116" s="157"/>
      <c r="D116" s="163" t="n">
        <f aca="false">+D115</f>
        <v>0</v>
      </c>
      <c r="E116" s="163" t="n">
        <f aca="false">+D116+E115</f>
        <v>0</v>
      </c>
      <c r="F116" s="163" t="n">
        <f aca="false">+E116+F115</f>
        <v>0</v>
      </c>
      <c r="G116" s="163" t="n">
        <f aca="false">+F116+G115</f>
        <v>0</v>
      </c>
      <c r="H116" s="163" t="n">
        <f aca="false">+G116+H115</f>
        <v>0</v>
      </c>
      <c r="I116" s="163" t="n">
        <f aca="false">+H116+I115</f>
        <v>0</v>
      </c>
      <c r="J116" s="163" t="n">
        <f aca="false">+I116+J115</f>
        <v>0</v>
      </c>
      <c r="K116" s="163" t="n">
        <f aca="false">+J116+K115</f>
        <v>0</v>
      </c>
      <c r="L116" s="163" t="n">
        <f aca="false">+K116+L115</f>
        <v>0</v>
      </c>
      <c r="M116" s="163" t="n">
        <f aca="false">+L116+M115</f>
        <v>0</v>
      </c>
      <c r="N116" s="163" t="n">
        <f aca="false">+M116+N115</f>
        <v>0</v>
      </c>
      <c r="O116" s="163" t="n">
        <f aca="false">+N116+O115</f>
        <v>0</v>
      </c>
      <c r="P116" s="163" t="n">
        <f aca="false">+O116+P115</f>
        <v>0</v>
      </c>
      <c r="Q116" s="163" t="n">
        <f aca="false">+P116+Q115</f>
        <v>0</v>
      </c>
      <c r="R116" s="163" t="n">
        <f aca="false">+Q116+R115</f>
        <v>0</v>
      </c>
      <c r="S116" s="163" t="n">
        <f aca="false">+R116+S115</f>
        <v>0</v>
      </c>
      <c r="T116" s="163" t="n">
        <f aca="false">+S116+T115</f>
        <v>0</v>
      </c>
      <c r="U116" s="163" t="n">
        <f aca="false">+T116+U115</f>
        <v>0</v>
      </c>
      <c r="V116" s="163" t="n">
        <f aca="false">+U116+V115</f>
        <v>0</v>
      </c>
      <c r="W116" s="163" t="n">
        <f aca="false">+V116+W115</f>
        <v>1</v>
      </c>
      <c r="X116" s="163" t="n">
        <f aca="false">+W116+X115</f>
        <v>1</v>
      </c>
      <c r="Y116" s="163" t="n">
        <f aca="false">+X116+Y115</f>
        <v>1</v>
      </c>
      <c r="Z116" s="163" t="n">
        <f aca="false">+Y116+Z115</f>
        <v>1</v>
      </c>
      <c r="AA116" s="164" t="n">
        <f aca="false">+Z116+AA115</f>
        <v>1</v>
      </c>
      <c r="AB116" s="163" t="n">
        <f aca="false">+AA116+AB115</f>
        <v>1</v>
      </c>
      <c r="AC116" s="163" t="n">
        <f aca="false">+AB116+AC115</f>
        <v>1</v>
      </c>
      <c r="AD116" s="163" t="n">
        <f aca="false">+AC116+AD115</f>
        <v>1</v>
      </c>
      <c r="AE116" s="163" t="n">
        <f aca="false">+AD116+AE115</f>
        <v>1</v>
      </c>
      <c r="AF116" s="163" t="n">
        <f aca="false">+AE116+AF115</f>
        <v>1</v>
      </c>
      <c r="AG116" s="163" t="n">
        <f aca="false">+AF116+AG115</f>
        <v>1</v>
      </c>
      <c r="AH116" s="163" t="n">
        <f aca="false">+AG116+AH115</f>
        <v>1</v>
      </c>
      <c r="AI116" s="163" t="n">
        <f aca="false">+AH116+AI115</f>
        <v>1</v>
      </c>
      <c r="AJ116" s="163" t="n">
        <f aca="false">+AI116+AJ115</f>
        <v>1</v>
      </c>
      <c r="AK116" s="163" t="n">
        <f aca="false">+AJ116+AK115</f>
        <v>1</v>
      </c>
      <c r="AL116" s="163" t="n">
        <f aca="false">+AK116+AL115</f>
        <v>1</v>
      </c>
      <c r="AM116" s="163" t="n">
        <f aca="false">+AL116+AM115</f>
        <v>1</v>
      </c>
      <c r="AN116" s="163" t="n">
        <f aca="false">+AM116+AN115</f>
        <v>1</v>
      </c>
      <c r="AO116" s="163" t="n">
        <f aca="false">+AN116+AO115</f>
        <v>1</v>
      </c>
      <c r="AP116" s="163" t="n">
        <f aca="false">+AO116+AP115</f>
        <v>1</v>
      </c>
      <c r="AQ116" s="163" t="n">
        <f aca="false">+AP116+AQ115</f>
        <v>1</v>
      </c>
      <c r="AR116" s="163" t="n">
        <f aca="false">+AQ116+AR115</f>
        <v>1</v>
      </c>
      <c r="AS116" s="163" t="n">
        <f aca="false">+AR116+AS115</f>
        <v>1</v>
      </c>
      <c r="AT116" s="163" t="n">
        <f aca="false">+AS116+AT115</f>
        <v>1</v>
      </c>
      <c r="AU116" s="163" t="n">
        <f aca="false">+AT116+AU115</f>
        <v>1</v>
      </c>
      <c r="AV116" s="163" t="n">
        <f aca="false">+AU116+AV115</f>
        <v>1</v>
      </c>
      <c r="AW116" s="163" t="n">
        <f aca="false">+AV116+AW115</f>
        <v>1</v>
      </c>
      <c r="AX116" s="163" t="n">
        <f aca="false">+AW116+AX115</f>
        <v>1</v>
      </c>
      <c r="AY116" s="163" t="n">
        <f aca="false">+AX116+AY115</f>
        <v>1</v>
      </c>
      <c r="AZ116" s="163" t="n">
        <f aca="false">+AY116+AZ115</f>
        <v>1</v>
      </c>
      <c r="BA116" s="165" t="n">
        <f aca="false">+AZ116+BA115</f>
        <v>1</v>
      </c>
      <c r="BB116" s="162" t="n">
        <f aca="false">+BA116+BB115</f>
        <v>1</v>
      </c>
    </row>
    <row r="117" customFormat="false" ht="12.75" hidden="false" customHeight="false" outlineLevel="0" collapsed="false">
      <c r="A117" s="166"/>
      <c r="B117" s="162" t="s">
        <v>130</v>
      </c>
      <c r="C117" s="157"/>
      <c r="D117" s="163" t="n">
        <v>0</v>
      </c>
      <c r="E117" s="163" t="n">
        <v>0</v>
      </c>
      <c r="F117" s="163" t="n">
        <v>0</v>
      </c>
      <c r="G117" s="163" t="n">
        <v>0</v>
      </c>
      <c r="H117" s="163" t="n">
        <v>0</v>
      </c>
      <c r="I117" s="163" t="n">
        <v>0</v>
      </c>
      <c r="J117" s="163" t="n">
        <v>0</v>
      </c>
      <c r="K117" s="163" t="n">
        <v>0</v>
      </c>
      <c r="L117" s="163" t="n">
        <v>0</v>
      </c>
      <c r="M117" s="163" t="n">
        <v>0</v>
      </c>
      <c r="N117" s="163" t="n">
        <v>0</v>
      </c>
      <c r="O117" s="163" t="n">
        <v>0</v>
      </c>
      <c r="P117" s="163" t="n">
        <v>0</v>
      </c>
      <c r="Q117" s="163" t="n">
        <v>0</v>
      </c>
      <c r="R117" s="163" t="n">
        <v>0</v>
      </c>
      <c r="S117" s="163" t="n">
        <v>0</v>
      </c>
      <c r="T117" s="163" t="n">
        <v>0</v>
      </c>
      <c r="U117" s="163" t="n">
        <v>0</v>
      </c>
      <c r="V117" s="163" t="n">
        <v>0</v>
      </c>
      <c r="W117" s="163" t="n">
        <v>1</v>
      </c>
      <c r="X117" s="163" t="n">
        <v>0</v>
      </c>
      <c r="Y117" s="163" t="n">
        <v>0</v>
      </c>
      <c r="Z117" s="163" t="n">
        <v>0</v>
      </c>
      <c r="AA117" s="164" t="n">
        <v>0</v>
      </c>
      <c r="AB117" s="163" t="n">
        <v>0</v>
      </c>
      <c r="AC117" s="163" t="n">
        <v>0</v>
      </c>
      <c r="AD117" s="163" t="n">
        <v>0</v>
      </c>
      <c r="AE117" s="163" t="n">
        <v>0</v>
      </c>
      <c r="AF117" s="163" t="n">
        <v>0</v>
      </c>
      <c r="AG117" s="163" t="n">
        <v>0</v>
      </c>
      <c r="AH117" s="163" t="n">
        <v>0</v>
      </c>
      <c r="AI117" s="163" t="n">
        <v>0</v>
      </c>
      <c r="AJ117" s="163" t="n">
        <v>0</v>
      </c>
      <c r="AK117" s="163" t="n">
        <v>0</v>
      </c>
      <c r="AL117" s="163" t="n">
        <v>0</v>
      </c>
      <c r="AM117" s="163" t="n">
        <v>0</v>
      </c>
      <c r="AN117" s="163" t="n">
        <v>0</v>
      </c>
      <c r="AO117" s="163" t="n">
        <v>0</v>
      </c>
      <c r="AP117" s="163" t="n">
        <v>0</v>
      </c>
      <c r="AQ117" s="163" t="n">
        <v>0</v>
      </c>
      <c r="AR117" s="163" t="n">
        <v>0</v>
      </c>
      <c r="AS117" s="163" t="n">
        <v>0</v>
      </c>
      <c r="AT117" s="163" t="n">
        <v>0</v>
      </c>
      <c r="AU117" s="163" t="n">
        <v>0</v>
      </c>
      <c r="AV117" s="163" t="n">
        <v>0</v>
      </c>
      <c r="AW117" s="163" t="n">
        <v>0</v>
      </c>
      <c r="AX117" s="163" t="n">
        <v>0</v>
      </c>
      <c r="AY117" s="163" t="n">
        <v>0</v>
      </c>
      <c r="AZ117" s="163" t="n">
        <v>0</v>
      </c>
      <c r="BA117" s="165" t="n">
        <v>0</v>
      </c>
      <c r="BB117" s="162" t="n">
        <v>0</v>
      </c>
      <c r="BC117" s="166" t="n">
        <f aca="false">SUM(N117:BB117)</f>
        <v>1</v>
      </c>
    </row>
    <row r="118" customFormat="false" ht="12.75" hidden="false" customHeight="false" outlineLevel="0" collapsed="false">
      <c r="A118" s="166"/>
      <c r="B118" s="162" t="s">
        <v>131</v>
      </c>
      <c r="C118" s="157"/>
      <c r="D118" s="163" t="n">
        <f aca="false">+D117</f>
        <v>0</v>
      </c>
      <c r="E118" s="163" t="n">
        <f aca="false">+D118+E117</f>
        <v>0</v>
      </c>
      <c r="F118" s="163" t="n">
        <f aca="false">+E118+F117</f>
        <v>0</v>
      </c>
      <c r="G118" s="163" t="n">
        <f aca="false">+F118+G117</f>
        <v>0</v>
      </c>
      <c r="H118" s="163" t="n">
        <f aca="false">+G118+H117</f>
        <v>0</v>
      </c>
      <c r="I118" s="163" t="n">
        <f aca="false">+H118+I117</f>
        <v>0</v>
      </c>
      <c r="J118" s="163" t="n">
        <f aca="false">+I118+J117</f>
        <v>0</v>
      </c>
      <c r="K118" s="163" t="n">
        <f aca="false">+J118+K117</f>
        <v>0</v>
      </c>
      <c r="L118" s="163" t="n">
        <f aca="false">+K118+L117</f>
        <v>0</v>
      </c>
      <c r="M118" s="163" t="n">
        <f aca="false">+L118+M117</f>
        <v>0</v>
      </c>
      <c r="N118" s="163" t="n">
        <f aca="false">+M118+N117</f>
        <v>0</v>
      </c>
      <c r="O118" s="163" t="n">
        <f aca="false">+N118+O117</f>
        <v>0</v>
      </c>
      <c r="P118" s="163" t="n">
        <f aca="false">+O118+P117</f>
        <v>0</v>
      </c>
      <c r="Q118" s="163" t="n">
        <f aca="false">+P118+Q117</f>
        <v>0</v>
      </c>
      <c r="R118" s="163" t="n">
        <f aca="false">+Q118+R117</f>
        <v>0</v>
      </c>
      <c r="S118" s="163" t="n">
        <f aca="false">+R118+S117</f>
        <v>0</v>
      </c>
      <c r="T118" s="163" t="n">
        <f aca="false">+S118+T117</f>
        <v>0</v>
      </c>
      <c r="U118" s="163" t="n">
        <f aca="false">+T118+U117</f>
        <v>0</v>
      </c>
      <c r="V118" s="163" t="n">
        <f aca="false">+U118+V117</f>
        <v>0</v>
      </c>
      <c r="W118" s="163" t="n">
        <f aca="false">+V118+W117</f>
        <v>1</v>
      </c>
      <c r="X118" s="163" t="n">
        <f aca="false">+W118+X117</f>
        <v>1</v>
      </c>
      <c r="Y118" s="163" t="n">
        <f aca="false">+X118+Y117</f>
        <v>1</v>
      </c>
      <c r="Z118" s="163" t="n">
        <f aca="false">+Y118+Z117</f>
        <v>1</v>
      </c>
      <c r="AA118" s="164" t="n">
        <f aca="false">+Z118+AA117</f>
        <v>1</v>
      </c>
      <c r="AB118" s="163" t="n">
        <f aca="false">+AA118+AB117</f>
        <v>1</v>
      </c>
      <c r="AC118" s="163" t="n">
        <f aca="false">+AB118+AC117</f>
        <v>1</v>
      </c>
      <c r="AD118" s="163" t="n">
        <f aca="false">+AC118+AD117</f>
        <v>1</v>
      </c>
      <c r="AE118" s="163" t="n">
        <f aca="false">+AD118+AE117</f>
        <v>1</v>
      </c>
      <c r="AF118" s="163" t="n">
        <f aca="false">+AE118+AF117</f>
        <v>1</v>
      </c>
      <c r="AG118" s="163" t="n">
        <f aca="false">+AF118+AG117</f>
        <v>1</v>
      </c>
      <c r="AH118" s="163" t="n">
        <f aca="false">+AG118+AH117</f>
        <v>1</v>
      </c>
      <c r="AI118" s="163" t="n">
        <f aca="false">+AH118+AI117</f>
        <v>1</v>
      </c>
      <c r="AJ118" s="163" t="n">
        <f aca="false">+AI118+AJ117</f>
        <v>1</v>
      </c>
      <c r="AK118" s="163" t="n">
        <f aca="false">+AJ118+AK117</f>
        <v>1</v>
      </c>
      <c r="AL118" s="163" t="n">
        <f aca="false">+AK118+AL117</f>
        <v>1</v>
      </c>
      <c r="AM118" s="163" t="n">
        <f aca="false">+AL118+AM117</f>
        <v>1</v>
      </c>
      <c r="AN118" s="163" t="n">
        <f aca="false">+AM118+AN117</f>
        <v>1</v>
      </c>
      <c r="AO118" s="163" t="n">
        <f aca="false">+AN118+AO117</f>
        <v>1</v>
      </c>
      <c r="AP118" s="163" t="n">
        <f aca="false">+AO118+AP117</f>
        <v>1</v>
      </c>
      <c r="AQ118" s="163" t="n">
        <f aca="false">+AP118+AQ117</f>
        <v>1</v>
      </c>
      <c r="AR118" s="163" t="n">
        <f aca="false">+AQ118+AR117</f>
        <v>1</v>
      </c>
      <c r="AS118" s="163" t="n">
        <f aca="false">+AR118+AS117</f>
        <v>1</v>
      </c>
      <c r="AT118" s="163" t="n">
        <f aca="false">+AS118+AT117</f>
        <v>1</v>
      </c>
      <c r="AU118" s="163" t="n">
        <f aca="false">+AT118+AU117</f>
        <v>1</v>
      </c>
      <c r="AV118" s="163" t="n">
        <f aca="false">+AU118+AV117</f>
        <v>1</v>
      </c>
      <c r="AW118" s="163" t="n">
        <f aca="false">+AV118+AW117</f>
        <v>1</v>
      </c>
      <c r="AX118" s="163" t="n">
        <f aca="false">+AW118+AX117</f>
        <v>1</v>
      </c>
      <c r="AY118" s="163" t="n">
        <f aca="false">+AX118+AY117</f>
        <v>1</v>
      </c>
      <c r="AZ118" s="163" t="n">
        <f aca="false">+AY118+AZ117</f>
        <v>1</v>
      </c>
      <c r="BA118" s="165" t="n">
        <f aca="false">+AZ118+BA117</f>
        <v>1</v>
      </c>
      <c r="BB118" s="162" t="n">
        <f aca="false">+BA118+BB117</f>
        <v>1</v>
      </c>
    </row>
    <row r="119" customFormat="false" ht="12.75" hidden="false" customHeight="false" outlineLevel="0" collapsed="false">
      <c r="A119" s="171"/>
      <c r="B119" s="167"/>
      <c r="C119" s="157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9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70"/>
      <c r="BB119" s="167"/>
    </row>
    <row r="120" customFormat="false" ht="12.75" hidden="false" customHeight="false" outlineLevel="0" collapsed="false">
      <c r="A120" s="172"/>
      <c r="B120" s="172" t="s">
        <v>132</v>
      </c>
      <c r="C120" s="173" t="n">
        <v>8</v>
      </c>
      <c r="D120" s="174" t="n">
        <f aca="false">+D116*$C120</f>
        <v>0</v>
      </c>
      <c r="E120" s="174" t="n">
        <f aca="false">+E116*$C120</f>
        <v>0</v>
      </c>
      <c r="F120" s="174" t="n">
        <f aca="false">+F116*$C120</f>
        <v>0</v>
      </c>
      <c r="G120" s="174" t="n">
        <f aca="false">+G116*$C120</f>
        <v>0</v>
      </c>
      <c r="H120" s="174" t="n">
        <f aca="false">+H116*$C120</f>
        <v>0</v>
      </c>
      <c r="I120" s="174" t="n">
        <f aca="false">+I116*$C120</f>
        <v>0</v>
      </c>
      <c r="J120" s="174" t="n">
        <f aca="false">+J116*$C120</f>
        <v>0</v>
      </c>
      <c r="K120" s="174" t="n">
        <f aca="false">+K116*$C120</f>
        <v>0</v>
      </c>
      <c r="L120" s="174" t="n">
        <f aca="false">+L116*$C120</f>
        <v>0</v>
      </c>
      <c r="M120" s="174" t="n">
        <f aca="false">+M116*$C120</f>
        <v>0</v>
      </c>
      <c r="N120" s="174" t="n">
        <f aca="false">+N116*$C120</f>
        <v>0</v>
      </c>
      <c r="O120" s="174" t="n">
        <f aca="false">+O116*$C120</f>
        <v>0</v>
      </c>
      <c r="P120" s="174" t="n">
        <f aca="false">+P116*$C120</f>
        <v>0</v>
      </c>
      <c r="Q120" s="174" t="n">
        <f aca="false">+Q116*$C120</f>
        <v>0</v>
      </c>
      <c r="R120" s="174" t="n">
        <f aca="false">+R116*$C120</f>
        <v>0</v>
      </c>
      <c r="S120" s="174" t="n">
        <f aca="false">+S116*$C120</f>
        <v>0</v>
      </c>
      <c r="T120" s="174" t="n">
        <f aca="false">+T116*$C120</f>
        <v>0</v>
      </c>
      <c r="U120" s="174" t="n">
        <f aca="false">+U116*$C120</f>
        <v>0</v>
      </c>
      <c r="V120" s="174" t="n">
        <f aca="false">+V116*$C120</f>
        <v>0</v>
      </c>
      <c r="W120" s="174" t="n">
        <f aca="false">+W116*$C120</f>
        <v>8</v>
      </c>
      <c r="X120" s="174" t="n">
        <f aca="false">+X116*$C120</f>
        <v>8</v>
      </c>
      <c r="Y120" s="174" t="n">
        <f aca="false">+Y116*$C120</f>
        <v>8</v>
      </c>
      <c r="Z120" s="174" t="n">
        <f aca="false">+Z116*$C120</f>
        <v>8</v>
      </c>
      <c r="AA120" s="175" t="n">
        <f aca="false">+AA116*$C120</f>
        <v>8</v>
      </c>
      <c r="AB120" s="174" t="n">
        <f aca="false">+AB116*$C120</f>
        <v>8</v>
      </c>
      <c r="AC120" s="174" t="n">
        <f aca="false">+AC116*$C120</f>
        <v>8</v>
      </c>
      <c r="AD120" s="174" t="n">
        <f aca="false">+AD116*$C120</f>
        <v>8</v>
      </c>
      <c r="AE120" s="174" t="n">
        <f aca="false">+AE116*$C120</f>
        <v>8</v>
      </c>
      <c r="AF120" s="174" t="n">
        <f aca="false">+AF116*$C120</f>
        <v>8</v>
      </c>
      <c r="AG120" s="174" t="n">
        <f aca="false">+AG116*$C120</f>
        <v>8</v>
      </c>
      <c r="AH120" s="174" t="n">
        <f aca="false">+AH116*$C120</f>
        <v>8</v>
      </c>
      <c r="AI120" s="174" t="n">
        <f aca="false">+AI116*$C120</f>
        <v>8</v>
      </c>
      <c r="AJ120" s="174" t="n">
        <f aca="false">+AJ116*$C120</f>
        <v>8</v>
      </c>
      <c r="AK120" s="174" t="n">
        <f aca="false">+AK116*$C120</f>
        <v>8</v>
      </c>
      <c r="AL120" s="174" t="n">
        <f aca="false">+AL116*$C120</f>
        <v>8</v>
      </c>
      <c r="AM120" s="174" t="n">
        <f aca="false">+AM116*$C120</f>
        <v>8</v>
      </c>
      <c r="AN120" s="174" t="n">
        <f aca="false">+AN116*$C120</f>
        <v>8</v>
      </c>
      <c r="AO120" s="174" t="n">
        <f aca="false">+AO116*$C120</f>
        <v>8</v>
      </c>
      <c r="AP120" s="174" t="n">
        <f aca="false">+AP116*$C120</f>
        <v>8</v>
      </c>
      <c r="AQ120" s="174" t="n">
        <f aca="false">+AQ116*$C120</f>
        <v>8</v>
      </c>
      <c r="AR120" s="174" t="n">
        <f aca="false">+AR116*$C120</f>
        <v>8</v>
      </c>
      <c r="AS120" s="174" t="n">
        <f aca="false">+AS116*$C120</f>
        <v>8</v>
      </c>
      <c r="AT120" s="174" t="n">
        <f aca="false">+AT116*$C120</f>
        <v>8</v>
      </c>
      <c r="AU120" s="174" t="n">
        <f aca="false">+AU116*$C120</f>
        <v>8</v>
      </c>
      <c r="AV120" s="174" t="n">
        <f aca="false">+AV116*$C120</f>
        <v>8</v>
      </c>
      <c r="AW120" s="174" t="n">
        <f aca="false">+AW116*$C120</f>
        <v>8</v>
      </c>
      <c r="AX120" s="174" t="n">
        <f aca="false">+AX116*$C120</f>
        <v>8</v>
      </c>
      <c r="AY120" s="174" t="n">
        <f aca="false">+AY116*$C120</f>
        <v>8</v>
      </c>
      <c r="AZ120" s="174" t="n">
        <f aca="false">+AZ116*$C120</f>
        <v>8</v>
      </c>
      <c r="BA120" s="176" t="n">
        <f aca="false">+BA116*$C120</f>
        <v>8</v>
      </c>
      <c r="BB120" s="177" t="n">
        <f aca="false">+BB116*$C120</f>
        <v>8</v>
      </c>
      <c r="BC120" s="177"/>
      <c r="BF120" s="177"/>
      <c r="BG120" s="177"/>
      <c r="BH120" s="177"/>
      <c r="BI120" s="177"/>
      <c r="BJ120" s="177"/>
      <c r="BK120" s="177"/>
      <c r="BL120" s="177"/>
      <c r="BM120" s="177"/>
      <c r="BN120" s="177"/>
      <c r="BO120" s="177"/>
      <c r="BP120" s="177"/>
      <c r="BQ120" s="177"/>
      <c r="BR120" s="177"/>
      <c r="BS120" s="177"/>
      <c r="BT120" s="177"/>
      <c r="BU120" s="177"/>
      <c r="BV120" s="177"/>
      <c r="BW120" s="177"/>
      <c r="BX120" s="177"/>
      <c r="BY120" s="177"/>
      <c r="BZ120" s="177"/>
      <c r="CA120" s="177"/>
      <c r="CB120" s="177"/>
      <c r="CC120" s="177"/>
      <c r="CD120" s="177"/>
      <c r="CE120" s="177"/>
      <c r="CF120" s="177"/>
      <c r="CG120" s="177"/>
      <c r="CH120" s="177"/>
      <c r="CI120" s="177"/>
      <c r="CJ120" s="177"/>
      <c r="CK120" s="177"/>
    </row>
    <row r="121" customFormat="false" ht="13.5" hidden="false" customHeight="false" outlineLevel="0" collapsed="false">
      <c r="A121" s="178"/>
      <c r="B121" s="178" t="s">
        <v>133</v>
      </c>
      <c r="C121" s="179" t="str">
        <f aca="false">+'NTP or Sold'!C11</f>
        <v>NTP</v>
      </c>
      <c r="D121" s="180" t="n">
        <f aca="false">+D118*$C120</f>
        <v>0</v>
      </c>
      <c r="E121" s="180" t="n">
        <f aca="false">+E118*$C120</f>
        <v>0</v>
      </c>
      <c r="F121" s="180" t="n">
        <f aca="false">+F118*$C120</f>
        <v>0</v>
      </c>
      <c r="G121" s="180" t="n">
        <f aca="false">+G118*$C120</f>
        <v>0</v>
      </c>
      <c r="H121" s="180" t="n">
        <f aca="false">+H118*$C120</f>
        <v>0</v>
      </c>
      <c r="I121" s="180" t="n">
        <f aca="false">+I118*$C120</f>
        <v>0</v>
      </c>
      <c r="J121" s="180" t="n">
        <f aca="false">+J118*$C120</f>
        <v>0</v>
      </c>
      <c r="K121" s="180" t="n">
        <f aca="false">+K118*$C120</f>
        <v>0</v>
      </c>
      <c r="L121" s="180" t="n">
        <f aca="false">+L118*$C120</f>
        <v>0</v>
      </c>
      <c r="M121" s="180" t="n">
        <f aca="false">+M118*$C120</f>
        <v>0</v>
      </c>
      <c r="N121" s="180" t="n">
        <f aca="false">+N118*$C120</f>
        <v>0</v>
      </c>
      <c r="O121" s="180" t="n">
        <f aca="false">+O118*$C120</f>
        <v>0</v>
      </c>
      <c r="P121" s="180" t="n">
        <f aca="false">+P118*$C120</f>
        <v>0</v>
      </c>
      <c r="Q121" s="180" t="n">
        <f aca="false">+Q118*$C120</f>
        <v>0</v>
      </c>
      <c r="R121" s="180" t="n">
        <f aca="false">+R118*$C120</f>
        <v>0</v>
      </c>
      <c r="S121" s="180" t="n">
        <f aca="false">+S118*$C120</f>
        <v>0</v>
      </c>
      <c r="T121" s="180" t="n">
        <f aca="false">+T118*$C120</f>
        <v>0</v>
      </c>
      <c r="U121" s="180" t="n">
        <f aca="false">+U118*$C120</f>
        <v>0</v>
      </c>
      <c r="V121" s="180" t="n">
        <f aca="false">+V118*$C120</f>
        <v>0</v>
      </c>
      <c r="W121" s="180" t="n">
        <f aca="false">+W118*$C120</f>
        <v>8</v>
      </c>
      <c r="X121" s="180" t="n">
        <f aca="false">+X118*$C120</f>
        <v>8</v>
      </c>
      <c r="Y121" s="180" t="n">
        <f aca="false">+Y118*$C120</f>
        <v>8</v>
      </c>
      <c r="Z121" s="180" t="n">
        <f aca="false">+Z118*$C120</f>
        <v>8</v>
      </c>
      <c r="AA121" s="181" t="n">
        <f aca="false">+AA118*$C120</f>
        <v>8</v>
      </c>
      <c r="AB121" s="180" t="n">
        <f aca="false">+AB118*$C120</f>
        <v>8</v>
      </c>
      <c r="AC121" s="180" t="n">
        <f aca="false">+AC118*$C120</f>
        <v>8</v>
      </c>
      <c r="AD121" s="180" t="n">
        <f aca="false">+AD118*$C120</f>
        <v>8</v>
      </c>
      <c r="AE121" s="180" t="n">
        <f aca="false">+AE118*$C120</f>
        <v>8</v>
      </c>
      <c r="AF121" s="180" t="n">
        <f aca="false">+AF118*$C120</f>
        <v>8</v>
      </c>
      <c r="AG121" s="180" t="n">
        <f aca="false">+AG118*$C120</f>
        <v>8</v>
      </c>
      <c r="AH121" s="180" t="n">
        <f aca="false">+AH118*$C120</f>
        <v>8</v>
      </c>
      <c r="AI121" s="180" t="n">
        <f aca="false">+AI118*$C120</f>
        <v>8</v>
      </c>
      <c r="AJ121" s="180" t="n">
        <f aca="false">+AJ118*$C120</f>
        <v>8</v>
      </c>
      <c r="AK121" s="180" t="n">
        <f aca="false">+AK118*$C120</f>
        <v>8</v>
      </c>
      <c r="AL121" s="180" t="n">
        <f aca="false">+AL118*$C120</f>
        <v>8</v>
      </c>
      <c r="AM121" s="180" t="n">
        <f aca="false">+AM118*$C120</f>
        <v>8</v>
      </c>
      <c r="AN121" s="180" t="n">
        <f aca="false">+AN118*$C120</f>
        <v>8</v>
      </c>
      <c r="AO121" s="180" t="n">
        <f aca="false">+AO118*$C120</f>
        <v>8</v>
      </c>
      <c r="AP121" s="180" t="n">
        <f aca="false">+AP118*$C120</f>
        <v>8</v>
      </c>
      <c r="AQ121" s="180" t="n">
        <f aca="false">+AQ118*$C120</f>
        <v>8</v>
      </c>
      <c r="AR121" s="180" t="n">
        <f aca="false">+AR118*$C120</f>
        <v>8</v>
      </c>
      <c r="AS121" s="180" t="n">
        <f aca="false">+AS118*$C120</f>
        <v>8</v>
      </c>
      <c r="AT121" s="180" t="n">
        <f aca="false">+AT118*$C120</f>
        <v>8</v>
      </c>
      <c r="AU121" s="180" t="n">
        <f aca="false">+AU118*$C120</f>
        <v>8</v>
      </c>
      <c r="AV121" s="180" t="n">
        <f aca="false">+AV118*$C120</f>
        <v>8</v>
      </c>
      <c r="AW121" s="180" t="n">
        <f aca="false">+AW118*$C120</f>
        <v>8</v>
      </c>
      <c r="AX121" s="180" t="n">
        <f aca="false">+AX118*$C120</f>
        <v>8</v>
      </c>
      <c r="AY121" s="180" t="n">
        <f aca="false">+AY118*$C120</f>
        <v>8</v>
      </c>
      <c r="AZ121" s="180" t="n">
        <f aca="false">+AZ118*$C120</f>
        <v>8</v>
      </c>
      <c r="BA121" s="182" t="n">
        <f aca="false">+BA118*$C120</f>
        <v>8</v>
      </c>
      <c r="BB121" s="183" t="n">
        <f aca="false">+BB118*$C120</f>
        <v>8</v>
      </c>
      <c r="BC121" s="183"/>
      <c r="BF121" s="183"/>
      <c r="BG121" s="183"/>
      <c r="BH121" s="183"/>
      <c r="BI121" s="183"/>
      <c r="BJ121" s="183"/>
      <c r="BK121" s="183"/>
      <c r="BL121" s="183"/>
      <c r="BM121" s="183"/>
      <c r="BN121" s="183"/>
      <c r="BO121" s="183"/>
      <c r="BP121" s="183"/>
      <c r="BQ121" s="183"/>
      <c r="BR121" s="183"/>
      <c r="BS121" s="183"/>
      <c r="BT121" s="183"/>
      <c r="BU121" s="183"/>
      <c r="BV121" s="183"/>
      <c r="BW121" s="183"/>
      <c r="BX121" s="183"/>
      <c r="BY121" s="183"/>
      <c r="BZ121" s="183"/>
      <c r="CA121" s="183"/>
      <c r="CB121" s="183"/>
      <c r="CC121" s="183"/>
      <c r="CD121" s="183"/>
      <c r="CE121" s="183"/>
      <c r="CF121" s="183"/>
      <c r="CG121" s="183"/>
      <c r="CH121" s="183"/>
      <c r="CI121" s="183"/>
      <c r="CJ121" s="183"/>
      <c r="CK121" s="183"/>
    </row>
    <row r="122" customFormat="false" ht="15" hidden="false" customHeight="true" outlineLevel="0" collapsed="false">
      <c r="A122" s="161"/>
      <c r="B122" s="156" t="str">
        <f aca="false">+'NTP or Sold'!H24</f>
        <v>7FA</v>
      </c>
      <c r="C122" s="157" t="str">
        <f aca="false">+'NTP or Sold'!T24</f>
        <v>Vitro (ENA)</v>
      </c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9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60"/>
    </row>
    <row r="123" customFormat="false" ht="12.75" hidden="false" customHeight="false" outlineLevel="0" collapsed="false">
      <c r="A123" s="166"/>
      <c r="B123" s="162" t="s">
        <v>128</v>
      </c>
      <c r="C123" s="157"/>
      <c r="D123" s="163" t="n">
        <v>0</v>
      </c>
      <c r="E123" s="163" t="n">
        <v>0</v>
      </c>
      <c r="F123" s="163" t="n">
        <v>0</v>
      </c>
      <c r="G123" s="163" t="n">
        <v>0</v>
      </c>
      <c r="H123" s="163" t="n">
        <v>0</v>
      </c>
      <c r="I123" s="163" t="n">
        <v>0</v>
      </c>
      <c r="J123" s="163" t="n">
        <v>0</v>
      </c>
      <c r="K123" s="163" t="n">
        <v>0</v>
      </c>
      <c r="L123" s="163" t="n">
        <v>0</v>
      </c>
      <c r="M123" s="163" t="n">
        <v>0</v>
      </c>
      <c r="N123" s="163" t="n">
        <v>0</v>
      </c>
      <c r="O123" s="163" t="n">
        <v>0</v>
      </c>
      <c r="P123" s="163" t="n">
        <v>0</v>
      </c>
      <c r="Q123" s="163" t="n">
        <v>0</v>
      </c>
      <c r="R123" s="163" t="n">
        <v>0</v>
      </c>
      <c r="S123" s="163" t="n">
        <v>0</v>
      </c>
      <c r="T123" s="163" t="n">
        <v>0</v>
      </c>
      <c r="U123" s="163" t="n">
        <v>0</v>
      </c>
      <c r="V123" s="163" t="n">
        <v>0</v>
      </c>
      <c r="W123" s="163" t="n">
        <v>0</v>
      </c>
      <c r="X123" s="163" t="n">
        <v>0</v>
      </c>
      <c r="Y123" s="163" t="n">
        <v>0.77674</v>
      </c>
      <c r="Z123" s="163" t="n">
        <v>0</v>
      </c>
      <c r="AA123" s="163" t="n">
        <v>0.11163</v>
      </c>
      <c r="AB123" s="163" t="n">
        <v>0.11163</v>
      </c>
      <c r="AC123" s="163" t="n">
        <v>0</v>
      </c>
      <c r="AD123" s="164" t="n">
        <v>0</v>
      </c>
      <c r="AE123" s="163" t="n">
        <v>0</v>
      </c>
      <c r="AF123" s="163" t="n">
        <v>0</v>
      </c>
      <c r="AG123" s="163" t="n">
        <v>0</v>
      </c>
      <c r="AH123" s="163" t="n">
        <v>0</v>
      </c>
      <c r="AI123" s="163" t="n">
        <v>0</v>
      </c>
      <c r="AJ123" s="163" t="n">
        <v>0</v>
      </c>
      <c r="AK123" s="163" t="n">
        <v>0</v>
      </c>
      <c r="AL123" s="163" t="n">
        <v>0</v>
      </c>
      <c r="AM123" s="163" t="n">
        <v>0</v>
      </c>
      <c r="AN123" s="163" t="n">
        <v>0</v>
      </c>
      <c r="AO123" s="163" t="n">
        <v>0</v>
      </c>
      <c r="AP123" s="163" t="n">
        <v>0</v>
      </c>
      <c r="AQ123" s="163" t="n">
        <v>0</v>
      </c>
      <c r="AR123" s="163" t="n">
        <v>0</v>
      </c>
      <c r="AS123" s="163" t="n">
        <v>0</v>
      </c>
      <c r="AT123" s="163" t="n">
        <v>0</v>
      </c>
      <c r="AU123" s="163" t="n">
        <v>0</v>
      </c>
      <c r="AV123" s="163" t="n">
        <v>0</v>
      </c>
      <c r="AW123" s="163" t="n">
        <v>0</v>
      </c>
      <c r="AX123" s="163" t="n">
        <v>0</v>
      </c>
      <c r="AY123" s="163" t="n">
        <v>0</v>
      </c>
      <c r="AZ123" s="163" t="n">
        <v>0</v>
      </c>
      <c r="BA123" s="163" t="n">
        <v>0</v>
      </c>
      <c r="BB123" s="163" t="n">
        <v>0</v>
      </c>
      <c r="BC123" s="165" t="n">
        <f aca="false">SUM(D123:BB123)</f>
        <v>1</v>
      </c>
      <c r="BD123" s="162"/>
    </row>
    <row r="124" customFormat="false" ht="12.75" hidden="false" customHeight="false" outlineLevel="0" collapsed="false">
      <c r="A124" s="166"/>
      <c r="B124" s="162" t="s">
        <v>129</v>
      </c>
      <c r="C124" s="157"/>
      <c r="D124" s="163" t="n">
        <f aca="false">D123</f>
        <v>0</v>
      </c>
      <c r="E124" s="163" t="n">
        <f aca="false">+D124+E123</f>
        <v>0</v>
      </c>
      <c r="F124" s="163" t="n">
        <f aca="false">+E124+F123</f>
        <v>0</v>
      </c>
      <c r="G124" s="163" t="n">
        <f aca="false">+F124+G123</f>
        <v>0</v>
      </c>
      <c r="H124" s="163" t="n">
        <f aca="false">+G124+H123</f>
        <v>0</v>
      </c>
      <c r="I124" s="163" t="n">
        <f aca="false">+H124+I123</f>
        <v>0</v>
      </c>
      <c r="J124" s="163" t="n">
        <f aca="false">+I124+J123</f>
        <v>0</v>
      </c>
      <c r="K124" s="163" t="n">
        <f aca="false">+J124+K123</f>
        <v>0</v>
      </c>
      <c r="L124" s="163" t="n">
        <f aca="false">+K124+L123</f>
        <v>0</v>
      </c>
      <c r="M124" s="163" t="n">
        <f aca="false">+L124+M123</f>
        <v>0</v>
      </c>
      <c r="N124" s="163" t="n">
        <f aca="false">+M124+N123</f>
        <v>0</v>
      </c>
      <c r="O124" s="163" t="n">
        <f aca="false">+N124+O123</f>
        <v>0</v>
      </c>
      <c r="P124" s="163" t="n">
        <f aca="false">+O124+P123</f>
        <v>0</v>
      </c>
      <c r="Q124" s="163" t="n">
        <f aca="false">+P124+Q123</f>
        <v>0</v>
      </c>
      <c r="R124" s="163" t="n">
        <f aca="false">+Q124+R123</f>
        <v>0</v>
      </c>
      <c r="S124" s="163" t="n">
        <f aca="false">+R124+S123</f>
        <v>0</v>
      </c>
      <c r="T124" s="163" t="n">
        <f aca="false">+S124+T123</f>
        <v>0</v>
      </c>
      <c r="U124" s="163" t="n">
        <f aca="false">+T124+U123</f>
        <v>0</v>
      </c>
      <c r="V124" s="163" t="n">
        <f aca="false">+U124+V123</f>
        <v>0</v>
      </c>
      <c r="W124" s="163" t="n">
        <f aca="false">+V124+W123</f>
        <v>0</v>
      </c>
      <c r="X124" s="163" t="n">
        <f aca="false">+W124+X123</f>
        <v>0</v>
      </c>
      <c r="Y124" s="163" t="n">
        <f aca="false">+X124+Y123</f>
        <v>0.77674</v>
      </c>
      <c r="Z124" s="163" t="n">
        <f aca="false">+Y124+Z123</f>
        <v>0.77674</v>
      </c>
      <c r="AA124" s="163" t="n">
        <f aca="false">+Z124+AA123</f>
        <v>0.88837</v>
      </c>
      <c r="AB124" s="163" t="n">
        <f aca="false">+AA124+AB123</f>
        <v>1</v>
      </c>
      <c r="AC124" s="163" t="n">
        <f aca="false">+AB124+AC123</f>
        <v>1</v>
      </c>
      <c r="AD124" s="164" t="n">
        <f aca="false">+AC124+AD123</f>
        <v>1</v>
      </c>
      <c r="AE124" s="163" t="n">
        <f aca="false">+AD124+AE123</f>
        <v>1</v>
      </c>
      <c r="AF124" s="163" t="n">
        <f aca="false">+AE124+AF123</f>
        <v>1</v>
      </c>
      <c r="AG124" s="163" t="n">
        <f aca="false">+AF124+AG123</f>
        <v>1</v>
      </c>
      <c r="AH124" s="163" t="n">
        <f aca="false">+AG124+AH123</f>
        <v>1</v>
      </c>
      <c r="AI124" s="163" t="n">
        <f aca="false">+AH124+AI123</f>
        <v>1</v>
      </c>
      <c r="AJ124" s="163" t="n">
        <f aca="false">+AI124+AJ123</f>
        <v>1</v>
      </c>
      <c r="AK124" s="163" t="n">
        <f aca="false">+AJ124+AK123</f>
        <v>1</v>
      </c>
      <c r="AL124" s="163" t="n">
        <f aca="false">+AK124+AL123</f>
        <v>1</v>
      </c>
      <c r="AM124" s="163" t="n">
        <f aca="false">+AL124+AM123</f>
        <v>1</v>
      </c>
      <c r="AN124" s="163" t="n">
        <f aca="false">+AM124+AN123</f>
        <v>1</v>
      </c>
      <c r="AO124" s="163" t="n">
        <f aca="false">+AN124+AO123</f>
        <v>1</v>
      </c>
      <c r="AP124" s="163" t="n">
        <f aca="false">+AO124+AP123</f>
        <v>1</v>
      </c>
      <c r="AQ124" s="163" t="n">
        <f aca="false">+AP124+AQ123</f>
        <v>1</v>
      </c>
      <c r="AR124" s="163" t="n">
        <f aca="false">+AQ124+AR123</f>
        <v>1</v>
      </c>
      <c r="AS124" s="163" t="n">
        <f aca="false">+AR124+AS123</f>
        <v>1</v>
      </c>
      <c r="AT124" s="163" t="n">
        <f aca="false">+AS124+AT123</f>
        <v>1</v>
      </c>
      <c r="AU124" s="163" t="n">
        <f aca="false">+AT124+AU123</f>
        <v>1</v>
      </c>
      <c r="AV124" s="163" t="n">
        <f aca="false">+AU124+AV123</f>
        <v>1</v>
      </c>
      <c r="AW124" s="163" t="n">
        <f aca="false">+AV124+AW123</f>
        <v>1</v>
      </c>
      <c r="AX124" s="163" t="n">
        <f aca="false">+AW124+AX123</f>
        <v>1</v>
      </c>
      <c r="AY124" s="163" t="n">
        <f aca="false">+AX124+AY123</f>
        <v>1</v>
      </c>
      <c r="AZ124" s="163" t="n">
        <f aca="false">+AY124+AZ123</f>
        <v>1</v>
      </c>
      <c r="BA124" s="163" t="n">
        <f aca="false">+AZ124+BA123</f>
        <v>1</v>
      </c>
      <c r="BB124" s="163" t="n">
        <f aca="false">+BA124+BB123</f>
        <v>1</v>
      </c>
      <c r="BC124" s="165"/>
      <c r="BD124" s="162"/>
    </row>
    <row r="125" customFormat="false" ht="12.75" hidden="false" customHeight="false" outlineLevel="0" collapsed="false">
      <c r="A125" s="166"/>
      <c r="B125" s="162" t="s">
        <v>130</v>
      </c>
      <c r="C125" s="157"/>
      <c r="D125" s="163" t="n">
        <v>0</v>
      </c>
      <c r="E125" s="163" t="n">
        <v>0</v>
      </c>
      <c r="F125" s="163" t="n">
        <v>0</v>
      </c>
      <c r="G125" s="163" t="n">
        <v>0</v>
      </c>
      <c r="H125" s="163" t="n">
        <v>0</v>
      </c>
      <c r="I125" s="163" t="n">
        <v>0</v>
      </c>
      <c r="J125" s="163" t="n">
        <v>0</v>
      </c>
      <c r="K125" s="163" t="n">
        <v>0</v>
      </c>
      <c r="L125" s="163" t="n">
        <v>0</v>
      </c>
      <c r="M125" s="163" t="n">
        <v>0</v>
      </c>
      <c r="N125" s="163" t="n">
        <v>0</v>
      </c>
      <c r="O125" s="163" t="n">
        <v>0</v>
      </c>
      <c r="P125" s="163" t="n">
        <v>0</v>
      </c>
      <c r="Q125" s="163" t="n">
        <v>0</v>
      </c>
      <c r="R125" s="163" t="n">
        <v>0</v>
      </c>
      <c r="S125" s="163" t="n">
        <v>0</v>
      </c>
      <c r="T125" s="163" t="n">
        <f aca="false">T126-S126</f>
        <v>0.232</v>
      </c>
      <c r="U125" s="163" t="n">
        <f aca="false">U126-T126</f>
        <v>0.018</v>
      </c>
      <c r="V125" s="163" t="n">
        <f aca="false">V126-U126</f>
        <v>0.015</v>
      </c>
      <c r="W125" s="163" t="n">
        <f aca="false">W126-V126</f>
        <v>0.02</v>
      </c>
      <c r="X125" s="163" t="n">
        <f aca="false">X126-W126</f>
        <v>0.025</v>
      </c>
      <c r="Y125" s="163" t="n">
        <f aca="false">Y126-X126</f>
        <v>0.03</v>
      </c>
      <c r="Z125" s="163" t="n">
        <f aca="false">Z126-Y126</f>
        <v>0</v>
      </c>
      <c r="AA125" s="163" t="n">
        <f aca="false">AA126-Z126</f>
        <v>0.66</v>
      </c>
      <c r="AB125" s="163" t="n">
        <f aca="false">AB126-AA126</f>
        <v>0</v>
      </c>
      <c r="AC125" s="163" t="n">
        <f aca="false">AC126-AB126</f>
        <v>0</v>
      </c>
      <c r="AD125" s="164" t="n">
        <f aca="false">AD126-AC126</f>
        <v>0</v>
      </c>
      <c r="AE125" s="163" t="n">
        <f aca="false">AE126-AD126</f>
        <v>0</v>
      </c>
      <c r="AF125" s="163" t="n">
        <f aca="false">AF126-AE126</f>
        <v>0</v>
      </c>
      <c r="AG125" s="163" t="n">
        <f aca="false">AG126-AF126</f>
        <v>0</v>
      </c>
      <c r="AH125" s="163" t="n">
        <f aca="false">AH126-AG126</f>
        <v>0</v>
      </c>
      <c r="AI125" s="163" t="n">
        <f aca="false">AI126-AH126</f>
        <v>0</v>
      </c>
      <c r="AJ125" s="163" t="n">
        <f aca="false">AJ126-AI126</f>
        <v>0</v>
      </c>
      <c r="AK125" s="163" t="n">
        <f aca="false">AK126-AJ126</f>
        <v>0</v>
      </c>
      <c r="AL125" s="163" t="n">
        <f aca="false">AL126-AK126</f>
        <v>0</v>
      </c>
      <c r="AM125" s="163" t="n">
        <f aca="false">AM126-AL126</f>
        <v>0</v>
      </c>
      <c r="AN125" s="163" t="n">
        <f aca="false">AN126-AM126</f>
        <v>0</v>
      </c>
      <c r="AO125" s="163" t="n">
        <f aca="false">AO126-AN126</f>
        <v>0</v>
      </c>
      <c r="AP125" s="163" t="n">
        <f aca="false">AP126-AO126</f>
        <v>0</v>
      </c>
      <c r="AQ125" s="163" t="n">
        <f aca="false">AQ126-AP126</f>
        <v>0</v>
      </c>
      <c r="AR125" s="163" t="n">
        <f aca="false">AR126-AQ126</f>
        <v>0</v>
      </c>
      <c r="AS125" s="163" t="n">
        <f aca="false">AS126-AR126</f>
        <v>0</v>
      </c>
      <c r="AT125" s="163" t="n">
        <f aca="false">AT126-AS126</f>
        <v>0</v>
      </c>
      <c r="AU125" s="163" t="n">
        <f aca="false">AU126-AT126</f>
        <v>0</v>
      </c>
      <c r="AV125" s="163" t="n">
        <f aca="false">AV126-AU126</f>
        <v>0</v>
      </c>
      <c r="AW125" s="163" t="n">
        <f aca="false">AW126-AV126</f>
        <v>0</v>
      </c>
      <c r="AX125" s="163" t="n">
        <f aca="false">AX126-AW126</f>
        <v>0</v>
      </c>
      <c r="AY125" s="163" t="n">
        <f aca="false">AY126-AX126</f>
        <v>0</v>
      </c>
      <c r="AZ125" s="163" t="n">
        <f aca="false">AZ126-AY126</f>
        <v>0</v>
      </c>
      <c r="BA125" s="163" t="n">
        <f aca="false">BA126-AZ126</f>
        <v>0</v>
      </c>
      <c r="BB125" s="163" t="n">
        <f aca="false">BB126-BA126</f>
        <v>0</v>
      </c>
      <c r="BC125" s="165" t="n">
        <f aca="false">SUM(D125:BB125)</f>
        <v>1</v>
      </c>
      <c r="BD125" s="162"/>
    </row>
    <row r="126" customFormat="false" ht="12.75" hidden="false" customHeight="false" outlineLevel="0" collapsed="false">
      <c r="A126" s="166"/>
      <c r="B126" s="162" t="s">
        <v>131</v>
      </c>
      <c r="C126" s="157"/>
      <c r="D126" s="163" t="n">
        <f aca="false">D125</f>
        <v>0</v>
      </c>
      <c r="E126" s="163" t="n">
        <f aca="false">+D126+E125</f>
        <v>0</v>
      </c>
      <c r="F126" s="163" t="n">
        <f aca="false">+E126+F125</f>
        <v>0</v>
      </c>
      <c r="G126" s="163" t="n">
        <f aca="false">+F126+G125</f>
        <v>0</v>
      </c>
      <c r="H126" s="163" t="n">
        <f aca="false">+G126+H125</f>
        <v>0</v>
      </c>
      <c r="I126" s="163" t="n">
        <f aca="false">+H126+I125</f>
        <v>0</v>
      </c>
      <c r="J126" s="163" t="n">
        <f aca="false">+I126+J125</f>
        <v>0</v>
      </c>
      <c r="K126" s="163" t="n">
        <f aca="false">+J126+K125</f>
        <v>0</v>
      </c>
      <c r="L126" s="163" t="n">
        <f aca="false">+K126+L125</f>
        <v>0</v>
      </c>
      <c r="M126" s="163" t="n">
        <f aca="false">+L126+M125</f>
        <v>0</v>
      </c>
      <c r="N126" s="163" t="n">
        <f aca="false">+M126+N125</f>
        <v>0</v>
      </c>
      <c r="O126" s="163" t="n">
        <f aca="false">+N126+O125</f>
        <v>0</v>
      </c>
      <c r="P126" s="163" t="n">
        <f aca="false">+O126+P125</f>
        <v>0</v>
      </c>
      <c r="Q126" s="163" t="n">
        <f aca="false">+P126+Q125</f>
        <v>0</v>
      </c>
      <c r="R126" s="163" t="n">
        <f aca="false">+Q126+R125</f>
        <v>0</v>
      </c>
      <c r="S126" s="163" t="n">
        <f aca="false">+R126+S125</f>
        <v>0</v>
      </c>
      <c r="T126" s="163" t="n">
        <v>0.232</v>
      </c>
      <c r="U126" s="163" t="n">
        <v>0.25</v>
      </c>
      <c r="V126" s="163" t="n">
        <v>0.265</v>
      </c>
      <c r="W126" s="163" t="n">
        <v>0.285</v>
      </c>
      <c r="X126" s="163" t="n">
        <v>0.31</v>
      </c>
      <c r="Y126" s="163" t="n">
        <v>0.34</v>
      </c>
      <c r="Z126" s="163" t="n">
        <v>0.34</v>
      </c>
      <c r="AA126" s="163" t="n">
        <v>1</v>
      </c>
      <c r="AB126" s="163" t="n">
        <v>1</v>
      </c>
      <c r="AC126" s="163" t="n">
        <v>1</v>
      </c>
      <c r="AD126" s="164" t="n">
        <v>1</v>
      </c>
      <c r="AE126" s="163" t="n">
        <v>1</v>
      </c>
      <c r="AF126" s="163" t="n">
        <v>1</v>
      </c>
      <c r="AG126" s="163" t="n">
        <v>1</v>
      </c>
      <c r="AH126" s="163" t="n">
        <v>1</v>
      </c>
      <c r="AI126" s="163" t="n">
        <v>1</v>
      </c>
      <c r="AJ126" s="163" t="n">
        <v>1</v>
      </c>
      <c r="AK126" s="163" t="n">
        <v>1</v>
      </c>
      <c r="AL126" s="163" t="n">
        <v>1</v>
      </c>
      <c r="AM126" s="163" t="n">
        <v>1</v>
      </c>
      <c r="AN126" s="163" t="n">
        <v>1</v>
      </c>
      <c r="AO126" s="163" t="n">
        <v>1</v>
      </c>
      <c r="AP126" s="163" t="n">
        <v>1</v>
      </c>
      <c r="AQ126" s="163" t="n">
        <v>1</v>
      </c>
      <c r="AR126" s="163" t="n">
        <v>1</v>
      </c>
      <c r="AS126" s="163" t="n">
        <v>1</v>
      </c>
      <c r="AT126" s="163" t="n">
        <v>1</v>
      </c>
      <c r="AU126" s="163" t="n">
        <v>1</v>
      </c>
      <c r="AV126" s="163" t="n">
        <v>1</v>
      </c>
      <c r="AW126" s="163" t="n">
        <v>1</v>
      </c>
      <c r="AX126" s="163" t="n">
        <v>1</v>
      </c>
      <c r="AY126" s="163" t="n">
        <v>1</v>
      </c>
      <c r="AZ126" s="163" t="n">
        <v>1</v>
      </c>
      <c r="BA126" s="163" t="n">
        <v>1</v>
      </c>
      <c r="BB126" s="163" t="n">
        <v>1</v>
      </c>
      <c r="BC126" s="165"/>
      <c r="BD126" s="162"/>
    </row>
    <row r="127" customFormat="false" ht="12.75" hidden="false" customHeight="false" outlineLevel="0" collapsed="false">
      <c r="A127" s="171"/>
      <c r="B127" s="167"/>
      <c r="C127" s="157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9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70"/>
      <c r="BD127" s="167"/>
    </row>
    <row r="128" customFormat="false" ht="12.75" hidden="false" customHeight="false" outlineLevel="0" collapsed="false">
      <c r="A128" s="172"/>
      <c r="B128" s="172" t="s">
        <v>132</v>
      </c>
      <c r="C128" s="173" t="n">
        <v>31.246613</v>
      </c>
      <c r="D128" s="174" t="n">
        <f aca="false">+D124*$C128</f>
        <v>0</v>
      </c>
      <c r="E128" s="174" t="n">
        <f aca="false">+E124*$C128</f>
        <v>0</v>
      </c>
      <c r="F128" s="174" t="n">
        <f aca="false">+F124*$C128</f>
        <v>0</v>
      </c>
      <c r="G128" s="174" t="n">
        <f aca="false">+G124*$C128</f>
        <v>0</v>
      </c>
      <c r="H128" s="174" t="n">
        <f aca="false">+H124*$C128</f>
        <v>0</v>
      </c>
      <c r="I128" s="174" t="n">
        <f aca="false">+I124*$C128</f>
        <v>0</v>
      </c>
      <c r="J128" s="174" t="n">
        <f aca="false">+J124*$C128</f>
        <v>0</v>
      </c>
      <c r="K128" s="174" t="n">
        <f aca="false">+K124*$C128</f>
        <v>0</v>
      </c>
      <c r="L128" s="174" t="n">
        <f aca="false">+L124*$C128</f>
        <v>0</v>
      </c>
      <c r="M128" s="174" t="n">
        <f aca="false">+M124*$C128</f>
        <v>0</v>
      </c>
      <c r="N128" s="174" t="n">
        <f aca="false">+N124*$C128</f>
        <v>0</v>
      </c>
      <c r="O128" s="174" t="n">
        <f aca="false">+O124*$C128</f>
        <v>0</v>
      </c>
      <c r="P128" s="174" t="n">
        <f aca="false">+P124*$C128</f>
        <v>0</v>
      </c>
      <c r="Q128" s="174" t="n">
        <f aca="false">+Q124*$C128</f>
        <v>0</v>
      </c>
      <c r="R128" s="174" t="n">
        <f aca="false">+R124*$C128</f>
        <v>0</v>
      </c>
      <c r="S128" s="174" t="n">
        <f aca="false">+S124*$C128</f>
        <v>0</v>
      </c>
      <c r="T128" s="174" t="n">
        <f aca="false">+T124*$C128</f>
        <v>0</v>
      </c>
      <c r="U128" s="174" t="n">
        <f aca="false">+U124*$C128</f>
        <v>0</v>
      </c>
      <c r="V128" s="174" t="n">
        <f aca="false">+V124*$C128</f>
        <v>0</v>
      </c>
      <c r="W128" s="174" t="n">
        <f aca="false">+W124*$C128</f>
        <v>0</v>
      </c>
      <c r="X128" s="174" t="n">
        <f aca="false">+X124*$C128</f>
        <v>0</v>
      </c>
      <c r="Y128" s="174" t="n">
        <f aca="false">+Y124*$C128</f>
        <v>24.27049418162</v>
      </c>
      <c r="Z128" s="174" t="n">
        <f aca="false">+Z124*$C128</f>
        <v>24.27049418162</v>
      </c>
      <c r="AA128" s="174" t="n">
        <f aca="false">+AA124*$C128</f>
        <v>27.75855359081</v>
      </c>
      <c r="AB128" s="174" t="n">
        <f aca="false">+AB124*$C128</f>
        <v>31.246613</v>
      </c>
      <c r="AC128" s="174" t="n">
        <f aca="false">+AC124*$C128</f>
        <v>31.246613</v>
      </c>
      <c r="AD128" s="175" t="n">
        <f aca="false">+AD124*$C128</f>
        <v>31.246613</v>
      </c>
      <c r="AE128" s="174" t="n">
        <f aca="false">+AE124*$C128</f>
        <v>31.246613</v>
      </c>
      <c r="AF128" s="174" t="n">
        <f aca="false">+AF124*$C128</f>
        <v>31.246613</v>
      </c>
      <c r="AG128" s="174" t="n">
        <f aca="false">+AG124*$C128</f>
        <v>31.246613</v>
      </c>
      <c r="AH128" s="174" t="n">
        <f aca="false">+AH124*$C128</f>
        <v>31.246613</v>
      </c>
      <c r="AI128" s="174" t="n">
        <f aca="false">+AI124*$C128</f>
        <v>31.246613</v>
      </c>
      <c r="AJ128" s="174" t="n">
        <f aca="false">+AJ124*$C128</f>
        <v>31.246613</v>
      </c>
      <c r="AK128" s="174" t="n">
        <f aca="false">+AK124*$C128</f>
        <v>31.246613</v>
      </c>
      <c r="AL128" s="174" t="n">
        <f aca="false">+AL124*$C128</f>
        <v>31.246613</v>
      </c>
      <c r="AM128" s="174" t="n">
        <f aca="false">+AM124*$C128</f>
        <v>31.246613</v>
      </c>
      <c r="AN128" s="174" t="n">
        <f aca="false">+AN124*$C128</f>
        <v>31.246613</v>
      </c>
      <c r="AO128" s="174" t="n">
        <f aca="false">+AO124*$C128</f>
        <v>31.246613</v>
      </c>
      <c r="AP128" s="174" t="n">
        <f aca="false">+AP124*$C128</f>
        <v>31.246613</v>
      </c>
      <c r="AQ128" s="174" t="n">
        <f aca="false">+AQ124*$C128</f>
        <v>31.246613</v>
      </c>
      <c r="AR128" s="174" t="n">
        <f aca="false">+AR124*$C128</f>
        <v>31.246613</v>
      </c>
      <c r="AS128" s="174" t="n">
        <f aca="false">+AS124*$C128</f>
        <v>31.246613</v>
      </c>
      <c r="AT128" s="174" t="n">
        <f aca="false">+AT124*$C128</f>
        <v>31.246613</v>
      </c>
      <c r="AU128" s="174" t="n">
        <f aca="false">+AU124*$C128</f>
        <v>31.246613</v>
      </c>
      <c r="AV128" s="174" t="n">
        <f aca="false">+AV124*$C128</f>
        <v>31.246613</v>
      </c>
      <c r="AW128" s="174" t="n">
        <f aca="false">+AW124*$C128</f>
        <v>31.246613</v>
      </c>
      <c r="AX128" s="174" t="n">
        <f aca="false">+AX124*$C128</f>
        <v>31.246613</v>
      </c>
      <c r="AY128" s="174" t="n">
        <f aca="false">+AY124*$C128</f>
        <v>31.246613</v>
      </c>
      <c r="AZ128" s="174" t="n">
        <f aca="false">+AZ124*$C128</f>
        <v>31.246613</v>
      </c>
      <c r="BA128" s="174" t="n">
        <f aca="false">+BA124*$C128</f>
        <v>31.246613</v>
      </c>
      <c r="BB128" s="174" t="n">
        <f aca="false">+BB124*$C128</f>
        <v>31.246613</v>
      </c>
      <c r="BC128" s="176"/>
      <c r="BD128" s="177"/>
      <c r="BE128" s="177"/>
      <c r="BF128" s="177"/>
      <c r="BG128" s="177"/>
      <c r="BH128" s="177"/>
      <c r="BI128" s="177"/>
      <c r="BJ128" s="177"/>
      <c r="BK128" s="177"/>
      <c r="BL128" s="177"/>
      <c r="BM128" s="177"/>
      <c r="BN128" s="177"/>
      <c r="BO128" s="177"/>
      <c r="BP128" s="177"/>
      <c r="BQ128" s="177"/>
      <c r="BR128" s="177"/>
      <c r="BS128" s="177"/>
      <c r="BT128" s="177"/>
      <c r="BU128" s="177"/>
      <c r="BV128" s="177"/>
      <c r="BW128" s="177"/>
      <c r="BX128" s="177"/>
      <c r="BY128" s="177"/>
      <c r="BZ128" s="177"/>
      <c r="CA128" s="177"/>
      <c r="CB128" s="177"/>
      <c r="CC128" s="177"/>
      <c r="CD128" s="177"/>
      <c r="CE128" s="177"/>
      <c r="CF128" s="177"/>
      <c r="CG128" s="177"/>
      <c r="CH128" s="177"/>
      <c r="CI128" s="177"/>
      <c r="CJ128" s="177"/>
      <c r="CK128" s="177"/>
    </row>
    <row r="129" customFormat="false" ht="13.5" hidden="false" customHeight="false" outlineLevel="0" collapsed="false">
      <c r="A129" s="178"/>
      <c r="B129" s="178" t="s">
        <v>133</v>
      </c>
      <c r="C129" s="179" t="str">
        <f aca="false">+'NTP or Sold'!C24</f>
        <v>Committed</v>
      </c>
      <c r="D129" s="180" t="n">
        <f aca="false">+D126*$C128</f>
        <v>0</v>
      </c>
      <c r="E129" s="180" t="n">
        <f aca="false">+E126*$C128</f>
        <v>0</v>
      </c>
      <c r="F129" s="180" t="n">
        <f aca="false">+F126*$C128</f>
        <v>0</v>
      </c>
      <c r="G129" s="180" t="n">
        <f aca="false">+G126*$C128</f>
        <v>0</v>
      </c>
      <c r="H129" s="180" t="n">
        <f aca="false">+H126*$C128</f>
        <v>0</v>
      </c>
      <c r="I129" s="180" t="n">
        <f aca="false">+I126*$C128</f>
        <v>0</v>
      </c>
      <c r="J129" s="180" t="n">
        <f aca="false">+J126*$C128</f>
        <v>0</v>
      </c>
      <c r="K129" s="180" t="n">
        <f aca="false">+K126*$C128</f>
        <v>0</v>
      </c>
      <c r="L129" s="180" t="n">
        <f aca="false">+L126*$C128</f>
        <v>0</v>
      </c>
      <c r="M129" s="180" t="n">
        <f aca="false">+M126*$C128</f>
        <v>0</v>
      </c>
      <c r="N129" s="180" t="n">
        <f aca="false">+N126*$C128</f>
        <v>0</v>
      </c>
      <c r="O129" s="180" t="n">
        <f aca="false">+O126*$C128</f>
        <v>0</v>
      </c>
      <c r="P129" s="180" t="n">
        <f aca="false">+P126*$C128</f>
        <v>0</v>
      </c>
      <c r="Q129" s="180" t="n">
        <f aca="false">+Q126*$C128</f>
        <v>0</v>
      </c>
      <c r="R129" s="180" t="n">
        <f aca="false">+R126*$C128</f>
        <v>0</v>
      </c>
      <c r="S129" s="180" t="n">
        <f aca="false">+S126*$C128</f>
        <v>0</v>
      </c>
      <c r="T129" s="180" t="n">
        <f aca="false">+T126*$C128</f>
        <v>7.249214216</v>
      </c>
      <c r="U129" s="180" t="n">
        <f aca="false">+U126*$C128</f>
        <v>7.81165325</v>
      </c>
      <c r="V129" s="180" t="n">
        <f aca="false">+V126*$C128</f>
        <v>8.280352445</v>
      </c>
      <c r="W129" s="180" t="n">
        <f aca="false">+W126*$C128</f>
        <v>8.905284705</v>
      </c>
      <c r="X129" s="180" t="n">
        <f aca="false">+X126*$C128</f>
        <v>9.68645003</v>
      </c>
      <c r="Y129" s="180" t="n">
        <f aca="false">+Y126*$C128</f>
        <v>10.62384842</v>
      </c>
      <c r="Z129" s="180" t="n">
        <f aca="false">+Z126*$C128</f>
        <v>10.62384842</v>
      </c>
      <c r="AA129" s="180" t="n">
        <f aca="false">+AA126*$C128</f>
        <v>31.246613</v>
      </c>
      <c r="AB129" s="180" t="n">
        <f aca="false">+AB126*$C128</f>
        <v>31.246613</v>
      </c>
      <c r="AC129" s="180" t="n">
        <f aca="false">+AC126*$C128</f>
        <v>31.246613</v>
      </c>
      <c r="AD129" s="181" t="n">
        <f aca="false">+AD126*$C128</f>
        <v>31.246613</v>
      </c>
      <c r="AE129" s="180" t="n">
        <f aca="false">+AE126*$C128</f>
        <v>31.246613</v>
      </c>
      <c r="AF129" s="180" t="n">
        <f aca="false">+AF126*$C128</f>
        <v>31.246613</v>
      </c>
      <c r="AG129" s="180" t="n">
        <f aca="false">+AG126*$C128</f>
        <v>31.246613</v>
      </c>
      <c r="AH129" s="180" t="n">
        <f aca="false">+AH126*$C128</f>
        <v>31.246613</v>
      </c>
      <c r="AI129" s="180" t="n">
        <f aca="false">+AI126*$C128</f>
        <v>31.246613</v>
      </c>
      <c r="AJ129" s="180" t="n">
        <f aca="false">+AJ126*$C128</f>
        <v>31.246613</v>
      </c>
      <c r="AK129" s="180" t="n">
        <f aca="false">+AK126*$C128</f>
        <v>31.246613</v>
      </c>
      <c r="AL129" s="180" t="n">
        <f aca="false">+AL126*$C128</f>
        <v>31.246613</v>
      </c>
      <c r="AM129" s="180" t="n">
        <f aca="false">+AM126*$C128</f>
        <v>31.246613</v>
      </c>
      <c r="AN129" s="180" t="n">
        <f aca="false">+AN126*$C128</f>
        <v>31.246613</v>
      </c>
      <c r="AO129" s="180" t="n">
        <f aca="false">+AO126*$C128</f>
        <v>31.246613</v>
      </c>
      <c r="AP129" s="180" t="n">
        <f aca="false">+AP126*$C128</f>
        <v>31.246613</v>
      </c>
      <c r="AQ129" s="180" t="n">
        <f aca="false">+AQ126*$C128</f>
        <v>31.246613</v>
      </c>
      <c r="AR129" s="180" t="n">
        <f aca="false">+AR126*$C128</f>
        <v>31.246613</v>
      </c>
      <c r="AS129" s="180" t="n">
        <f aca="false">+AS126*$C128</f>
        <v>31.246613</v>
      </c>
      <c r="AT129" s="180" t="n">
        <f aca="false">+AT126*$C128</f>
        <v>31.246613</v>
      </c>
      <c r="AU129" s="180" t="n">
        <f aca="false">+AU126*$C128</f>
        <v>31.246613</v>
      </c>
      <c r="AV129" s="180" t="n">
        <f aca="false">+AV126*$C128</f>
        <v>31.246613</v>
      </c>
      <c r="AW129" s="180" t="n">
        <f aca="false">+AW126*$C128</f>
        <v>31.246613</v>
      </c>
      <c r="AX129" s="180" t="n">
        <f aca="false">+AX126*$C128</f>
        <v>31.246613</v>
      </c>
      <c r="AY129" s="180" t="n">
        <f aca="false">+AY126*$C128</f>
        <v>31.246613</v>
      </c>
      <c r="AZ129" s="180" t="n">
        <f aca="false">+AZ126*$C128</f>
        <v>31.246613</v>
      </c>
      <c r="BA129" s="180" t="n">
        <f aca="false">+BA126*$C128</f>
        <v>31.246613</v>
      </c>
      <c r="BB129" s="180" t="n">
        <f aca="false">+BB126*$C128</f>
        <v>31.246613</v>
      </c>
      <c r="BC129" s="182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</row>
    <row r="130" customFormat="false" ht="15" hidden="false" customHeight="true" outlineLevel="0" collapsed="false">
      <c r="A130" s="161"/>
      <c r="B130" s="172" t="str">
        <f aca="false">+'NTP or Sold'!H12</f>
        <v>Fr 6B 60 hz power barges</v>
      </c>
      <c r="C130" s="157" t="str">
        <f aca="false">+'NTP or Sold'!T12</f>
        <v>Nigeria Barge II (APACHI)</v>
      </c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  <c r="P130" s="276"/>
      <c r="Q130" s="276"/>
      <c r="R130" s="276"/>
      <c r="S130" s="276"/>
      <c r="T130" s="276"/>
      <c r="U130" s="276"/>
      <c r="V130" s="276"/>
      <c r="W130" s="276"/>
      <c r="X130" s="276"/>
      <c r="Y130" s="276"/>
      <c r="Z130" s="276"/>
      <c r="AA130" s="235"/>
      <c r="AB130" s="276"/>
      <c r="AC130" s="276"/>
      <c r="AD130" s="276"/>
      <c r="AE130" s="276"/>
      <c r="AF130" s="276"/>
      <c r="AG130" s="276"/>
      <c r="AH130" s="276"/>
      <c r="AI130" s="276"/>
      <c r="AJ130" s="276"/>
      <c r="AK130" s="276"/>
      <c r="AL130" s="276"/>
      <c r="AM130" s="276"/>
      <c r="AN130" s="276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6"/>
      <c r="AY130" s="276"/>
      <c r="AZ130" s="276"/>
      <c r="BA130" s="160"/>
    </row>
    <row r="131" customFormat="false" ht="12.75" hidden="false" customHeight="false" outlineLevel="0" collapsed="false">
      <c r="A131" s="166"/>
      <c r="B131" s="162" t="s">
        <v>128</v>
      </c>
      <c r="C131" s="157"/>
      <c r="D131" s="163" t="n">
        <v>0</v>
      </c>
      <c r="E131" s="163" t="n">
        <v>0</v>
      </c>
      <c r="F131" s="163" t="n">
        <v>0</v>
      </c>
      <c r="G131" s="163" t="n">
        <v>0</v>
      </c>
      <c r="H131" s="163" t="n">
        <v>0</v>
      </c>
      <c r="I131" s="163" t="n">
        <v>0</v>
      </c>
      <c r="J131" s="163" t="n">
        <v>0</v>
      </c>
      <c r="K131" s="163" t="n">
        <v>0</v>
      </c>
      <c r="L131" s="163" t="n">
        <v>0</v>
      </c>
      <c r="M131" s="163" t="n">
        <v>0</v>
      </c>
      <c r="N131" s="163" t="n">
        <v>0</v>
      </c>
      <c r="O131" s="163" t="n">
        <v>0</v>
      </c>
      <c r="P131" s="163" t="n">
        <v>0</v>
      </c>
      <c r="Q131" s="163" t="n">
        <v>0</v>
      </c>
      <c r="R131" s="163" t="n">
        <v>0</v>
      </c>
      <c r="S131" s="163" t="n">
        <v>0</v>
      </c>
      <c r="T131" s="163" t="n">
        <v>0</v>
      </c>
      <c r="U131" s="163" t="n">
        <v>0</v>
      </c>
      <c r="V131" s="163" t="n">
        <v>0</v>
      </c>
      <c r="W131" s="163" t="n">
        <v>1</v>
      </c>
      <c r="X131" s="163" t="n">
        <v>0</v>
      </c>
      <c r="Y131" s="163" t="n">
        <v>0</v>
      </c>
      <c r="Z131" s="163" t="n">
        <v>0</v>
      </c>
      <c r="AA131" s="164" t="n">
        <v>0</v>
      </c>
      <c r="AB131" s="163" t="n">
        <v>0</v>
      </c>
      <c r="AC131" s="163" t="n">
        <v>0</v>
      </c>
      <c r="AD131" s="163" t="n">
        <v>0</v>
      </c>
      <c r="AE131" s="163" t="n">
        <v>0</v>
      </c>
      <c r="AF131" s="163" t="n">
        <v>0</v>
      </c>
      <c r="AG131" s="163" t="n">
        <v>0</v>
      </c>
      <c r="AH131" s="163" t="n">
        <v>0</v>
      </c>
      <c r="AI131" s="163" t="n">
        <v>0</v>
      </c>
      <c r="AJ131" s="163" t="n">
        <v>0</v>
      </c>
      <c r="AK131" s="163" t="n">
        <v>0</v>
      </c>
      <c r="AL131" s="163" t="n">
        <v>0</v>
      </c>
      <c r="AM131" s="163" t="n">
        <v>0</v>
      </c>
      <c r="AN131" s="163" t="n">
        <v>0</v>
      </c>
      <c r="AO131" s="163" t="n">
        <v>0</v>
      </c>
      <c r="AP131" s="163" t="n">
        <v>0</v>
      </c>
      <c r="AQ131" s="163" t="n">
        <v>0</v>
      </c>
      <c r="AR131" s="163" t="n">
        <v>0</v>
      </c>
      <c r="AS131" s="163" t="n">
        <v>0</v>
      </c>
      <c r="AT131" s="163" t="n">
        <v>0</v>
      </c>
      <c r="AU131" s="163" t="n">
        <v>0</v>
      </c>
      <c r="AV131" s="163" t="n">
        <v>0</v>
      </c>
      <c r="AW131" s="163" t="n">
        <v>0</v>
      </c>
      <c r="AX131" s="163" t="n">
        <v>0</v>
      </c>
      <c r="AY131" s="163" t="n">
        <v>0</v>
      </c>
      <c r="AZ131" s="163" t="n">
        <v>0</v>
      </c>
      <c r="BA131" s="165" t="n">
        <v>0</v>
      </c>
      <c r="BB131" s="162" t="n">
        <v>0</v>
      </c>
      <c r="BC131" s="166" t="n">
        <f aca="false">SUM(N131:BB131)</f>
        <v>1</v>
      </c>
    </row>
    <row r="132" customFormat="false" ht="12.75" hidden="false" customHeight="false" outlineLevel="0" collapsed="false">
      <c r="A132" s="166"/>
      <c r="B132" s="162" t="s">
        <v>129</v>
      </c>
      <c r="C132" s="157"/>
      <c r="D132" s="163" t="n">
        <f aca="false">+D131</f>
        <v>0</v>
      </c>
      <c r="E132" s="163" t="n">
        <f aca="false">+D132+E131</f>
        <v>0</v>
      </c>
      <c r="F132" s="163" t="n">
        <f aca="false">+E132+F131</f>
        <v>0</v>
      </c>
      <c r="G132" s="163" t="n">
        <f aca="false">+F132+G131</f>
        <v>0</v>
      </c>
      <c r="H132" s="163" t="n">
        <f aca="false">+G132+H131</f>
        <v>0</v>
      </c>
      <c r="I132" s="163" t="n">
        <f aca="false">+H132+I131</f>
        <v>0</v>
      </c>
      <c r="J132" s="163" t="n">
        <f aca="false">+I132+J131</f>
        <v>0</v>
      </c>
      <c r="K132" s="163" t="n">
        <f aca="false">+J132+K131</f>
        <v>0</v>
      </c>
      <c r="L132" s="163" t="n">
        <f aca="false">+K132+L131</f>
        <v>0</v>
      </c>
      <c r="M132" s="163" t="n">
        <f aca="false">+L132+M131</f>
        <v>0</v>
      </c>
      <c r="N132" s="163" t="n">
        <f aca="false">+M132+N131</f>
        <v>0</v>
      </c>
      <c r="O132" s="163" t="n">
        <f aca="false">+N132+O131</f>
        <v>0</v>
      </c>
      <c r="P132" s="163" t="n">
        <f aca="false">+O132+P131</f>
        <v>0</v>
      </c>
      <c r="Q132" s="163" t="n">
        <f aca="false">+P132+Q131</f>
        <v>0</v>
      </c>
      <c r="R132" s="163" t="n">
        <f aca="false">+Q132+R131</f>
        <v>0</v>
      </c>
      <c r="S132" s="163" t="n">
        <f aca="false">+R132+S131</f>
        <v>0</v>
      </c>
      <c r="T132" s="163" t="n">
        <f aca="false">+S132+T131</f>
        <v>0</v>
      </c>
      <c r="U132" s="163" t="n">
        <f aca="false">+T132+U131</f>
        <v>0</v>
      </c>
      <c r="V132" s="163" t="n">
        <f aca="false">+U132+V131</f>
        <v>0</v>
      </c>
      <c r="W132" s="163" t="n">
        <f aca="false">+V132+W131</f>
        <v>1</v>
      </c>
      <c r="X132" s="163" t="n">
        <f aca="false">+W132+X131</f>
        <v>1</v>
      </c>
      <c r="Y132" s="163" t="n">
        <f aca="false">+X132+Y131</f>
        <v>1</v>
      </c>
      <c r="Z132" s="163" t="n">
        <f aca="false">+Y132+Z131</f>
        <v>1</v>
      </c>
      <c r="AA132" s="164" t="n">
        <f aca="false">+Z132+AA131</f>
        <v>1</v>
      </c>
      <c r="AB132" s="163" t="n">
        <f aca="false">+AA132+AB131</f>
        <v>1</v>
      </c>
      <c r="AC132" s="163" t="n">
        <f aca="false">+AB132+AC131</f>
        <v>1</v>
      </c>
      <c r="AD132" s="163" t="n">
        <f aca="false">+AC132+AD131</f>
        <v>1</v>
      </c>
      <c r="AE132" s="163" t="n">
        <f aca="false">+AD132+AE131</f>
        <v>1</v>
      </c>
      <c r="AF132" s="163" t="n">
        <f aca="false">+AE132+AF131</f>
        <v>1</v>
      </c>
      <c r="AG132" s="163" t="n">
        <f aca="false">+AF132+AG131</f>
        <v>1</v>
      </c>
      <c r="AH132" s="163" t="n">
        <f aca="false">+AG132+AH131</f>
        <v>1</v>
      </c>
      <c r="AI132" s="163" t="n">
        <f aca="false">+AH132+AI131</f>
        <v>1</v>
      </c>
      <c r="AJ132" s="163" t="n">
        <f aca="false">+AI132+AJ131</f>
        <v>1</v>
      </c>
      <c r="AK132" s="163" t="n">
        <f aca="false">+AJ132+AK131</f>
        <v>1</v>
      </c>
      <c r="AL132" s="163" t="n">
        <f aca="false">+AK132+AL131</f>
        <v>1</v>
      </c>
      <c r="AM132" s="163" t="n">
        <f aca="false">+AL132+AM131</f>
        <v>1</v>
      </c>
      <c r="AN132" s="163" t="n">
        <f aca="false">+AM132+AN131</f>
        <v>1</v>
      </c>
      <c r="AO132" s="163" t="n">
        <f aca="false">+AN132+AO131</f>
        <v>1</v>
      </c>
      <c r="AP132" s="163" t="n">
        <f aca="false">+AO132+AP131</f>
        <v>1</v>
      </c>
      <c r="AQ132" s="163" t="n">
        <f aca="false">+AP132+AQ131</f>
        <v>1</v>
      </c>
      <c r="AR132" s="163" t="n">
        <f aca="false">+AQ132+AR131</f>
        <v>1</v>
      </c>
      <c r="AS132" s="163" t="n">
        <f aca="false">+AR132+AS131</f>
        <v>1</v>
      </c>
      <c r="AT132" s="163" t="n">
        <f aca="false">+AS132+AT131</f>
        <v>1</v>
      </c>
      <c r="AU132" s="163" t="n">
        <f aca="false">+AT132+AU131</f>
        <v>1</v>
      </c>
      <c r="AV132" s="163" t="n">
        <f aca="false">+AU132+AV131</f>
        <v>1</v>
      </c>
      <c r="AW132" s="163" t="n">
        <f aca="false">+AV132+AW131</f>
        <v>1</v>
      </c>
      <c r="AX132" s="163" t="n">
        <f aca="false">+AW132+AX131</f>
        <v>1</v>
      </c>
      <c r="AY132" s="163" t="n">
        <f aca="false">+AX132+AY131</f>
        <v>1</v>
      </c>
      <c r="AZ132" s="163" t="n">
        <f aca="false">+AY132+AZ131</f>
        <v>1</v>
      </c>
      <c r="BA132" s="165" t="n">
        <f aca="false">+AZ132+BA131</f>
        <v>1</v>
      </c>
      <c r="BB132" s="162" t="n">
        <f aca="false">+BA132+BB131</f>
        <v>1</v>
      </c>
    </row>
    <row r="133" customFormat="false" ht="12.75" hidden="false" customHeight="false" outlineLevel="0" collapsed="false">
      <c r="A133" s="166"/>
      <c r="B133" s="162" t="s">
        <v>130</v>
      </c>
      <c r="C133" s="157"/>
      <c r="D133" s="163" t="n">
        <v>0</v>
      </c>
      <c r="E133" s="163" t="n">
        <v>0</v>
      </c>
      <c r="F133" s="163" t="n">
        <v>0</v>
      </c>
      <c r="G133" s="163" t="n">
        <v>0</v>
      </c>
      <c r="H133" s="163" t="n">
        <v>0</v>
      </c>
      <c r="I133" s="163" t="n">
        <v>0</v>
      </c>
      <c r="J133" s="163" t="n">
        <v>0</v>
      </c>
      <c r="K133" s="163" t="n">
        <v>0</v>
      </c>
      <c r="L133" s="163" t="n">
        <v>0</v>
      </c>
      <c r="M133" s="163" t="n">
        <v>0</v>
      </c>
      <c r="N133" s="163" t="n">
        <v>0</v>
      </c>
      <c r="O133" s="163" t="n">
        <v>0</v>
      </c>
      <c r="P133" s="163" t="n">
        <v>0</v>
      </c>
      <c r="Q133" s="163" t="n">
        <v>0</v>
      </c>
      <c r="R133" s="163" t="n">
        <v>0</v>
      </c>
      <c r="S133" s="163" t="n">
        <v>0</v>
      </c>
      <c r="T133" s="163" t="n">
        <v>0</v>
      </c>
      <c r="U133" s="163" t="n">
        <v>0</v>
      </c>
      <c r="V133" s="163" t="n">
        <v>0</v>
      </c>
      <c r="W133" s="163" t="n">
        <v>1</v>
      </c>
      <c r="X133" s="163" t="n">
        <v>0</v>
      </c>
      <c r="Y133" s="163" t="n">
        <v>0</v>
      </c>
      <c r="Z133" s="163" t="n">
        <v>0</v>
      </c>
      <c r="AA133" s="164" t="n">
        <v>0</v>
      </c>
      <c r="AB133" s="163" t="n">
        <v>0</v>
      </c>
      <c r="AC133" s="163" t="n">
        <v>0</v>
      </c>
      <c r="AD133" s="163" t="n">
        <v>0</v>
      </c>
      <c r="AE133" s="163" t="n">
        <v>0</v>
      </c>
      <c r="AF133" s="163" t="n">
        <v>0</v>
      </c>
      <c r="AG133" s="163" t="n">
        <v>0</v>
      </c>
      <c r="AH133" s="163" t="n">
        <v>0</v>
      </c>
      <c r="AI133" s="163" t="n">
        <v>0</v>
      </c>
      <c r="AJ133" s="163" t="n">
        <v>0</v>
      </c>
      <c r="AK133" s="163" t="n">
        <v>0</v>
      </c>
      <c r="AL133" s="163" t="n">
        <v>0</v>
      </c>
      <c r="AM133" s="163" t="n">
        <v>0</v>
      </c>
      <c r="AN133" s="163" t="n">
        <v>0</v>
      </c>
      <c r="AO133" s="163" t="n">
        <v>0</v>
      </c>
      <c r="AP133" s="163" t="n">
        <v>0</v>
      </c>
      <c r="AQ133" s="163" t="n">
        <v>0</v>
      </c>
      <c r="AR133" s="163" t="n">
        <v>0</v>
      </c>
      <c r="AS133" s="163" t="n">
        <v>0</v>
      </c>
      <c r="AT133" s="163" t="n">
        <v>0</v>
      </c>
      <c r="AU133" s="163" t="n">
        <v>0</v>
      </c>
      <c r="AV133" s="163" t="n">
        <v>0</v>
      </c>
      <c r="AW133" s="163" t="n">
        <v>0</v>
      </c>
      <c r="AX133" s="163" t="n">
        <v>0</v>
      </c>
      <c r="AY133" s="163" t="n">
        <v>0</v>
      </c>
      <c r="AZ133" s="163" t="n">
        <v>0</v>
      </c>
      <c r="BA133" s="165" t="n">
        <v>0</v>
      </c>
      <c r="BB133" s="162" t="n">
        <v>0</v>
      </c>
      <c r="BC133" s="166" t="n">
        <f aca="false">SUM(N133:BB133)</f>
        <v>1</v>
      </c>
    </row>
    <row r="134" customFormat="false" ht="12.75" hidden="false" customHeight="false" outlineLevel="0" collapsed="false">
      <c r="A134" s="166"/>
      <c r="B134" s="162" t="s">
        <v>131</v>
      </c>
      <c r="C134" s="157"/>
      <c r="D134" s="163" t="n">
        <f aca="false">+D133</f>
        <v>0</v>
      </c>
      <c r="E134" s="163" t="n">
        <f aca="false">+D134+E133</f>
        <v>0</v>
      </c>
      <c r="F134" s="163" t="n">
        <f aca="false">+E134+F133</f>
        <v>0</v>
      </c>
      <c r="G134" s="163" t="n">
        <f aca="false">+F134+G133</f>
        <v>0</v>
      </c>
      <c r="H134" s="163" t="n">
        <f aca="false">+G134+H133</f>
        <v>0</v>
      </c>
      <c r="I134" s="163" t="n">
        <f aca="false">+H134+I133</f>
        <v>0</v>
      </c>
      <c r="J134" s="163" t="n">
        <f aca="false">+I134+J133</f>
        <v>0</v>
      </c>
      <c r="K134" s="163" t="n">
        <f aca="false">+J134+K133</f>
        <v>0</v>
      </c>
      <c r="L134" s="163" t="n">
        <f aca="false">+K134+L133</f>
        <v>0</v>
      </c>
      <c r="M134" s="163" t="n">
        <f aca="false">+L134+M133</f>
        <v>0</v>
      </c>
      <c r="N134" s="163" t="n">
        <f aca="false">+M134+N133</f>
        <v>0</v>
      </c>
      <c r="O134" s="163" t="n">
        <f aca="false">+N134+O133</f>
        <v>0</v>
      </c>
      <c r="P134" s="163" t="n">
        <f aca="false">+O134+P133</f>
        <v>0</v>
      </c>
      <c r="Q134" s="163" t="n">
        <f aca="false">+P134+Q133</f>
        <v>0</v>
      </c>
      <c r="R134" s="163" t="n">
        <f aca="false">+Q134+R133</f>
        <v>0</v>
      </c>
      <c r="S134" s="163" t="n">
        <f aca="false">+R134+S133</f>
        <v>0</v>
      </c>
      <c r="T134" s="163" t="n">
        <f aca="false">+S134+T133</f>
        <v>0</v>
      </c>
      <c r="U134" s="163" t="n">
        <f aca="false">+T134+U133</f>
        <v>0</v>
      </c>
      <c r="V134" s="163" t="n">
        <f aca="false">+U134+V133</f>
        <v>0</v>
      </c>
      <c r="W134" s="163" t="n">
        <f aca="false">+V134+W133</f>
        <v>1</v>
      </c>
      <c r="X134" s="163" t="n">
        <f aca="false">+W134+X133</f>
        <v>1</v>
      </c>
      <c r="Y134" s="163" t="n">
        <f aca="false">+X134+Y133</f>
        <v>1</v>
      </c>
      <c r="Z134" s="163" t="n">
        <f aca="false">+Y134+Z133</f>
        <v>1</v>
      </c>
      <c r="AA134" s="164" t="n">
        <f aca="false">+Z134+AA133</f>
        <v>1</v>
      </c>
      <c r="AB134" s="163" t="n">
        <f aca="false">+AA134+AB133</f>
        <v>1</v>
      </c>
      <c r="AC134" s="163" t="n">
        <f aca="false">+AB134+AC133</f>
        <v>1</v>
      </c>
      <c r="AD134" s="163" t="n">
        <f aca="false">+AC134+AD133</f>
        <v>1</v>
      </c>
      <c r="AE134" s="163" t="n">
        <f aca="false">+AD134+AE133</f>
        <v>1</v>
      </c>
      <c r="AF134" s="163" t="n">
        <f aca="false">+AE134+AF133</f>
        <v>1</v>
      </c>
      <c r="AG134" s="163" t="n">
        <f aca="false">+AF134+AG133</f>
        <v>1</v>
      </c>
      <c r="AH134" s="163" t="n">
        <f aca="false">+AG134+AH133</f>
        <v>1</v>
      </c>
      <c r="AI134" s="163" t="n">
        <f aca="false">+AH134+AI133</f>
        <v>1</v>
      </c>
      <c r="AJ134" s="163" t="n">
        <f aca="false">+AI134+AJ133</f>
        <v>1</v>
      </c>
      <c r="AK134" s="163" t="n">
        <f aca="false">+AJ134+AK133</f>
        <v>1</v>
      </c>
      <c r="AL134" s="163" t="n">
        <f aca="false">+AK134+AL133</f>
        <v>1</v>
      </c>
      <c r="AM134" s="163" t="n">
        <f aca="false">+AL134+AM133</f>
        <v>1</v>
      </c>
      <c r="AN134" s="163" t="n">
        <f aca="false">+AM134+AN133</f>
        <v>1</v>
      </c>
      <c r="AO134" s="163" t="n">
        <f aca="false">+AN134+AO133</f>
        <v>1</v>
      </c>
      <c r="AP134" s="163" t="n">
        <f aca="false">+AO134+AP133</f>
        <v>1</v>
      </c>
      <c r="AQ134" s="163" t="n">
        <f aca="false">+AP134+AQ133</f>
        <v>1</v>
      </c>
      <c r="AR134" s="163" t="n">
        <f aca="false">+AQ134+AR133</f>
        <v>1</v>
      </c>
      <c r="AS134" s="163" t="n">
        <f aca="false">+AR134+AS133</f>
        <v>1</v>
      </c>
      <c r="AT134" s="163" t="n">
        <f aca="false">+AS134+AT133</f>
        <v>1</v>
      </c>
      <c r="AU134" s="163" t="n">
        <f aca="false">+AT134+AU133</f>
        <v>1</v>
      </c>
      <c r="AV134" s="163" t="n">
        <f aca="false">+AU134+AV133</f>
        <v>1</v>
      </c>
      <c r="AW134" s="163" t="n">
        <f aca="false">+AV134+AW133</f>
        <v>1</v>
      </c>
      <c r="AX134" s="163" t="n">
        <f aca="false">+AW134+AX133</f>
        <v>1</v>
      </c>
      <c r="AY134" s="163" t="n">
        <f aca="false">+AX134+AY133</f>
        <v>1</v>
      </c>
      <c r="AZ134" s="163" t="n">
        <f aca="false">+AY134+AZ133</f>
        <v>1</v>
      </c>
      <c r="BA134" s="165" t="n">
        <f aca="false">+AZ134+BA133</f>
        <v>1</v>
      </c>
      <c r="BB134" s="162" t="n">
        <f aca="false">+BA134+BB133</f>
        <v>1</v>
      </c>
    </row>
    <row r="135" customFormat="false" ht="12.75" hidden="false" customHeight="false" outlineLevel="0" collapsed="false">
      <c r="A135" s="171"/>
      <c r="B135" s="167"/>
      <c r="C135" s="157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9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68"/>
      <c r="AT135" s="168"/>
      <c r="AU135" s="168"/>
      <c r="AV135" s="168"/>
      <c r="AW135" s="168"/>
      <c r="AX135" s="168"/>
      <c r="AY135" s="168"/>
      <c r="AZ135" s="168"/>
      <c r="BA135" s="170"/>
      <c r="BB135" s="167"/>
    </row>
    <row r="136" customFormat="false" ht="12.75" hidden="false" customHeight="false" outlineLevel="0" collapsed="false">
      <c r="A136" s="172"/>
      <c r="B136" s="172" t="s">
        <v>132</v>
      </c>
      <c r="C136" s="173" t="n">
        <v>8</v>
      </c>
      <c r="D136" s="174" t="n">
        <f aca="false">+D132*$C136</f>
        <v>0</v>
      </c>
      <c r="E136" s="174" t="n">
        <f aca="false">+E132*$C136</f>
        <v>0</v>
      </c>
      <c r="F136" s="174" t="n">
        <f aca="false">+F132*$C136</f>
        <v>0</v>
      </c>
      <c r="G136" s="174" t="n">
        <f aca="false">+G132*$C136</f>
        <v>0</v>
      </c>
      <c r="H136" s="174" t="n">
        <f aca="false">+H132*$C136</f>
        <v>0</v>
      </c>
      <c r="I136" s="174" t="n">
        <f aca="false">+I132*$C136</f>
        <v>0</v>
      </c>
      <c r="J136" s="174" t="n">
        <f aca="false">+J132*$C136</f>
        <v>0</v>
      </c>
      <c r="K136" s="174" t="n">
        <f aca="false">+K132*$C136</f>
        <v>0</v>
      </c>
      <c r="L136" s="174" t="n">
        <f aca="false">+L132*$C136</f>
        <v>0</v>
      </c>
      <c r="M136" s="174" t="n">
        <f aca="false">+M132*$C136</f>
        <v>0</v>
      </c>
      <c r="N136" s="174" t="n">
        <f aca="false">+N132*$C136</f>
        <v>0</v>
      </c>
      <c r="O136" s="174" t="n">
        <f aca="false">+O132*$C136</f>
        <v>0</v>
      </c>
      <c r="P136" s="174" t="n">
        <f aca="false">+P132*$C136</f>
        <v>0</v>
      </c>
      <c r="Q136" s="174" t="n">
        <f aca="false">+Q132*$C136</f>
        <v>0</v>
      </c>
      <c r="R136" s="174" t="n">
        <f aca="false">+R132*$C136</f>
        <v>0</v>
      </c>
      <c r="S136" s="174" t="n">
        <f aca="false">+S132*$C136</f>
        <v>0</v>
      </c>
      <c r="T136" s="174" t="n">
        <f aca="false">+T132*$C136</f>
        <v>0</v>
      </c>
      <c r="U136" s="174" t="n">
        <f aca="false">+U132*$C136</f>
        <v>0</v>
      </c>
      <c r="V136" s="174" t="n">
        <f aca="false">+V132*$C136</f>
        <v>0</v>
      </c>
      <c r="W136" s="174" t="n">
        <f aca="false">+W132*$C136</f>
        <v>8</v>
      </c>
      <c r="X136" s="174" t="n">
        <f aca="false">+X132*$C136</f>
        <v>8</v>
      </c>
      <c r="Y136" s="174" t="n">
        <f aca="false">+Y132*$C136</f>
        <v>8</v>
      </c>
      <c r="Z136" s="174" t="n">
        <f aca="false">+Z132*$C136</f>
        <v>8</v>
      </c>
      <c r="AA136" s="175" t="n">
        <f aca="false">+AA132*$C136</f>
        <v>8</v>
      </c>
      <c r="AB136" s="174" t="n">
        <f aca="false">+AB132*$C136</f>
        <v>8</v>
      </c>
      <c r="AC136" s="174" t="n">
        <f aca="false">+AC132*$C136</f>
        <v>8</v>
      </c>
      <c r="AD136" s="174" t="n">
        <f aca="false">+AD132*$C136</f>
        <v>8</v>
      </c>
      <c r="AE136" s="174" t="n">
        <f aca="false">+AE132*$C136</f>
        <v>8</v>
      </c>
      <c r="AF136" s="174" t="n">
        <f aca="false">+AF132*$C136</f>
        <v>8</v>
      </c>
      <c r="AG136" s="174" t="n">
        <f aca="false">+AG132*$C136</f>
        <v>8</v>
      </c>
      <c r="AH136" s="174" t="n">
        <f aca="false">+AH132*$C136</f>
        <v>8</v>
      </c>
      <c r="AI136" s="174" t="n">
        <f aca="false">+AI132*$C136</f>
        <v>8</v>
      </c>
      <c r="AJ136" s="174" t="n">
        <f aca="false">+AJ132*$C136</f>
        <v>8</v>
      </c>
      <c r="AK136" s="174" t="n">
        <f aca="false">+AK132*$C136</f>
        <v>8</v>
      </c>
      <c r="AL136" s="174" t="n">
        <f aca="false">+AL132*$C136</f>
        <v>8</v>
      </c>
      <c r="AM136" s="174" t="n">
        <f aca="false">+AM132*$C136</f>
        <v>8</v>
      </c>
      <c r="AN136" s="174" t="n">
        <f aca="false">+AN132*$C136</f>
        <v>8</v>
      </c>
      <c r="AO136" s="174" t="n">
        <f aca="false">+AO132*$C136</f>
        <v>8</v>
      </c>
      <c r="AP136" s="174" t="n">
        <f aca="false">+AP132*$C136</f>
        <v>8</v>
      </c>
      <c r="AQ136" s="174" t="n">
        <f aca="false">+AQ132*$C136</f>
        <v>8</v>
      </c>
      <c r="AR136" s="174" t="n">
        <f aca="false">+AR132*$C136</f>
        <v>8</v>
      </c>
      <c r="AS136" s="174" t="n">
        <f aca="false">+AS132*$C136</f>
        <v>8</v>
      </c>
      <c r="AT136" s="174" t="n">
        <f aca="false">+AT132*$C136</f>
        <v>8</v>
      </c>
      <c r="AU136" s="174" t="n">
        <f aca="false">+AU132*$C136</f>
        <v>8</v>
      </c>
      <c r="AV136" s="174" t="n">
        <f aca="false">+AV132*$C136</f>
        <v>8</v>
      </c>
      <c r="AW136" s="174" t="n">
        <f aca="false">+AW132*$C136</f>
        <v>8</v>
      </c>
      <c r="AX136" s="174" t="n">
        <f aca="false">+AX132*$C136</f>
        <v>8</v>
      </c>
      <c r="AY136" s="174" t="n">
        <f aca="false">+AY132*$C136</f>
        <v>8</v>
      </c>
      <c r="AZ136" s="174" t="n">
        <f aca="false">+AZ132*$C136</f>
        <v>8</v>
      </c>
      <c r="BA136" s="176" t="n">
        <f aca="false">+BA132*$C136</f>
        <v>8</v>
      </c>
      <c r="BB136" s="177" t="n">
        <f aca="false">+BB132*$C136</f>
        <v>8</v>
      </c>
      <c r="BC136" s="177"/>
      <c r="BF136" s="177"/>
      <c r="BG136" s="177"/>
      <c r="BH136" s="177"/>
      <c r="BI136" s="177"/>
      <c r="BJ136" s="177"/>
      <c r="BK136" s="177"/>
      <c r="BL136" s="177"/>
      <c r="BM136" s="177"/>
      <c r="BN136" s="177"/>
      <c r="BO136" s="177"/>
      <c r="BP136" s="177"/>
      <c r="BQ136" s="177"/>
      <c r="BR136" s="177"/>
      <c r="BS136" s="177"/>
      <c r="BT136" s="177"/>
      <c r="BU136" s="177"/>
      <c r="BV136" s="177"/>
      <c r="BW136" s="177"/>
      <c r="BX136" s="177"/>
      <c r="BY136" s="177"/>
      <c r="BZ136" s="177"/>
      <c r="CA136" s="177"/>
      <c r="CB136" s="177"/>
      <c r="CC136" s="177"/>
      <c r="CD136" s="177"/>
      <c r="CE136" s="177"/>
      <c r="CF136" s="177"/>
      <c r="CG136" s="177"/>
      <c r="CH136" s="177"/>
      <c r="CI136" s="177"/>
      <c r="CJ136" s="177"/>
      <c r="CK136" s="177"/>
    </row>
    <row r="137" customFormat="false" ht="13.5" hidden="false" customHeight="false" outlineLevel="0" collapsed="false">
      <c r="A137" s="178"/>
      <c r="B137" s="178" t="s">
        <v>133</v>
      </c>
      <c r="C137" s="179" t="str">
        <f aca="false">+'NTP or Sold'!C12</f>
        <v>NTP</v>
      </c>
      <c r="D137" s="180" t="n">
        <f aca="false">+D134*$C136</f>
        <v>0</v>
      </c>
      <c r="E137" s="180" t="n">
        <f aca="false">+E134*$C136</f>
        <v>0</v>
      </c>
      <c r="F137" s="180" t="n">
        <f aca="false">+F134*$C136</f>
        <v>0</v>
      </c>
      <c r="G137" s="180" t="n">
        <f aca="false">+G134*$C136</f>
        <v>0</v>
      </c>
      <c r="H137" s="180" t="n">
        <f aca="false">+H134*$C136</f>
        <v>0</v>
      </c>
      <c r="I137" s="180" t="n">
        <f aca="false">+I134*$C136</f>
        <v>0</v>
      </c>
      <c r="J137" s="180" t="n">
        <f aca="false">+J134*$C136</f>
        <v>0</v>
      </c>
      <c r="K137" s="180" t="n">
        <f aca="false">+K134*$C136</f>
        <v>0</v>
      </c>
      <c r="L137" s="180" t="n">
        <f aca="false">+L134*$C136</f>
        <v>0</v>
      </c>
      <c r="M137" s="180" t="n">
        <f aca="false">+M134*$C136</f>
        <v>0</v>
      </c>
      <c r="N137" s="180" t="n">
        <f aca="false">+N134*$C136</f>
        <v>0</v>
      </c>
      <c r="O137" s="180" t="n">
        <f aca="false">+O134*$C136</f>
        <v>0</v>
      </c>
      <c r="P137" s="180" t="n">
        <f aca="false">+P134*$C136</f>
        <v>0</v>
      </c>
      <c r="Q137" s="180" t="n">
        <f aca="false">+Q134*$C136</f>
        <v>0</v>
      </c>
      <c r="R137" s="180" t="n">
        <f aca="false">+R134*$C136</f>
        <v>0</v>
      </c>
      <c r="S137" s="180" t="n">
        <f aca="false">+S134*$C136</f>
        <v>0</v>
      </c>
      <c r="T137" s="180" t="n">
        <f aca="false">+T134*$C136</f>
        <v>0</v>
      </c>
      <c r="U137" s="180" t="n">
        <f aca="false">+U134*$C136</f>
        <v>0</v>
      </c>
      <c r="V137" s="180" t="n">
        <f aca="false">+V134*$C136</f>
        <v>0</v>
      </c>
      <c r="W137" s="180" t="n">
        <f aca="false">+W134*$C136</f>
        <v>8</v>
      </c>
      <c r="X137" s="180" t="n">
        <f aca="false">+X134*$C136</f>
        <v>8</v>
      </c>
      <c r="Y137" s="180" t="n">
        <f aca="false">+Y134*$C136</f>
        <v>8</v>
      </c>
      <c r="Z137" s="180" t="n">
        <f aca="false">+Z134*$C136</f>
        <v>8</v>
      </c>
      <c r="AA137" s="181" t="n">
        <f aca="false">+AA134*$C136</f>
        <v>8</v>
      </c>
      <c r="AB137" s="180" t="n">
        <f aca="false">+AB134*$C136</f>
        <v>8</v>
      </c>
      <c r="AC137" s="180" t="n">
        <f aca="false">+AC134*$C136</f>
        <v>8</v>
      </c>
      <c r="AD137" s="180" t="n">
        <f aca="false">+AD134*$C136</f>
        <v>8</v>
      </c>
      <c r="AE137" s="180" t="n">
        <f aca="false">+AE134*$C136</f>
        <v>8</v>
      </c>
      <c r="AF137" s="180" t="n">
        <f aca="false">+AF134*$C136</f>
        <v>8</v>
      </c>
      <c r="AG137" s="180" t="n">
        <f aca="false">+AG134*$C136</f>
        <v>8</v>
      </c>
      <c r="AH137" s="180" t="n">
        <f aca="false">+AH134*$C136</f>
        <v>8</v>
      </c>
      <c r="AI137" s="180" t="n">
        <f aca="false">+AI134*$C136</f>
        <v>8</v>
      </c>
      <c r="AJ137" s="180" t="n">
        <f aca="false">+AJ134*$C136</f>
        <v>8</v>
      </c>
      <c r="AK137" s="180" t="n">
        <f aca="false">+AK134*$C136</f>
        <v>8</v>
      </c>
      <c r="AL137" s="180" t="n">
        <f aca="false">+AL134*$C136</f>
        <v>8</v>
      </c>
      <c r="AM137" s="180" t="n">
        <f aca="false">+AM134*$C136</f>
        <v>8</v>
      </c>
      <c r="AN137" s="180" t="n">
        <f aca="false">+AN134*$C136</f>
        <v>8</v>
      </c>
      <c r="AO137" s="180" t="n">
        <f aca="false">+AO134*$C136</f>
        <v>8</v>
      </c>
      <c r="AP137" s="180" t="n">
        <f aca="false">+AP134*$C136</f>
        <v>8</v>
      </c>
      <c r="AQ137" s="180" t="n">
        <f aca="false">+AQ134*$C136</f>
        <v>8</v>
      </c>
      <c r="AR137" s="180" t="n">
        <f aca="false">+AR134*$C136</f>
        <v>8</v>
      </c>
      <c r="AS137" s="180" t="n">
        <f aca="false">+AS134*$C136</f>
        <v>8</v>
      </c>
      <c r="AT137" s="180" t="n">
        <f aca="false">+AT134*$C136</f>
        <v>8</v>
      </c>
      <c r="AU137" s="180" t="n">
        <f aca="false">+AU134*$C136</f>
        <v>8</v>
      </c>
      <c r="AV137" s="180" t="n">
        <f aca="false">+AV134*$C136</f>
        <v>8</v>
      </c>
      <c r="AW137" s="180" t="n">
        <f aca="false">+AW134*$C136</f>
        <v>8</v>
      </c>
      <c r="AX137" s="180" t="n">
        <f aca="false">+AX134*$C136</f>
        <v>8</v>
      </c>
      <c r="AY137" s="180" t="n">
        <f aca="false">+AY134*$C136</f>
        <v>8</v>
      </c>
      <c r="AZ137" s="180" t="n">
        <f aca="false">+AZ134*$C136</f>
        <v>8</v>
      </c>
      <c r="BA137" s="182" t="n">
        <f aca="false">+BA134*$C136</f>
        <v>8</v>
      </c>
      <c r="BB137" s="183" t="n">
        <f aca="false">+BB134*$C136</f>
        <v>8</v>
      </c>
      <c r="BC137" s="183"/>
      <c r="BF137" s="183"/>
      <c r="BG137" s="183"/>
      <c r="BH137" s="183"/>
      <c r="BI137" s="183"/>
      <c r="BJ137" s="183"/>
      <c r="BK137" s="183"/>
      <c r="BL137" s="183"/>
      <c r="BM137" s="183"/>
      <c r="BN137" s="183"/>
      <c r="BO137" s="183"/>
      <c r="BP137" s="183"/>
      <c r="BQ137" s="183"/>
      <c r="BR137" s="183"/>
      <c r="BS137" s="183"/>
      <c r="BT137" s="183"/>
      <c r="BU137" s="183"/>
      <c r="BV137" s="183"/>
      <c r="BW137" s="183"/>
      <c r="BX137" s="183"/>
      <c r="BY137" s="183"/>
      <c r="BZ137" s="183"/>
      <c r="CA137" s="183"/>
      <c r="CB137" s="183"/>
      <c r="CC137" s="183"/>
      <c r="CD137" s="183"/>
      <c r="CE137" s="183"/>
      <c r="CF137" s="183"/>
      <c r="CG137" s="183"/>
      <c r="CH137" s="183"/>
      <c r="CI137" s="183"/>
      <c r="CJ137" s="183"/>
      <c r="CK137" s="183"/>
    </row>
    <row r="138" customFormat="false" ht="15" hidden="false" customHeight="true" outlineLevel="0" collapsed="false">
      <c r="A138" s="161"/>
      <c r="B138" s="172" t="str">
        <f aca="false">+'NTP or Sold'!H13</f>
        <v>Fr 6B 60 hz power barges</v>
      </c>
      <c r="C138" s="157" t="str">
        <f aca="false">+'NTP or Sold'!T13</f>
        <v>Nigeria Barge II (APACHI)</v>
      </c>
      <c r="D138" s="276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  <c r="P138" s="276"/>
      <c r="Q138" s="276"/>
      <c r="R138" s="276"/>
      <c r="S138" s="276"/>
      <c r="T138" s="276"/>
      <c r="U138" s="276"/>
      <c r="V138" s="276"/>
      <c r="W138" s="276"/>
      <c r="X138" s="276"/>
      <c r="Y138" s="276"/>
      <c r="Z138" s="276"/>
      <c r="AA138" s="235"/>
      <c r="AB138" s="276"/>
      <c r="AC138" s="276"/>
      <c r="AD138" s="276"/>
      <c r="AE138" s="276"/>
      <c r="AF138" s="276"/>
      <c r="AG138" s="276"/>
      <c r="AH138" s="276"/>
      <c r="AI138" s="276"/>
      <c r="AJ138" s="276"/>
      <c r="AK138" s="276"/>
      <c r="AL138" s="276"/>
      <c r="AM138" s="276"/>
      <c r="AN138" s="276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6"/>
      <c r="AY138" s="276"/>
      <c r="AZ138" s="276"/>
      <c r="BA138" s="160"/>
    </row>
    <row r="139" customFormat="false" ht="12.75" hidden="false" customHeight="false" outlineLevel="0" collapsed="false">
      <c r="A139" s="166"/>
      <c r="B139" s="162" t="s">
        <v>128</v>
      </c>
      <c r="C139" s="157"/>
      <c r="D139" s="163" t="n">
        <v>0</v>
      </c>
      <c r="E139" s="163" t="n">
        <v>0</v>
      </c>
      <c r="F139" s="163" t="n">
        <v>0</v>
      </c>
      <c r="G139" s="163" t="n">
        <v>0</v>
      </c>
      <c r="H139" s="163" t="n">
        <v>0</v>
      </c>
      <c r="I139" s="163" t="n">
        <v>0</v>
      </c>
      <c r="J139" s="163" t="n">
        <v>0</v>
      </c>
      <c r="K139" s="163" t="n">
        <v>0</v>
      </c>
      <c r="L139" s="163" t="n">
        <v>0</v>
      </c>
      <c r="M139" s="163" t="n">
        <v>0</v>
      </c>
      <c r="N139" s="163" t="n">
        <v>0</v>
      </c>
      <c r="O139" s="163" t="n">
        <v>0</v>
      </c>
      <c r="P139" s="163" t="n">
        <v>0</v>
      </c>
      <c r="Q139" s="163" t="n">
        <v>0</v>
      </c>
      <c r="R139" s="163" t="n">
        <v>0</v>
      </c>
      <c r="S139" s="163" t="n">
        <v>0</v>
      </c>
      <c r="T139" s="163" t="n">
        <v>0</v>
      </c>
      <c r="U139" s="163" t="n">
        <v>0</v>
      </c>
      <c r="V139" s="163" t="n">
        <v>0</v>
      </c>
      <c r="W139" s="163" t="n">
        <v>1</v>
      </c>
      <c r="X139" s="163" t="n">
        <v>0</v>
      </c>
      <c r="Y139" s="163" t="n">
        <v>0</v>
      </c>
      <c r="Z139" s="163" t="n">
        <v>0</v>
      </c>
      <c r="AA139" s="164" t="n">
        <v>0</v>
      </c>
      <c r="AB139" s="163" t="n">
        <v>0</v>
      </c>
      <c r="AC139" s="163" t="n">
        <v>0</v>
      </c>
      <c r="AD139" s="163" t="n">
        <v>0</v>
      </c>
      <c r="AE139" s="163" t="n">
        <v>0</v>
      </c>
      <c r="AF139" s="163" t="n">
        <v>0</v>
      </c>
      <c r="AG139" s="163" t="n">
        <v>0</v>
      </c>
      <c r="AH139" s="163" t="n">
        <v>0</v>
      </c>
      <c r="AI139" s="163" t="n">
        <v>0</v>
      </c>
      <c r="AJ139" s="163" t="n">
        <v>0</v>
      </c>
      <c r="AK139" s="163" t="n">
        <v>0</v>
      </c>
      <c r="AL139" s="163" t="n">
        <v>0</v>
      </c>
      <c r="AM139" s="163" t="n">
        <v>0</v>
      </c>
      <c r="AN139" s="163" t="n">
        <v>0</v>
      </c>
      <c r="AO139" s="163" t="n">
        <v>0</v>
      </c>
      <c r="AP139" s="163" t="n">
        <v>0</v>
      </c>
      <c r="AQ139" s="163" t="n">
        <v>0</v>
      </c>
      <c r="AR139" s="163" t="n">
        <v>0</v>
      </c>
      <c r="AS139" s="163" t="n">
        <v>0</v>
      </c>
      <c r="AT139" s="163" t="n">
        <v>0</v>
      </c>
      <c r="AU139" s="163" t="n">
        <v>0</v>
      </c>
      <c r="AV139" s="163" t="n">
        <v>0</v>
      </c>
      <c r="AW139" s="163" t="n">
        <v>0</v>
      </c>
      <c r="AX139" s="163" t="n">
        <v>0</v>
      </c>
      <c r="AY139" s="163" t="n">
        <v>0</v>
      </c>
      <c r="AZ139" s="163" t="n">
        <v>0</v>
      </c>
      <c r="BA139" s="165" t="n">
        <v>0</v>
      </c>
      <c r="BB139" s="162" t="n">
        <v>0</v>
      </c>
      <c r="BC139" s="166" t="n">
        <f aca="false">SUM(N139:BB139)</f>
        <v>1</v>
      </c>
    </row>
    <row r="140" customFormat="false" ht="12.75" hidden="false" customHeight="false" outlineLevel="0" collapsed="false">
      <c r="A140" s="166"/>
      <c r="B140" s="162" t="s">
        <v>129</v>
      </c>
      <c r="C140" s="157"/>
      <c r="D140" s="163" t="n">
        <f aca="false">+D139</f>
        <v>0</v>
      </c>
      <c r="E140" s="163" t="n">
        <f aca="false">+D140+E139</f>
        <v>0</v>
      </c>
      <c r="F140" s="163" t="n">
        <f aca="false">+E140+F139</f>
        <v>0</v>
      </c>
      <c r="G140" s="163" t="n">
        <f aca="false">+F140+G139</f>
        <v>0</v>
      </c>
      <c r="H140" s="163" t="n">
        <f aca="false">+G140+H139</f>
        <v>0</v>
      </c>
      <c r="I140" s="163" t="n">
        <f aca="false">+H140+I139</f>
        <v>0</v>
      </c>
      <c r="J140" s="163" t="n">
        <f aca="false">+I140+J139</f>
        <v>0</v>
      </c>
      <c r="K140" s="163" t="n">
        <f aca="false">+J140+K139</f>
        <v>0</v>
      </c>
      <c r="L140" s="163" t="n">
        <f aca="false">+K140+L139</f>
        <v>0</v>
      </c>
      <c r="M140" s="163" t="n">
        <f aca="false">+L140+M139</f>
        <v>0</v>
      </c>
      <c r="N140" s="163" t="n">
        <f aca="false">+M140+N139</f>
        <v>0</v>
      </c>
      <c r="O140" s="163" t="n">
        <f aca="false">+N140+O139</f>
        <v>0</v>
      </c>
      <c r="P140" s="163" t="n">
        <f aca="false">+O140+P139</f>
        <v>0</v>
      </c>
      <c r="Q140" s="163" t="n">
        <f aca="false">+P140+Q139</f>
        <v>0</v>
      </c>
      <c r="R140" s="163" t="n">
        <f aca="false">+Q140+R139</f>
        <v>0</v>
      </c>
      <c r="S140" s="163" t="n">
        <f aca="false">+R140+S139</f>
        <v>0</v>
      </c>
      <c r="T140" s="163" t="n">
        <f aca="false">+S140+T139</f>
        <v>0</v>
      </c>
      <c r="U140" s="163" t="n">
        <f aca="false">+T140+U139</f>
        <v>0</v>
      </c>
      <c r="V140" s="163" t="n">
        <f aca="false">+U140+V139</f>
        <v>0</v>
      </c>
      <c r="W140" s="163" t="n">
        <f aca="false">+V140+W139</f>
        <v>1</v>
      </c>
      <c r="X140" s="163" t="n">
        <f aca="false">+W140+X139</f>
        <v>1</v>
      </c>
      <c r="Y140" s="163" t="n">
        <f aca="false">+X140+Y139</f>
        <v>1</v>
      </c>
      <c r="Z140" s="163" t="n">
        <f aca="false">+Y140+Z139</f>
        <v>1</v>
      </c>
      <c r="AA140" s="164" t="n">
        <f aca="false">+Z140+AA139</f>
        <v>1</v>
      </c>
      <c r="AB140" s="163" t="n">
        <f aca="false">+AA140+AB139</f>
        <v>1</v>
      </c>
      <c r="AC140" s="163" t="n">
        <f aca="false">+AB140+AC139</f>
        <v>1</v>
      </c>
      <c r="AD140" s="163" t="n">
        <f aca="false">+AC140+AD139</f>
        <v>1</v>
      </c>
      <c r="AE140" s="163" t="n">
        <f aca="false">+AD140+AE139</f>
        <v>1</v>
      </c>
      <c r="AF140" s="163" t="n">
        <f aca="false">+AE140+AF139</f>
        <v>1</v>
      </c>
      <c r="AG140" s="163" t="n">
        <f aca="false">+AF140+AG139</f>
        <v>1</v>
      </c>
      <c r="AH140" s="163" t="n">
        <f aca="false">+AG140+AH139</f>
        <v>1</v>
      </c>
      <c r="AI140" s="163" t="n">
        <f aca="false">+AH140+AI139</f>
        <v>1</v>
      </c>
      <c r="AJ140" s="163" t="n">
        <f aca="false">+AI140+AJ139</f>
        <v>1</v>
      </c>
      <c r="AK140" s="163" t="n">
        <f aca="false">+AJ140+AK139</f>
        <v>1</v>
      </c>
      <c r="AL140" s="163" t="n">
        <f aca="false">+AK140+AL139</f>
        <v>1</v>
      </c>
      <c r="AM140" s="163" t="n">
        <f aca="false">+AL140+AM139</f>
        <v>1</v>
      </c>
      <c r="AN140" s="163" t="n">
        <f aca="false">+AM140+AN139</f>
        <v>1</v>
      </c>
      <c r="AO140" s="163" t="n">
        <f aca="false">+AN140+AO139</f>
        <v>1</v>
      </c>
      <c r="AP140" s="163" t="n">
        <f aca="false">+AO140+AP139</f>
        <v>1</v>
      </c>
      <c r="AQ140" s="163" t="n">
        <f aca="false">+AP140+AQ139</f>
        <v>1</v>
      </c>
      <c r="AR140" s="163" t="n">
        <f aca="false">+AQ140+AR139</f>
        <v>1</v>
      </c>
      <c r="AS140" s="163" t="n">
        <f aca="false">+AR140+AS139</f>
        <v>1</v>
      </c>
      <c r="AT140" s="163" t="n">
        <f aca="false">+AS140+AT139</f>
        <v>1</v>
      </c>
      <c r="AU140" s="163" t="n">
        <f aca="false">+AT140+AU139</f>
        <v>1</v>
      </c>
      <c r="AV140" s="163" t="n">
        <f aca="false">+AU140+AV139</f>
        <v>1</v>
      </c>
      <c r="AW140" s="163" t="n">
        <f aca="false">+AV140+AW139</f>
        <v>1</v>
      </c>
      <c r="AX140" s="163" t="n">
        <f aca="false">+AW140+AX139</f>
        <v>1</v>
      </c>
      <c r="AY140" s="163" t="n">
        <f aca="false">+AX140+AY139</f>
        <v>1</v>
      </c>
      <c r="AZ140" s="163" t="n">
        <f aca="false">+AY140+AZ139</f>
        <v>1</v>
      </c>
      <c r="BA140" s="165" t="n">
        <f aca="false">+AZ140+BA139</f>
        <v>1</v>
      </c>
      <c r="BB140" s="162" t="n">
        <f aca="false">+BA140+BB139</f>
        <v>1</v>
      </c>
    </row>
    <row r="141" customFormat="false" ht="12.75" hidden="false" customHeight="false" outlineLevel="0" collapsed="false">
      <c r="A141" s="166"/>
      <c r="B141" s="162" t="s">
        <v>130</v>
      </c>
      <c r="C141" s="157"/>
      <c r="D141" s="163" t="n">
        <v>0</v>
      </c>
      <c r="E141" s="163" t="n">
        <v>0</v>
      </c>
      <c r="F141" s="163" t="n">
        <v>0</v>
      </c>
      <c r="G141" s="163" t="n">
        <v>0</v>
      </c>
      <c r="H141" s="163" t="n">
        <v>0</v>
      </c>
      <c r="I141" s="163" t="n">
        <v>0</v>
      </c>
      <c r="J141" s="163" t="n">
        <v>0</v>
      </c>
      <c r="K141" s="163" t="n">
        <v>0</v>
      </c>
      <c r="L141" s="163" t="n">
        <v>0</v>
      </c>
      <c r="M141" s="163" t="n">
        <v>0</v>
      </c>
      <c r="N141" s="163" t="n">
        <v>0</v>
      </c>
      <c r="O141" s="163" t="n">
        <v>0</v>
      </c>
      <c r="P141" s="163" t="n">
        <v>0</v>
      </c>
      <c r="Q141" s="163" t="n">
        <v>0</v>
      </c>
      <c r="R141" s="163" t="n">
        <v>0</v>
      </c>
      <c r="S141" s="163" t="n">
        <v>0</v>
      </c>
      <c r="T141" s="163" t="n">
        <v>0</v>
      </c>
      <c r="U141" s="163" t="n">
        <v>0</v>
      </c>
      <c r="V141" s="163" t="n">
        <v>0</v>
      </c>
      <c r="W141" s="163" t="n">
        <v>1</v>
      </c>
      <c r="X141" s="163" t="n">
        <v>0</v>
      </c>
      <c r="Y141" s="163" t="n">
        <v>0</v>
      </c>
      <c r="Z141" s="163" t="n">
        <v>0</v>
      </c>
      <c r="AA141" s="164" t="n">
        <v>0</v>
      </c>
      <c r="AB141" s="163" t="n">
        <v>0</v>
      </c>
      <c r="AC141" s="163" t="n">
        <v>0</v>
      </c>
      <c r="AD141" s="163" t="n">
        <v>0</v>
      </c>
      <c r="AE141" s="163" t="n">
        <v>0</v>
      </c>
      <c r="AF141" s="163" t="n">
        <v>0</v>
      </c>
      <c r="AG141" s="163" t="n">
        <v>0</v>
      </c>
      <c r="AH141" s="163" t="n">
        <v>0</v>
      </c>
      <c r="AI141" s="163" t="n">
        <v>0</v>
      </c>
      <c r="AJ141" s="163" t="n">
        <v>0</v>
      </c>
      <c r="AK141" s="163" t="n">
        <v>0</v>
      </c>
      <c r="AL141" s="163" t="n">
        <v>0</v>
      </c>
      <c r="AM141" s="163" t="n">
        <v>0</v>
      </c>
      <c r="AN141" s="163" t="n">
        <v>0</v>
      </c>
      <c r="AO141" s="163" t="n">
        <v>0</v>
      </c>
      <c r="AP141" s="163" t="n">
        <v>0</v>
      </c>
      <c r="AQ141" s="163" t="n">
        <v>0</v>
      </c>
      <c r="AR141" s="163" t="n">
        <v>0</v>
      </c>
      <c r="AS141" s="163" t="n">
        <v>0</v>
      </c>
      <c r="AT141" s="163" t="n">
        <v>0</v>
      </c>
      <c r="AU141" s="163" t="n">
        <v>0</v>
      </c>
      <c r="AV141" s="163" t="n">
        <v>0</v>
      </c>
      <c r="AW141" s="163" t="n">
        <v>0</v>
      </c>
      <c r="AX141" s="163" t="n">
        <v>0</v>
      </c>
      <c r="AY141" s="163" t="n">
        <v>0</v>
      </c>
      <c r="AZ141" s="163" t="n">
        <v>0</v>
      </c>
      <c r="BA141" s="165" t="n">
        <v>0</v>
      </c>
      <c r="BB141" s="162" t="n">
        <v>0</v>
      </c>
      <c r="BC141" s="166" t="n">
        <f aca="false">SUM(N141:BB141)</f>
        <v>1</v>
      </c>
    </row>
    <row r="142" customFormat="false" ht="12.75" hidden="false" customHeight="false" outlineLevel="0" collapsed="false">
      <c r="A142" s="166"/>
      <c r="B142" s="162" t="s">
        <v>131</v>
      </c>
      <c r="C142" s="157"/>
      <c r="D142" s="163" t="n">
        <f aca="false">+D141</f>
        <v>0</v>
      </c>
      <c r="E142" s="163" t="n">
        <f aca="false">+D142+E141</f>
        <v>0</v>
      </c>
      <c r="F142" s="163" t="n">
        <f aca="false">+E142+F141</f>
        <v>0</v>
      </c>
      <c r="G142" s="163" t="n">
        <f aca="false">+F142+G141</f>
        <v>0</v>
      </c>
      <c r="H142" s="163" t="n">
        <f aca="false">+G142+H141</f>
        <v>0</v>
      </c>
      <c r="I142" s="163" t="n">
        <f aca="false">+H142+I141</f>
        <v>0</v>
      </c>
      <c r="J142" s="163" t="n">
        <f aca="false">+I142+J141</f>
        <v>0</v>
      </c>
      <c r="K142" s="163" t="n">
        <f aca="false">+J142+K141</f>
        <v>0</v>
      </c>
      <c r="L142" s="163" t="n">
        <f aca="false">+K142+L141</f>
        <v>0</v>
      </c>
      <c r="M142" s="163" t="n">
        <f aca="false">+L142+M141</f>
        <v>0</v>
      </c>
      <c r="N142" s="163" t="n">
        <f aca="false">+M142+N141</f>
        <v>0</v>
      </c>
      <c r="O142" s="163" t="n">
        <f aca="false">+N142+O141</f>
        <v>0</v>
      </c>
      <c r="P142" s="163" t="n">
        <f aca="false">+O142+P141</f>
        <v>0</v>
      </c>
      <c r="Q142" s="163" t="n">
        <f aca="false">+P142+Q141</f>
        <v>0</v>
      </c>
      <c r="R142" s="163" t="n">
        <f aca="false">+Q142+R141</f>
        <v>0</v>
      </c>
      <c r="S142" s="163" t="n">
        <f aca="false">+R142+S141</f>
        <v>0</v>
      </c>
      <c r="T142" s="163" t="n">
        <f aca="false">+S142+T141</f>
        <v>0</v>
      </c>
      <c r="U142" s="163" t="n">
        <f aca="false">+T142+U141</f>
        <v>0</v>
      </c>
      <c r="V142" s="163" t="n">
        <f aca="false">+U142+V141</f>
        <v>0</v>
      </c>
      <c r="W142" s="163" t="n">
        <f aca="false">+V142+W141</f>
        <v>1</v>
      </c>
      <c r="X142" s="163" t="n">
        <f aca="false">+W142+X141</f>
        <v>1</v>
      </c>
      <c r="Y142" s="163" t="n">
        <f aca="false">+X142+Y141</f>
        <v>1</v>
      </c>
      <c r="Z142" s="163" t="n">
        <f aca="false">+Y142+Z141</f>
        <v>1</v>
      </c>
      <c r="AA142" s="164" t="n">
        <f aca="false">+Z142+AA141</f>
        <v>1</v>
      </c>
      <c r="AB142" s="163" t="n">
        <f aca="false">+AA142+AB141</f>
        <v>1</v>
      </c>
      <c r="AC142" s="163" t="n">
        <f aca="false">+AB142+AC141</f>
        <v>1</v>
      </c>
      <c r="AD142" s="163" t="n">
        <f aca="false">+AC142+AD141</f>
        <v>1</v>
      </c>
      <c r="AE142" s="163" t="n">
        <f aca="false">+AD142+AE141</f>
        <v>1</v>
      </c>
      <c r="AF142" s="163" t="n">
        <f aca="false">+AE142+AF141</f>
        <v>1</v>
      </c>
      <c r="AG142" s="163" t="n">
        <f aca="false">+AF142+AG141</f>
        <v>1</v>
      </c>
      <c r="AH142" s="163" t="n">
        <f aca="false">+AG142+AH141</f>
        <v>1</v>
      </c>
      <c r="AI142" s="163" t="n">
        <f aca="false">+AH142+AI141</f>
        <v>1</v>
      </c>
      <c r="AJ142" s="163" t="n">
        <f aca="false">+AI142+AJ141</f>
        <v>1</v>
      </c>
      <c r="AK142" s="163" t="n">
        <f aca="false">+AJ142+AK141</f>
        <v>1</v>
      </c>
      <c r="AL142" s="163" t="n">
        <f aca="false">+AK142+AL141</f>
        <v>1</v>
      </c>
      <c r="AM142" s="163" t="n">
        <f aca="false">+AL142+AM141</f>
        <v>1</v>
      </c>
      <c r="AN142" s="163" t="n">
        <f aca="false">+AM142+AN141</f>
        <v>1</v>
      </c>
      <c r="AO142" s="163" t="n">
        <f aca="false">+AN142+AO141</f>
        <v>1</v>
      </c>
      <c r="AP142" s="163" t="n">
        <f aca="false">+AO142+AP141</f>
        <v>1</v>
      </c>
      <c r="AQ142" s="163" t="n">
        <f aca="false">+AP142+AQ141</f>
        <v>1</v>
      </c>
      <c r="AR142" s="163" t="n">
        <f aca="false">+AQ142+AR141</f>
        <v>1</v>
      </c>
      <c r="AS142" s="163" t="n">
        <f aca="false">+AR142+AS141</f>
        <v>1</v>
      </c>
      <c r="AT142" s="163" t="n">
        <f aca="false">+AS142+AT141</f>
        <v>1</v>
      </c>
      <c r="AU142" s="163" t="n">
        <f aca="false">+AT142+AU141</f>
        <v>1</v>
      </c>
      <c r="AV142" s="163" t="n">
        <f aca="false">+AU142+AV141</f>
        <v>1</v>
      </c>
      <c r="AW142" s="163" t="n">
        <f aca="false">+AV142+AW141</f>
        <v>1</v>
      </c>
      <c r="AX142" s="163" t="n">
        <f aca="false">+AW142+AX141</f>
        <v>1</v>
      </c>
      <c r="AY142" s="163" t="n">
        <f aca="false">+AX142+AY141</f>
        <v>1</v>
      </c>
      <c r="AZ142" s="163" t="n">
        <f aca="false">+AY142+AZ141</f>
        <v>1</v>
      </c>
      <c r="BA142" s="165" t="n">
        <f aca="false">+AZ142+BA141</f>
        <v>1</v>
      </c>
      <c r="BB142" s="162" t="n">
        <f aca="false">+BA142+BB141</f>
        <v>1</v>
      </c>
    </row>
    <row r="143" customFormat="false" ht="12.75" hidden="false" customHeight="false" outlineLevel="0" collapsed="false">
      <c r="A143" s="171"/>
      <c r="B143" s="167"/>
      <c r="C143" s="157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  <c r="AA143" s="169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68"/>
      <c r="AX143" s="168"/>
      <c r="AY143" s="168"/>
      <c r="AZ143" s="168"/>
      <c r="BA143" s="170"/>
      <c r="BB143" s="167"/>
    </row>
    <row r="144" customFormat="false" ht="12.75" hidden="false" customHeight="false" outlineLevel="0" collapsed="false">
      <c r="A144" s="172"/>
      <c r="B144" s="172" t="s">
        <v>132</v>
      </c>
      <c r="C144" s="173" t="n">
        <v>8</v>
      </c>
      <c r="D144" s="174" t="n">
        <f aca="false">+D140*$C144</f>
        <v>0</v>
      </c>
      <c r="E144" s="174" t="n">
        <f aca="false">+E140*$C144</f>
        <v>0</v>
      </c>
      <c r="F144" s="174" t="n">
        <f aca="false">+F140*$C144</f>
        <v>0</v>
      </c>
      <c r="G144" s="174" t="n">
        <f aca="false">+G140*$C144</f>
        <v>0</v>
      </c>
      <c r="H144" s="174" t="n">
        <f aca="false">+H140*$C144</f>
        <v>0</v>
      </c>
      <c r="I144" s="174" t="n">
        <f aca="false">+I140*$C144</f>
        <v>0</v>
      </c>
      <c r="J144" s="174" t="n">
        <f aca="false">+J140*$C144</f>
        <v>0</v>
      </c>
      <c r="K144" s="174" t="n">
        <f aca="false">+K140*$C144</f>
        <v>0</v>
      </c>
      <c r="L144" s="174" t="n">
        <f aca="false">+L140*$C144</f>
        <v>0</v>
      </c>
      <c r="M144" s="174" t="n">
        <f aca="false">+M140*$C144</f>
        <v>0</v>
      </c>
      <c r="N144" s="174" t="n">
        <f aca="false">+N140*$C144</f>
        <v>0</v>
      </c>
      <c r="O144" s="174" t="n">
        <f aca="false">+O140*$C144</f>
        <v>0</v>
      </c>
      <c r="P144" s="174" t="n">
        <f aca="false">+P140*$C144</f>
        <v>0</v>
      </c>
      <c r="Q144" s="174" t="n">
        <f aca="false">+Q140*$C144</f>
        <v>0</v>
      </c>
      <c r="R144" s="174" t="n">
        <f aca="false">+R140*$C144</f>
        <v>0</v>
      </c>
      <c r="S144" s="174" t="n">
        <f aca="false">+S140*$C144</f>
        <v>0</v>
      </c>
      <c r="T144" s="174" t="n">
        <f aca="false">+T140*$C144</f>
        <v>0</v>
      </c>
      <c r="U144" s="174" t="n">
        <f aca="false">+U140*$C144</f>
        <v>0</v>
      </c>
      <c r="V144" s="174" t="n">
        <f aca="false">+V140*$C144</f>
        <v>0</v>
      </c>
      <c r="W144" s="174" t="n">
        <f aca="false">+W140*$C144</f>
        <v>8</v>
      </c>
      <c r="X144" s="174" t="n">
        <f aca="false">+X140*$C144</f>
        <v>8</v>
      </c>
      <c r="Y144" s="174" t="n">
        <f aca="false">+Y140*$C144</f>
        <v>8</v>
      </c>
      <c r="Z144" s="174" t="n">
        <f aca="false">+Z140*$C144</f>
        <v>8</v>
      </c>
      <c r="AA144" s="175" t="n">
        <f aca="false">+AA140*$C144</f>
        <v>8</v>
      </c>
      <c r="AB144" s="174" t="n">
        <f aca="false">+AB140*$C144</f>
        <v>8</v>
      </c>
      <c r="AC144" s="174" t="n">
        <f aca="false">+AC140*$C144</f>
        <v>8</v>
      </c>
      <c r="AD144" s="174" t="n">
        <f aca="false">+AD140*$C144</f>
        <v>8</v>
      </c>
      <c r="AE144" s="174" t="n">
        <f aca="false">+AE140*$C144</f>
        <v>8</v>
      </c>
      <c r="AF144" s="174" t="n">
        <f aca="false">+AF140*$C144</f>
        <v>8</v>
      </c>
      <c r="AG144" s="174" t="n">
        <f aca="false">+AG140*$C144</f>
        <v>8</v>
      </c>
      <c r="AH144" s="174" t="n">
        <f aca="false">+AH140*$C144</f>
        <v>8</v>
      </c>
      <c r="AI144" s="174" t="n">
        <f aca="false">+AI140*$C144</f>
        <v>8</v>
      </c>
      <c r="AJ144" s="174" t="n">
        <f aca="false">+AJ140*$C144</f>
        <v>8</v>
      </c>
      <c r="AK144" s="174" t="n">
        <f aca="false">+AK140*$C144</f>
        <v>8</v>
      </c>
      <c r="AL144" s="174" t="n">
        <f aca="false">+AL140*$C144</f>
        <v>8</v>
      </c>
      <c r="AM144" s="174" t="n">
        <f aca="false">+AM140*$C144</f>
        <v>8</v>
      </c>
      <c r="AN144" s="174" t="n">
        <f aca="false">+AN140*$C144</f>
        <v>8</v>
      </c>
      <c r="AO144" s="174" t="n">
        <f aca="false">+AO140*$C144</f>
        <v>8</v>
      </c>
      <c r="AP144" s="174" t="n">
        <f aca="false">+AP140*$C144</f>
        <v>8</v>
      </c>
      <c r="AQ144" s="174" t="n">
        <f aca="false">+AQ140*$C144</f>
        <v>8</v>
      </c>
      <c r="AR144" s="174" t="n">
        <f aca="false">+AR140*$C144</f>
        <v>8</v>
      </c>
      <c r="AS144" s="174" t="n">
        <f aca="false">+AS140*$C144</f>
        <v>8</v>
      </c>
      <c r="AT144" s="174" t="n">
        <f aca="false">+AT140*$C144</f>
        <v>8</v>
      </c>
      <c r="AU144" s="174" t="n">
        <f aca="false">+AU140*$C144</f>
        <v>8</v>
      </c>
      <c r="AV144" s="174" t="n">
        <f aca="false">+AV140*$C144</f>
        <v>8</v>
      </c>
      <c r="AW144" s="174" t="n">
        <f aca="false">+AW140*$C144</f>
        <v>8</v>
      </c>
      <c r="AX144" s="174" t="n">
        <f aca="false">+AX140*$C144</f>
        <v>8</v>
      </c>
      <c r="AY144" s="174" t="n">
        <f aca="false">+AY140*$C144</f>
        <v>8</v>
      </c>
      <c r="AZ144" s="174" t="n">
        <f aca="false">+AZ140*$C144</f>
        <v>8</v>
      </c>
      <c r="BA144" s="176" t="n">
        <f aca="false">+BA140*$C144</f>
        <v>8</v>
      </c>
      <c r="BB144" s="177" t="n">
        <f aca="false">+BB140*$C144</f>
        <v>8</v>
      </c>
      <c r="BC144" s="177"/>
      <c r="BF144" s="177"/>
      <c r="BG144" s="177"/>
      <c r="BH144" s="177"/>
      <c r="BI144" s="177"/>
      <c r="BJ144" s="177"/>
      <c r="BK144" s="177"/>
      <c r="BL144" s="177"/>
      <c r="BM144" s="177"/>
      <c r="BN144" s="177"/>
      <c r="BO144" s="177"/>
      <c r="BP144" s="177"/>
      <c r="BQ144" s="177"/>
      <c r="BR144" s="177"/>
      <c r="BS144" s="177"/>
      <c r="BT144" s="177"/>
      <c r="BU144" s="177"/>
      <c r="BV144" s="177"/>
      <c r="BW144" s="177"/>
      <c r="BX144" s="177"/>
      <c r="BY144" s="177"/>
      <c r="BZ144" s="177"/>
      <c r="CA144" s="177"/>
      <c r="CB144" s="177"/>
      <c r="CC144" s="177"/>
      <c r="CD144" s="177"/>
      <c r="CE144" s="177"/>
      <c r="CF144" s="177"/>
      <c r="CG144" s="177"/>
      <c r="CH144" s="177"/>
      <c r="CI144" s="177"/>
      <c r="CJ144" s="177"/>
      <c r="CK144" s="177"/>
    </row>
    <row r="145" customFormat="false" ht="13.5" hidden="false" customHeight="false" outlineLevel="0" collapsed="false">
      <c r="A145" s="178"/>
      <c r="B145" s="178" t="s">
        <v>133</v>
      </c>
      <c r="C145" s="179" t="str">
        <f aca="false">+'NTP or Sold'!C13</f>
        <v>NTP</v>
      </c>
      <c r="D145" s="180" t="n">
        <f aca="false">+D142*$C144</f>
        <v>0</v>
      </c>
      <c r="E145" s="180" t="n">
        <f aca="false">+E142*$C144</f>
        <v>0</v>
      </c>
      <c r="F145" s="180" t="n">
        <f aca="false">+F142*$C144</f>
        <v>0</v>
      </c>
      <c r="G145" s="180" t="n">
        <f aca="false">+G142*$C144</f>
        <v>0</v>
      </c>
      <c r="H145" s="180" t="n">
        <f aca="false">+H142*$C144</f>
        <v>0</v>
      </c>
      <c r="I145" s="180" t="n">
        <f aca="false">+I142*$C144</f>
        <v>0</v>
      </c>
      <c r="J145" s="180" t="n">
        <f aca="false">+J142*$C144</f>
        <v>0</v>
      </c>
      <c r="K145" s="180" t="n">
        <f aca="false">+K142*$C144</f>
        <v>0</v>
      </c>
      <c r="L145" s="180" t="n">
        <f aca="false">+L142*$C144</f>
        <v>0</v>
      </c>
      <c r="M145" s="180" t="n">
        <f aca="false">+M142*$C144</f>
        <v>0</v>
      </c>
      <c r="N145" s="180" t="n">
        <f aca="false">+N142*$C144</f>
        <v>0</v>
      </c>
      <c r="O145" s="180" t="n">
        <f aca="false">+O142*$C144</f>
        <v>0</v>
      </c>
      <c r="P145" s="180" t="n">
        <f aca="false">+P142*$C144</f>
        <v>0</v>
      </c>
      <c r="Q145" s="180" t="n">
        <f aca="false">+Q142*$C144</f>
        <v>0</v>
      </c>
      <c r="R145" s="180" t="n">
        <f aca="false">+R142*$C144</f>
        <v>0</v>
      </c>
      <c r="S145" s="180" t="n">
        <f aca="false">+S142*$C144</f>
        <v>0</v>
      </c>
      <c r="T145" s="180" t="n">
        <f aca="false">+T142*$C144</f>
        <v>0</v>
      </c>
      <c r="U145" s="180" t="n">
        <f aca="false">+U142*$C144</f>
        <v>0</v>
      </c>
      <c r="V145" s="180" t="n">
        <f aca="false">+V142*$C144</f>
        <v>0</v>
      </c>
      <c r="W145" s="180" t="n">
        <f aca="false">+W142*$C144</f>
        <v>8</v>
      </c>
      <c r="X145" s="180" t="n">
        <f aca="false">+X142*$C144</f>
        <v>8</v>
      </c>
      <c r="Y145" s="180" t="n">
        <f aca="false">+Y142*$C144</f>
        <v>8</v>
      </c>
      <c r="Z145" s="180" t="n">
        <f aca="false">+Z142*$C144</f>
        <v>8</v>
      </c>
      <c r="AA145" s="181" t="n">
        <f aca="false">+AA142*$C144</f>
        <v>8</v>
      </c>
      <c r="AB145" s="180" t="n">
        <f aca="false">+AB142*$C144</f>
        <v>8</v>
      </c>
      <c r="AC145" s="180" t="n">
        <f aca="false">+AC142*$C144</f>
        <v>8</v>
      </c>
      <c r="AD145" s="180" t="n">
        <f aca="false">+AD142*$C144</f>
        <v>8</v>
      </c>
      <c r="AE145" s="180" t="n">
        <f aca="false">+AE142*$C144</f>
        <v>8</v>
      </c>
      <c r="AF145" s="180" t="n">
        <f aca="false">+AF142*$C144</f>
        <v>8</v>
      </c>
      <c r="AG145" s="180" t="n">
        <f aca="false">+AG142*$C144</f>
        <v>8</v>
      </c>
      <c r="AH145" s="180" t="n">
        <f aca="false">+AH142*$C144</f>
        <v>8</v>
      </c>
      <c r="AI145" s="180" t="n">
        <f aca="false">+AI142*$C144</f>
        <v>8</v>
      </c>
      <c r="AJ145" s="180" t="n">
        <f aca="false">+AJ142*$C144</f>
        <v>8</v>
      </c>
      <c r="AK145" s="180" t="n">
        <f aca="false">+AK142*$C144</f>
        <v>8</v>
      </c>
      <c r="AL145" s="180" t="n">
        <f aca="false">+AL142*$C144</f>
        <v>8</v>
      </c>
      <c r="AM145" s="180" t="n">
        <f aca="false">+AM142*$C144</f>
        <v>8</v>
      </c>
      <c r="AN145" s="180" t="n">
        <f aca="false">+AN142*$C144</f>
        <v>8</v>
      </c>
      <c r="AO145" s="180" t="n">
        <f aca="false">+AO142*$C144</f>
        <v>8</v>
      </c>
      <c r="AP145" s="180" t="n">
        <f aca="false">+AP142*$C144</f>
        <v>8</v>
      </c>
      <c r="AQ145" s="180" t="n">
        <f aca="false">+AQ142*$C144</f>
        <v>8</v>
      </c>
      <c r="AR145" s="180" t="n">
        <f aca="false">+AR142*$C144</f>
        <v>8</v>
      </c>
      <c r="AS145" s="180" t="n">
        <f aca="false">+AS142*$C144</f>
        <v>8</v>
      </c>
      <c r="AT145" s="180" t="n">
        <f aca="false">+AT142*$C144</f>
        <v>8</v>
      </c>
      <c r="AU145" s="180" t="n">
        <f aca="false">+AU142*$C144</f>
        <v>8</v>
      </c>
      <c r="AV145" s="180" t="n">
        <f aca="false">+AV142*$C144</f>
        <v>8</v>
      </c>
      <c r="AW145" s="180" t="n">
        <f aca="false">+AW142*$C144</f>
        <v>8</v>
      </c>
      <c r="AX145" s="180" t="n">
        <f aca="false">+AX142*$C144</f>
        <v>8</v>
      </c>
      <c r="AY145" s="180" t="n">
        <f aca="false">+AY142*$C144</f>
        <v>8</v>
      </c>
      <c r="AZ145" s="180" t="n">
        <f aca="false">+AZ142*$C144</f>
        <v>8</v>
      </c>
      <c r="BA145" s="182" t="n">
        <f aca="false">+BA142*$C144</f>
        <v>8</v>
      </c>
      <c r="BB145" s="183" t="n">
        <f aca="false">+BB142*$C144</f>
        <v>8</v>
      </c>
      <c r="BC145" s="183"/>
      <c r="BF145" s="183"/>
      <c r="BG145" s="183"/>
      <c r="BH145" s="183"/>
      <c r="BI145" s="183"/>
      <c r="BJ145" s="183"/>
      <c r="BK145" s="183"/>
      <c r="BL145" s="183"/>
      <c r="BM145" s="183"/>
      <c r="BN145" s="183"/>
      <c r="BO145" s="183"/>
      <c r="BP145" s="183"/>
      <c r="BQ145" s="183"/>
      <c r="BR145" s="183"/>
      <c r="BS145" s="183"/>
      <c r="BT145" s="183"/>
      <c r="BU145" s="183"/>
      <c r="BV145" s="183"/>
      <c r="BW145" s="183"/>
      <c r="BX145" s="183"/>
      <c r="BY145" s="183"/>
      <c r="BZ145" s="183"/>
      <c r="CA145" s="183"/>
      <c r="CB145" s="183"/>
      <c r="CC145" s="183"/>
      <c r="CD145" s="183"/>
      <c r="CE145" s="183"/>
      <c r="CF145" s="183"/>
      <c r="CG145" s="183"/>
      <c r="CH145" s="183"/>
      <c r="CI145" s="183"/>
      <c r="CJ145" s="183"/>
      <c r="CK145" s="183"/>
    </row>
    <row r="146" customFormat="false" ht="15" hidden="false" customHeight="true" outlineLevel="0" collapsed="false">
      <c r="A146" s="161"/>
      <c r="B146" s="172" t="str">
        <f aca="false">+'NTP or Sold'!H14</f>
        <v>Fr 6B 60 hz power barges</v>
      </c>
      <c r="C146" s="157" t="str">
        <f aca="false">+'NTP or Sold'!T14</f>
        <v>Nigeria Barge II (APACHI)</v>
      </c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  <c r="P146" s="276"/>
      <c r="Q146" s="276"/>
      <c r="R146" s="276"/>
      <c r="S146" s="276"/>
      <c r="T146" s="276"/>
      <c r="U146" s="276"/>
      <c r="V146" s="276"/>
      <c r="W146" s="276"/>
      <c r="X146" s="276"/>
      <c r="Y146" s="276"/>
      <c r="Z146" s="276"/>
      <c r="AA146" s="235"/>
      <c r="AB146" s="276"/>
      <c r="AC146" s="276"/>
      <c r="AD146" s="276"/>
      <c r="AE146" s="276"/>
      <c r="AF146" s="276"/>
      <c r="AG146" s="276"/>
      <c r="AH146" s="276"/>
      <c r="AI146" s="276"/>
      <c r="AJ146" s="276"/>
      <c r="AK146" s="276"/>
      <c r="AL146" s="276"/>
      <c r="AM146" s="276"/>
      <c r="AN146" s="276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6"/>
      <c r="AY146" s="276"/>
      <c r="AZ146" s="276"/>
      <c r="BA146" s="160"/>
    </row>
    <row r="147" customFormat="false" ht="12.75" hidden="false" customHeight="false" outlineLevel="0" collapsed="false">
      <c r="A147" s="166"/>
      <c r="B147" s="162" t="s">
        <v>128</v>
      </c>
      <c r="C147" s="157"/>
      <c r="D147" s="163" t="n">
        <v>0</v>
      </c>
      <c r="E147" s="163" t="n">
        <v>0</v>
      </c>
      <c r="F147" s="163" t="n">
        <v>0</v>
      </c>
      <c r="G147" s="163" t="n">
        <v>0</v>
      </c>
      <c r="H147" s="163" t="n">
        <v>0</v>
      </c>
      <c r="I147" s="163" t="n">
        <v>0</v>
      </c>
      <c r="J147" s="163" t="n">
        <v>0</v>
      </c>
      <c r="K147" s="163" t="n">
        <v>0</v>
      </c>
      <c r="L147" s="163" t="n">
        <v>0</v>
      </c>
      <c r="M147" s="163" t="n">
        <v>0</v>
      </c>
      <c r="N147" s="163" t="n">
        <v>0</v>
      </c>
      <c r="O147" s="163" t="n">
        <v>0</v>
      </c>
      <c r="P147" s="163" t="n">
        <v>0</v>
      </c>
      <c r="Q147" s="163" t="n">
        <v>0</v>
      </c>
      <c r="R147" s="163" t="n">
        <v>0</v>
      </c>
      <c r="S147" s="163" t="n">
        <v>0</v>
      </c>
      <c r="T147" s="163" t="n">
        <v>0</v>
      </c>
      <c r="U147" s="163" t="n">
        <v>0</v>
      </c>
      <c r="V147" s="163" t="n">
        <v>0</v>
      </c>
      <c r="W147" s="163" t="n">
        <v>1</v>
      </c>
      <c r="X147" s="163" t="n">
        <v>0</v>
      </c>
      <c r="Y147" s="163" t="n">
        <v>0</v>
      </c>
      <c r="Z147" s="163" t="n">
        <v>0</v>
      </c>
      <c r="AA147" s="164" t="n">
        <v>0</v>
      </c>
      <c r="AB147" s="163" t="n">
        <v>0</v>
      </c>
      <c r="AC147" s="163" t="n">
        <v>0</v>
      </c>
      <c r="AD147" s="163" t="n">
        <v>0</v>
      </c>
      <c r="AE147" s="163" t="n">
        <v>0</v>
      </c>
      <c r="AF147" s="163" t="n">
        <v>0</v>
      </c>
      <c r="AG147" s="163" t="n">
        <v>0</v>
      </c>
      <c r="AH147" s="163" t="n">
        <v>0</v>
      </c>
      <c r="AI147" s="163" t="n">
        <v>0</v>
      </c>
      <c r="AJ147" s="163" t="n">
        <v>0</v>
      </c>
      <c r="AK147" s="163" t="n">
        <v>0</v>
      </c>
      <c r="AL147" s="163" t="n">
        <v>0</v>
      </c>
      <c r="AM147" s="163" t="n">
        <v>0</v>
      </c>
      <c r="AN147" s="163" t="n">
        <v>0</v>
      </c>
      <c r="AO147" s="163" t="n">
        <v>0</v>
      </c>
      <c r="AP147" s="163" t="n">
        <v>0</v>
      </c>
      <c r="AQ147" s="163" t="n">
        <v>0</v>
      </c>
      <c r="AR147" s="163" t="n">
        <v>0</v>
      </c>
      <c r="AS147" s="163" t="n">
        <v>0</v>
      </c>
      <c r="AT147" s="163" t="n">
        <v>0</v>
      </c>
      <c r="AU147" s="163" t="n">
        <v>0</v>
      </c>
      <c r="AV147" s="163" t="n">
        <v>0</v>
      </c>
      <c r="AW147" s="163" t="n">
        <v>0</v>
      </c>
      <c r="AX147" s="163" t="n">
        <v>0</v>
      </c>
      <c r="AY147" s="163" t="n">
        <v>0</v>
      </c>
      <c r="AZ147" s="163" t="n">
        <v>0</v>
      </c>
      <c r="BA147" s="165" t="n">
        <v>0</v>
      </c>
      <c r="BB147" s="162" t="n">
        <v>0</v>
      </c>
      <c r="BC147" s="166" t="n">
        <f aca="false">SUM(N147:BB147)</f>
        <v>1</v>
      </c>
    </row>
    <row r="148" customFormat="false" ht="12.75" hidden="false" customHeight="false" outlineLevel="0" collapsed="false">
      <c r="A148" s="166"/>
      <c r="B148" s="162" t="s">
        <v>129</v>
      </c>
      <c r="C148" s="157"/>
      <c r="D148" s="163" t="n">
        <f aca="false">+D147</f>
        <v>0</v>
      </c>
      <c r="E148" s="163" t="n">
        <f aca="false">+D148+E147</f>
        <v>0</v>
      </c>
      <c r="F148" s="163" t="n">
        <f aca="false">+E148+F147</f>
        <v>0</v>
      </c>
      <c r="G148" s="163" t="n">
        <f aca="false">+F148+G147</f>
        <v>0</v>
      </c>
      <c r="H148" s="163" t="n">
        <f aca="false">+G148+H147</f>
        <v>0</v>
      </c>
      <c r="I148" s="163" t="n">
        <f aca="false">+H148+I147</f>
        <v>0</v>
      </c>
      <c r="J148" s="163" t="n">
        <f aca="false">+I148+J147</f>
        <v>0</v>
      </c>
      <c r="K148" s="163" t="n">
        <f aca="false">+J148+K147</f>
        <v>0</v>
      </c>
      <c r="L148" s="163" t="n">
        <f aca="false">+K148+L147</f>
        <v>0</v>
      </c>
      <c r="M148" s="163" t="n">
        <f aca="false">+L148+M147</f>
        <v>0</v>
      </c>
      <c r="N148" s="163" t="n">
        <f aca="false">+M148+N147</f>
        <v>0</v>
      </c>
      <c r="O148" s="163" t="n">
        <f aca="false">+N148+O147</f>
        <v>0</v>
      </c>
      <c r="P148" s="163" t="n">
        <f aca="false">+O148+P147</f>
        <v>0</v>
      </c>
      <c r="Q148" s="163" t="n">
        <f aca="false">+P148+Q147</f>
        <v>0</v>
      </c>
      <c r="R148" s="163" t="n">
        <f aca="false">+Q148+R147</f>
        <v>0</v>
      </c>
      <c r="S148" s="163" t="n">
        <f aca="false">+R148+S147</f>
        <v>0</v>
      </c>
      <c r="T148" s="163" t="n">
        <f aca="false">+S148+T147</f>
        <v>0</v>
      </c>
      <c r="U148" s="163" t="n">
        <f aca="false">+T148+U147</f>
        <v>0</v>
      </c>
      <c r="V148" s="163" t="n">
        <f aca="false">+U148+V147</f>
        <v>0</v>
      </c>
      <c r="W148" s="163" t="n">
        <f aca="false">+V148+W147</f>
        <v>1</v>
      </c>
      <c r="X148" s="163" t="n">
        <f aca="false">+W148+X147</f>
        <v>1</v>
      </c>
      <c r="Y148" s="163" t="n">
        <f aca="false">+X148+Y147</f>
        <v>1</v>
      </c>
      <c r="Z148" s="163" t="n">
        <f aca="false">+Y148+Z147</f>
        <v>1</v>
      </c>
      <c r="AA148" s="164" t="n">
        <f aca="false">+Z148+AA147</f>
        <v>1</v>
      </c>
      <c r="AB148" s="163" t="n">
        <f aca="false">+AA148+AB147</f>
        <v>1</v>
      </c>
      <c r="AC148" s="163" t="n">
        <f aca="false">+AB148+AC147</f>
        <v>1</v>
      </c>
      <c r="AD148" s="163" t="n">
        <f aca="false">+AC148+AD147</f>
        <v>1</v>
      </c>
      <c r="AE148" s="163" t="n">
        <f aca="false">+AD148+AE147</f>
        <v>1</v>
      </c>
      <c r="AF148" s="163" t="n">
        <f aca="false">+AE148+AF147</f>
        <v>1</v>
      </c>
      <c r="AG148" s="163" t="n">
        <f aca="false">+AF148+AG147</f>
        <v>1</v>
      </c>
      <c r="AH148" s="163" t="n">
        <f aca="false">+AG148+AH147</f>
        <v>1</v>
      </c>
      <c r="AI148" s="163" t="n">
        <f aca="false">+AH148+AI147</f>
        <v>1</v>
      </c>
      <c r="AJ148" s="163" t="n">
        <f aca="false">+AI148+AJ147</f>
        <v>1</v>
      </c>
      <c r="AK148" s="163" t="n">
        <f aca="false">+AJ148+AK147</f>
        <v>1</v>
      </c>
      <c r="AL148" s="163" t="n">
        <f aca="false">+AK148+AL147</f>
        <v>1</v>
      </c>
      <c r="AM148" s="163" t="n">
        <f aca="false">+AL148+AM147</f>
        <v>1</v>
      </c>
      <c r="AN148" s="163" t="n">
        <f aca="false">+AM148+AN147</f>
        <v>1</v>
      </c>
      <c r="AO148" s="163" t="n">
        <f aca="false">+AN148+AO147</f>
        <v>1</v>
      </c>
      <c r="AP148" s="163" t="n">
        <f aca="false">+AO148+AP147</f>
        <v>1</v>
      </c>
      <c r="AQ148" s="163" t="n">
        <f aca="false">+AP148+AQ147</f>
        <v>1</v>
      </c>
      <c r="AR148" s="163" t="n">
        <f aca="false">+AQ148+AR147</f>
        <v>1</v>
      </c>
      <c r="AS148" s="163" t="n">
        <f aca="false">+AR148+AS147</f>
        <v>1</v>
      </c>
      <c r="AT148" s="163" t="n">
        <f aca="false">+AS148+AT147</f>
        <v>1</v>
      </c>
      <c r="AU148" s="163" t="n">
        <f aca="false">+AT148+AU147</f>
        <v>1</v>
      </c>
      <c r="AV148" s="163" t="n">
        <f aca="false">+AU148+AV147</f>
        <v>1</v>
      </c>
      <c r="AW148" s="163" t="n">
        <f aca="false">+AV148+AW147</f>
        <v>1</v>
      </c>
      <c r="AX148" s="163" t="n">
        <f aca="false">+AW148+AX147</f>
        <v>1</v>
      </c>
      <c r="AY148" s="163" t="n">
        <f aca="false">+AX148+AY147</f>
        <v>1</v>
      </c>
      <c r="AZ148" s="163" t="n">
        <f aca="false">+AY148+AZ147</f>
        <v>1</v>
      </c>
      <c r="BA148" s="165" t="n">
        <f aca="false">+AZ148+BA147</f>
        <v>1</v>
      </c>
      <c r="BB148" s="162" t="n">
        <f aca="false">+BA148+BB147</f>
        <v>1</v>
      </c>
    </row>
    <row r="149" customFormat="false" ht="12.75" hidden="false" customHeight="false" outlineLevel="0" collapsed="false">
      <c r="A149" s="166"/>
      <c r="B149" s="162" t="s">
        <v>130</v>
      </c>
      <c r="C149" s="157"/>
      <c r="D149" s="163" t="n">
        <v>0</v>
      </c>
      <c r="E149" s="163" t="n">
        <v>0</v>
      </c>
      <c r="F149" s="163" t="n">
        <v>0</v>
      </c>
      <c r="G149" s="163" t="n">
        <v>0</v>
      </c>
      <c r="H149" s="163" t="n">
        <v>0</v>
      </c>
      <c r="I149" s="163" t="n">
        <v>0</v>
      </c>
      <c r="J149" s="163" t="n">
        <v>0</v>
      </c>
      <c r="K149" s="163" t="n">
        <v>0</v>
      </c>
      <c r="L149" s="163" t="n">
        <v>0</v>
      </c>
      <c r="M149" s="163" t="n">
        <v>0</v>
      </c>
      <c r="N149" s="163" t="n">
        <v>0</v>
      </c>
      <c r="O149" s="163" t="n">
        <v>0</v>
      </c>
      <c r="P149" s="163" t="n">
        <v>0</v>
      </c>
      <c r="Q149" s="163" t="n">
        <v>0</v>
      </c>
      <c r="R149" s="163" t="n">
        <v>0</v>
      </c>
      <c r="S149" s="163" t="n">
        <v>0</v>
      </c>
      <c r="T149" s="163" t="n">
        <v>0</v>
      </c>
      <c r="U149" s="163" t="n">
        <v>0</v>
      </c>
      <c r="V149" s="163" t="n">
        <v>0</v>
      </c>
      <c r="W149" s="163" t="n">
        <v>1</v>
      </c>
      <c r="X149" s="163" t="n">
        <v>0</v>
      </c>
      <c r="Y149" s="163" t="n">
        <v>0</v>
      </c>
      <c r="Z149" s="163" t="n">
        <v>0</v>
      </c>
      <c r="AA149" s="164" t="n">
        <v>0</v>
      </c>
      <c r="AB149" s="163" t="n">
        <v>0</v>
      </c>
      <c r="AC149" s="163" t="n">
        <v>0</v>
      </c>
      <c r="AD149" s="163" t="n">
        <v>0</v>
      </c>
      <c r="AE149" s="163" t="n">
        <v>0</v>
      </c>
      <c r="AF149" s="163" t="n">
        <v>0</v>
      </c>
      <c r="AG149" s="163" t="n">
        <v>0</v>
      </c>
      <c r="AH149" s="163" t="n">
        <v>0</v>
      </c>
      <c r="AI149" s="163" t="n">
        <v>0</v>
      </c>
      <c r="AJ149" s="163" t="n">
        <v>0</v>
      </c>
      <c r="AK149" s="163" t="n">
        <v>0</v>
      </c>
      <c r="AL149" s="163" t="n">
        <v>0</v>
      </c>
      <c r="AM149" s="163" t="n">
        <v>0</v>
      </c>
      <c r="AN149" s="163" t="n">
        <v>0</v>
      </c>
      <c r="AO149" s="163" t="n">
        <v>0</v>
      </c>
      <c r="AP149" s="163" t="n">
        <v>0</v>
      </c>
      <c r="AQ149" s="163" t="n">
        <v>0</v>
      </c>
      <c r="AR149" s="163" t="n">
        <v>0</v>
      </c>
      <c r="AS149" s="163" t="n">
        <v>0</v>
      </c>
      <c r="AT149" s="163" t="n">
        <v>0</v>
      </c>
      <c r="AU149" s="163" t="n">
        <v>0</v>
      </c>
      <c r="AV149" s="163" t="n">
        <v>0</v>
      </c>
      <c r="AW149" s="163" t="n">
        <v>0</v>
      </c>
      <c r="AX149" s="163" t="n">
        <v>0</v>
      </c>
      <c r="AY149" s="163" t="n">
        <v>0</v>
      </c>
      <c r="AZ149" s="163" t="n">
        <v>0</v>
      </c>
      <c r="BA149" s="165" t="n">
        <v>0</v>
      </c>
      <c r="BB149" s="162" t="n">
        <v>0</v>
      </c>
      <c r="BC149" s="166" t="n">
        <f aca="false">SUM(N149:BB149)</f>
        <v>1</v>
      </c>
    </row>
    <row r="150" customFormat="false" ht="12.75" hidden="false" customHeight="false" outlineLevel="0" collapsed="false">
      <c r="A150" s="166"/>
      <c r="B150" s="162" t="s">
        <v>131</v>
      </c>
      <c r="C150" s="157"/>
      <c r="D150" s="163" t="n">
        <f aca="false">+D149</f>
        <v>0</v>
      </c>
      <c r="E150" s="163" t="n">
        <f aca="false">+D150+E149</f>
        <v>0</v>
      </c>
      <c r="F150" s="163" t="n">
        <f aca="false">+E150+F149</f>
        <v>0</v>
      </c>
      <c r="G150" s="163" t="n">
        <f aca="false">+F150+G149</f>
        <v>0</v>
      </c>
      <c r="H150" s="163" t="n">
        <f aca="false">+G150+H149</f>
        <v>0</v>
      </c>
      <c r="I150" s="163" t="n">
        <f aca="false">+H150+I149</f>
        <v>0</v>
      </c>
      <c r="J150" s="163" t="n">
        <f aca="false">+I150+J149</f>
        <v>0</v>
      </c>
      <c r="K150" s="163" t="n">
        <f aca="false">+J150+K149</f>
        <v>0</v>
      </c>
      <c r="L150" s="163" t="n">
        <f aca="false">+K150+L149</f>
        <v>0</v>
      </c>
      <c r="M150" s="163" t="n">
        <f aca="false">+L150+M149</f>
        <v>0</v>
      </c>
      <c r="N150" s="163" t="n">
        <f aca="false">+M150+N149</f>
        <v>0</v>
      </c>
      <c r="O150" s="163" t="n">
        <f aca="false">+N150+O149</f>
        <v>0</v>
      </c>
      <c r="P150" s="163" t="n">
        <f aca="false">+O150+P149</f>
        <v>0</v>
      </c>
      <c r="Q150" s="163" t="n">
        <f aca="false">+P150+Q149</f>
        <v>0</v>
      </c>
      <c r="R150" s="163" t="n">
        <f aca="false">+Q150+R149</f>
        <v>0</v>
      </c>
      <c r="S150" s="163" t="n">
        <f aca="false">+R150+S149</f>
        <v>0</v>
      </c>
      <c r="T150" s="163" t="n">
        <f aca="false">+S150+T149</f>
        <v>0</v>
      </c>
      <c r="U150" s="163" t="n">
        <f aca="false">+T150+U149</f>
        <v>0</v>
      </c>
      <c r="V150" s="163" t="n">
        <f aca="false">+U150+V149</f>
        <v>0</v>
      </c>
      <c r="W150" s="163" t="n">
        <f aca="false">+V150+W149</f>
        <v>1</v>
      </c>
      <c r="X150" s="163" t="n">
        <f aca="false">+W150+X149</f>
        <v>1</v>
      </c>
      <c r="Y150" s="163" t="n">
        <f aca="false">+X150+Y149</f>
        <v>1</v>
      </c>
      <c r="Z150" s="163" t="n">
        <f aca="false">+Y150+Z149</f>
        <v>1</v>
      </c>
      <c r="AA150" s="164" t="n">
        <f aca="false">+Z150+AA149</f>
        <v>1</v>
      </c>
      <c r="AB150" s="163" t="n">
        <f aca="false">+AA150+AB149</f>
        <v>1</v>
      </c>
      <c r="AC150" s="163" t="n">
        <f aca="false">+AB150+AC149</f>
        <v>1</v>
      </c>
      <c r="AD150" s="163" t="n">
        <f aca="false">+AC150+AD149</f>
        <v>1</v>
      </c>
      <c r="AE150" s="163" t="n">
        <f aca="false">+AD150+AE149</f>
        <v>1</v>
      </c>
      <c r="AF150" s="163" t="n">
        <f aca="false">+AE150+AF149</f>
        <v>1</v>
      </c>
      <c r="AG150" s="163" t="n">
        <f aca="false">+AF150+AG149</f>
        <v>1</v>
      </c>
      <c r="AH150" s="163" t="n">
        <f aca="false">+AG150+AH149</f>
        <v>1</v>
      </c>
      <c r="AI150" s="163" t="n">
        <f aca="false">+AH150+AI149</f>
        <v>1</v>
      </c>
      <c r="AJ150" s="163" t="n">
        <f aca="false">+AI150+AJ149</f>
        <v>1</v>
      </c>
      <c r="AK150" s="163" t="n">
        <f aca="false">+AJ150+AK149</f>
        <v>1</v>
      </c>
      <c r="AL150" s="163" t="n">
        <f aca="false">+AK150+AL149</f>
        <v>1</v>
      </c>
      <c r="AM150" s="163" t="n">
        <f aca="false">+AL150+AM149</f>
        <v>1</v>
      </c>
      <c r="AN150" s="163" t="n">
        <f aca="false">+AM150+AN149</f>
        <v>1</v>
      </c>
      <c r="AO150" s="163" t="n">
        <f aca="false">+AN150+AO149</f>
        <v>1</v>
      </c>
      <c r="AP150" s="163" t="n">
        <f aca="false">+AO150+AP149</f>
        <v>1</v>
      </c>
      <c r="AQ150" s="163" t="n">
        <f aca="false">+AP150+AQ149</f>
        <v>1</v>
      </c>
      <c r="AR150" s="163" t="n">
        <f aca="false">+AQ150+AR149</f>
        <v>1</v>
      </c>
      <c r="AS150" s="163" t="n">
        <f aca="false">+AR150+AS149</f>
        <v>1</v>
      </c>
      <c r="AT150" s="163" t="n">
        <f aca="false">+AS150+AT149</f>
        <v>1</v>
      </c>
      <c r="AU150" s="163" t="n">
        <f aca="false">+AT150+AU149</f>
        <v>1</v>
      </c>
      <c r="AV150" s="163" t="n">
        <f aca="false">+AU150+AV149</f>
        <v>1</v>
      </c>
      <c r="AW150" s="163" t="n">
        <f aca="false">+AV150+AW149</f>
        <v>1</v>
      </c>
      <c r="AX150" s="163" t="n">
        <f aca="false">+AW150+AX149</f>
        <v>1</v>
      </c>
      <c r="AY150" s="163" t="n">
        <f aca="false">+AX150+AY149</f>
        <v>1</v>
      </c>
      <c r="AZ150" s="163" t="n">
        <f aca="false">+AY150+AZ149</f>
        <v>1</v>
      </c>
      <c r="BA150" s="165" t="n">
        <f aca="false">+AZ150+BA149</f>
        <v>1</v>
      </c>
      <c r="BB150" s="162" t="n">
        <f aca="false">+BA150+BB149</f>
        <v>1</v>
      </c>
    </row>
    <row r="151" customFormat="false" ht="12.75" hidden="false" customHeight="false" outlineLevel="0" collapsed="false">
      <c r="A151" s="171"/>
      <c r="B151" s="167"/>
      <c r="C151" s="157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9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70"/>
      <c r="BB151" s="167"/>
    </row>
    <row r="152" customFormat="false" ht="12.75" hidden="false" customHeight="false" outlineLevel="0" collapsed="false">
      <c r="A152" s="172"/>
      <c r="B152" s="172" t="s">
        <v>132</v>
      </c>
      <c r="C152" s="173" t="n">
        <v>8</v>
      </c>
      <c r="D152" s="174" t="n">
        <f aca="false">+D148*$C152</f>
        <v>0</v>
      </c>
      <c r="E152" s="174" t="n">
        <f aca="false">+E148*$C152</f>
        <v>0</v>
      </c>
      <c r="F152" s="174" t="n">
        <f aca="false">+F148*$C152</f>
        <v>0</v>
      </c>
      <c r="G152" s="174" t="n">
        <f aca="false">+G148*$C152</f>
        <v>0</v>
      </c>
      <c r="H152" s="174" t="n">
        <f aca="false">+H148*$C152</f>
        <v>0</v>
      </c>
      <c r="I152" s="174" t="n">
        <f aca="false">+I148*$C152</f>
        <v>0</v>
      </c>
      <c r="J152" s="174" t="n">
        <f aca="false">+J148*$C152</f>
        <v>0</v>
      </c>
      <c r="K152" s="174" t="n">
        <f aca="false">+K148*$C152</f>
        <v>0</v>
      </c>
      <c r="L152" s="174" t="n">
        <f aca="false">+L148*$C152</f>
        <v>0</v>
      </c>
      <c r="M152" s="174" t="n">
        <f aca="false">+M148*$C152</f>
        <v>0</v>
      </c>
      <c r="N152" s="174" t="n">
        <f aca="false">+N148*$C152</f>
        <v>0</v>
      </c>
      <c r="O152" s="174" t="n">
        <f aca="false">+O148*$C152</f>
        <v>0</v>
      </c>
      <c r="P152" s="174" t="n">
        <f aca="false">+P148*$C152</f>
        <v>0</v>
      </c>
      <c r="Q152" s="174" t="n">
        <f aca="false">+Q148*$C152</f>
        <v>0</v>
      </c>
      <c r="R152" s="174" t="n">
        <f aca="false">+R148*$C152</f>
        <v>0</v>
      </c>
      <c r="S152" s="174" t="n">
        <f aca="false">+S148*$C152</f>
        <v>0</v>
      </c>
      <c r="T152" s="174" t="n">
        <f aca="false">+T148*$C152</f>
        <v>0</v>
      </c>
      <c r="U152" s="174" t="n">
        <f aca="false">+U148*$C152</f>
        <v>0</v>
      </c>
      <c r="V152" s="174" t="n">
        <f aca="false">+V148*$C152</f>
        <v>0</v>
      </c>
      <c r="W152" s="174" t="n">
        <f aca="false">+W148*$C152</f>
        <v>8</v>
      </c>
      <c r="X152" s="174" t="n">
        <f aca="false">+X148*$C152</f>
        <v>8</v>
      </c>
      <c r="Y152" s="174" t="n">
        <f aca="false">+Y148*$C152</f>
        <v>8</v>
      </c>
      <c r="Z152" s="174" t="n">
        <f aca="false">+Z148*$C152</f>
        <v>8</v>
      </c>
      <c r="AA152" s="175" t="n">
        <f aca="false">+AA148*$C152</f>
        <v>8</v>
      </c>
      <c r="AB152" s="174" t="n">
        <f aca="false">+AB148*$C152</f>
        <v>8</v>
      </c>
      <c r="AC152" s="174" t="n">
        <f aca="false">+AC148*$C152</f>
        <v>8</v>
      </c>
      <c r="AD152" s="174" t="n">
        <f aca="false">+AD148*$C152</f>
        <v>8</v>
      </c>
      <c r="AE152" s="174" t="n">
        <f aca="false">+AE148*$C152</f>
        <v>8</v>
      </c>
      <c r="AF152" s="174" t="n">
        <f aca="false">+AF148*$C152</f>
        <v>8</v>
      </c>
      <c r="AG152" s="174" t="n">
        <f aca="false">+AG148*$C152</f>
        <v>8</v>
      </c>
      <c r="AH152" s="174" t="n">
        <f aca="false">+AH148*$C152</f>
        <v>8</v>
      </c>
      <c r="AI152" s="174" t="n">
        <f aca="false">+AI148*$C152</f>
        <v>8</v>
      </c>
      <c r="AJ152" s="174" t="n">
        <f aca="false">+AJ148*$C152</f>
        <v>8</v>
      </c>
      <c r="AK152" s="174" t="n">
        <f aca="false">+AK148*$C152</f>
        <v>8</v>
      </c>
      <c r="AL152" s="174" t="n">
        <f aca="false">+AL148*$C152</f>
        <v>8</v>
      </c>
      <c r="AM152" s="174" t="n">
        <f aca="false">+AM148*$C152</f>
        <v>8</v>
      </c>
      <c r="AN152" s="174" t="n">
        <f aca="false">+AN148*$C152</f>
        <v>8</v>
      </c>
      <c r="AO152" s="174" t="n">
        <f aca="false">+AO148*$C152</f>
        <v>8</v>
      </c>
      <c r="AP152" s="174" t="n">
        <f aca="false">+AP148*$C152</f>
        <v>8</v>
      </c>
      <c r="AQ152" s="174" t="n">
        <f aca="false">+AQ148*$C152</f>
        <v>8</v>
      </c>
      <c r="AR152" s="174" t="n">
        <f aca="false">+AR148*$C152</f>
        <v>8</v>
      </c>
      <c r="AS152" s="174" t="n">
        <f aca="false">+AS148*$C152</f>
        <v>8</v>
      </c>
      <c r="AT152" s="174" t="n">
        <f aca="false">+AT148*$C152</f>
        <v>8</v>
      </c>
      <c r="AU152" s="174" t="n">
        <f aca="false">+AU148*$C152</f>
        <v>8</v>
      </c>
      <c r="AV152" s="174" t="n">
        <f aca="false">+AV148*$C152</f>
        <v>8</v>
      </c>
      <c r="AW152" s="174" t="n">
        <f aca="false">+AW148*$C152</f>
        <v>8</v>
      </c>
      <c r="AX152" s="174" t="n">
        <f aca="false">+AX148*$C152</f>
        <v>8</v>
      </c>
      <c r="AY152" s="174" t="n">
        <f aca="false">+AY148*$C152</f>
        <v>8</v>
      </c>
      <c r="AZ152" s="174" t="n">
        <f aca="false">+AZ148*$C152</f>
        <v>8</v>
      </c>
      <c r="BA152" s="176" t="n">
        <f aca="false">+BA148*$C152</f>
        <v>8</v>
      </c>
      <c r="BB152" s="177" t="n">
        <f aca="false">+BB148*$C152</f>
        <v>8</v>
      </c>
      <c r="BC152" s="177"/>
      <c r="BF152" s="177"/>
      <c r="BG152" s="177"/>
      <c r="BH152" s="177"/>
      <c r="BI152" s="177"/>
      <c r="BJ152" s="177"/>
      <c r="BK152" s="177"/>
      <c r="BL152" s="177"/>
      <c r="BM152" s="177"/>
      <c r="BN152" s="177"/>
      <c r="BO152" s="177"/>
      <c r="BP152" s="177"/>
      <c r="BQ152" s="177"/>
      <c r="BR152" s="177"/>
      <c r="BS152" s="177"/>
      <c r="BT152" s="177"/>
      <c r="BU152" s="177"/>
      <c r="BV152" s="177"/>
      <c r="BW152" s="177"/>
      <c r="BX152" s="177"/>
      <c r="BY152" s="177"/>
      <c r="BZ152" s="177"/>
      <c r="CA152" s="177"/>
      <c r="CB152" s="177"/>
      <c r="CC152" s="177"/>
      <c r="CD152" s="177"/>
      <c r="CE152" s="177"/>
      <c r="CF152" s="177"/>
      <c r="CG152" s="177"/>
      <c r="CH152" s="177"/>
      <c r="CI152" s="177"/>
      <c r="CJ152" s="177"/>
      <c r="CK152" s="177"/>
    </row>
    <row r="153" customFormat="false" ht="13.5" hidden="false" customHeight="false" outlineLevel="0" collapsed="false">
      <c r="A153" s="178"/>
      <c r="B153" s="178" t="s">
        <v>133</v>
      </c>
      <c r="C153" s="179" t="str">
        <f aca="false">+'NTP or Sold'!C14</f>
        <v>NTP</v>
      </c>
      <c r="D153" s="180" t="n">
        <f aca="false">+D150*$C152</f>
        <v>0</v>
      </c>
      <c r="E153" s="180" t="n">
        <f aca="false">+E150*$C152</f>
        <v>0</v>
      </c>
      <c r="F153" s="180" t="n">
        <f aca="false">+F150*$C152</f>
        <v>0</v>
      </c>
      <c r="G153" s="180" t="n">
        <f aca="false">+G150*$C152</f>
        <v>0</v>
      </c>
      <c r="H153" s="180" t="n">
        <f aca="false">+H150*$C152</f>
        <v>0</v>
      </c>
      <c r="I153" s="180" t="n">
        <f aca="false">+I150*$C152</f>
        <v>0</v>
      </c>
      <c r="J153" s="180" t="n">
        <f aca="false">+J150*$C152</f>
        <v>0</v>
      </c>
      <c r="K153" s="180" t="n">
        <f aca="false">+K150*$C152</f>
        <v>0</v>
      </c>
      <c r="L153" s="180" t="n">
        <f aca="false">+L150*$C152</f>
        <v>0</v>
      </c>
      <c r="M153" s="180" t="n">
        <f aca="false">+M150*$C152</f>
        <v>0</v>
      </c>
      <c r="N153" s="180" t="n">
        <f aca="false">+N150*$C152</f>
        <v>0</v>
      </c>
      <c r="O153" s="180" t="n">
        <f aca="false">+O150*$C152</f>
        <v>0</v>
      </c>
      <c r="P153" s="180" t="n">
        <f aca="false">+P150*$C152</f>
        <v>0</v>
      </c>
      <c r="Q153" s="180" t="n">
        <f aca="false">+Q150*$C152</f>
        <v>0</v>
      </c>
      <c r="R153" s="180" t="n">
        <f aca="false">+R150*$C152</f>
        <v>0</v>
      </c>
      <c r="S153" s="180" t="n">
        <f aca="false">+S150*$C152</f>
        <v>0</v>
      </c>
      <c r="T153" s="180" t="n">
        <f aca="false">+T150*$C152</f>
        <v>0</v>
      </c>
      <c r="U153" s="180" t="n">
        <f aca="false">+U150*$C152</f>
        <v>0</v>
      </c>
      <c r="V153" s="180" t="n">
        <f aca="false">+V150*$C152</f>
        <v>0</v>
      </c>
      <c r="W153" s="180" t="n">
        <f aca="false">+W150*$C152</f>
        <v>8</v>
      </c>
      <c r="X153" s="180" t="n">
        <f aca="false">+X150*$C152</f>
        <v>8</v>
      </c>
      <c r="Y153" s="180" t="n">
        <f aca="false">+Y150*$C152</f>
        <v>8</v>
      </c>
      <c r="Z153" s="180" t="n">
        <f aca="false">+Z150*$C152</f>
        <v>8</v>
      </c>
      <c r="AA153" s="181" t="n">
        <f aca="false">+AA150*$C152</f>
        <v>8</v>
      </c>
      <c r="AB153" s="180" t="n">
        <f aca="false">+AB150*$C152</f>
        <v>8</v>
      </c>
      <c r="AC153" s="180" t="n">
        <f aca="false">+AC150*$C152</f>
        <v>8</v>
      </c>
      <c r="AD153" s="180" t="n">
        <f aca="false">+AD150*$C152</f>
        <v>8</v>
      </c>
      <c r="AE153" s="180" t="n">
        <f aca="false">+AE150*$C152</f>
        <v>8</v>
      </c>
      <c r="AF153" s="180" t="n">
        <f aca="false">+AF150*$C152</f>
        <v>8</v>
      </c>
      <c r="AG153" s="180" t="n">
        <f aca="false">+AG150*$C152</f>
        <v>8</v>
      </c>
      <c r="AH153" s="180" t="n">
        <f aca="false">+AH150*$C152</f>
        <v>8</v>
      </c>
      <c r="AI153" s="180" t="n">
        <f aca="false">+AI150*$C152</f>
        <v>8</v>
      </c>
      <c r="AJ153" s="180" t="n">
        <f aca="false">+AJ150*$C152</f>
        <v>8</v>
      </c>
      <c r="AK153" s="180" t="n">
        <f aca="false">+AK150*$C152</f>
        <v>8</v>
      </c>
      <c r="AL153" s="180" t="n">
        <f aca="false">+AL150*$C152</f>
        <v>8</v>
      </c>
      <c r="AM153" s="180" t="n">
        <f aca="false">+AM150*$C152</f>
        <v>8</v>
      </c>
      <c r="AN153" s="180" t="n">
        <f aca="false">+AN150*$C152</f>
        <v>8</v>
      </c>
      <c r="AO153" s="180" t="n">
        <f aca="false">+AO150*$C152</f>
        <v>8</v>
      </c>
      <c r="AP153" s="180" t="n">
        <f aca="false">+AP150*$C152</f>
        <v>8</v>
      </c>
      <c r="AQ153" s="180" t="n">
        <f aca="false">+AQ150*$C152</f>
        <v>8</v>
      </c>
      <c r="AR153" s="180" t="n">
        <f aca="false">+AR150*$C152</f>
        <v>8</v>
      </c>
      <c r="AS153" s="180" t="n">
        <f aca="false">+AS150*$C152</f>
        <v>8</v>
      </c>
      <c r="AT153" s="180" t="n">
        <f aca="false">+AT150*$C152</f>
        <v>8</v>
      </c>
      <c r="AU153" s="180" t="n">
        <f aca="false">+AU150*$C152</f>
        <v>8</v>
      </c>
      <c r="AV153" s="180" t="n">
        <f aca="false">+AV150*$C152</f>
        <v>8</v>
      </c>
      <c r="AW153" s="180" t="n">
        <f aca="false">+AW150*$C152</f>
        <v>8</v>
      </c>
      <c r="AX153" s="180" t="n">
        <f aca="false">+AX150*$C152</f>
        <v>8</v>
      </c>
      <c r="AY153" s="180" t="n">
        <f aca="false">+AY150*$C152</f>
        <v>8</v>
      </c>
      <c r="AZ153" s="180" t="n">
        <f aca="false">+AZ150*$C152</f>
        <v>8</v>
      </c>
      <c r="BA153" s="182" t="n">
        <f aca="false">+BA150*$C152</f>
        <v>8</v>
      </c>
      <c r="BB153" s="183" t="n">
        <f aca="false">+BB150*$C152</f>
        <v>8</v>
      </c>
      <c r="BC153" s="183"/>
      <c r="BF153" s="183"/>
      <c r="BG153" s="183"/>
      <c r="BH153" s="183"/>
      <c r="BI153" s="183"/>
      <c r="BJ153" s="183"/>
      <c r="BK153" s="183"/>
      <c r="BL153" s="183"/>
      <c r="BM153" s="183"/>
      <c r="BN153" s="183"/>
      <c r="BO153" s="183"/>
      <c r="BP153" s="183"/>
      <c r="BQ153" s="183"/>
      <c r="BR153" s="183"/>
      <c r="BS153" s="183"/>
      <c r="BT153" s="183"/>
      <c r="BU153" s="183"/>
      <c r="BV153" s="183"/>
      <c r="BW153" s="183"/>
      <c r="BX153" s="183"/>
      <c r="BY153" s="183"/>
      <c r="BZ153" s="183"/>
      <c r="CA153" s="183"/>
      <c r="CB153" s="183"/>
      <c r="CC153" s="183"/>
      <c r="CD153" s="183"/>
      <c r="CE153" s="183"/>
      <c r="CF153" s="183"/>
      <c r="CG153" s="183"/>
      <c r="CH153" s="183"/>
      <c r="CI153" s="183"/>
      <c r="CJ153" s="183"/>
      <c r="CK153" s="183"/>
    </row>
    <row r="154" customFormat="false" ht="15" hidden="false" customHeight="true" outlineLevel="0" collapsed="false">
      <c r="A154" s="161"/>
      <c r="B154" s="172" t="str">
        <f aca="false">+'NTP or Sold'!H15</f>
        <v>Fr 6B 60 hz power barges</v>
      </c>
      <c r="C154" s="157" t="str">
        <f aca="false">+'NTP or Sold'!T15</f>
        <v>Nigeria Barge II (APACHI)</v>
      </c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35"/>
      <c r="AB154" s="276"/>
      <c r="AC154" s="276"/>
      <c r="AD154" s="276"/>
      <c r="AE154" s="276"/>
      <c r="AF154" s="276"/>
      <c r="AG154" s="276"/>
      <c r="AH154" s="276"/>
      <c r="AI154" s="276"/>
      <c r="AJ154" s="276"/>
      <c r="AK154" s="276"/>
      <c r="AL154" s="276"/>
      <c r="AM154" s="276"/>
      <c r="AN154" s="276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6"/>
      <c r="AY154" s="276"/>
      <c r="AZ154" s="276"/>
      <c r="BA154" s="160"/>
    </row>
    <row r="155" customFormat="false" ht="12.75" hidden="false" customHeight="false" outlineLevel="0" collapsed="false">
      <c r="A155" s="166"/>
      <c r="B155" s="162" t="s">
        <v>128</v>
      </c>
      <c r="C155" s="157"/>
      <c r="D155" s="163" t="n">
        <v>0</v>
      </c>
      <c r="E155" s="163" t="n">
        <v>0</v>
      </c>
      <c r="F155" s="163" t="n">
        <v>0</v>
      </c>
      <c r="G155" s="163" t="n">
        <v>0</v>
      </c>
      <c r="H155" s="163" t="n">
        <v>0</v>
      </c>
      <c r="I155" s="163" t="n">
        <v>0</v>
      </c>
      <c r="J155" s="163" t="n">
        <v>0</v>
      </c>
      <c r="K155" s="163" t="n">
        <v>0</v>
      </c>
      <c r="L155" s="163" t="n">
        <v>0</v>
      </c>
      <c r="M155" s="163" t="n">
        <v>0</v>
      </c>
      <c r="N155" s="163" t="n">
        <v>0</v>
      </c>
      <c r="O155" s="163" t="n">
        <v>0</v>
      </c>
      <c r="P155" s="163" t="n">
        <v>0</v>
      </c>
      <c r="Q155" s="163" t="n">
        <v>0</v>
      </c>
      <c r="R155" s="163" t="n">
        <v>0</v>
      </c>
      <c r="S155" s="163" t="n">
        <v>0</v>
      </c>
      <c r="T155" s="163" t="n">
        <v>0</v>
      </c>
      <c r="U155" s="163" t="n">
        <v>0</v>
      </c>
      <c r="V155" s="163" t="n">
        <v>0</v>
      </c>
      <c r="W155" s="163" t="n">
        <v>1</v>
      </c>
      <c r="X155" s="163" t="n">
        <v>0</v>
      </c>
      <c r="Y155" s="163" t="n">
        <v>0</v>
      </c>
      <c r="Z155" s="163" t="n">
        <v>0</v>
      </c>
      <c r="AA155" s="164" t="n">
        <v>0</v>
      </c>
      <c r="AB155" s="163" t="n">
        <v>0</v>
      </c>
      <c r="AC155" s="163" t="n">
        <v>0</v>
      </c>
      <c r="AD155" s="163" t="n">
        <v>0</v>
      </c>
      <c r="AE155" s="163" t="n">
        <v>0</v>
      </c>
      <c r="AF155" s="163" t="n">
        <v>0</v>
      </c>
      <c r="AG155" s="163" t="n">
        <v>0</v>
      </c>
      <c r="AH155" s="163" t="n">
        <v>0</v>
      </c>
      <c r="AI155" s="163" t="n">
        <v>0</v>
      </c>
      <c r="AJ155" s="163" t="n">
        <v>0</v>
      </c>
      <c r="AK155" s="163" t="n">
        <v>0</v>
      </c>
      <c r="AL155" s="163" t="n">
        <v>0</v>
      </c>
      <c r="AM155" s="163" t="n">
        <v>0</v>
      </c>
      <c r="AN155" s="163" t="n">
        <v>0</v>
      </c>
      <c r="AO155" s="163" t="n">
        <v>0</v>
      </c>
      <c r="AP155" s="163" t="n">
        <v>0</v>
      </c>
      <c r="AQ155" s="163" t="n">
        <v>0</v>
      </c>
      <c r="AR155" s="163" t="n">
        <v>0</v>
      </c>
      <c r="AS155" s="163" t="n">
        <v>0</v>
      </c>
      <c r="AT155" s="163" t="n">
        <v>0</v>
      </c>
      <c r="AU155" s="163" t="n">
        <v>0</v>
      </c>
      <c r="AV155" s="163" t="n">
        <v>0</v>
      </c>
      <c r="AW155" s="163" t="n">
        <v>0</v>
      </c>
      <c r="AX155" s="163" t="n">
        <v>0</v>
      </c>
      <c r="AY155" s="163" t="n">
        <v>0</v>
      </c>
      <c r="AZ155" s="163" t="n">
        <v>0</v>
      </c>
      <c r="BA155" s="165" t="n">
        <v>0</v>
      </c>
      <c r="BB155" s="162" t="n">
        <v>0</v>
      </c>
      <c r="BC155" s="166" t="n">
        <f aca="false">SUM(N155:BB155)</f>
        <v>1</v>
      </c>
    </row>
    <row r="156" customFormat="false" ht="12.75" hidden="false" customHeight="false" outlineLevel="0" collapsed="false">
      <c r="A156" s="166"/>
      <c r="B156" s="162" t="s">
        <v>129</v>
      </c>
      <c r="C156" s="157"/>
      <c r="D156" s="163" t="n">
        <f aca="false">+D155</f>
        <v>0</v>
      </c>
      <c r="E156" s="163" t="n">
        <f aca="false">+D156+E155</f>
        <v>0</v>
      </c>
      <c r="F156" s="163" t="n">
        <f aca="false">+E156+F155</f>
        <v>0</v>
      </c>
      <c r="G156" s="163" t="n">
        <f aca="false">+F156+G155</f>
        <v>0</v>
      </c>
      <c r="H156" s="163" t="n">
        <f aca="false">+G156+H155</f>
        <v>0</v>
      </c>
      <c r="I156" s="163" t="n">
        <f aca="false">+H156+I155</f>
        <v>0</v>
      </c>
      <c r="J156" s="163" t="n">
        <f aca="false">+I156+J155</f>
        <v>0</v>
      </c>
      <c r="K156" s="163" t="n">
        <f aca="false">+J156+K155</f>
        <v>0</v>
      </c>
      <c r="L156" s="163" t="n">
        <f aca="false">+K156+L155</f>
        <v>0</v>
      </c>
      <c r="M156" s="163" t="n">
        <f aca="false">+L156+M155</f>
        <v>0</v>
      </c>
      <c r="N156" s="163" t="n">
        <f aca="false">+M156+N155</f>
        <v>0</v>
      </c>
      <c r="O156" s="163" t="n">
        <f aca="false">+N156+O155</f>
        <v>0</v>
      </c>
      <c r="P156" s="163" t="n">
        <f aca="false">+O156+P155</f>
        <v>0</v>
      </c>
      <c r="Q156" s="163" t="n">
        <f aca="false">+P156+Q155</f>
        <v>0</v>
      </c>
      <c r="R156" s="163" t="n">
        <f aca="false">+Q156+R155</f>
        <v>0</v>
      </c>
      <c r="S156" s="163" t="n">
        <f aca="false">+R156+S155</f>
        <v>0</v>
      </c>
      <c r="T156" s="163" t="n">
        <f aca="false">+S156+T155</f>
        <v>0</v>
      </c>
      <c r="U156" s="163" t="n">
        <f aca="false">+T156+U155</f>
        <v>0</v>
      </c>
      <c r="V156" s="163" t="n">
        <f aca="false">+U156+V155</f>
        <v>0</v>
      </c>
      <c r="W156" s="163" t="n">
        <f aca="false">+V156+W155</f>
        <v>1</v>
      </c>
      <c r="X156" s="163" t="n">
        <f aca="false">+W156+X155</f>
        <v>1</v>
      </c>
      <c r="Y156" s="163" t="n">
        <f aca="false">+X156+Y155</f>
        <v>1</v>
      </c>
      <c r="Z156" s="163" t="n">
        <f aca="false">+Y156+Z155</f>
        <v>1</v>
      </c>
      <c r="AA156" s="164" t="n">
        <f aca="false">+Z156+AA155</f>
        <v>1</v>
      </c>
      <c r="AB156" s="163" t="n">
        <f aca="false">+AA156+AB155</f>
        <v>1</v>
      </c>
      <c r="AC156" s="163" t="n">
        <f aca="false">+AB156+AC155</f>
        <v>1</v>
      </c>
      <c r="AD156" s="163" t="n">
        <f aca="false">+AC156+AD155</f>
        <v>1</v>
      </c>
      <c r="AE156" s="163" t="n">
        <f aca="false">+AD156+AE155</f>
        <v>1</v>
      </c>
      <c r="AF156" s="163" t="n">
        <f aca="false">+AE156+AF155</f>
        <v>1</v>
      </c>
      <c r="AG156" s="163" t="n">
        <f aca="false">+AF156+AG155</f>
        <v>1</v>
      </c>
      <c r="AH156" s="163" t="n">
        <f aca="false">+AG156+AH155</f>
        <v>1</v>
      </c>
      <c r="AI156" s="163" t="n">
        <f aca="false">+AH156+AI155</f>
        <v>1</v>
      </c>
      <c r="AJ156" s="163" t="n">
        <f aca="false">+AI156+AJ155</f>
        <v>1</v>
      </c>
      <c r="AK156" s="163" t="n">
        <f aca="false">+AJ156+AK155</f>
        <v>1</v>
      </c>
      <c r="AL156" s="163" t="n">
        <f aca="false">+AK156+AL155</f>
        <v>1</v>
      </c>
      <c r="AM156" s="163" t="n">
        <f aca="false">+AL156+AM155</f>
        <v>1</v>
      </c>
      <c r="AN156" s="163" t="n">
        <f aca="false">+AM156+AN155</f>
        <v>1</v>
      </c>
      <c r="AO156" s="163" t="n">
        <f aca="false">+AN156+AO155</f>
        <v>1</v>
      </c>
      <c r="AP156" s="163" t="n">
        <f aca="false">+AO156+AP155</f>
        <v>1</v>
      </c>
      <c r="AQ156" s="163" t="n">
        <f aca="false">+AP156+AQ155</f>
        <v>1</v>
      </c>
      <c r="AR156" s="163" t="n">
        <f aca="false">+AQ156+AR155</f>
        <v>1</v>
      </c>
      <c r="AS156" s="163" t="n">
        <f aca="false">+AR156+AS155</f>
        <v>1</v>
      </c>
      <c r="AT156" s="163" t="n">
        <f aca="false">+AS156+AT155</f>
        <v>1</v>
      </c>
      <c r="AU156" s="163" t="n">
        <f aca="false">+AT156+AU155</f>
        <v>1</v>
      </c>
      <c r="AV156" s="163" t="n">
        <f aca="false">+AU156+AV155</f>
        <v>1</v>
      </c>
      <c r="AW156" s="163" t="n">
        <f aca="false">+AV156+AW155</f>
        <v>1</v>
      </c>
      <c r="AX156" s="163" t="n">
        <f aca="false">+AW156+AX155</f>
        <v>1</v>
      </c>
      <c r="AY156" s="163" t="n">
        <f aca="false">+AX156+AY155</f>
        <v>1</v>
      </c>
      <c r="AZ156" s="163" t="n">
        <f aca="false">+AY156+AZ155</f>
        <v>1</v>
      </c>
      <c r="BA156" s="165" t="n">
        <f aca="false">+AZ156+BA155</f>
        <v>1</v>
      </c>
      <c r="BB156" s="162" t="n">
        <f aca="false">+BA156+BB155</f>
        <v>1</v>
      </c>
    </row>
    <row r="157" customFormat="false" ht="12.75" hidden="false" customHeight="false" outlineLevel="0" collapsed="false">
      <c r="A157" s="166"/>
      <c r="B157" s="162" t="s">
        <v>130</v>
      </c>
      <c r="C157" s="157"/>
      <c r="D157" s="163" t="n">
        <v>0</v>
      </c>
      <c r="E157" s="163" t="n">
        <v>0</v>
      </c>
      <c r="F157" s="163" t="n">
        <v>0</v>
      </c>
      <c r="G157" s="163" t="n">
        <v>0</v>
      </c>
      <c r="H157" s="163" t="n">
        <v>0</v>
      </c>
      <c r="I157" s="163" t="n">
        <v>0</v>
      </c>
      <c r="J157" s="163" t="n">
        <v>0</v>
      </c>
      <c r="K157" s="163" t="n">
        <v>0</v>
      </c>
      <c r="L157" s="163" t="n">
        <v>0</v>
      </c>
      <c r="M157" s="163" t="n">
        <v>0</v>
      </c>
      <c r="N157" s="163" t="n">
        <v>0</v>
      </c>
      <c r="O157" s="163" t="n">
        <v>0</v>
      </c>
      <c r="P157" s="163" t="n">
        <v>0</v>
      </c>
      <c r="Q157" s="163" t="n">
        <v>0</v>
      </c>
      <c r="R157" s="163" t="n">
        <v>0</v>
      </c>
      <c r="S157" s="163" t="n">
        <v>0</v>
      </c>
      <c r="T157" s="163" t="n">
        <v>0</v>
      </c>
      <c r="U157" s="163" t="n">
        <v>0</v>
      </c>
      <c r="V157" s="163" t="n">
        <v>0</v>
      </c>
      <c r="W157" s="163" t="n">
        <v>1</v>
      </c>
      <c r="X157" s="163" t="n">
        <v>0</v>
      </c>
      <c r="Y157" s="163" t="n">
        <v>0</v>
      </c>
      <c r="Z157" s="163" t="n">
        <v>0</v>
      </c>
      <c r="AA157" s="164" t="n">
        <v>0</v>
      </c>
      <c r="AB157" s="163" t="n">
        <v>0</v>
      </c>
      <c r="AC157" s="163" t="n">
        <v>0</v>
      </c>
      <c r="AD157" s="163" t="n">
        <v>0</v>
      </c>
      <c r="AE157" s="163" t="n">
        <v>0</v>
      </c>
      <c r="AF157" s="163" t="n">
        <v>0</v>
      </c>
      <c r="AG157" s="163" t="n">
        <v>0</v>
      </c>
      <c r="AH157" s="163" t="n">
        <v>0</v>
      </c>
      <c r="AI157" s="163" t="n">
        <v>0</v>
      </c>
      <c r="AJ157" s="163" t="n">
        <v>0</v>
      </c>
      <c r="AK157" s="163" t="n">
        <v>0</v>
      </c>
      <c r="AL157" s="163" t="n">
        <v>0</v>
      </c>
      <c r="AM157" s="163" t="n">
        <v>0</v>
      </c>
      <c r="AN157" s="163" t="n">
        <v>0</v>
      </c>
      <c r="AO157" s="163" t="n">
        <v>0</v>
      </c>
      <c r="AP157" s="163" t="n">
        <v>0</v>
      </c>
      <c r="AQ157" s="163" t="n">
        <v>0</v>
      </c>
      <c r="AR157" s="163" t="n">
        <v>0</v>
      </c>
      <c r="AS157" s="163" t="n">
        <v>0</v>
      </c>
      <c r="AT157" s="163" t="n">
        <v>0</v>
      </c>
      <c r="AU157" s="163" t="n">
        <v>0</v>
      </c>
      <c r="AV157" s="163" t="n">
        <v>0</v>
      </c>
      <c r="AW157" s="163" t="n">
        <v>0</v>
      </c>
      <c r="AX157" s="163" t="n">
        <v>0</v>
      </c>
      <c r="AY157" s="163" t="n">
        <v>0</v>
      </c>
      <c r="AZ157" s="163" t="n">
        <v>0</v>
      </c>
      <c r="BA157" s="165" t="n">
        <v>0</v>
      </c>
      <c r="BB157" s="162" t="n">
        <v>0</v>
      </c>
      <c r="BC157" s="166" t="n">
        <f aca="false">SUM(N157:BB157)</f>
        <v>1</v>
      </c>
    </row>
    <row r="158" customFormat="false" ht="12.75" hidden="false" customHeight="false" outlineLevel="0" collapsed="false">
      <c r="A158" s="166"/>
      <c r="B158" s="162" t="s">
        <v>131</v>
      </c>
      <c r="C158" s="157"/>
      <c r="D158" s="163" t="n">
        <f aca="false">+D157</f>
        <v>0</v>
      </c>
      <c r="E158" s="163" t="n">
        <f aca="false">+D158+E157</f>
        <v>0</v>
      </c>
      <c r="F158" s="163" t="n">
        <f aca="false">+E158+F157</f>
        <v>0</v>
      </c>
      <c r="G158" s="163" t="n">
        <f aca="false">+F158+G157</f>
        <v>0</v>
      </c>
      <c r="H158" s="163" t="n">
        <f aca="false">+G158+H157</f>
        <v>0</v>
      </c>
      <c r="I158" s="163" t="n">
        <f aca="false">+H158+I157</f>
        <v>0</v>
      </c>
      <c r="J158" s="163" t="n">
        <f aca="false">+I158+J157</f>
        <v>0</v>
      </c>
      <c r="K158" s="163" t="n">
        <f aca="false">+J158+K157</f>
        <v>0</v>
      </c>
      <c r="L158" s="163" t="n">
        <f aca="false">+K158+L157</f>
        <v>0</v>
      </c>
      <c r="M158" s="163" t="n">
        <f aca="false">+L158+M157</f>
        <v>0</v>
      </c>
      <c r="N158" s="163" t="n">
        <f aca="false">+M158+N157</f>
        <v>0</v>
      </c>
      <c r="O158" s="163" t="n">
        <f aca="false">+N158+O157</f>
        <v>0</v>
      </c>
      <c r="P158" s="163" t="n">
        <f aca="false">+O158+P157</f>
        <v>0</v>
      </c>
      <c r="Q158" s="163" t="n">
        <f aca="false">+P158+Q157</f>
        <v>0</v>
      </c>
      <c r="R158" s="163" t="n">
        <f aca="false">+Q158+R157</f>
        <v>0</v>
      </c>
      <c r="S158" s="163" t="n">
        <f aca="false">+R158+S157</f>
        <v>0</v>
      </c>
      <c r="T158" s="163" t="n">
        <f aca="false">+S158+T157</f>
        <v>0</v>
      </c>
      <c r="U158" s="163" t="n">
        <f aca="false">+T158+U157</f>
        <v>0</v>
      </c>
      <c r="V158" s="163" t="n">
        <f aca="false">+U158+V157</f>
        <v>0</v>
      </c>
      <c r="W158" s="163" t="n">
        <f aca="false">+V158+W157</f>
        <v>1</v>
      </c>
      <c r="X158" s="163" t="n">
        <f aca="false">+W158+X157</f>
        <v>1</v>
      </c>
      <c r="Y158" s="163" t="n">
        <f aca="false">+X158+Y157</f>
        <v>1</v>
      </c>
      <c r="Z158" s="163" t="n">
        <f aca="false">+Y158+Z157</f>
        <v>1</v>
      </c>
      <c r="AA158" s="164" t="n">
        <f aca="false">+Z158+AA157</f>
        <v>1</v>
      </c>
      <c r="AB158" s="163" t="n">
        <f aca="false">+AA158+AB157</f>
        <v>1</v>
      </c>
      <c r="AC158" s="163" t="n">
        <f aca="false">+AB158+AC157</f>
        <v>1</v>
      </c>
      <c r="AD158" s="163" t="n">
        <f aca="false">+AC158+AD157</f>
        <v>1</v>
      </c>
      <c r="AE158" s="163" t="n">
        <f aca="false">+AD158+AE157</f>
        <v>1</v>
      </c>
      <c r="AF158" s="163" t="n">
        <f aca="false">+AE158+AF157</f>
        <v>1</v>
      </c>
      <c r="AG158" s="163" t="n">
        <f aca="false">+AF158+AG157</f>
        <v>1</v>
      </c>
      <c r="AH158" s="163" t="n">
        <f aca="false">+AG158+AH157</f>
        <v>1</v>
      </c>
      <c r="AI158" s="163" t="n">
        <f aca="false">+AH158+AI157</f>
        <v>1</v>
      </c>
      <c r="AJ158" s="163" t="n">
        <f aca="false">+AI158+AJ157</f>
        <v>1</v>
      </c>
      <c r="AK158" s="163" t="n">
        <f aca="false">+AJ158+AK157</f>
        <v>1</v>
      </c>
      <c r="AL158" s="163" t="n">
        <f aca="false">+AK158+AL157</f>
        <v>1</v>
      </c>
      <c r="AM158" s="163" t="n">
        <f aca="false">+AL158+AM157</f>
        <v>1</v>
      </c>
      <c r="AN158" s="163" t="n">
        <f aca="false">+AM158+AN157</f>
        <v>1</v>
      </c>
      <c r="AO158" s="163" t="n">
        <f aca="false">+AN158+AO157</f>
        <v>1</v>
      </c>
      <c r="AP158" s="163" t="n">
        <f aca="false">+AO158+AP157</f>
        <v>1</v>
      </c>
      <c r="AQ158" s="163" t="n">
        <f aca="false">+AP158+AQ157</f>
        <v>1</v>
      </c>
      <c r="AR158" s="163" t="n">
        <f aca="false">+AQ158+AR157</f>
        <v>1</v>
      </c>
      <c r="AS158" s="163" t="n">
        <f aca="false">+AR158+AS157</f>
        <v>1</v>
      </c>
      <c r="AT158" s="163" t="n">
        <f aca="false">+AS158+AT157</f>
        <v>1</v>
      </c>
      <c r="AU158" s="163" t="n">
        <f aca="false">+AT158+AU157</f>
        <v>1</v>
      </c>
      <c r="AV158" s="163" t="n">
        <f aca="false">+AU158+AV157</f>
        <v>1</v>
      </c>
      <c r="AW158" s="163" t="n">
        <f aca="false">+AV158+AW157</f>
        <v>1</v>
      </c>
      <c r="AX158" s="163" t="n">
        <f aca="false">+AW158+AX157</f>
        <v>1</v>
      </c>
      <c r="AY158" s="163" t="n">
        <f aca="false">+AX158+AY157</f>
        <v>1</v>
      </c>
      <c r="AZ158" s="163" t="n">
        <f aca="false">+AY158+AZ157</f>
        <v>1</v>
      </c>
      <c r="BA158" s="165" t="n">
        <f aca="false">+AZ158+BA157</f>
        <v>1</v>
      </c>
      <c r="BB158" s="162" t="n">
        <f aca="false">+BA158+BB157</f>
        <v>1</v>
      </c>
    </row>
    <row r="159" customFormat="false" ht="12.75" hidden="false" customHeight="false" outlineLevel="0" collapsed="false">
      <c r="A159" s="171"/>
      <c r="B159" s="167"/>
      <c r="C159" s="157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  <c r="AA159" s="169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70"/>
      <c r="BB159" s="167"/>
    </row>
    <row r="160" customFormat="false" ht="12.75" hidden="false" customHeight="false" outlineLevel="0" collapsed="false">
      <c r="A160" s="172"/>
      <c r="B160" s="172" t="s">
        <v>132</v>
      </c>
      <c r="C160" s="173" t="n">
        <v>8</v>
      </c>
      <c r="D160" s="174" t="n">
        <f aca="false">+D156*$C160</f>
        <v>0</v>
      </c>
      <c r="E160" s="174" t="n">
        <f aca="false">+E156*$C160</f>
        <v>0</v>
      </c>
      <c r="F160" s="174" t="n">
        <f aca="false">+F156*$C160</f>
        <v>0</v>
      </c>
      <c r="G160" s="174" t="n">
        <f aca="false">+G156*$C160</f>
        <v>0</v>
      </c>
      <c r="H160" s="174" t="n">
        <f aca="false">+H156*$C160</f>
        <v>0</v>
      </c>
      <c r="I160" s="174" t="n">
        <f aca="false">+I156*$C160</f>
        <v>0</v>
      </c>
      <c r="J160" s="174" t="n">
        <f aca="false">+J156*$C160</f>
        <v>0</v>
      </c>
      <c r="K160" s="174" t="n">
        <f aca="false">+K156*$C160</f>
        <v>0</v>
      </c>
      <c r="L160" s="174" t="n">
        <f aca="false">+L156*$C160</f>
        <v>0</v>
      </c>
      <c r="M160" s="174" t="n">
        <f aca="false">+M156*$C160</f>
        <v>0</v>
      </c>
      <c r="N160" s="174" t="n">
        <f aca="false">+N156*$C160</f>
        <v>0</v>
      </c>
      <c r="O160" s="174" t="n">
        <f aca="false">+O156*$C160</f>
        <v>0</v>
      </c>
      <c r="P160" s="174" t="n">
        <f aca="false">+P156*$C160</f>
        <v>0</v>
      </c>
      <c r="Q160" s="174" t="n">
        <f aca="false">+Q156*$C160</f>
        <v>0</v>
      </c>
      <c r="R160" s="174" t="n">
        <f aca="false">+R156*$C160</f>
        <v>0</v>
      </c>
      <c r="S160" s="174" t="n">
        <f aca="false">+S156*$C160</f>
        <v>0</v>
      </c>
      <c r="T160" s="174" t="n">
        <f aca="false">+T156*$C160</f>
        <v>0</v>
      </c>
      <c r="U160" s="174" t="n">
        <f aca="false">+U156*$C160</f>
        <v>0</v>
      </c>
      <c r="V160" s="174" t="n">
        <f aca="false">+V156*$C160</f>
        <v>0</v>
      </c>
      <c r="W160" s="174" t="n">
        <f aca="false">+W156*$C160</f>
        <v>8</v>
      </c>
      <c r="X160" s="174" t="n">
        <f aca="false">+X156*$C160</f>
        <v>8</v>
      </c>
      <c r="Y160" s="174" t="n">
        <f aca="false">+Y156*$C160</f>
        <v>8</v>
      </c>
      <c r="Z160" s="174" t="n">
        <f aca="false">+Z156*$C160</f>
        <v>8</v>
      </c>
      <c r="AA160" s="175" t="n">
        <f aca="false">+AA156*$C160</f>
        <v>8</v>
      </c>
      <c r="AB160" s="174" t="n">
        <f aca="false">+AB156*$C160</f>
        <v>8</v>
      </c>
      <c r="AC160" s="174" t="n">
        <f aca="false">+AC156*$C160</f>
        <v>8</v>
      </c>
      <c r="AD160" s="174" t="n">
        <f aca="false">+AD156*$C160</f>
        <v>8</v>
      </c>
      <c r="AE160" s="174" t="n">
        <f aca="false">+AE156*$C160</f>
        <v>8</v>
      </c>
      <c r="AF160" s="174" t="n">
        <f aca="false">+AF156*$C160</f>
        <v>8</v>
      </c>
      <c r="AG160" s="174" t="n">
        <f aca="false">+AG156*$C160</f>
        <v>8</v>
      </c>
      <c r="AH160" s="174" t="n">
        <f aca="false">+AH156*$C160</f>
        <v>8</v>
      </c>
      <c r="AI160" s="174" t="n">
        <f aca="false">+AI156*$C160</f>
        <v>8</v>
      </c>
      <c r="AJ160" s="174" t="n">
        <f aca="false">+AJ156*$C160</f>
        <v>8</v>
      </c>
      <c r="AK160" s="174" t="n">
        <f aca="false">+AK156*$C160</f>
        <v>8</v>
      </c>
      <c r="AL160" s="174" t="n">
        <f aca="false">+AL156*$C160</f>
        <v>8</v>
      </c>
      <c r="AM160" s="174" t="n">
        <f aca="false">+AM156*$C160</f>
        <v>8</v>
      </c>
      <c r="AN160" s="174" t="n">
        <f aca="false">+AN156*$C160</f>
        <v>8</v>
      </c>
      <c r="AO160" s="174" t="n">
        <f aca="false">+AO156*$C160</f>
        <v>8</v>
      </c>
      <c r="AP160" s="174" t="n">
        <f aca="false">+AP156*$C160</f>
        <v>8</v>
      </c>
      <c r="AQ160" s="174" t="n">
        <f aca="false">+AQ156*$C160</f>
        <v>8</v>
      </c>
      <c r="AR160" s="174" t="n">
        <f aca="false">+AR156*$C160</f>
        <v>8</v>
      </c>
      <c r="AS160" s="174" t="n">
        <f aca="false">+AS156*$C160</f>
        <v>8</v>
      </c>
      <c r="AT160" s="174" t="n">
        <f aca="false">+AT156*$C160</f>
        <v>8</v>
      </c>
      <c r="AU160" s="174" t="n">
        <f aca="false">+AU156*$C160</f>
        <v>8</v>
      </c>
      <c r="AV160" s="174" t="n">
        <f aca="false">+AV156*$C160</f>
        <v>8</v>
      </c>
      <c r="AW160" s="174" t="n">
        <f aca="false">+AW156*$C160</f>
        <v>8</v>
      </c>
      <c r="AX160" s="174" t="n">
        <f aca="false">+AX156*$C160</f>
        <v>8</v>
      </c>
      <c r="AY160" s="174" t="n">
        <f aca="false">+AY156*$C160</f>
        <v>8</v>
      </c>
      <c r="AZ160" s="174" t="n">
        <f aca="false">+AZ156*$C160</f>
        <v>8</v>
      </c>
      <c r="BA160" s="176" t="n">
        <f aca="false">+BA156*$C160</f>
        <v>8</v>
      </c>
      <c r="BB160" s="177" t="n">
        <f aca="false">+BB156*$C160</f>
        <v>8</v>
      </c>
      <c r="BC160" s="177"/>
      <c r="BF160" s="177"/>
      <c r="BG160" s="177"/>
      <c r="BH160" s="177"/>
      <c r="BI160" s="177"/>
      <c r="BJ160" s="177"/>
      <c r="BK160" s="177"/>
      <c r="BL160" s="177"/>
      <c r="BM160" s="177"/>
      <c r="BN160" s="177"/>
      <c r="BO160" s="177"/>
      <c r="BP160" s="177"/>
      <c r="BQ160" s="177"/>
      <c r="BR160" s="177"/>
      <c r="BS160" s="177"/>
      <c r="BT160" s="177"/>
      <c r="BU160" s="177"/>
      <c r="BV160" s="177"/>
      <c r="BW160" s="177"/>
      <c r="BX160" s="177"/>
      <c r="BY160" s="177"/>
      <c r="BZ160" s="177"/>
      <c r="CA160" s="177"/>
      <c r="CB160" s="177"/>
      <c r="CC160" s="177"/>
      <c r="CD160" s="177"/>
      <c r="CE160" s="177"/>
      <c r="CF160" s="177"/>
      <c r="CG160" s="177"/>
      <c r="CH160" s="177"/>
      <c r="CI160" s="177"/>
      <c r="CJ160" s="177"/>
      <c r="CK160" s="177"/>
    </row>
    <row r="161" customFormat="false" ht="13.5" hidden="false" customHeight="false" outlineLevel="0" collapsed="false">
      <c r="A161" s="178"/>
      <c r="B161" s="178" t="s">
        <v>133</v>
      </c>
      <c r="C161" s="179" t="str">
        <f aca="false">+'NTP or Sold'!C15</f>
        <v>NTP</v>
      </c>
      <c r="D161" s="180" t="n">
        <f aca="false">+D158*$C160</f>
        <v>0</v>
      </c>
      <c r="E161" s="180" t="n">
        <f aca="false">+E158*$C160</f>
        <v>0</v>
      </c>
      <c r="F161" s="180" t="n">
        <f aca="false">+F158*$C160</f>
        <v>0</v>
      </c>
      <c r="G161" s="180" t="n">
        <f aca="false">+G158*$C160</f>
        <v>0</v>
      </c>
      <c r="H161" s="180" t="n">
        <f aca="false">+H158*$C160</f>
        <v>0</v>
      </c>
      <c r="I161" s="180" t="n">
        <f aca="false">+I158*$C160</f>
        <v>0</v>
      </c>
      <c r="J161" s="180" t="n">
        <f aca="false">+J158*$C160</f>
        <v>0</v>
      </c>
      <c r="K161" s="180" t="n">
        <f aca="false">+K158*$C160</f>
        <v>0</v>
      </c>
      <c r="L161" s="180" t="n">
        <f aca="false">+L158*$C160</f>
        <v>0</v>
      </c>
      <c r="M161" s="180" t="n">
        <f aca="false">+M158*$C160</f>
        <v>0</v>
      </c>
      <c r="N161" s="180" t="n">
        <f aca="false">+N158*$C160</f>
        <v>0</v>
      </c>
      <c r="O161" s="180" t="n">
        <f aca="false">+O158*$C160</f>
        <v>0</v>
      </c>
      <c r="P161" s="180" t="n">
        <f aca="false">+P158*$C160</f>
        <v>0</v>
      </c>
      <c r="Q161" s="180" t="n">
        <f aca="false">+Q158*$C160</f>
        <v>0</v>
      </c>
      <c r="R161" s="180" t="n">
        <f aca="false">+R158*$C160</f>
        <v>0</v>
      </c>
      <c r="S161" s="180" t="n">
        <f aca="false">+S158*$C160</f>
        <v>0</v>
      </c>
      <c r="T161" s="180" t="n">
        <f aca="false">+T158*$C160</f>
        <v>0</v>
      </c>
      <c r="U161" s="180" t="n">
        <f aca="false">+U158*$C160</f>
        <v>0</v>
      </c>
      <c r="V161" s="180" t="n">
        <f aca="false">+V158*$C160</f>
        <v>0</v>
      </c>
      <c r="W161" s="180" t="n">
        <f aca="false">+W158*$C160</f>
        <v>8</v>
      </c>
      <c r="X161" s="180" t="n">
        <f aca="false">+X158*$C160</f>
        <v>8</v>
      </c>
      <c r="Y161" s="180" t="n">
        <f aca="false">+Y158*$C160</f>
        <v>8</v>
      </c>
      <c r="Z161" s="180" t="n">
        <f aca="false">+Z158*$C160</f>
        <v>8</v>
      </c>
      <c r="AA161" s="181" t="n">
        <f aca="false">+AA158*$C160</f>
        <v>8</v>
      </c>
      <c r="AB161" s="180" t="n">
        <f aca="false">+AB158*$C160</f>
        <v>8</v>
      </c>
      <c r="AC161" s="180" t="n">
        <f aca="false">+AC158*$C160</f>
        <v>8</v>
      </c>
      <c r="AD161" s="180" t="n">
        <f aca="false">+AD158*$C160</f>
        <v>8</v>
      </c>
      <c r="AE161" s="180" t="n">
        <f aca="false">+AE158*$C160</f>
        <v>8</v>
      </c>
      <c r="AF161" s="180" t="n">
        <f aca="false">+AF158*$C160</f>
        <v>8</v>
      </c>
      <c r="AG161" s="180" t="n">
        <f aca="false">+AG158*$C160</f>
        <v>8</v>
      </c>
      <c r="AH161" s="180" t="n">
        <f aca="false">+AH158*$C160</f>
        <v>8</v>
      </c>
      <c r="AI161" s="180" t="n">
        <f aca="false">+AI158*$C160</f>
        <v>8</v>
      </c>
      <c r="AJ161" s="180" t="n">
        <f aca="false">+AJ158*$C160</f>
        <v>8</v>
      </c>
      <c r="AK161" s="180" t="n">
        <f aca="false">+AK158*$C160</f>
        <v>8</v>
      </c>
      <c r="AL161" s="180" t="n">
        <f aca="false">+AL158*$C160</f>
        <v>8</v>
      </c>
      <c r="AM161" s="180" t="n">
        <f aca="false">+AM158*$C160</f>
        <v>8</v>
      </c>
      <c r="AN161" s="180" t="n">
        <f aca="false">+AN158*$C160</f>
        <v>8</v>
      </c>
      <c r="AO161" s="180" t="n">
        <f aca="false">+AO158*$C160</f>
        <v>8</v>
      </c>
      <c r="AP161" s="180" t="n">
        <f aca="false">+AP158*$C160</f>
        <v>8</v>
      </c>
      <c r="AQ161" s="180" t="n">
        <f aca="false">+AQ158*$C160</f>
        <v>8</v>
      </c>
      <c r="AR161" s="180" t="n">
        <f aca="false">+AR158*$C160</f>
        <v>8</v>
      </c>
      <c r="AS161" s="180" t="n">
        <f aca="false">+AS158*$C160</f>
        <v>8</v>
      </c>
      <c r="AT161" s="180" t="n">
        <f aca="false">+AT158*$C160</f>
        <v>8</v>
      </c>
      <c r="AU161" s="180" t="n">
        <f aca="false">+AU158*$C160</f>
        <v>8</v>
      </c>
      <c r="AV161" s="180" t="n">
        <f aca="false">+AV158*$C160</f>
        <v>8</v>
      </c>
      <c r="AW161" s="180" t="n">
        <f aca="false">+AW158*$C160</f>
        <v>8</v>
      </c>
      <c r="AX161" s="180" t="n">
        <f aca="false">+AX158*$C160</f>
        <v>8</v>
      </c>
      <c r="AY161" s="180" t="n">
        <f aca="false">+AY158*$C160</f>
        <v>8</v>
      </c>
      <c r="AZ161" s="180" t="n">
        <f aca="false">+AZ158*$C160</f>
        <v>8</v>
      </c>
      <c r="BA161" s="182" t="n">
        <f aca="false">+BA158*$C160</f>
        <v>8</v>
      </c>
      <c r="BB161" s="183" t="n">
        <f aca="false">+BB158*$C160</f>
        <v>8</v>
      </c>
      <c r="BC161" s="183"/>
      <c r="BF161" s="183"/>
      <c r="BG161" s="183"/>
      <c r="BH161" s="183"/>
      <c r="BI161" s="183"/>
      <c r="BJ161" s="183"/>
      <c r="BK161" s="183"/>
      <c r="BL161" s="183"/>
      <c r="BM161" s="183"/>
      <c r="BN161" s="183"/>
      <c r="BO161" s="183"/>
      <c r="BP161" s="183"/>
      <c r="BQ161" s="183"/>
      <c r="BR161" s="183"/>
      <c r="BS161" s="183"/>
      <c r="BT161" s="183"/>
      <c r="BU161" s="183"/>
      <c r="BV161" s="183"/>
      <c r="BW161" s="183"/>
      <c r="BX161" s="183"/>
      <c r="BY161" s="183"/>
      <c r="BZ161" s="183"/>
      <c r="CA161" s="183"/>
      <c r="CB161" s="183"/>
      <c r="CC161" s="183"/>
      <c r="CD161" s="183"/>
      <c r="CE161" s="183"/>
      <c r="CF161" s="183"/>
      <c r="CG161" s="183"/>
      <c r="CH161" s="183"/>
      <c r="CI161" s="183"/>
      <c r="CJ161" s="183"/>
      <c r="CK161" s="183"/>
    </row>
    <row r="162" customFormat="false" ht="15" hidden="false" customHeight="true" outlineLevel="0" collapsed="false">
      <c r="A162" s="161"/>
      <c r="B162" s="172" t="str">
        <f aca="false">+'NTP or Sold'!H16</f>
        <v>Fr 6B 50hz power barges</v>
      </c>
      <c r="C162" s="157" t="str">
        <f aca="false">+'NTP or Sold'!T16</f>
        <v>Nigeria Barge II (APACHI)</v>
      </c>
      <c r="D162" s="276"/>
      <c r="E162" s="276"/>
      <c r="F162" s="276"/>
      <c r="G162" s="276"/>
      <c r="H162" s="276"/>
      <c r="I162" s="276"/>
      <c r="J162" s="276"/>
      <c r="K162" s="276"/>
      <c r="L162" s="276"/>
      <c r="M162" s="276"/>
      <c r="N162" s="276"/>
      <c r="O162" s="276"/>
      <c r="P162" s="276"/>
      <c r="Q162" s="276"/>
      <c r="R162" s="276"/>
      <c r="S162" s="276"/>
      <c r="T162" s="276"/>
      <c r="U162" s="276"/>
      <c r="V162" s="276"/>
      <c r="W162" s="276"/>
      <c r="X162" s="276"/>
      <c r="Y162" s="276"/>
      <c r="Z162" s="276"/>
      <c r="AA162" s="235"/>
      <c r="AB162" s="276"/>
      <c r="AC162" s="276"/>
      <c r="AD162" s="276"/>
      <c r="AE162" s="276"/>
      <c r="AF162" s="276"/>
      <c r="AG162" s="276"/>
      <c r="AH162" s="276"/>
      <c r="AI162" s="276"/>
      <c r="AJ162" s="276"/>
      <c r="AK162" s="276"/>
      <c r="AL162" s="276"/>
      <c r="AM162" s="276"/>
      <c r="AN162" s="276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6"/>
      <c r="AY162" s="276"/>
      <c r="AZ162" s="276"/>
      <c r="BA162" s="160"/>
    </row>
    <row r="163" customFormat="false" ht="12.75" hidden="false" customHeight="false" outlineLevel="0" collapsed="false">
      <c r="A163" s="166"/>
      <c r="B163" s="162" t="s">
        <v>128</v>
      </c>
      <c r="C163" s="157"/>
      <c r="D163" s="163" t="n">
        <v>0</v>
      </c>
      <c r="E163" s="163" t="n">
        <v>0</v>
      </c>
      <c r="F163" s="163" t="n">
        <v>0</v>
      </c>
      <c r="G163" s="163" t="n">
        <v>0</v>
      </c>
      <c r="H163" s="163" t="n">
        <v>0</v>
      </c>
      <c r="I163" s="163" t="n">
        <v>0</v>
      </c>
      <c r="J163" s="163" t="n">
        <v>0</v>
      </c>
      <c r="K163" s="163" t="n">
        <v>0</v>
      </c>
      <c r="L163" s="163" t="n">
        <v>0</v>
      </c>
      <c r="M163" s="163" t="n">
        <v>0</v>
      </c>
      <c r="N163" s="163" t="n">
        <v>0</v>
      </c>
      <c r="O163" s="163" t="n">
        <v>0</v>
      </c>
      <c r="P163" s="163" t="n">
        <v>0</v>
      </c>
      <c r="Q163" s="163" t="n">
        <v>0</v>
      </c>
      <c r="R163" s="163" t="n">
        <v>0</v>
      </c>
      <c r="S163" s="163" t="n">
        <v>0</v>
      </c>
      <c r="T163" s="163" t="n">
        <v>0</v>
      </c>
      <c r="U163" s="163" t="n">
        <v>0</v>
      </c>
      <c r="V163" s="163" t="n">
        <v>0</v>
      </c>
      <c r="W163" s="163" t="n">
        <v>1</v>
      </c>
      <c r="X163" s="163" t="n">
        <v>0</v>
      </c>
      <c r="Y163" s="163" t="n">
        <v>0</v>
      </c>
      <c r="Z163" s="163" t="n">
        <v>0</v>
      </c>
      <c r="AA163" s="164" t="n">
        <v>0</v>
      </c>
      <c r="AB163" s="163" t="n">
        <v>0</v>
      </c>
      <c r="AC163" s="163" t="n">
        <v>0</v>
      </c>
      <c r="AD163" s="163" t="n">
        <v>0</v>
      </c>
      <c r="AE163" s="163" t="n">
        <v>0</v>
      </c>
      <c r="AF163" s="163" t="n">
        <v>0</v>
      </c>
      <c r="AG163" s="163" t="n">
        <v>0</v>
      </c>
      <c r="AH163" s="163" t="n">
        <v>0</v>
      </c>
      <c r="AI163" s="163" t="n">
        <v>0</v>
      </c>
      <c r="AJ163" s="163" t="n">
        <v>0</v>
      </c>
      <c r="AK163" s="163" t="n">
        <v>0</v>
      </c>
      <c r="AL163" s="163" t="n">
        <v>0</v>
      </c>
      <c r="AM163" s="163" t="n">
        <v>0</v>
      </c>
      <c r="AN163" s="163" t="n">
        <v>0</v>
      </c>
      <c r="AO163" s="163" t="n">
        <v>0</v>
      </c>
      <c r="AP163" s="163" t="n">
        <v>0</v>
      </c>
      <c r="AQ163" s="163" t="n">
        <v>0</v>
      </c>
      <c r="AR163" s="163" t="n">
        <v>0</v>
      </c>
      <c r="AS163" s="163" t="n">
        <v>0</v>
      </c>
      <c r="AT163" s="163" t="n">
        <v>0</v>
      </c>
      <c r="AU163" s="163" t="n">
        <v>0</v>
      </c>
      <c r="AV163" s="163" t="n">
        <v>0</v>
      </c>
      <c r="AW163" s="163" t="n">
        <v>0</v>
      </c>
      <c r="AX163" s="163" t="n">
        <v>0</v>
      </c>
      <c r="AY163" s="163" t="n">
        <v>0</v>
      </c>
      <c r="AZ163" s="163" t="n">
        <v>0</v>
      </c>
      <c r="BA163" s="165" t="n">
        <v>0</v>
      </c>
      <c r="BB163" s="162" t="n">
        <v>0</v>
      </c>
      <c r="BC163" s="166" t="n">
        <f aca="false">SUM(N163:BB163)</f>
        <v>1</v>
      </c>
    </row>
    <row r="164" customFormat="false" ht="12.75" hidden="false" customHeight="false" outlineLevel="0" collapsed="false">
      <c r="A164" s="166"/>
      <c r="B164" s="162" t="s">
        <v>129</v>
      </c>
      <c r="C164" s="157"/>
      <c r="D164" s="163" t="n">
        <f aca="false">+D163</f>
        <v>0</v>
      </c>
      <c r="E164" s="163" t="n">
        <f aca="false">+D164+E163</f>
        <v>0</v>
      </c>
      <c r="F164" s="163" t="n">
        <f aca="false">+E164+F163</f>
        <v>0</v>
      </c>
      <c r="G164" s="163" t="n">
        <f aca="false">+F164+G163</f>
        <v>0</v>
      </c>
      <c r="H164" s="163" t="n">
        <f aca="false">+G164+H163</f>
        <v>0</v>
      </c>
      <c r="I164" s="163" t="n">
        <f aca="false">+H164+I163</f>
        <v>0</v>
      </c>
      <c r="J164" s="163" t="n">
        <f aca="false">+I164+J163</f>
        <v>0</v>
      </c>
      <c r="K164" s="163" t="n">
        <f aca="false">+J164+K163</f>
        <v>0</v>
      </c>
      <c r="L164" s="163" t="n">
        <f aca="false">+K164+L163</f>
        <v>0</v>
      </c>
      <c r="M164" s="163" t="n">
        <f aca="false">+L164+M163</f>
        <v>0</v>
      </c>
      <c r="N164" s="163" t="n">
        <f aca="false">+M164+N163</f>
        <v>0</v>
      </c>
      <c r="O164" s="163" t="n">
        <f aca="false">+N164+O163</f>
        <v>0</v>
      </c>
      <c r="P164" s="163" t="n">
        <f aca="false">+O164+P163</f>
        <v>0</v>
      </c>
      <c r="Q164" s="163" t="n">
        <f aca="false">+P164+Q163</f>
        <v>0</v>
      </c>
      <c r="R164" s="163" t="n">
        <f aca="false">+Q164+R163</f>
        <v>0</v>
      </c>
      <c r="S164" s="163" t="n">
        <f aca="false">+R164+S163</f>
        <v>0</v>
      </c>
      <c r="T164" s="163" t="n">
        <f aca="false">+S164+T163</f>
        <v>0</v>
      </c>
      <c r="U164" s="163" t="n">
        <f aca="false">+T164+U163</f>
        <v>0</v>
      </c>
      <c r="V164" s="163" t="n">
        <f aca="false">+U164+V163</f>
        <v>0</v>
      </c>
      <c r="W164" s="163" t="n">
        <f aca="false">+V164+W163</f>
        <v>1</v>
      </c>
      <c r="X164" s="163" t="n">
        <f aca="false">+W164+X163</f>
        <v>1</v>
      </c>
      <c r="Y164" s="163" t="n">
        <f aca="false">+X164+Y163</f>
        <v>1</v>
      </c>
      <c r="Z164" s="163" t="n">
        <f aca="false">+Y164+Z163</f>
        <v>1</v>
      </c>
      <c r="AA164" s="164" t="n">
        <f aca="false">+Z164+AA163</f>
        <v>1</v>
      </c>
      <c r="AB164" s="163" t="n">
        <f aca="false">+AA164+AB163</f>
        <v>1</v>
      </c>
      <c r="AC164" s="163" t="n">
        <f aca="false">+AB164+AC163</f>
        <v>1</v>
      </c>
      <c r="AD164" s="163" t="n">
        <f aca="false">+AC164+AD163</f>
        <v>1</v>
      </c>
      <c r="AE164" s="163" t="n">
        <f aca="false">+AD164+AE163</f>
        <v>1</v>
      </c>
      <c r="AF164" s="163" t="n">
        <f aca="false">+AE164+AF163</f>
        <v>1</v>
      </c>
      <c r="AG164" s="163" t="n">
        <f aca="false">+AF164+AG163</f>
        <v>1</v>
      </c>
      <c r="AH164" s="163" t="n">
        <f aca="false">+AG164+AH163</f>
        <v>1</v>
      </c>
      <c r="AI164" s="163" t="n">
        <f aca="false">+AH164+AI163</f>
        <v>1</v>
      </c>
      <c r="AJ164" s="163" t="n">
        <f aca="false">+AI164+AJ163</f>
        <v>1</v>
      </c>
      <c r="AK164" s="163" t="n">
        <f aca="false">+AJ164+AK163</f>
        <v>1</v>
      </c>
      <c r="AL164" s="163" t="n">
        <f aca="false">+AK164+AL163</f>
        <v>1</v>
      </c>
      <c r="AM164" s="163" t="n">
        <f aca="false">+AL164+AM163</f>
        <v>1</v>
      </c>
      <c r="AN164" s="163" t="n">
        <f aca="false">+AM164+AN163</f>
        <v>1</v>
      </c>
      <c r="AO164" s="163" t="n">
        <f aca="false">+AN164+AO163</f>
        <v>1</v>
      </c>
      <c r="AP164" s="163" t="n">
        <f aca="false">+AO164+AP163</f>
        <v>1</v>
      </c>
      <c r="AQ164" s="163" t="n">
        <f aca="false">+AP164+AQ163</f>
        <v>1</v>
      </c>
      <c r="AR164" s="163" t="n">
        <f aca="false">+AQ164+AR163</f>
        <v>1</v>
      </c>
      <c r="AS164" s="163" t="n">
        <f aca="false">+AR164+AS163</f>
        <v>1</v>
      </c>
      <c r="AT164" s="163" t="n">
        <f aca="false">+AS164+AT163</f>
        <v>1</v>
      </c>
      <c r="AU164" s="163" t="n">
        <f aca="false">+AT164+AU163</f>
        <v>1</v>
      </c>
      <c r="AV164" s="163" t="n">
        <f aca="false">+AU164+AV163</f>
        <v>1</v>
      </c>
      <c r="AW164" s="163" t="n">
        <f aca="false">+AV164+AW163</f>
        <v>1</v>
      </c>
      <c r="AX164" s="163" t="n">
        <f aca="false">+AW164+AX163</f>
        <v>1</v>
      </c>
      <c r="AY164" s="163" t="n">
        <f aca="false">+AX164+AY163</f>
        <v>1</v>
      </c>
      <c r="AZ164" s="163" t="n">
        <f aca="false">+AY164+AZ163</f>
        <v>1</v>
      </c>
      <c r="BA164" s="165" t="n">
        <f aca="false">+AZ164+BA163</f>
        <v>1</v>
      </c>
      <c r="BB164" s="162" t="n">
        <f aca="false">+BA164+BB163</f>
        <v>1</v>
      </c>
    </row>
    <row r="165" customFormat="false" ht="12.75" hidden="false" customHeight="false" outlineLevel="0" collapsed="false">
      <c r="A165" s="166"/>
      <c r="B165" s="162" t="s">
        <v>130</v>
      </c>
      <c r="C165" s="157"/>
      <c r="D165" s="163" t="n">
        <v>0</v>
      </c>
      <c r="E165" s="163" t="n">
        <v>0</v>
      </c>
      <c r="F165" s="163" t="n">
        <v>0</v>
      </c>
      <c r="G165" s="163" t="n">
        <v>0</v>
      </c>
      <c r="H165" s="163" t="n">
        <v>0</v>
      </c>
      <c r="I165" s="163" t="n">
        <v>0</v>
      </c>
      <c r="J165" s="163" t="n">
        <v>0</v>
      </c>
      <c r="K165" s="163" t="n">
        <v>0</v>
      </c>
      <c r="L165" s="163" t="n">
        <v>0</v>
      </c>
      <c r="M165" s="163" t="n">
        <v>0</v>
      </c>
      <c r="N165" s="163" t="n">
        <v>0</v>
      </c>
      <c r="O165" s="163" t="n">
        <v>0</v>
      </c>
      <c r="P165" s="163" t="n">
        <v>0</v>
      </c>
      <c r="Q165" s="163" t="n">
        <v>0</v>
      </c>
      <c r="R165" s="163" t="n">
        <v>0</v>
      </c>
      <c r="S165" s="163" t="n">
        <v>0</v>
      </c>
      <c r="T165" s="163" t="n">
        <v>0</v>
      </c>
      <c r="U165" s="163" t="n">
        <v>0</v>
      </c>
      <c r="V165" s="163" t="n">
        <v>0</v>
      </c>
      <c r="W165" s="163" t="n">
        <v>1</v>
      </c>
      <c r="X165" s="163" t="n">
        <v>0</v>
      </c>
      <c r="Y165" s="163" t="n">
        <v>0</v>
      </c>
      <c r="Z165" s="163" t="n">
        <v>0</v>
      </c>
      <c r="AA165" s="164" t="n">
        <v>0</v>
      </c>
      <c r="AB165" s="163" t="n">
        <v>0</v>
      </c>
      <c r="AC165" s="163" t="n">
        <v>0</v>
      </c>
      <c r="AD165" s="163" t="n">
        <v>0</v>
      </c>
      <c r="AE165" s="163" t="n">
        <v>0</v>
      </c>
      <c r="AF165" s="163" t="n">
        <v>0</v>
      </c>
      <c r="AG165" s="163" t="n">
        <v>0</v>
      </c>
      <c r="AH165" s="163" t="n">
        <v>0</v>
      </c>
      <c r="AI165" s="163" t="n">
        <v>0</v>
      </c>
      <c r="AJ165" s="163" t="n">
        <v>0</v>
      </c>
      <c r="AK165" s="163" t="n">
        <v>0</v>
      </c>
      <c r="AL165" s="163" t="n">
        <v>0</v>
      </c>
      <c r="AM165" s="163" t="n">
        <v>0</v>
      </c>
      <c r="AN165" s="163" t="n">
        <v>0</v>
      </c>
      <c r="AO165" s="163" t="n">
        <v>0</v>
      </c>
      <c r="AP165" s="163" t="n">
        <v>0</v>
      </c>
      <c r="AQ165" s="163" t="n">
        <v>0</v>
      </c>
      <c r="AR165" s="163" t="n">
        <v>0</v>
      </c>
      <c r="AS165" s="163" t="n">
        <v>0</v>
      </c>
      <c r="AT165" s="163" t="n">
        <v>0</v>
      </c>
      <c r="AU165" s="163" t="n">
        <v>0</v>
      </c>
      <c r="AV165" s="163" t="n">
        <v>0</v>
      </c>
      <c r="AW165" s="163" t="n">
        <v>0</v>
      </c>
      <c r="AX165" s="163" t="n">
        <v>0</v>
      </c>
      <c r="AY165" s="163" t="n">
        <v>0</v>
      </c>
      <c r="AZ165" s="163" t="n">
        <v>0</v>
      </c>
      <c r="BA165" s="165" t="n">
        <v>0</v>
      </c>
      <c r="BB165" s="162" t="n">
        <v>0</v>
      </c>
      <c r="BC165" s="166" t="n">
        <f aca="false">SUM(N165:BB165)</f>
        <v>1</v>
      </c>
    </row>
    <row r="166" customFormat="false" ht="12.75" hidden="false" customHeight="false" outlineLevel="0" collapsed="false">
      <c r="A166" s="166"/>
      <c r="B166" s="162" t="s">
        <v>131</v>
      </c>
      <c r="C166" s="157"/>
      <c r="D166" s="163" t="n">
        <f aca="false">+D165</f>
        <v>0</v>
      </c>
      <c r="E166" s="163" t="n">
        <f aca="false">+D166+E165</f>
        <v>0</v>
      </c>
      <c r="F166" s="163" t="n">
        <f aca="false">+E166+F165</f>
        <v>0</v>
      </c>
      <c r="G166" s="163" t="n">
        <f aca="false">+F166+G165</f>
        <v>0</v>
      </c>
      <c r="H166" s="163" t="n">
        <f aca="false">+G166+H165</f>
        <v>0</v>
      </c>
      <c r="I166" s="163" t="n">
        <f aca="false">+H166+I165</f>
        <v>0</v>
      </c>
      <c r="J166" s="163" t="n">
        <f aca="false">+I166+J165</f>
        <v>0</v>
      </c>
      <c r="K166" s="163" t="n">
        <f aca="false">+J166+K165</f>
        <v>0</v>
      </c>
      <c r="L166" s="163" t="n">
        <f aca="false">+K166+L165</f>
        <v>0</v>
      </c>
      <c r="M166" s="163" t="n">
        <f aca="false">+L166+M165</f>
        <v>0</v>
      </c>
      <c r="N166" s="163" t="n">
        <f aca="false">+M166+N165</f>
        <v>0</v>
      </c>
      <c r="O166" s="163" t="n">
        <f aca="false">+N166+O165</f>
        <v>0</v>
      </c>
      <c r="P166" s="163" t="n">
        <f aca="false">+O166+P165</f>
        <v>0</v>
      </c>
      <c r="Q166" s="163" t="n">
        <f aca="false">+P166+Q165</f>
        <v>0</v>
      </c>
      <c r="R166" s="163" t="n">
        <f aca="false">+Q166+R165</f>
        <v>0</v>
      </c>
      <c r="S166" s="163" t="n">
        <f aca="false">+R166+S165</f>
        <v>0</v>
      </c>
      <c r="T166" s="163" t="n">
        <f aca="false">+S166+T165</f>
        <v>0</v>
      </c>
      <c r="U166" s="163" t="n">
        <f aca="false">+T166+U165</f>
        <v>0</v>
      </c>
      <c r="V166" s="163" t="n">
        <f aca="false">+U166+V165</f>
        <v>0</v>
      </c>
      <c r="W166" s="163" t="n">
        <f aca="false">+V166+W165</f>
        <v>1</v>
      </c>
      <c r="X166" s="163" t="n">
        <f aca="false">+W166+X165</f>
        <v>1</v>
      </c>
      <c r="Y166" s="163" t="n">
        <f aca="false">+X166+Y165</f>
        <v>1</v>
      </c>
      <c r="Z166" s="163" t="n">
        <f aca="false">+Y166+Z165</f>
        <v>1</v>
      </c>
      <c r="AA166" s="164" t="n">
        <f aca="false">+Z166+AA165</f>
        <v>1</v>
      </c>
      <c r="AB166" s="163" t="n">
        <f aca="false">+AA166+AB165</f>
        <v>1</v>
      </c>
      <c r="AC166" s="163" t="n">
        <f aca="false">+AB166+AC165</f>
        <v>1</v>
      </c>
      <c r="AD166" s="163" t="n">
        <f aca="false">+AC166+AD165</f>
        <v>1</v>
      </c>
      <c r="AE166" s="163" t="n">
        <f aca="false">+AD166+AE165</f>
        <v>1</v>
      </c>
      <c r="AF166" s="163" t="n">
        <f aca="false">+AE166+AF165</f>
        <v>1</v>
      </c>
      <c r="AG166" s="163" t="n">
        <f aca="false">+AF166+AG165</f>
        <v>1</v>
      </c>
      <c r="AH166" s="163" t="n">
        <f aca="false">+AG166+AH165</f>
        <v>1</v>
      </c>
      <c r="AI166" s="163" t="n">
        <f aca="false">+AH166+AI165</f>
        <v>1</v>
      </c>
      <c r="AJ166" s="163" t="n">
        <f aca="false">+AI166+AJ165</f>
        <v>1</v>
      </c>
      <c r="AK166" s="163" t="n">
        <f aca="false">+AJ166+AK165</f>
        <v>1</v>
      </c>
      <c r="AL166" s="163" t="n">
        <f aca="false">+AK166+AL165</f>
        <v>1</v>
      </c>
      <c r="AM166" s="163" t="n">
        <f aca="false">+AL166+AM165</f>
        <v>1</v>
      </c>
      <c r="AN166" s="163" t="n">
        <f aca="false">+AM166+AN165</f>
        <v>1</v>
      </c>
      <c r="AO166" s="163" t="n">
        <f aca="false">+AN166+AO165</f>
        <v>1</v>
      </c>
      <c r="AP166" s="163" t="n">
        <f aca="false">+AO166+AP165</f>
        <v>1</v>
      </c>
      <c r="AQ166" s="163" t="n">
        <f aca="false">+AP166+AQ165</f>
        <v>1</v>
      </c>
      <c r="AR166" s="163" t="n">
        <f aca="false">+AQ166+AR165</f>
        <v>1</v>
      </c>
      <c r="AS166" s="163" t="n">
        <f aca="false">+AR166+AS165</f>
        <v>1</v>
      </c>
      <c r="AT166" s="163" t="n">
        <f aca="false">+AS166+AT165</f>
        <v>1</v>
      </c>
      <c r="AU166" s="163" t="n">
        <f aca="false">+AT166+AU165</f>
        <v>1</v>
      </c>
      <c r="AV166" s="163" t="n">
        <f aca="false">+AU166+AV165</f>
        <v>1</v>
      </c>
      <c r="AW166" s="163" t="n">
        <f aca="false">+AV166+AW165</f>
        <v>1</v>
      </c>
      <c r="AX166" s="163" t="n">
        <f aca="false">+AW166+AX165</f>
        <v>1</v>
      </c>
      <c r="AY166" s="163" t="n">
        <f aca="false">+AX166+AY165</f>
        <v>1</v>
      </c>
      <c r="AZ166" s="163" t="n">
        <f aca="false">+AY166+AZ165</f>
        <v>1</v>
      </c>
      <c r="BA166" s="165" t="n">
        <f aca="false">+AZ166+BA165</f>
        <v>1</v>
      </c>
      <c r="BB166" s="162" t="n">
        <f aca="false">+BA166+BB165</f>
        <v>1</v>
      </c>
    </row>
    <row r="167" customFormat="false" ht="12.75" hidden="false" customHeight="false" outlineLevel="0" collapsed="false">
      <c r="A167" s="171"/>
      <c r="B167" s="167"/>
      <c r="C167" s="157"/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  <c r="Z167" s="168"/>
      <c r="AA167" s="169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8"/>
      <c r="AL167" s="168"/>
      <c r="AM167" s="168"/>
      <c r="AN167" s="168"/>
      <c r="AO167" s="168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70"/>
      <c r="BB167" s="167"/>
    </row>
    <row r="168" customFormat="false" ht="12.75" hidden="false" customHeight="false" outlineLevel="0" collapsed="false">
      <c r="A168" s="172"/>
      <c r="B168" s="172" t="s">
        <v>132</v>
      </c>
      <c r="C168" s="173" t="n">
        <v>7</v>
      </c>
      <c r="D168" s="174" t="n">
        <f aca="false">+D164*$C168</f>
        <v>0</v>
      </c>
      <c r="E168" s="174" t="n">
        <f aca="false">+E164*$C168</f>
        <v>0</v>
      </c>
      <c r="F168" s="174" t="n">
        <f aca="false">+F164*$C168</f>
        <v>0</v>
      </c>
      <c r="G168" s="174" t="n">
        <f aca="false">+G164*$C168</f>
        <v>0</v>
      </c>
      <c r="H168" s="174" t="n">
        <f aca="false">+H164*$C168</f>
        <v>0</v>
      </c>
      <c r="I168" s="174" t="n">
        <f aca="false">+I164*$C168</f>
        <v>0</v>
      </c>
      <c r="J168" s="174" t="n">
        <f aca="false">+J164*$C168</f>
        <v>0</v>
      </c>
      <c r="K168" s="174" t="n">
        <f aca="false">+K164*$C168</f>
        <v>0</v>
      </c>
      <c r="L168" s="174" t="n">
        <f aca="false">+L164*$C168</f>
        <v>0</v>
      </c>
      <c r="M168" s="174" t="n">
        <f aca="false">+M164*$C168</f>
        <v>0</v>
      </c>
      <c r="N168" s="174" t="n">
        <f aca="false">+N164*$C168</f>
        <v>0</v>
      </c>
      <c r="O168" s="174" t="n">
        <f aca="false">+O164*$C168</f>
        <v>0</v>
      </c>
      <c r="P168" s="174" t="n">
        <f aca="false">+P164*$C168</f>
        <v>0</v>
      </c>
      <c r="Q168" s="174" t="n">
        <f aca="false">+Q164*$C168</f>
        <v>0</v>
      </c>
      <c r="R168" s="174" t="n">
        <f aca="false">+R164*$C168</f>
        <v>0</v>
      </c>
      <c r="S168" s="174" t="n">
        <f aca="false">+S164*$C168</f>
        <v>0</v>
      </c>
      <c r="T168" s="174" t="n">
        <f aca="false">+T164*$C168</f>
        <v>0</v>
      </c>
      <c r="U168" s="174" t="n">
        <f aca="false">+U164*$C168</f>
        <v>0</v>
      </c>
      <c r="V168" s="174" t="n">
        <f aca="false">+V164*$C168</f>
        <v>0</v>
      </c>
      <c r="W168" s="174" t="n">
        <f aca="false">+W164*$C168</f>
        <v>7</v>
      </c>
      <c r="X168" s="174" t="n">
        <f aca="false">+X164*$C168</f>
        <v>7</v>
      </c>
      <c r="Y168" s="174" t="n">
        <f aca="false">+Y164*$C168</f>
        <v>7</v>
      </c>
      <c r="Z168" s="174" t="n">
        <f aca="false">+Z164*$C168</f>
        <v>7</v>
      </c>
      <c r="AA168" s="175" t="n">
        <f aca="false">+AA164*$C168</f>
        <v>7</v>
      </c>
      <c r="AB168" s="174" t="n">
        <f aca="false">+AB164*$C168</f>
        <v>7</v>
      </c>
      <c r="AC168" s="174" t="n">
        <f aca="false">+AC164*$C168</f>
        <v>7</v>
      </c>
      <c r="AD168" s="174" t="n">
        <f aca="false">+AD164*$C168</f>
        <v>7</v>
      </c>
      <c r="AE168" s="174" t="n">
        <f aca="false">+AE164*$C168</f>
        <v>7</v>
      </c>
      <c r="AF168" s="174" t="n">
        <f aca="false">+AF164*$C168</f>
        <v>7</v>
      </c>
      <c r="AG168" s="174" t="n">
        <f aca="false">+AG164*$C168</f>
        <v>7</v>
      </c>
      <c r="AH168" s="174" t="n">
        <f aca="false">+AH164*$C168</f>
        <v>7</v>
      </c>
      <c r="AI168" s="174" t="n">
        <f aca="false">+AI164*$C168</f>
        <v>7</v>
      </c>
      <c r="AJ168" s="174" t="n">
        <f aca="false">+AJ164*$C168</f>
        <v>7</v>
      </c>
      <c r="AK168" s="174" t="n">
        <f aca="false">+AK164*$C168</f>
        <v>7</v>
      </c>
      <c r="AL168" s="174" t="n">
        <f aca="false">+AL164*$C168</f>
        <v>7</v>
      </c>
      <c r="AM168" s="174" t="n">
        <f aca="false">+AM164*$C168</f>
        <v>7</v>
      </c>
      <c r="AN168" s="174" t="n">
        <f aca="false">+AN164*$C168</f>
        <v>7</v>
      </c>
      <c r="AO168" s="174" t="n">
        <f aca="false">+AO164*$C168</f>
        <v>7</v>
      </c>
      <c r="AP168" s="174" t="n">
        <f aca="false">+AP164*$C168</f>
        <v>7</v>
      </c>
      <c r="AQ168" s="174" t="n">
        <f aca="false">+AQ164*$C168</f>
        <v>7</v>
      </c>
      <c r="AR168" s="174" t="n">
        <f aca="false">+AR164*$C168</f>
        <v>7</v>
      </c>
      <c r="AS168" s="174" t="n">
        <f aca="false">+AS164*$C168</f>
        <v>7</v>
      </c>
      <c r="AT168" s="174" t="n">
        <f aca="false">+AT164*$C168</f>
        <v>7</v>
      </c>
      <c r="AU168" s="174" t="n">
        <f aca="false">+AU164*$C168</f>
        <v>7</v>
      </c>
      <c r="AV168" s="174" t="n">
        <f aca="false">+AV164*$C168</f>
        <v>7</v>
      </c>
      <c r="AW168" s="174" t="n">
        <f aca="false">+AW164*$C168</f>
        <v>7</v>
      </c>
      <c r="AX168" s="174" t="n">
        <f aca="false">+AX164*$C168</f>
        <v>7</v>
      </c>
      <c r="AY168" s="174" t="n">
        <f aca="false">+AY164*$C168</f>
        <v>7</v>
      </c>
      <c r="AZ168" s="174" t="n">
        <f aca="false">+AZ164*$C168</f>
        <v>7</v>
      </c>
      <c r="BA168" s="176" t="n">
        <f aca="false">+BA164*$C168</f>
        <v>7</v>
      </c>
      <c r="BB168" s="177" t="n">
        <f aca="false">+BB164*$C168</f>
        <v>7</v>
      </c>
      <c r="BC168" s="177"/>
      <c r="BF168" s="177"/>
      <c r="BG168" s="177"/>
      <c r="BH168" s="177"/>
      <c r="BI168" s="177"/>
      <c r="BJ168" s="177"/>
      <c r="BK168" s="177"/>
      <c r="BL168" s="177"/>
      <c r="BM168" s="177"/>
      <c r="BN168" s="177"/>
      <c r="BO168" s="177"/>
      <c r="BP168" s="177"/>
      <c r="BQ168" s="177"/>
      <c r="BR168" s="177"/>
      <c r="BS168" s="177"/>
      <c r="BT168" s="177"/>
      <c r="BU168" s="177"/>
      <c r="BV168" s="177"/>
      <c r="BW168" s="177"/>
      <c r="BX168" s="177"/>
      <c r="BY168" s="177"/>
      <c r="BZ168" s="177"/>
      <c r="CA168" s="177"/>
      <c r="CB168" s="177"/>
      <c r="CC168" s="177"/>
      <c r="CD168" s="177"/>
      <c r="CE168" s="177"/>
      <c r="CF168" s="177"/>
      <c r="CG168" s="177"/>
      <c r="CH168" s="177"/>
      <c r="CI168" s="177"/>
      <c r="CJ168" s="177"/>
      <c r="CK168" s="177"/>
    </row>
    <row r="169" customFormat="false" ht="13.5" hidden="false" customHeight="false" outlineLevel="0" collapsed="false">
      <c r="A169" s="178"/>
      <c r="B169" s="178" t="s">
        <v>133</v>
      </c>
      <c r="C169" s="179" t="str">
        <f aca="false">+'NTP or Sold'!C16</f>
        <v>NTP</v>
      </c>
      <c r="D169" s="180" t="n">
        <f aca="false">+D166*$C168</f>
        <v>0</v>
      </c>
      <c r="E169" s="180" t="n">
        <f aca="false">+E166*$C168</f>
        <v>0</v>
      </c>
      <c r="F169" s="180" t="n">
        <f aca="false">+F166*$C168</f>
        <v>0</v>
      </c>
      <c r="G169" s="180" t="n">
        <f aca="false">+G166*$C168</f>
        <v>0</v>
      </c>
      <c r="H169" s="180" t="n">
        <f aca="false">+H166*$C168</f>
        <v>0</v>
      </c>
      <c r="I169" s="180" t="n">
        <f aca="false">+I166*$C168</f>
        <v>0</v>
      </c>
      <c r="J169" s="180" t="n">
        <f aca="false">+J166*$C168</f>
        <v>0</v>
      </c>
      <c r="K169" s="180" t="n">
        <f aca="false">+K166*$C168</f>
        <v>0</v>
      </c>
      <c r="L169" s="180" t="n">
        <f aca="false">+L166*$C168</f>
        <v>0</v>
      </c>
      <c r="M169" s="180" t="n">
        <f aca="false">+M166*$C168</f>
        <v>0</v>
      </c>
      <c r="N169" s="180" t="n">
        <f aca="false">+N166*$C168</f>
        <v>0</v>
      </c>
      <c r="O169" s="180" t="n">
        <f aca="false">+O166*$C168</f>
        <v>0</v>
      </c>
      <c r="P169" s="180" t="n">
        <f aca="false">+P166*$C168</f>
        <v>0</v>
      </c>
      <c r="Q169" s="180" t="n">
        <f aca="false">+Q166*$C168</f>
        <v>0</v>
      </c>
      <c r="R169" s="180" t="n">
        <f aca="false">+R166*$C168</f>
        <v>0</v>
      </c>
      <c r="S169" s="180" t="n">
        <f aca="false">+S166*$C168</f>
        <v>0</v>
      </c>
      <c r="T169" s="180" t="n">
        <f aca="false">+T166*$C168</f>
        <v>0</v>
      </c>
      <c r="U169" s="180" t="n">
        <f aca="false">+U166*$C168</f>
        <v>0</v>
      </c>
      <c r="V169" s="180" t="n">
        <f aca="false">+V166*$C168</f>
        <v>0</v>
      </c>
      <c r="W169" s="180" t="n">
        <f aca="false">+W166*$C168</f>
        <v>7</v>
      </c>
      <c r="X169" s="180" t="n">
        <f aca="false">+X166*$C168</f>
        <v>7</v>
      </c>
      <c r="Y169" s="180" t="n">
        <f aca="false">+Y166*$C168</f>
        <v>7</v>
      </c>
      <c r="Z169" s="180" t="n">
        <f aca="false">+Z166*$C168</f>
        <v>7</v>
      </c>
      <c r="AA169" s="181" t="n">
        <f aca="false">+AA166*$C168</f>
        <v>7</v>
      </c>
      <c r="AB169" s="180" t="n">
        <f aca="false">+AB166*$C168</f>
        <v>7</v>
      </c>
      <c r="AC169" s="180" t="n">
        <f aca="false">+AC166*$C168</f>
        <v>7</v>
      </c>
      <c r="AD169" s="180" t="n">
        <f aca="false">+AD166*$C168</f>
        <v>7</v>
      </c>
      <c r="AE169" s="180" t="n">
        <f aca="false">+AE166*$C168</f>
        <v>7</v>
      </c>
      <c r="AF169" s="180" t="n">
        <f aca="false">+AF166*$C168</f>
        <v>7</v>
      </c>
      <c r="AG169" s="180" t="n">
        <f aca="false">+AG166*$C168</f>
        <v>7</v>
      </c>
      <c r="AH169" s="180" t="n">
        <f aca="false">+AH166*$C168</f>
        <v>7</v>
      </c>
      <c r="AI169" s="180" t="n">
        <f aca="false">+AI166*$C168</f>
        <v>7</v>
      </c>
      <c r="AJ169" s="180" t="n">
        <f aca="false">+AJ166*$C168</f>
        <v>7</v>
      </c>
      <c r="AK169" s="180" t="n">
        <f aca="false">+AK166*$C168</f>
        <v>7</v>
      </c>
      <c r="AL169" s="180" t="n">
        <f aca="false">+AL166*$C168</f>
        <v>7</v>
      </c>
      <c r="AM169" s="180" t="n">
        <f aca="false">+AM166*$C168</f>
        <v>7</v>
      </c>
      <c r="AN169" s="180" t="n">
        <f aca="false">+AN166*$C168</f>
        <v>7</v>
      </c>
      <c r="AO169" s="180" t="n">
        <f aca="false">+AO166*$C168</f>
        <v>7</v>
      </c>
      <c r="AP169" s="180" t="n">
        <f aca="false">+AP166*$C168</f>
        <v>7</v>
      </c>
      <c r="AQ169" s="180" t="n">
        <f aca="false">+AQ166*$C168</f>
        <v>7</v>
      </c>
      <c r="AR169" s="180" t="n">
        <f aca="false">+AR166*$C168</f>
        <v>7</v>
      </c>
      <c r="AS169" s="180" t="n">
        <f aca="false">+AS166*$C168</f>
        <v>7</v>
      </c>
      <c r="AT169" s="180" t="n">
        <f aca="false">+AT166*$C168</f>
        <v>7</v>
      </c>
      <c r="AU169" s="180" t="n">
        <f aca="false">+AU166*$C168</f>
        <v>7</v>
      </c>
      <c r="AV169" s="180" t="n">
        <f aca="false">+AV166*$C168</f>
        <v>7</v>
      </c>
      <c r="AW169" s="180" t="n">
        <f aca="false">+AW166*$C168</f>
        <v>7</v>
      </c>
      <c r="AX169" s="180" t="n">
        <f aca="false">+AX166*$C168</f>
        <v>7</v>
      </c>
      <c r="AY169" s="180" t="n">
        <f aca="false">+AY166*$C168</f>
        <v>7</v>
      </c>
      <c r="AZ169" s="180" t="n">
        <f aca="false">+AZ166*$C168</f>
        <v>7</v>
      </c>
      <c r="BA169" s="182" t="n">
        <f aca="false">+BA166*$C168</f>
        <v>7</v>
      </c>
      <c r="BB169" s="183" t="n">
        <f aca="false">+BB166*$C168</f>
        <v>7</v>
      </c>
      <c r="BC169" s="183"/>
      <c r="BF169" s="183"/>
      <c r="BG169" s="183"/>
      <c r="BH169" s="183"/>
      <c r="BI169" s="183"/>
      <c r="BJ169" s="183"/>
      <c r="BK169" s="183"/>
      <c r="BL169" s="183"/>
      <c r="BM169" s="183"/>
      <c r="BN169" s="183"/>
      <c r="BO169" s="183"/>
      <c r="BP169" s="183"/>
      <c r="BQ169" s="183"/>
      <c r="BR169" s="183"/>
      <c r="BS169" s="183"/>
      <c r="BT169" s="183"/>
      <c r="BU169" s="183"/>
      <c r="BV169" s="183"/>
      <c r="BW169" s="183"/>
      <c r="BX169" s="183"/>
      <c r="BY169" s="183"/>
      <c r="BZ169" s="183"/>
      <c r="CA169" s="183"/>
      <c r="CB169" s="183"/>
      <c r="CC169" s="183"/>
      <c r="CD169" s="183"/>
      <c r="CE169" s="183"/>
      <c r="CF169" s="183"/>
      <c r="CG169" s="183"/>
      <c r="CH169" s="183"/>
      <c r="CI169" s="183"/>
      <c r="CJ169" s="183"/>
      <c r="CK169" s="183"/>
    </row>
    <row r="170" customFormat="false" ht="15" hidden="false" customHeight="true" outlineLevel="0" collapsed="false">
      <c r="A170" s="161"/>
      <c r="B170" s="172" t="str">
        <f aca="false">+'NTP or Sold'!H17</f>
        <v>Fr 6B 50hz power barges</v>
      </c>
      <c r="C170" s="157" t="str">
        <f aca="false">+'NTP or Sold'!T17</f>
        <v>Nigeria Barge II (APACHI)</v>
      </c>
      <c r="D170" s="276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  <c r="V170" s="276"/>
      <c r="W170" s="276"/>
      <c r="X170" s="276"/>
      <c r="Y170" s="276"/>
      <c r="Z170" s="276"/>
      <c r="AA170" s="235"/>
      <c r="AB170" s="276"/>
      <c r="AC170" s="276"/>
      <c r="AD170" s="276"/>
      <c r="AE170" s="276"/>
      <c r="AF170" s="276"/>
      <c r="AG170" s="276"/>
      <c r="AH170" s="276"/>
      <c r="AI170" s="276"/>
      <c r="AJ170" s="276"/>
      <c r="AK170" s="276"/>
      <c r="AL170" s="276"/>
      <c r="AM170" s="276"/>
      <c r="AN170" s="276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6"/>
      <c r="AY170" s="276"/>
      <c r="AZ170" s="276"/>
      <c r="BA170" s="160"/>
    </row>
    <row r="171" customFormat="false" ht="12.75" hidden="false" customHeight="false" outlineLevel="0" collapsed="false">
      <c r="A171" s="166"/>
      <c r="B171" s="162" t="s">
        <v>128</v>
      </c>
      <c r="C171" s="157"/>
      <c r="D171" s="163" t="n">
        <v>0.053</v>
      </c>
      <c r="E171" s="163" t="n">
        <v>0.01</v>
      </c>
      <c r="F171" s="163" t="n">
        <v>0.01</v>
      </c>
      <c r="G171" s="163" t="n">
        <v>0.01</v>
      </c>
      <c r="H171" s="163" t="n">
        <v>0.01</v>
      </c>
      <c r="I171" s="163" t="n">
        <v>0.01</v>
      </c>
      <c r="J171" s="163" t="n">
        <v>0.039</v>
      </c>
      <c r="K171" s="163" t="n">
        <v>0.039</v>
      </c>
      <c r="L171" s="163" t="n">
        <v>0.039</v>
      </c>
      <c r="M171" s="163" t="n">
        <v>0.039</v>
      </c>
      <c r="N171" s="163" t="n">
        <v>0.039</v>
      </c>
      <c r="O171" s="163" t="n">
        <v>0.039</v>
      </c>
      <c r="P171" s="163" t="n">
        <v>0.039</v>
      </c>
      <c r="Q171" s="163" t="n">
        <v>0.039</v>
      </c>
      <c r="R171" s="163" t="n">
        <v>0.039</v>
      </c>
      <c r="S171" s="163" t="n">
        <v>0.039</v>
      </c>
      <c r="T171" s="163" t="n">
        <v>0.039</v>
      </c>
      <c r="U171" s="163" t="n">
        <v>0.039</v>
      </c>
      <c r="V171" s="163" t="n">
        <v>0.039</v>
      </c>
      <c r="W171" s="163" t="n">
        <v>0.039</v>
      </c>
      <c r="X171" s="163" t="n">
        <v>0.039</v>
      </c>
      <c r="Y171" s="163" t="n">
        <v>0.162</v>
      </c>
      <c r="Z171" s="163" t="n">
        <v>0.15</v>
      </c>
      <c r="AA171" s="164" t="n">
        <v>0</v>
      </c>
      <c r="AB171" s="163" t="n">
        <v>0</v>
      </c>
      <c r="AC171" s="163" t="n">
        <v>0</v>
      </c>
      <c r="AD171" s="163" t="n">
        <v>0</v>
      </c>
      <c r="AE171" s="163" t="n">
        <v>0</v>
      </c>
      <c r="AF171" s="163" t="n">
        <v>0</v>
      </c>
      <c r="AG171" s="163" t="n">
        <v>0</v>
      </c>
      <c r="AH171" s="163" t="n">
        <v>0</v>
      </c>
      <c r="AI171" s="163" t="n">
        <v>0</v>
      </c>
      <c r="AJ171" s="163" t="n">
        <v>0</v>
      </c>
      <c r="AK171" s="163" t="n">
        <v>0</v>
      </c>
      <c r="AL171" s="163" t="n">
        <v>0</v>
      </c>
      <c r="AM171" s="163" t="n">
        <v>0</v>
      </c>
      <c r="AN171" s="163" t="n">
        <v>0</v>
      </c>
      <c r="AO171" s="163" t="n">
        <v>0</v>
      </c>
      <c r="AP171" s="163" t="n">
        <v>0</v>
      </c>
      <c r="AQ171" s="163" t="n">
        <v>0</v>
      </c>
      <c r="AR171" s="163" t="n">
        <v>0</v>
      </c>
      <c r="AS171" s="163" t="n">
        <v>0</v>
      </c>
      <c r="AT171" s="163" t="n">
        <v>0</v>
      </c>
      <c r="AU171" s="163" t="n">
        <v>0</v>
      </c>
      <c r="AV171" s="163" t="n">
        <v>0</v>
      </c>
      <c r="AW171" s="163" t="n">
        <v>0</v>
      </c>
      <c r="AX171" s="163" t="n">
        <v>0</v>
      </c>
      <c r="AY171" s="163" t="n">
        <v>0</v>
      </c>
      <c r="AZ171" s="163" t="n">
        <v>0</v>
      </c>
      <c r="BA171" s="165" t="n">
        <v>0</v>
      </c>
      <c r="BB171" s="162" t="n">
        <v>0</v>
      </c>
      <c r="BC171" s="166" t="n">
        <f aca="false">SUM(D171:BB171)</f>
        <v>1</v>
      </c>
    </row>
    <row r="172" customFormat="false" ht="12.75" hidden="false" customHeight="false" outlineLevel="0" collapsed="false">
      <c r="A172" s="166"/>
      <c r="B172" s="162" t="s">
        <v>129</v>
      </c>
      <c r="C172" s="157"/>
      <c r="D172" s="163" t="n">
        <f aca="false">+D171</f>
        <v>0.053</v>
      </c>
      <c r="E172" s="163" t="n">
        <f aca="false">+D172+E171</f>
        <v>0.063</v>
      </c>
      <c r="F172" s="163" t="n">
        <f aca="false">+E172+F171</f>
        <v>0.073</v>
      </c>
      <c r="G172" s="163" t="n">
        <f aca="false">+F172+G171</f>
        <v>0.083</v>
      </c>
      <c r="H172" s="163" t="n">
        <f aca="false">+G172+H171</f>
        <v>0.093</v>
      </c>
      <c r="I172" s="163" t="n">
        <f aca="false">+H172+I171</f>
        <v>0.103</v>
      </c>
      <c r="J172" s="163" t="n">
        <f aca="false">+I172+J171</f>
        <v>0.142</v>
      </c>
      <c r="K172" s="163" t="n">
        <f aca="false">+J172+K171</f>
        <v>0.181</v>
      </c>
      <c r="L172" s="163" t="n">
        <f aca="false">+K172+L171</f>
        <v>0.22</v>
      </c>
      <c r="M172" s="163" t="n">
        <f aca="false">+L172+M171</f>
        <v>0.259</v>
      </c>
      <c r="N172" s="163" t="n">
        <f aca="false">+M172+N171</f>
        <v>0.298</v>
      </c>
      <c r="O172" s="163" t="n">
        <f aca="false">+N172+O171</f>
        <v>0.337</v>
      </c>
      <c r="P172" s="163" t="n">
        <f aca="false">+O172+P171</f>
        <v>0.376</v>
      </c>
      <c r="Q172" s="163" t="n">
        <f aca="false">+P172+Q171</f>
        <v>0.415</v>
      </c>
      <c r="R172" s="163" t="n">
        <f aca="false">+Q172+R171</f>
        <v>0.454</v>
      </c>
      <c r="S172" s="163" t="n">
        <f aca="false">+R172+S171</f>
        <v>0.493</v>
      </c>
      <c r="T172" s="163" t="n">
        <f aca="false">+S172+T171</f>
        <v>0.532</v>
      </c>
      <c r="U172" s="163" t="n">
        <f aca="false">+T172+U171</f>
        <v>0.571</v>
      </c>
      <c r="V172" s="163" t="n">
        <f aca="false">+U172+V171</f>
        <v>0.61</v>
      </c>
      <c r="W172" s="163" t="n">
        <f aca="false">+V172+W171</f>
        <v>0.649</v>
      </c>
      <c r="X172" s="163" t="n">
        <f aca="false">+W172+X171</f>
        <v>0.688</v>
      </c>
      <c r="Y172" s="163" t="n">
        <f aca="false">+X172+Y171</f>
        <v>0.85</v>
      </c>
      <c r="Z172" s="163" t="n">
        <f aca="false">+Y172+Z171</f>
        <v>1</v>
      </c>
      <c r="AA172" s="164" t="n">
        <f aca="false">+Z172+AA171</f>
        <v>1</v>
      </c>
      <c r="AB172" s="163" t="n">
        <f aca="false">+AA172+AB171</f>
        <v>1</v>
      </c>
      <c r="AC172" s="163" t="n">
        <f aca="false">+AB172+AC171</f>
        <v>1</v>
      </c>
      <c r="AD172" s="163" t="n">
        <f aca="false">+AC172+AD171</f>
        <v>1</v>
      </c>
      <c r="AE172" s="163" t="n">
        <f aca="false">+AD172+AE171</f>
        <v>1</v>
      </c>
      <c r="AF172" s="163" t="n">
        <f aca="false">+AE172+AF171</f>
        <v>1</v>
      </c>
      <c r="AG172" s="163" t="n">
        <f aca="false">+AF172+AG171</f>
        <v>1</v>
      </c>
      <c r="AH172" s="163" t="n">
        <f aca="false">+AG172+AH171</f>
        <v>1</v>
      </c>
      <c r="AI172" s="163" t="n">
        <f aca="false">+AH172+AI171</f>
        <v>1</v>
      </c>
      <c r="AJ172" s="163" t="n">
        <f aca="false">+AI172+AJ171</f>
        <v>1</v>
      </c>
      <c r="AK172" s="163" t="n">
        <f aca="false">+AJ172+AK171</f>
        <v>1</v>
      </c>
      <c r="AL172" s="163" t="n">
        <f aca="false">+AK172+AL171</f>
        <v>1</v>
      </c>
      <c r="AM172" s="163" t="n">
        <f aca="false">+AL172+AM171</f>
        <v>1</v>
      </c>
      <c r="AN172" s="163" t="n">
        <f aca="false">+AM172+AN171</f>
        <v>1</v>
      </c>
      <c r="AO172" s="163" t="n">
        <f aca="false">+AN172+AO171</f>
        <v>1</v>
      </c>
      <c r="AP172" s="163" t="n">
        <f aca="false">+AO172+AP171</f>
        <v>1</v>
      </c>
      <c r="AQ172" s="163" t="n">
        <f aca="false">+AP172+AQ171</f>
        <v>1</v>
      </c>
      <c r="AR172" s="163" t="n">
        <f aca="false">+AQ172+AR171</f>
        <v>1</v>
      </c>
      <c r="AS172" s="163" t="n">
        <f aca="false">+AR172+AS171</f>
        <v>1</v>
      </c>
      <c r="AT172" s="163" t="n">
        <f aca="false">+AS172+AT171</f>
        <v>1</v>
      </c>
      <c r="AU172" s="163" t="n">
        <f aca="false">+AT172+AU171</f>
        <v>1</v>
      </c>
      <c r="AV172" s="163" t="n">
        <f aca="false">+AU172+AV171</f>
        <v>1</v>
      </c>
      <c r="AW172" s="163" t="n">
        <f aca="false">+AV172+AW171</f>
        <v>1</v>
      </c>
      <c r="AX172" s="163" t="n">
        <f aca="false">+AW172+AX171</f>
        <v>1</v>
      </c>
      <c r="AY172" s="163" t="n">
        <f aca="false">+AX172+AY171</f>
        <v>1</v>
      </c>
      <c r="AZ172" s="163" t="n">
        <f aca="false">+AY172+AZ171</f>
        <v>1</v>
      </c>
      <c r="BA172" s="165" t="n">
        <f aca="false">+AZ172+BA171</f>
        <v>1</v>
      </c>
      <c r="BB172" s="162" t="n">
        <f aca="false">+BA172+BB171</f>
        <v>1</v>
      </c>
    </row>
    <row r="173" customFormat="false" ht="12.75" hidden="false" customHeight="false" outlineLevel="0" collapsed="false">
      <c r="A173" s="166"/>
      <c r="B173" s="162" t="s">
        <v>130</v>
      </c>
      <c r="C173" s="157"/>
      <c r="D173" s="163" t="n">
        <f aca="false">D174</f>
        <v>0.043</v>
      </c>
      <c r="E173" s="163" t="n">
        <f aca="false">E174-D174</f>
        <v>0.01</v>
      </c>
      <c r="F173" s="163" t="n">
        <f aca="false">F174-E174</f>
        <v>0.01</v>
      </c>
      <c r="G173" s="163" t="n">
        <f aca="false">G174-F174</f>
        <v>0.01</v>
      </c>
      <c r="H173" s="163" t="n">
        <f aca="false">H174-G174</f>
        <v>0.01</v>
      </c>
      <c r="I173" s="163" t="n">
        <f aca="false">I174-H174</f>
        <v>0.01</v>
      </c>
      <c r="J173" s="163" t="n">
        <f aca="false">J174-I174</f>
        <v>0.01</v>
      </c>
      <c r="K173" s="163" t="n">
        <f aca="false">K174-J174</f>
        <v>0.01</v>
      </c>
      <c r="L173" s="163" t="n">
        <f aca="false">L174-K174</f>
        <v>0.00899999999999999</v>
      </c>
      <c r="M173" s="163" t="n">
        <f aca="false">M174-L174</f>
        <v>0.013</v>
      </c>
      <c r="N173" s="163" t="n">
        <f aca="false">N174-M174</f>
        <v>0.016</v>
      </c>
      <c r="O173" s="163" t="n">
        <f aca="false">O174-N174</f>
        <v>0.016</v>
      </c>
      <c r="P173" s="163" t="n">
        <f aca="false">P174-O174</f>
        <v>0.015</v>
      </c>
      <c r="Q173" s="163" t="n">
        <f aca="false">Q174-P174</f>
        <v>0.015</v>
      </c>
      <c r="R173" s="163" t="n">
        <f aca="false">R174-Q174</f>
        <v>0.011</v>
      </c>
      <c r="S173" s="163" t="n">
        <f aca="false">S174-R174</f>
        <v>0.00900000000000001</v>
      </c>
      <c r="T173" s="163" t="n">
        <f aca="false">T174-S174</f>
        <v>0.013</v>
      </c>
      <c r="U173" s="163" t="n">
        <f aca="false">U174-T174</f>
        <v>0.016</v>
      </c>
      <c r="V173" s="163" t="n">
        <f aca="false">V174-U174</f>
        <v>0.014</v>
      </c>
      <c r="W173" s="163" t="n">
        <f aca="false">W174-V174</f>
        <v>0.016</v>
      </c>
      <c r="X173" s="163" t="n">
        <f aca="false">X174-W174</f>
        <v>0.025</v>
      </c>
      <c r="Y173" s="163" t="n">
        <f aca="false">Y174-X174</f>
        <v>0.027</v>
      </c>
      <c r="Z173" s="163" t="n">
        <f aca="false">Z174-Y174</f>
        <v>0.672</v>
      </c>
      <c r="AA173" s="164" t="n">
        <f aca="false">AA174-Z174</f>
        <v>0</v>
      </c>
      <c r="AB173" s="163" t="n">
        <f aca="false">AB174-AA174</f>
        <v>0</v>
      </c>
      <c r="AC173" s="163" t="n">
        <f aca="false">AC174-AB174</f>
        <v>0</v>
      </c>
      <c r="AD173" s="163" t="n">
        <f aca="false">AD174-AC174</f>
        <v>0</v>
      </c>
      <c r="AE173" s="163" t="n">
        <f aca="false">AE174-AD174</f>
        <v>0</v>
      </c>
      <c r="AF173" s="163" t="n">
        <f aca="false">AF174-AE174</f>
        <v>0</v>
      </c>
      <c r="AG173" s="163" t="n">
        <f aca="false">AG174-AF174</f>
        <v>0</v>
      </c>
      <c r="AH173" s="163" t="n">
        <f aca="false">AH174-AG174</f>
        <v>0</v>
      </c>
      <c r="AI173" s="163" t="n">
        <f aca="false">AI174-AH174</f>
        <v>0</v>
      </c>
      <c r="AJ173" s="163" t="n">
        <f aca="false">AJ174-AI174</f>
        <v>0</v>
      </c>
      <c r="AK173" s="163" t="n">
        <f aca="false">AK174-AJ174</f>
        <v>0</v>
      </c>
      <c r="AL173" s="163" t="n">
        <f aca="false">AL174-AK174</f>
        <v>0</v>
      </c>
      <c r="AM173" s="163" t="n">
        <f aca="false">AM174-AL174</f>
        <v>0</v>
      </c>
      <c r="AN173" s="163" t="n">
        <f aca="false">AN174-AM174</f>
        <v>0</v>
      </c>
      <c r="AO173" s="163" t="n">
        <f aca="false">AO174-AN174</f>
        <v>0</v>
      </c>
      <c r="AP173" s="163" t="n">
        <f aca="false">AP174-AO174</f>
        <v>0</v>
      </c>
      <c r="AQ173" s="163" t="n">
        <f aca="false">AQ174-AP174</f>
        <v>0</v>
      </c>
      <c r="AR173" s="163" t="n">
        <f aca="false">AR174-AQ174</f>
        <v>0</v>
      </c>
      <c r="AS173" s="163" t="n">
        <f aca="false">AS174-AR174</f>
        <v>0</v>
      </c>
      <c r="AT173" s="163" t="n">
        <f aca="false">AT174-AS174</f>
        <v>0</v>
      </c>
      <c r="AU173" s="163" t="n">
        <f aca="false">AU174-AT174</f>
        <v>0</v>
      </c>
      <c r="AV173" s="163" t="n">
        <f aca="false">AV174-AU174</f>
        <v>0</v>
      </c>
      <c r="AW173" s="163" t="n">
        <f aca="false">AW174-AV174</f>
        <v>0</v>
      </c>
      <c r="AX173" s="163" t="n">
        <f aca="false">AX174-AW174</f>
        <v>0</v>
      </c>
      <c r="AY173" s="163" t="n">
        <f aca="false">AY174-AX174</f>
        <v>0</v>
      </c>
      <c r="AZ173" s="163" t="n">
        <f aca="false">AZ174-AY174</f>
        <v>0</v>
      </c>
      <c r="BA173" s="165" t="n">
        <f aca="false">BA174-AZ174</f>
        <v>0</v>
      </c>
      <c r="BB173" s="162" t="n">
        <f aca="false">BB174-BA174</f>
        <v>0</v>
      </c>
      <c r="BC173" s="166" t="n">
        <f aca="false">SUM(D173:BB173)</f>
        <v>1</v>
      </c>
    </row>
    <row r="174" customFormat="false" ht="12.75" hidden="false" customHeight="false" outlineLevel="0" collapsed="false">
      <c r="A174" s="166"/>
      <c r="B174" s="162" t="s">
        <v>131</v>
      </c>
      <c r="C174" s="157"/>
      <c r="D174" s="163" t="n">
        <v>0.043</v>
      </c>
      <c r="E174" s="163" t="n">
        <v>0.053</v>
      </c>
      <c r="F174" s="163" t="n">
        <v>0.063</v>
      </c>
      <c r="G174" s="163" t="n">
        <v>0.073</v>
      </c>
      <c r="H174" s="163" t="n">
        <v>0.083</v>
      </c>
      <c r="I174" s="163" t="n">
        <v>0.093</v>
      </c>
      <c r="J174" s="163" t="n">
        <v>0.103</v>
      </c>
      <c r="K174" s="163" t="n">
        <v>0.113</v>
      </c>
      <c r="L174" s="163" t="n">
        <v>0.122</v>
      </c>
      <c r="M174" s="163" t="n">
        <v>0.135</v>
      </c>
      <c r="N174" s="163" t="n">
        <v>0.151</v>
      </c>
      <c r="O174" s="163" t="n">
        <v>0.167</v>
      </c>
      <c r="P174" s="163" t="n">
        <v>0.182</v>
      </c>
      <c r="Q174" s="163" t="n">
        <v>0.197</v>
      </c>
      <c r="R174" s="163" t="n">
        <v>0.208</v>
      </c>
      <c r="S174" s="163" t="n">
        <v>0.217</v>
      </c>
      <c r="T174" s="163" t="n">
        <v>0.23</v>
      </c>
      <c r="U174" s="163" t="n">
        <v>0.246</v>
      </c>
      <c r="V174" s="163" t="n">
        <v>0.26</v>
      </c>
      <c r="W174" s="163" t="n">
        <v>0.276</v>
      </c>
      <c r="X174" s="163" t="n">
        <v>0.301</v>
      </c>
      <c r="Y174" s="163" t="n">
        <v>0.328</v>
      </c>
      <c r="Z174" s="163" t="n">
        <v>1</v>
      </c>
      <c r="AA174" s="164" t="n">
        <v>1</v>
      </c>
      <c r="AB174" s="163" t="n">
        <v>1</v>
      </c>
      <c r="AC174" s="163" t="n">
        <v>1</v>
      </c>
      <c r="AD174" s="163" t="n">
        <v>1</v>
      </c>
      <c r="AE174" s="163" t="n">
        <v>1</v>
      </c>
      <c r="AF174" s="163" t="n">
        <v>1</v>
      </c>
      <c r="AG174" s="163" t="n">
        <v>1</v>
      </c>
      <c r="AH174" s="163" t="n">
        <v>1</v>
      </c>
      <c r="AI174" s="163" t="n">
        <v>1</v>
      </c>
      <c r="AJ174" s="163" t="n">
        <v>1</v>
      </c>
      <c r="AK174" s="163" t="n">
        <v>1</v>
      </c>
      <c r="AL174" s="163" t="n">
        <v>1</v>
      </c>
      <c r="AM174" s="163" t="n">
        <v>1</v>
      </c>
      <c r="AN174" s="163" t="n">
        <v>1</v>
      </c>
      <c r="AO174" s="163" t="n">
        <v>1</v>
      </c>
      <c r="AP174" s="163" t="n">
        <v>1</v>
      </c>
      <c r="AQ174" s="163" t="n">
        <v>1</v>
      </c>
      <c r="AR174" s="163" t="n">
        <v>1</v>
      </c>
      <c r="AS174" s="163" t="n">
        <v>1</v>
      </c>
      <c r="AT174" s="163" t="n">
        <v>1</v>
      </c>
      <c r="AU174" s="163" t="n">
        <v>1</v>
      </c>
      <c r="AV174" s="163" t="n">
        <v>1</v>
      </c>
      <c r="AW174" s="163" t="n">
        <v>1</v>
      </c>
      <c r="AX174" s="163" t="n">
        <v>1</v>
      </c>
      <c r="AY174" s="163" t="n">
        <v>1</v>
      </c>
      <c r="AZ174" s="163" t="n">
        <v>1</v>
      </c>
      <c r="BA174" s="165" t="n">
        <v>1</v>
      </c>
      <c r="BB174" s="162" t="n">
        <v>1</v>
      </c>
    </row>
    <row r="175" customFormat="false" ht="12.75" hidden="false" customHeight="false" outlineLevel="0" collapsed="false">
      <c r="A175" s="171"/>
      <c r="B175" s="167"/>
      <c r="C175" s="157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9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70"/>
      <c r="BB175" s="167"/>
    </row>
    <row r="176" customFormat="false" ht="12.75" hidden="false" customHeight="false" outlineLevel="0" collapsed="false">
      <c r="A176" s="172"/>
      <c r="B176" s="172" t="s">
        <v>132</v>
      </c>
      <c r="C176" s="173" t="n">
        <v>7</v>
      </c>
      <c r="D176" s="174" t="n">
        <f aca="false">+D172*$C176</f>
        <v>0.371</v>
      </c>
      <c r="E176" s="174" t="n">
        <f aca="false">+E172*$C176</f>
        <v>0.441</v>
      </c>
      <c r="F176" s="174" t="n">
        <f aca="false">+F172*$C176</f>
        <v>0.511</v>
      </c>
      <c r="G176" s="174" t="n">
        <f aca="false">+G172*$C176</f>
        <v>0.581</v>
      </c>
      <c r="H176" s="174" t="n">
        <f aca="false">+H172*$C176</f>
        <v>0.651</v>
      </c>
      <c r="I176" s="174" t="n">
        <f aca="false">+I172*$C176</f>
        <v>0.721</v>
      </c>
      <c r="J176" s="174" t="n">
        <f aca="false">+J172*$C176</f>
        <v>0.994</v>
      </c>
      <c r="K176" s="174" t="n">
        <f aca="false">+K172*$C176</f>
        <v>1.267</v>
      </c>
      <c r="L176" s="174" t="n">
        <f aca="false">+L172*$C176</f>
        <v>1.54</v>
      </c>
      <c r="M176" s="174" t="n">
        <f aca="false">+M172*$C176</f>
        <v>1.813</v>
      </c>
      <c r="N176" s="174" t="n">
        <f aca="false">+N172*$C176</f>
        <v>2.086</v>
      </c>
      <c r="O176" s="174" t="n">
        <f aca="false">+O172*$C176</f>
        <v>2.359</v>
      </c>
      <c r="P176" s="174" t="n">
        <f aca="false">+P172*$C176</f>
        <v>2.632</v>
      </c>
      <c r="Q176" s="174" t="n">
        <f aca="false">+Q172*$C176</f>
        <v>2.905</v>
      </c>
      <c r="R176" s="174" t="n">
        <f aca="false">+R172*$C176</f>
        <v>3.178</v>
      </c>
      <c r="S176" s="174" t="n">
        <f aca="false">+S172*$C176</f>
        <v>3.451</v>
      </c>
      <c r="T176" s="174" t="n">
        <f aca="false">+T172*$C176</f>
        <v>3.724</v>
      </c>
      <c r="U176" s="174" t="n">
        <f aca="false">+U172*$C176</f>
        <v>3.997</v>
      </c>
      <c r="V176" s="174" t="n">
        <f aca="false">+V172*$C176</f>
        <v>4.27</v>
      </c>
      <c r="W176" s="174" t="n">
        <f aca="false">+W172*$C176</f>
        <v>4.543</v>
      </c>
      <c r="X176" s="174" t="n">
        <f aca="false">+X172*$C176</f>
        <v>4.816</v>
      </c>
      <c r="Y176" s="174" t="n">
        <f aca="false">+Y172*$C176</f>
        <v>5.95</v>
      </c>
      <c r="Z176" s="174" t="n">
        <f aca="false">+Z172*$C176</f>
        <v>7</v>
      </c>
      <c r="AA176" s="175" t="n">
        <f aca="false">+AA172*$C176</f>
        <v>7</v>
      </c>
      <c r="AB176" s="174" t="n">
        <f aca="false">+AB172*$C176</f>
        <v>7</v>
      </c>
      <c r="AC176" s="174" t="n">
        <f aca="false">+AC172*$C176</f>
        <v>7</v>
      </c>
      <c r="AD176" s="174" t="n">
        <f aca="false">+AD172*$C176</f>
        <v>7</v>
      </c>
      <c r="AE176" s="174" t="n">
        <f aca="false">+AE172*$C176</f>
        <v>7</v>
      </c>
      <c r="AF176" s="174" t="n">
        <f aca="false">+AF172*$C176</f>
        <v>7</v>
      </c>
      <c r="AG176" s="174" t="n">
        <f aca="false">+AG172*$C176</f>
        <v>7</v>
      </c>
      <c r="AH176" s="174" t="n">
        <f aca="false">+AH172*$C176</f>
        <v>7</v>
      </c>
      <c r="AI176" s="174" t="n">
        <f aca="false">+AI172*$C176</f>
        <v>7</v>
      </c>
      <c r="AJ176" s="174" t="n">
        <f aca="false">+AJ172*$C176</f>
        <v>7</v>
      </c>
      <c r="AK176" s="174" t="n">
        <f aca="false">+AK172*$C176</f>
        <v>7</v>
      </c>
      <c r="AL176" s="174" t="n">
        <f aca="false">+AL172*$C176</f>
        <v>7</v>
      </c>
      <c r="AM176" s="174" t="n">
        <f aca="false">+AM172*$C176</f>
        <v>7</v>
      </c>
      <c r="AN176" s="174" t="n">
        <f aca="false">+AN172*$C176</f>
        <v>7</v>
      </c>
      <c r="AO176" s="174" t="n">
        <f aca="false">+AO172*$C176</f>
        <v>7</v>
      </c>
      <c r="AP176" s="174" t="n">
        <f aca="false">+AP172*$C176</f>
        <v>7</v>
      </c>
      <c r="AQ176" s="174" t="n">
        <f aca="false">+AQ172*$C176</f>
        <v>7</v>
      </c>
      <c r="AR176" s="174" t="n">
        <f aca="false">+AR172*$C176</f>
        <v>7</v>
      </c>
      <c r="AS176" s="174" t="n">
        <f aca="false">+AS172*$C176</f>
        <v>7</v>
      </c>
      <c r="AT176" s="174" t="n">
        <f aca="false">+AT172*$C176</f>
        <v>7</v>
      </c>
      <c r="AU176" s="174" t="n">
        <f aca="false">+AU172*$C176</f>
        <v>7</v>
      </c>
      <c r="AV176" s="174" t="n">
        <f aca="false">+AV172*$C176</f>
        <v>7</v>
      </c>
      <c r="AW176" s="174" t="n">
        <f aca="false">+AW172*$C176</f>
        <v>7</v>
      </c>
      <c r="AX176" s="174" t="n">
        <f aca="false">+AX172*$C176</f>
        <v>7</v>
      </c>
      <c r="AY176" s="174" t="n">
        <f aca="false">+AY172*$C176</f>
        <v>7</v>
      </c>
      <c r="AZ176" s="174" t="n">
        <f aca="false">+AZ172*$C176</f>
        <v>7</v>
      </c>
      <c r="BA176" s="176" t="n">
        <f aca="false">+BA172*$C176</f>
        <v>7</v>
      </c>
      <c r="BB176" s="177" t="n">
        <f aca="false">+BB172*$C176</f>
        <v>7</v>
      </c>
      <c r="BC176" s="177"/>
      <c r="BF176" s="177"/>
      <c r="BG176" s="177"/>
      <c r="BH176" s="177"/>
      <c r="BI176" s="177"/>
      <c r="BJ176" s="177"/>
      <c r="BK176" s="177"/>
      <c r="BL176" s="177"/>
      <c r="BM176" s="177"/>
      <c r="BN176" s="177"/>
      <c r="BO176" s="177"/>
      <c r="BP176" s="177"/>
      <c r="BQ176" s="177"/>
      <c r="BR176" s="177"/>
      <c r="BS176" s="177"/>
      <c r="BT176" s="177"/>
      <c r="BU176" s="177"/>
      <c r="BV176" s="177"/>
      <c r="BW176" s="177"/>
      <c r="BX176" s="177"/>
      <c r="BY176" s="177"/>
      <c r="BZ176" s="177"/>
      <c r="CA176" s="177"/>
      <c r="CB176" s="177"/>
      <c r="CC176" s="177"/>
      <c r="CD176" s="177"/>
      <c r="CE176" s="177"/>
      <c r="CF176" s="177"/>
      <c r="CG176" s="177"/>
      <c r="CH176" s="177"/>
      <c r="CI176" s="177"/>
      <c r="CJ176" s="177"/>
      <c r="CK176" s="177"/>
    </row>
    <row r="177" customFormat="false" ht="13.5" hidden="false" customHeight="false" outlineLevel="0" collapsed="false">
      <c r="A177" s="178"/>
      <c r="B177" s="178" t="s">
        <v>133</v>
      </c>
      <c r="C177" s="179" t="str">
        <f aca="false">+'NTP or Sold'!C17</f>
        <v>NTP</v>
      </c>
      <c r="D177" s="180" t="n">
        <f aca="false">+D174*$C176</f>
        <v>0.301</v>
      </c>
      <c r="E177" s="180" t="n">
        <f aca="false">+E174*$C176</f>
        <v>0.371</v>
      </c>
      <c r="F177" s="180" t="n">
        <f aca="false">+F174*$C176</f>
        <v>0.441</v>
      </c>
      <c r="G177" s="180" t="n">
        <f aca="false">+G174*$C176</f>
        <v>0.511</v>
      </c>
      <c r="H177" s="180" t="n">
        <f aca="false">+H174*$C176</f>
        <v>0.581</v>
      </c>
      <c r="I177" s="180" t="n">
        <f aca="false">+I174*$C176</f>
        <v>0.651</v>
      </c>
      <c r="J177" s="180" t="n">
        <f aca="false">+J174*$C176</f>
        <v>0.721</v>
      </c>
      <c r="K177" s="180" t="n">
        <f aca="false">+K174*$C176</f>
        <v>0.791</v>
      </c>
      <c r="L177" s="180" t="n">
        <f aca="false">+L174*$C176</f>
        <v>0.854</v>
      </c>
      <c r="M177" s="180" t="n">
        <f aca="false">+M174*$C176</f>
        <v>0.945</v>
      </c>
      <c r="N177" s="180" t="n">
        <f aca="false">+N174*$C176</f>
        <v>1.057</v>
      </c>
      <c r="O177" s="180" t="n">
        <f aca="false">+O174*$C176</f>
        <v>1.169</v>
      </c>
      <c r="P177" s="180" t="n">
        <f aca="false">+P174*$C176</f>
        <v>1.274</v>
      </c>
      <c r="Q177" s="180" t="n">
        <f aca="false">+Q174*$C176</f>
        <v>1.379</v>
      </c>
      <c r="R177" s="180" t="n">
        <f aca="false">+R174*$C176</f>
        <v>1.456</v>
      </c>
      <c r="S177" s="180" t="n">
        <f aca="false">+S174*$C176</f>
        <v>1.519</v>
      </c>
      <c r="T177" s="180" t="n">
        <f aca="false">+T174*$C176</f>
        <v>1.61</v>
      </c>
      <c r="U177" s="180" t="n">
        <f aca="false">+U174*$C176</f>
        <v>1.722</v>
      </c>
      <c r="V177" s="180" t="n">
        <f aca="false">+V174*$C176</f>
        <v>1.82</v>
      </c>
      <c r="W177" s="180" t="n">
        <f aca="false">+W174*$C176</f>
        <v>1.932</v>
      </c>
      <c r="X177" s="180" t="n">
        <f aca="false">+X174*$C176</f>
        <v>2.107</v>
      </c>
      <c r="Y177" s="180" t="n">
        <f aca="false">+Y174*$C176</f>
        <v>2.296</v>
      </c>
      <c r="Z177" s="180" t="n">
        <f aca="false">+Z174*$C176</f>
        <v>7</v>
      </c>
      <c r="AA177" s="181" t="n">
        <f aca="false">+AA174*$C176</f>
        <v>7</v>
      </c>
      <c r="AB177" s="180" t="n">
        <f aca="false">+AB174*$C176</f>
        <v>7</v>
      </c>
      <c r="AC177" s="180" t="n">
        <f aca="false">+AC174*$C176</f>
        <v>7</v>
      </c>
      <c r="AD177" s="180" t="n">
        <f aca="false">+AD174*$C176</f>
        <v>7</v>
      </c>
      <c r="AE177" s="180" t="n">
        <f aca="false">+AE174*$C176</f>
        <v>7</v>
      </c>
      <c r="AF177" s="180" t="n">
        <f aca="false">+AF174*$C176</f>
        <v>7</v>
      </c>
      <c r="AG177" s="180" t="n">
        <f aca="false">+AG174*$C176</f>
        <v>7</v>
      </c>
      <c r="AH177" s="180" t="n">
        <f aca="false">+AH174*$C176</f>
        <v>7</v>
      </c>
      <c r="AI177" s="180" t="n">
        <f aca="false">+AI174*$C176</f>
        <v>7</v>
      </c>
      <c r="AJ177" s="180" t="n">
        <f aca="false">+AJ174*$C176</f>
        <v>7</v>
      </c>
      <c r="AK177" s="180" t="n">
        <f aca="false">+AK174*$C176</f>
        <v>7</v>
      </c>
      <c r="AL177" s="180" t="n">
        <f aca="false">+AL174*$C176</f>
        <v>7</v>
      </c>
      <c r="AM177" s="180" t="n">
        <f aca="false">+AM174*$C176</f>
        <v>7</v>
      </c>
      <c r="AN177" s="180" t="n">
        <f aca="false">+AN174*$C176</f>
        <v>7</v>
      </c>
      <c r="AO177" s="180" t="n">
        <f aca="false">+AO174*$C176</f>
        <v>7</v>
      </c>
      <c r="AP177" s="180" t="n">
        <f aca="false">+AP174*$C176</f>
        <v>7</v>
      </c>
      <c r="AQ177" s="180" t="n">
        <f aca="false">+AQ174*$C176</f>
        <v>7</v>
      </c>
      <c r="AR177" s="180" t="n">
        <f aca="false">+AR174*$C176</f>
        <v>7</v>
      </c>
      <c r="AS177" s="180" t="n">
        <f aca="false">+AS174*$C176</f>
        <v>7</v>
      </c>
      <c r="AT177" s="180" t="n">
        <f aca="false">+AT174*$C176</f>
        <v>7</v>
      </c>
      <c r="AU177" s="180" t="n">
        <f aca="false">+AU174*$C176</f>
        <v>7</v>
      </c>
      <c r="AV177" s="180" t="n">
        <f aca="false">+AV174*$C176</f>
        <v>7</v>
      </c>
      <c r="AW177" s="180" t="n">
        <f aca="false">+AW174*$C176</f>
        <v>7</v>
      </c>
      <c r="AX177" s="180" t="n">
        <f aca="false">+AX174*$C176</f>
        <v>7</v>
      </c>
      <c r="AY177" s="180" t="n">
        <f aca="false">+AY174*$C176</f>
        <v>7</v>
      </c>
      <c r="AZ177" s="180" t="n">
        <f aca="false">+AZ174*$C176</f>
        <v>7</v>
      </c>
      <c r="BA177" s="182" t="n">
        <f aca="false">+BA174*$C176</f>
        <v>7</v>
      </c>
      <c r="BB177" s="183" t="n">
        <f aca="false">+BB174*$C176</f>
        <v>7</v>
      </c>
      <c r="BC177" s="183"/>
      <c r="BF177" s="183"/>
      <c r="BG177" s="183"/>
      <c r="BH177" s="183"/>
      <c r="BI177" s="183"/>
      <c r="BJ177" s="183"/>
      <c r="BK177" s="183"/>
      <c r="BL177" s="183"/>
      <c r="BM177" s="183"/>
      <c r="BN177" s="183"/>
      <c r="BO177" s="183"/>
      <c r="BP177" s="183"/>
      <c r="BQ177" s="183"/>
      <c r="BR177" s="183"/>
      <c r="BS177" s="183"/>
      <c r="BT177" s="183"/>
      <c r="BU177" s="183"/>
      <c r="BV177" s="183"/>
      <c r="BW177" s="183"/>
      <c r="BX177" s="183"/>
      <c r="BY177" s="183"/>
      <c r="BZ177" s="183"/>
      <c r="CA177" s="183"/>
      <c r="CB177" s="183"/>
      <c r="CC177" s="183"/>
      <c r="CD177" s="183"/>
      <c r="CE177" s="183"/>
      <c r="CF177" s="183"/>
      <c r="CG177" s="183"/>
      <c r="CH177" s="183"/>
      <c r="CI177" s="183"/>
      <c r="CJ177" s="183"/>
      <c r="CK177" s="183"/>
    </row>
    <row r="178" customFormat="false" ht="15" hidden="false" customHeight="true" outlineLevel="0" collapsed="false">
      <c r="A178" s="161"/>
      <c r="B178" s="156" t="str">
        <f aca="false">+'NTP or Sold'!H18</f>
        <v>7FA w/ STG</v>
      </c>
      <c r="C178" s="157" t="str">
        <f aca="false">+'NTP or Sold'!T18</f>
        <v>Gen Power - Dell, Arkansas location;  duct fired (EECC) - 49%</v>
      </c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  <c r="AD178" s="158"/>
      <c r="AE178" s="158"/>
      <c r="AF178" s="158"/>
      <c r="AG178" s="158"/>
      <c r="AH178" s="158"/>
      <c r="AI178" s="158"/>
      <c r="AJ178" s="158"/>
      <c r="AK178" s="158"/>
      <c r="AL178" s="158"/>
      <c r="AM178" s="158"/>
      <c r="AN178" s="158"/>
      <c r="AO178" s="158"/>
      <c r="AP178" s="158"/>
      <c r="AQ178" s="158"/>
      <c r="AR178" s="158"/>
      <c r="AS178" s="158"/>
      <c r="AT178" s="158"/>
      <c r="AU178" s="158"/>
      <c r="AV178" s="158"/>
      <c r="AW178" s="158"/>
      <c r="AX178" s="158"/>
      <c r="AY178" s="158"/>
      <c r="AZ178" s="158"/>
      <c r="BA178" s="158"/>
      <c r="BB178" s="158"/>
      <c r="BC178" s="160"/>
    </row>
    <row r="179" customFormat="false" ht="12.75" hidden="false" customHeight="false" outlineLevel="0" collapsed="false">
      <c r="A179" s="166"/>
      <c r="B179" s="162" t="s">
        <v>128</v>
      </c>
      <c r="C179" s="157"/>
      <c r="D179" s="163" t="n">
        <v>0</v>
      </c>
      <c r="E179" s="163" t="n">
        <v>0</v>
      </c>
      <c r="F179" s="163" t="n">
        <v>0</v>
      </c>
      <c r="G179" s="163" t="n">
        <v>0</v>
      </c>
      <c r="H179" s="163" t="n">
        <v>0</v>
      </c>
      <c r="I179" s="163" t="n">
        <v>0</v>
      </c>
      <c r="J179" s="163" t="n">
        <v>0</v>
      </c>
      <c r="K179" s="163" t="n">
        <v>0</v>
      </c>
      <c r="L179" s="163" t="n">
        <v>0</v>
      </c>
      <c r="M179" s="163" t="n">
        <v>0</v>
      </c>
      <c r="N179" s="163" t="n">
        <v>0</v>
      </c>
      <c r="O179" s="163" t="n">
        <v>0</v>
      </c>
      <c r="P179" s="163" t="n">
        <v>0</v>
      </c>
      <c r="Q179" s="163" t="n">
        <v>0</v>
      </c>
      <c r="R179" s="163" t="n">
        <v>0</v>
      </c>
      <c r="S179" s="163" t="n">
        <v>0</v>
      </c>
      <c r="T179" s="163" t="n">
        <v>0</v>
      </c>
      <c r="U179" s="163" t="n">
        <v>0</v>
      </c>
      <c r="V179" s="163" t="n">
        <v>0</v>
      </c>
      <c r="W179" s="163" t="n">
        <v>0.05</v>
      </c>
      <c r="X179" s="163" t="n">
        <v>0.072</v>
      </c>
      <c r="Y179" s="163" t="n">
        <v>0.038</v>
      </c>
      <c r="Z179" s="163" t="n">
        <v>0.199</v>
      </c>
      <c r="AA179" s="163" t="n">
        <v>0.03</v>
      </c>
      <c r="AB179" s="163" t="n">
        <v>0.03</v>
      </c>
      <c r="AC179" s="163" t="n">
        <v>0.03</v>
      </c>
      <c r="AD179" s="163" t="n">
        <v>0.03</v>
      </c>
      <c r="AE179" s="163" t="n">
        <v>0.03</v>
      </c>
      <c r="AF179" s="163" t="n">
        <v>0.03</v>
      </c>
      <c r="AG179" s="163" t="n">
        <v>0.03</v>
      </c>
      <c r="AH179" s="163" t="n">
        <v>0.03</v>
      </c>
      <c r="AI179" s="163" t="n">
        <v>0.031</v>
      </c>
      <c r="AJ179" s="163" t="n">
        <v>0.04</v>
      </c>
      <c r="AK179" s="163" t="n">
        <v>0.04</v>
      </c>
      <c r="AL179" s="163" t="n">
        <v>0.2</v>
      </c>
      <c r="AM179" s="163" t="n">
        <v>0.04</v>
      </c>
      <c r="AN179" s="163" t="n">
        <v>0.05</v>
      </c>
      <c r="AO179" s="163" t="n">
        <v>0</v>
      </c>
      <c r="AP179" s="163" t="n">
        <v>0</v>
      </c>
      <c r="AQ179" s="163" t="n">
        <v>0</v>
      </c>
      <c r="AR179" s="163" t="n">
        <v>0</v>
      </c>
      <c r="AS179" s="163" t="n">
        <v>0</v>
      </c>
      <c r="AT179" s="163" t="n">
        <v>0</v>
      </c>
      <c r="AU179" s="163" t="n">
        <v>0</v>
      </c>
      <c r="AV179" s="163" t="n">
        <v>0</v>
      </c>
      <c r="AW179" s="163" t="n">
        <v>0</v>
      </c>
      <c r="AX179" s="163" t="n">
        <v>0</v>
      </c>
      <c r="AY179" s="163" t="n">
        <v>0</v>
      </c>
      <c r="AZ179" s="163" t="n">
        <v>0</v>
      </c>
      <c r="BA179" s="163" t="n">
        <v>0</v>
      </c>
      <c r="BB179" s="163" t="n">
        <v>0</v>
      </c>
      <c r="BC179" s="165" t="n">
        <f aca="false">SUM(D179:BB179)</f>
        <v>1</v>
      </c>
      <c r="BD179" s="162"/>
    </row>
    <row r="180" customFormat="false" ht="12.75" hidden="false" customHeight="false" outlineLevel="0" collapsed="false">
      <c r="A180" s="166"/>
      <c r="B180" s="162" t="s">
        <v>129</v>
      </c>
      <c r="C180" s="157"/>
      <c r="D180" s="163" t="n">
        <f aca="false">D179</f>
        <v>0</v>
      </c>
      <c r="E180" s="163" t="n">
        <f aca="false">+D180+E179</f>
        <v>0</v>
      </c>
      <c r="F180" s="163" t="n">
        <f aca="false">+E180+F179</f>
        <v>0</v>
      </c>
      <c r="G180" s="163" t="n">
        <f aca="false">+F180+G179</f>
        <v>0</v>
      </c>
      <c r="H180" s="163" t="n">
        <f aca="false">+G180+H179</f>
        <v>0</v>
      </c>
      <c r="I180" s="163" t="n">
        <f aca="false">+H180+I179</f>
        <v>0</v>
      </c>
      <c r="J180" s="163" t="n">
        <f aca="false">+I180+J179</f>
        <v>0</v>
      </c>
      <c r="K180" s="163" t="n">
        <f aca="false">+J180+K179</f>
        <v>0</v>
      </c>
      <c r="L180" s="163" t="n">
        <f aca="false">+K180+L179</f>
        <v>0</v>
      </c>
      <c r="M180" s="163" t="n">
        <f aca="false">+L180+M179</f>
        <v>0</v>
      </c>
      <c r="N180" s="163" t="n">
        <f aca="false">+M180+N179</f>
        <v>0</v>
      </c>
      <c r="O180" s="163" t="n">
        <f aca="false">+N180+O179</f>
        <v>0</v>
      </c>
      <c r="P180" s="163" t="n">
        <f aca="false">+O180+P179</f>
        <v>0</v>
      </c>
      <c r="Q180" s="163" t="n">
        <f aca="false">+P180+Q179</f>
        <v>0</v>
      </c>
      <c r="R180" s="163" t="n">
        <f aca="false">+Q180+R179</f>
        <v>0</v>
      </c>
      <c r="S180" s="163" t="n">
        <f aca="false">+R180+S179</f>
        <v>0</v>
      </c>
      <c r="T180" s="163" t="n">
        <f aca="false">+S180+T179</f>
        <v>0</v>
      </c>
      <c r="U180" s="163" t="n">
        <f aca="false">+T180+U179</f>
        <v>0</v>
      </c>
      <c r="V180" s="163" t="n">
        <f aca="false">+U180+V179</f>
        <v>0</v>
      </c>
      <c r="W180" s="163" t="n">
        <f aca="false">+V180+W179</f>
        <v>0.05</v>
      </c>
      <c r="X180" s="163" t="n">
        <f aca="false">+W180+X179</f>
        <v>0.122</v>
      </c>
      <c r="Y180" s="163" t="n">
        <f aca="false">+X180+Y179</f>
        <v>0.16</v>
      </c>
      <c r="Z180" s="163" t="n">
        <f aca="false">+Y180+Z179</f>
        <v>0.359</v>
      </c>
      <c r="AA180" s="163" t="n">
        <f aca="false">+Z180+AA179</f>
        <v>0.389</v>
      </c>
      <c r="AB180" s="163" t="n">
        <f aca="false">+AA180+AB179</f>
        <v>0.419</v>
      </c>
      <c r="AC180" s="163" t="n">
        <f aca="false">+AB180+AC179</f>
        <v>0.449</v>
      </c>
      <c r="AD180" s="163" t="n">
        <f aca="false">+AC180+AD179</f>
        <v>0.479</v>
      </c>
      <c r="AE180" s="163" t="n">
        <f aca="false">+AD180+AE179</f>
        <v>0.509</v>
      </c>
      <c r="AF180" s="163" t="n">
        <f aca="false">+AE180+AF179</f>
        <v>0.539</v>
      </c>
      <c r="AG180" s="163" t="n">
        <f aca="false">+AF180+AG179</f>
        <v>0.569</v>
      </c>
      <c r="AH180" s="163" t="n">
        <f aca="false">+AG180+AH179</f>
        <v>0.599</v>
      </c>
      <c r="AI180" s="163" t="n">
        <f aca="false">+AH180+AI179</f>
        <v>0.63</v>
      </c>
      <c r="AJ180" s="163" t="n">
        <f aca="false">+AI180+AJ179</f>
        <v>0.67</v>
      </c>
      <c r="AK180" s="163" t="n">
        <f aca="false">+AJ180+AK179</f>
        <v>0.71</v>
      </c>
      <c r="AL180" s="163" t="n">
        <f aca="false">+AK180+AL179</f>
        <v>0.91</v>
      </c>
      <c r="AM180" s="163" t="n">
        <f aca="false">+AL180+AM179</f>
        <v>0.95</v>
      </c>
      <c r="AN180" s="163" t="n">
        <f aca="false">+AM180+AN179</f>
        <v>1</v>
      </c>
      <c r="AO180" s="163" t="n">
        <f aca="false">+AN180+AO179</f>
        <v>1</v>
      </c>
      <c r="AP180" s="163" t="n">
        <f aca="false">+AO180+AP179</f>
        <v>1</v>
      </c>
      <c r="AQ180" s="163" t="n">
        <f aca="false">+AP180+AQ179</f>
        <v>1</v>
      </c>
      <c r="AR180" s="163" t="n">
        <f aca="false">+AQ180+AR179</f>
        <v>1</v>
      </c>
      <c r="AS180" s="163" t="n">
        <f aca="false">+AR180+AS179</f>
        <v>1</v>
      </c>
      <c r="AT180" s="163" t="n">
        <f aca="false">+AS180+AT179</f>
        <v>1</v>
      </c>
      <c r="AU180" s="163" t="n">
        <f aca="false">+AT180+AU179</f>
        <v>1</v>
      </c>
      <c r="AV180" s="163" t="n">
        <f aca="false">+AU180+AV179</f>
        <v>1</v>
      </c>
      <c r="AW180" s="163" t="n">
        <f aca="false">+AV180+AW179</f>
        <v>1</v>
      </c>
      <c r="AX180" s="163" t="n">
        <f aca="false">+AW180+AX179</f>
        <v>1</v>
      </c>
      <c r="AY180" s="163" t="n">
        <f aca="false">+AX180+AY179</f>
        <v>1</v>
      </c>
      <c r="AZ180" s="163" t="n">
        <f aca="false">+AY180+AZ179</f>
        <v>1</v>
      </c>
      <c r="BA180" s="163" t="n">
        <f aca="false">+AZ180+BA179</f>
        <v>1</v>
      </c>
      <c r="BB180" s="163" t="n">
        <f aca="false">+BA180+BB179</f>
        <v>1</v>
      </c>
      <c r="BC180" s="165"/>
      <c r="BD180" s="162"/>
    </row>
    <row r="181" customFormat="false" ht="12.75" hidden="false" customHeight="false" outlineLevel="0" collapsed="false">
      <c r="A181" s="166"/>
      <c r="B181" s="162" t="s">
        <v>130</v>
      </c>
      <c r="C181" s="157"/>
      <c r="D181" s="163" t="n">
        <v>0</v>
      </c>
      <c r="E181" s="163" t="n">
        <v>0</v>
      </c>
      <c r="F181" s="163" t="n">
        <v>0</v>
      </c>
      <c r="G181" s="163" t="n">
        <v>0</v>
      </c>
      <c r="H181" s="163" t="n">
        <v>0</v>
      </c>
      <c r="I181" s="163" t="n">
        <v>0</v>
      </c>
      <c r="J181" s="163" t="n">
        <v>0</v>
      </c>
      <c r="K181" s="163" t="n">
        <v>0</v>
      </c>
      <c r="L181" s="163" t="n">
        <v>0</v>
      </c>
      <c r="M181" s="163" t="n">
        <v>0</v>
      </c>
      <c r="N181" s="163" t="n">
        <v>0</v>
      </c>
      <c r="O181" s="163" t="n">
        <v>0</v>
      </c>
      <c r="P181" s="163" t="n">
        <v>0</v>
      </c>
      <c r="Q181" s="163" t="n">
        <v>0</v>
      </c>
      <c r="R181" s="163" t="n">
        <v>0</v>
      </c>
      <c r="S181" s="163" t="n">
        <v>0</v>
      </c>
      <c r="T181" s="163" t="n">
        <v>0</v>
      </c>
      <c r="U181" s="163" t="n">
        <v>0</v>
      </c>
      <c r="V181" s="163" t="n">
        <v>0</v>
      </c>
      <c r="W181" s="163" t="n">
        <f aca="false">W182-V182</f>
        <v>0.111</v>
      </c>
      <c r="X181" s="163" t="n">
        <f aca="false">X182-W182</f>
        <v>0.037</v>
      </c>
      <c r="Y181" s="163" t="n">
        <f aca="false">Y182-X182</f>
        <v>0.052</v>
      </c>
      <c r="Z181" s="163" t="n">
        <f aca="false">Z182-Y182</f>
        <v>0.1</v>
      </c>
      <c r="AA181" s="163" t="n">
        <f aca="false">AA182-Z182</f>
        <v>0.02</v>
      </c>
      <c r="AB181" s="163" t="n">
        <f aca="false">AB182-AA182</f>
        <v>0.02</v>
      </c>
      <c r="AC181" s="163" t="n">
        <f aca="false">AC182-AB182</f>
        <v>0.02</v>
      </c>
      <c r="AD181" s="163" t="n">
        <f aca="false">AD182-AC182</f>
        <v>0.02</v>
      </c>
      <c r="AE181" s="163" t="n">
        <f aca="false">AE182-AD182</f>
        <v>0.02</v>
      </c>
      <c r="AF181" s="163" t="n">
        <f aca="false">AF182-AE182</f>
        <v>0</v>
      </c>
      <c r="AG181" s="163" t="n">
        <f aca="false">AG182-AF182</f>
        <v>0</v>
      </c>
      <c r="AH181" s="163" t="n">
        <f aca="false">AH182-AG182</f>
        <v>0</v>
      </c>
      <c r="AI181" s="163" t="n">
        <f aca="false">AI182-AH182</f>
        <v>0</v>
      </c>
      <c r="AJ181" s="163" t="n">
        <f aca="false">AJ182-AI182</f>
        <v>0</v>
      </c>
      <c r="AK181" s="163" t="n">
        <f aca="false">AK182-AJ182</f>
        <v>0</v>
      </c>
      <c r="AL181" s="163" t="n">
        <f aca="false">AL182-AK182</f>
        <v>0.6</v>
      </c>
      <c r="AM181" s="163" t="n">
        <f aca="false">AM182-AL182</f>
        <v>0</v>
      </c>
      <c r="AN181" s="163" t="n">
        <f aca="false">AN182-AM182</f>
        <v>0</v>
      </c>
      <c r="AO181" s="163" t="n">
        <f aca="false">AO182-AN182</f>
        <v>0</v>
      </c>
      <c r="AP181" s="163" t="n">
        <f aca="false">AP182-AO182</f>
        <v>0</v>
      </c>
      <c r="AQ181" s="163" t="n">
        <f aca="false">AQ182-AP182</f>
        <v>0</v>
      </c>
      <c r="AR181" s="163" t="n">
        <f aca="false">AR182-AQ182</f>
        <v>0</v>
      </c>
      <c r="AS181" s="163" t="n">
        <f aca="false">AS182-AR182</f>
        <v>0</v>
      </c>
      <c r="AT181" s="163" t="n">
        <f aca="false">AT182-AS182</f>
        <v>0</v>
      </c>
      <c r="AU181" s="163" t="n">
        <f aca="false">AU182-AT182</f>
        <v>0</v>
      </c>
      <c r="AV181" s="163" t="n">
        <f aca="false">AV182-AU182</f>
        <v>0</v>
      </c>
      <c r="AW181" s="163" t="n">
        <f aca="false">AW182-AV182</f>
        <v>0</v>
      </c>
      <c r="AX181" s="163" t="n">
        <f aca="false">AX182-AW182</f>
        <v>0</v>
      </c>
      <c r="AY181" s="163" t="n">
        <f aca="false">AY182-AX182</f>
        <v>0</v>
      </c>
      <c r="AZ181" s="163" t="n">
        <f aca="false">AZ182-AY182</f>
        <v>0</v>
      </c>
      <c r="BA181" s="163" t="n">
        <f aca="false">BA182-AZ182</f>
        <v>0</v>
      </c>
      <c r="BB181" s="163" t="n">
        <f aca="false">BB182-BA182</f>
        <v>0</v>
      </c>
      <c r="BC181" s="165" t="n">
        <f aca="false">SUM(D181:BB181)</f>
        <v>1</v>
      </c>
      <c r="BD181" s="162"/>
    </row>
    <row r="182" customFormat="false" ht="12.75" hidden="false" customHeight="false" outlineLevel="0" collapsed="false">
      <c r="A182" s="166"/>
      <c r="B182" s="162" t="s">
        <v>131</v>
      </c>
      <c r="C182" s="157"/>
      <c r="D182" s="163" t="n">
        <f aca="false">D181</f>
        <v>0</v>
      </c>
      <c r="E182" s="163" t="n">
        <f aca="false">+D182+E181</f>
        <v>0</v>
      </c>
      <c r="F182" s="163" t="n">
        <f aca="false">+E182+F181</f>
        <v>0</v>
      </c>
      <c r="G182" s="163" t="n">
        <f aca="false">+F182+G181</f>
        <v>0</v>
      </c>
      <c r="H182" s="163" t="n">
        <f aca="false">+G182+H181</f>
        <v>0</v>
      </c>
      <c r="I182" s="163" t="n">
        <f aca="false">+H182+I181</f>
        <v>0</v>
      </c>
      <c r="J182" s="163" t="n">
        <f aca="false">+I182+J181</f>
        <v>0</v>
      </c>
      <c r="K182" s="163" t="n">
        <f aca="false">+J182+K181</f>
        <v>0</v>
      </c>
      <c r="L182" s="163" t="n">
        <f aca="false">+K182+L181</f>
        <v>0</v>
      </c>
      <c r="M182" s="163" t="n">
        <f aca="false">+L182+M181</f>
        <v>0</v>
      </c>
      <c r="N182" s="163" t="n">
        <f aca="false">+M182+N181</f>
        <v>0</v>
      </c>
      <c r="O182" s="163" t="n">
        <f aca="false">+N182+O181</f>
        <v>0</v>
      </c>
      <c r="P182" s="163" t="n">
        <f aca="false">+O182+P181</f>
        <v>0</v>
      </c>
      <c r="Q182" s="163" t="n">
        <f aca="false">+P182+Q181</f>
        <v>0</v>
      </c>
      <c r="R182" s="163" t="n">
        <f aca="false">+Q182+R181</f>
        <v>0</v>
      </c>
      <c r="S182" s="163" t="n">
        <f aca="false">+R182+S181</f>
        <v>0</v>
      </c>
      <c r="T182" s="163" t="n">
        <f aca="false">+S182+T181</f>
        <v>0</v>
      </c>
      <c r="U182" s="163" t="n">
        <f aca="false">+T182+U181</f>
        <v>0</v>
      </c>
      <c r="V182" s="163" t="n">
        <f aca="false">+U182+V181</f>
        <v>0</v>
      </c>
      <c r="W182" s="163" t="n">
        <v>0.111</v>
      </c>
      <c r="X182" s="163" t="n">
        <v>0.148</v>
      </c>
      <c r="Y182" s="163" t="n">
        <v>0.2</v>
      </c>
      <c r="Z182" s="163" t="n">
        <v>0.3</v>
      </c>
      <c r="AA182" s="163" t="n">
        <v>0.32</v>
      </c>
      <c r="AB182" s="163" t="n">
        <v>0.34</v>
      </c>
      <c r="AC182" s="163" t="n">
        <v>0.36</v>
      </c>
      <c r="AD182" s="163" t="n">
        <v>0.38</v>
      </c>
      <c r="AE182" s="163" t="n">
        <v>0.4</v>
      </c>
      <c r="AF182" s="163" t="n">
        <v>0.4</v>
      </c>
      <c r="AG182" s="163" t="n">
        <v>0.4</v>
      </c>
      <c r="AH182" s="163" t="n">
        <v>0.4</v>
      </c>
      <c r="AI182" s="163" t="n">
        <v>0.4</v>
      </c>
      <c r="AJ182" s="163" t="n">
        <v>0.4</v>
      </c>
      <c r="AK182" s="163" t="n">
        <v>0.4</v>
      </c>
      <c r="AL182" s="163" t="n">
        <v>1</v>
      </c>
      <c r="AM182" s="163" t="n">
        <v>1</v>
      </c>
      <c r="AN182" s="163" t="n">
        <v>1</v>
      </c>
      <c r="AO182" s="163" t="n">
        <v>1</v>
      </c>
      <c r="AP182" s="163" t="n">
        <v>1</v>
      </c>
      <c r="AQ182" s="163" t="n">
        <v>1</v>
      </c>
      <c r="AR182" s="163" t="n">
        <v>1</v>
      </c>
      <c r="AS182" s="163" t="n">
        <v>1</v>
      </c>
      <c r="AT182" s="163" t="n">
        <v>1</v>
      </c>
      <c r="AU182" s="163" t="n">
        <v>1</v>
      </c>
      <c r="AV182" s="163" t="n">
        <v>1</v>
      </c>
      <c r="AW182" s="163" t="n">
        <v>1</v>
      </c>
      <c r="AX182" s="163" t="n">
        <v>1</v>
      </c>
      <c r="AY182" s="163" t="n">
        <v>1</v>
      </c>
      <c r="AZ182" s="163" t="n">
        <v>1</v>
      </c>
      <c r="BA182" s="163" t="n">
        <v>1</v>
      </c>
      <c r="BB182" s="163" t="n">
        <v>1</v>
      </c>
      <c r="BC182" s="165"/>
      <c r="BD182" s="162"/>
    </row>
    <row r="183" customFormat="false" ht="12.75" hidden="false" customHeight="false" outlineLevel="0" collapsed="false">
      <c r="A183" s="166"/>
      <c r="B183" s="162"/>
      <c r="C183" s="277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3"/>
      <c r="AG183" s="163"/>
      <c r="AH183" s="163"/>
      <c r="AI183" s="163"/>
      <c r="AJ183" s="163"/>
      <c r="AK183" s="163"/>
      <c r="AL183" s="163"/>
      <c r="AM183" s="163"/>
      <c r="AN183" s="163"/>
      <c r="AO183" s="163"/>
      <c r="AP183" s="163"/>
      <c r="AQ183" s="163"/>
      <c r="AR183" s="163"/>
      <c r="AS183" s="163"/>
      <c r="AT183" s="163"/>
      <c r="AU183" s="163"/>
      <c r="AV183" s="163"/>
      <c r="AW183" s="163"/>
      <c r="AX183" s="163"/>
      <c r="AY183" s="163"/>
      <c r="AZ183" s="163"/>
      <c r="BA183" s="163"/>
      <c r="BB183" s="163"/>
      <c r="BC183" s="165"/>
      <c r="BD183" s="162"/>
    </row>
    <row r="184" customFormat="false" ht="12.75" hidden="false" customHeight="false" outlineLevel="0" collapsed="false">
      <c r="A184" s="172"/>
      <c r="B184" s="172" t="s">
        <v>132</v>
      </c>
      <c r="C184" s="173" t="n">
        <v>34.87774</v>
      </c>
      <c r="D184" s="174" t="n">
        <f aca="false">+D180*$C184</f>
        <v>0</v>
      </c>
      <c r="E184" s="174" t="n">
        <f aca="false">+E180*$C184</f>
        <v>0</v>
      </c>
      <c r="F184" s="174" t="n">
        <f aca="false">+F180*$C184</f>
        <v>0</v>
      </c>
      <c r="G184" s="174" t="n">
        <f aca="false">+G180*$C184</f>
        <v>0</v>
      </c>
      <c r="H184" s="174" t="n">
        <f aca="false">+H180*$C184</f>
        <v>0</v>
      </c>
      <c r="I184" s="174" t="n">
        <f aca="false">+I180*$C184</f>
        <v>0</v>
      </c>
      <c r="J184" s="174" t="n">
        <f aca="false">+J180*$C184</f>
        <v>0</v>
      </c>
      <c r="K184" s="174" t="n">
        <f aca="false">+K180*$C184</f>
        <v>0</v>
      </c>
      <c r="L184" s="174" t="n">
        <f aca="false">+L180*$C184</f>
        <v>0</v>
      </c>
      <c r="M184" s="174" t="n">
        <f aca="false">+M180*$C184</f>
        <v>0</v>
      </c>
      <c r="N184" s="174" t="n">
        <f aca="false">+N180*$C184</f>
        <v>0</v>
      </c>
      <c r="O184" s="174" t="n">
        <f aca="false">+O180*$C184</f>
        <v>0</v>
      </c>
      <c r="P184" s="174" t="n">
        <f aca="false">+P180*$C184</f>
        <v>0</v>
      </c>
      <c r="Q184" s="174" t="n">
        <f aca="false">+Q180*$C184</f>
        <v>0</v>
      </c>
      <c r="R184" s="174" t="n">
        <f aca="false">+R180*$C184</f>
        <v>0</v>
      </c>
      <c r="S184" s="174" t="n">
        <f aca="false">+S180*$C184</f>
        <v>0</v>
      </c>
      <c r="T184" s="174" t="n">
        <f aca="false">+T180*$C184</f>
        <v>0</v>
      </c>
      <c r="U184" s="174" t="n">
        <f aca="false">+U180*$C184</f>
        <v>0</v>
      </c>
      <c r="V184" s="174" t="n">
        <f aca="false">+V180*$C184</f>
        <v>0</v>
      </c>
      <c r="W184" s="174" t="n">
        <f aca="false">+W180*$C184</f>
        <v>1.743887</v>
      </c>
      <c r="X184" s="174" t="n">
        <f aca="false">+X180*$C184</f>
        <v>4.25508428</v>
      </c>
      <c r="Y184" s="174" t="n">
        <f aca="false">+Y180*$C184</f>
        <v>5.5804384</v>
      </c>
      <c r="Z184" s="174" t="n">
        <f aca="false">+Z180*$C184</f>
        <v>12.52110866</v>
      </c>
      <c r="AA184" s="174" t="n">
        <f aca="false">+AA180*$C184</f>
        <v>13.56744086</v>
      </c>
      <c r="AB184" s="174" t="n">
        <f aca="false">+AB180*$C184</f>
        <v>14.61377306</v>
      </c>
      <c r="AC184" s="174" t="n">
        <f aca="false">+AC180*$C184</f>
        <v>15.66010526</v>
      </c>
      <c r="AD184" s="174" t="n">
        <f aca="false">+AD180*$C184</f>
        <v>16.70643746</v>
      </c>
      <c r="AE184" s="174" t="n">
        <f aca="false">+AE180*$C184</f>
        <v>17.75276966</v>
      </c>
      <c r="AF184" s="174" t="n">
        <f aca="false">+AF180*$C184</f>
        <v>18.79910186</v>
      </c>
      <c r="AG184" s="174" t="n">
        <f aca="false">+AG180*$C184</f>
        <v>19.84543406</v>
      </c>
      <c r="AH184" s="174" t="n">
        <f aca="false">+AH180*$C184</f>
        <v>20.89176626</v>
      </c>
      <c r="AI184" s="174" t="n">
        <f aca="false">+AI180*$C184</f>
        <v>21.9729762</v>
      </c>
      <c r="AJ184" s="174" t="n">
        <f aca="false">+AJ180*$C184</f>
        <v>23.3680858</v>
      </c>
      <c r="AK184" s="174" t="n">
        <f aca="false">+AK180*$C184</f>
        <v>24.7631954</v>
      </c>
      <c r="AL184" s="174" t="n">
        <f aca="false">+AL180*$C184</f>
        <v>31.7387434</v>
      </c>
      <c r="AM184" s="174" t="n">
        <f aca="false">+AM180*$C184</f>
        <v>33.133853</v>
      </c>
      <c r="AN184" s="174" t="n">
        <f aca="false">+AN180*$C184</f>
        <v>34.87774</v>
      </c>
      <c r="AO184" s="174" t="n">
        <f aca="false">+AO180*$C184</f>
        <v>34.87774</v>
      </c>
      <c r="AP184" s="174" t="n">
        <f aca="false">+AP180*$C184</f>
        <v>34.87774</v>
      </c>
      <c r="AQ184" s="174" t="n">
        <f aca="false">+AQ180*$C184</f>
        <v>34.87774</v>
      </c>
      <c r="AR184" s="174" t="n">
        <f aca="false">+AR180*$C184</f>
        <v>34.87774</v>
      </c>
      <c r="AS184" s="174" t="n">
        <f aca="false">+AS180*$C184</f>
        <v>34.87774</v>
      </c>
      <c r="AT184" s="174" t="n">
        <f aca="false">+AT180*$C184</f>
        <v>34.87774</v>
      </c>
      <c r="AU184" s="174" t="n">
        <f aca="false">+AU180*$C184</f>
        <v>34.87774</v>
      </c>
      <c r="AV184" s="174" t="n">
        <f aca="false">+AV180*$C184</f>
        <v>34.87774</v>
      </c>
      <c r="AW184" s="174" t="n">
        <f aca="false">+AW180*$C184</f>
        <v>34.87774</v>
      </c>
      <c r="AX184" s="174" t="n">
        <f aca="false">+AX180*$C184</f>
        <v>34.87774</v>
      </c>
      <c r="AY184" s="174" t="n">
        <f aca="false">+AY180*$C184</f>
        <v>34.87774</v>
      </c>
      <c r="AZ184" s="174" t="n">
        <f aca="false">+AZ180*$C184</f>
        <v>34.87774</v>
      </c>
      <c r="BA184" s="174" t="n">
        <f aca="false">+BA180*$C184</f>
        <v>34.87774</v>
      </c>
      <c r="BB184" s="174" t="n">
        <f aca="false">+BB180*$C184</f>
        <v>34.87774</v>
      </c>
      <c r="BC184" s="176"/>
      <c r="BD184" s="177"/>
      <c r="BE184" s="177"/>
      <c r="BF184" s="177"/>
      <c r="BG184" s="177"/>
      <c r="BH184" s="177"/>
      <c r="BI184" s="177"/>
      <c r="BJ184" s="177"/>
      <c r="BK184" s="177"/>
      <c r="BL184" s="177"/>
      <c r="BM184" s="177"/>
      <c r="BN184" s="177"/>
      <c r="BO184" s="177"/>
      <c r="BP184" s="177"/>
      <c r="BQ184" s="177"/>
      <c r="BR184" s="177"/>
      <c r="BS184" s="177"/>
      <c r="BT184" s="177"/>
      <c r="BU184" s="177"/>
      <c r="BV184" s="177"/>
      <c r="BW184" s="177"/>
      <c r="BX184" s="177"/>
      <c r="BY184" s="177"/>
      <c r="BZ184" s="177"/>
      <c r="CA184" s="177"/>
      <c r="CB184" s="177"/>
      <c r="CC184" s="177"/>
      <c r="CD184" s="177"/>
      <c r="CE184" s="177"/>
      <c r="CF184" s="177"/>
      <c r="CG184" s="177"/>
      <c r="CH184" s="177"/>
      <c r="CI184" s="177"/>
      <c r="CJ184" s="177"/>
      <c r="CK184" s="177"/>
    </row>
    <row r="185" customFormat="false" ht="13.5" hidden="false" customHeight="false" outlineLevel="0" collapsed="false">
      <c r="A185" s="178"/>
      <c r="B185" s="178" t="s">
        <v>133</v>
      </c>
      <c r="C185" s="179" t="str">
        <f aca="false">+'NTP or Sold'!C18</f>
        <v>Sold</v>
      </c>
      <c r="D185" s="180" t="n">
        <f aca="false">+D182*$C184</f>
        <v>0</v>
      </c>
      <c r="E185" s="180" t="n">
        <f aca="false">+E182*$C184</f>
        <v>0</v>
      </c>
      <c r="F185" s="180" t="n">
        <f aca="false">+F182*$C184</f>
        <v>0</v>
      </c>
      <c r="G185" s="180" t="n">
        <f aca="false">+G182*$C184</f>
        <v>0</v>
      </c>
      <c r="H185" s="180" t="n">
        <f aca="false">+H182*$C184</f>
        <v>0</v>
      </c>
      <c r="I185" s="180" t="n">
        <f aca="false">+I182*$C184</f>
        <v>0</v>
      </c>
      <c r="J185" s="180" t="n">
        <f aca="false">+J182*$C184</f>
        <v>0</v>
      </c>
      <c r="K185" s="180" t="n">
        <f aca="false">+K182*$C184</f>
        <v>0</v>
      </c>
      <c r="L185" s="180" t="n">
        <f aca="false">+L182*$C184</f>
        <v>0</v>
      </c>
      <c r="M185" s="180" t="n">
        <f aca="false">+M182*$C184</f>
        <v>0</v>
      </c>
      <c r="N185" s="180" t="n">
        <f aca="false">+N182*$C184</f>
        <v>0</v>
      </c>
      <c r="O185" s="180" t="n">
        <f aca="false">+O182*$C184</f>
        <v>0</v>
      </c>
      <c r="P185" s="180" t="n">
        <f aca="false">+P182*$C184</f>
        <v>0</v>
      </c>
      <c r="Q185" s="180" t="n">
        <f aca="false">+Q182*$C184</f>
        <v>0</v>
      </c>
      <c r="R185" s="180" t="n">
        <f aca="false">+R182*$C184</f>
        <v>0</v>
      </c>
      <c r="S185" s="180" t="n">
        <f aca="false">+S182*$C184</f>
        <v>0</v>
      </c>
      <c r="T185" s="180" t="n">
        <f aca="false">+T182*$C184</f>
        <v>0</v>
      </c>
      <c r="U185" s="180" t="n">
        <f aca="false">+U182*$C184</f>
        <v>0</v>
      </c>
      <c r="V185" s="180" t="n">
        <f aca="false">+V182*$C184</f>
        <v>0</v>
      </c>
      <c r="W185" s="180" t="n">
        <f aca="false">+W182*$C184</f>
        <v>3.87142914</v>
      </c>
      <c r="X185" s="180" t="n">
        <f aca="false">+X182*$C184</f>
        <v>5.16190552</v>
      </c>
      <c r="Y185" s="180" t="n">
        <f aca="false">+Y182*$C184</f>
        <v>6.975548</v>
      </c>
      <c r="Z185" s="180" t="n">
        <f aca="false">+Z182*$C184</f>
        <v>10.463322</v>
      </c>
      <c r="AA185" s="180" t="n">
        <f aca="false">+AA182*$C184</f>
        <v>11.1608768</v>
      </c>
      <c r="AB185" s="180" t="n">
        <f aca="false">+AB182*$C184</f>
        <v>11.8584316</v>
      </c>
      <c r="AC185" s="180" t="n">
        <f aca="false">+AC182*$C184</f>
        <v>12.5559864</v>
      </c>
      <c r="AD185" s="180" t="n">
        <f aca="false">+AD182*$C184</f>
        <v>13.2535412</v>
      </c>
      <c r="AE185" s="180" t="n">
        <f aca="false">+AE182*$C184</f>
        <v>13.951096</v>
      </c>
      <c r="AF185" s="180" t="n">
        <f aca="false">+AF182*$C184</f>
        <v>13.951096</v>
      </c>
      <c r="AG185" s="180" t="n">
        <f aca="false">+AG182*$C184</f>
        <v>13.951096</v>
      </c>
      <c r="AH185" s="180" t="n">
        <f aca="false">+AH182*$C184</f>
        <v>13.951096</v>
      </c>
      <c r="AI185" s="180" t="n">
        <f aca="false">+AI182*$C184</f>
        <v>13.951096</v>
      </c>
      <c r="AJ185" s="180" t="n">
        <f aca="false">+AJ182*$C184</f>
        <v>13.951096</v>
      </c>
      <c r="AK185" s="180" t="n">
        <f aca="false">+AK182*$C184</f>
        <v>13.951096</v>
      </c>
      <c r="AL185" s="180" t="n">
        <f aca="false">+AL182*$C184</f>
        <v>34.87774</v>
      </c>
      <c r="AM185" s="180" t="n">
        <f aca="false">+AM182*$C184</f>
        <v>34.87774</v>
      </c>
      <c r="AN185" s="180" t="n">
        <f aca="false">+AN182*$C184</f>
        <v>34.87774</v>
      </c>
      <c r="AO185" s="180" t="n">
        <f aca="false">+AO182*$C184</f>
        <v>34.87774</v>
      </c>
      <c r="AP185" s="180" t="n">
        <f aca="false">+AP182*$C184</f>
        <v>34.87774</v>
      </c>
      <c r="AQ185" s="180" t="n">
        <f aca="false">+AQ182*$C184</f>
        <v>34.87774</v>
      </c>
      <c r="AR185" s="180" t="n">
        <f aca="false">+AR182*$C184</f>
        <v>34.87774</v>
      </c>
      <c r="AS185" s="180" t="n">
        <f aca="false">+AS182*$C184</f>
        <v>34.87774</v>
      </c>
      <c r="AT185" s="180" t="n">
        <f aca="false">+AT182*$C184</f>
        <v>34.87774</v>
      </c>
      <c r="AU185" s="180" t="n">
        <f aca="false">+AU182*$C184</f>
        <v>34.87774</v>
      </c>
      <c r="AV185" s="180" t="n">
        <f aca="false">+AV182*$C184</f>
        <v>34.87774</v>
      </c>
      <c r="AW185" s="180" t="n">
        <f aca="false">+AW182*$C184</f>
        <v>34.87774</v>
      </c>
      <c r="AX185" s="180" t="n">
        <f aca="false">+AX182*$C184</f>
        <v>34.87774</v>
      </c>
      <c r="AY185" s="180" t="n">
        <f aca="false">+AY182*$C184</f>
        <v>34.87774</v>
      </c>
      <c r="AZ185" s="180" t="n">
        <f aca="false">+AZ182*$C184</f>
        <v>34.87774</v>
      </c>
      <c r="BA185" s="180" t="n">
        <f aca="false">+BA182*$C184</f>
        <v>34.87774</v>
      </c>
      <c r="BB185" s="180" t="n">
        <f aca="false">+BB182*$C184</f>
        <v>34.87774</v>
      </c>
      <c r="BC185" s="182"/>
      <c r="BD185" s="183"/>
      <c r="BE185" s="183"/>
      <c r="BF185" s="183"/>
      <c r="BG185" s="183"/>
      <c r="BH185" s="183"/>
      <c r="BI185" s="183"/>
      <c r="BJ185" s="183"/>
      <c r="BK185" s="183"/>
      <c r="BL185" s="183"/>
      <c r="BM185" s="183"/>
      <c r="BN185" s="183"/>
      <c r="BO185" s="183"/>
      <c r="BP185" s="183"/>
      <c r="BQ185" s="183"/>
      <c r="BR185" s="183"/>
      <c r="BS185" s="183"/>
      <c r="BT185" s="183"/>
      <c r="BU185" s="183"/>
      <c r="BV185" s="183"/>
      <c r="BW185" s="183"/>
      <c r="BX185" s="183"/>
      <c r="BY185" s="183"/>
      <c r="BZ185" s="183"/>
      <c r="CA185" s="183"/>
      <c r="CB185" s="183"/>
      <c r="CC185" s="183"/>
      <c r="CD185" s="183"/>
      <c r="CE185" s="183"/>
      <c r="CF185" s="183"/>
      <c r="CG185" s="183"/>
      <c r="CH185" s="183"/>
      <c r="CI185" s="183"/>
      <c r="CJ185" s="183"/>
      <c r="CK185" s="183"/>
    </row>
    <row r="186" customFormat="false" ht="15" hidden="false" customHeight="true" outlineLevel="0" collapsed="false">
      <c r="A186" s="161"/>
      <c r="B186" s="156" t="str">
        <f aca="false">+'NTP or Sold'!H19</f>
        <v>7FA w/ STG</v>
      </c>
      <c r="C186" s="157" t="str">
        <f aca="false">+'NTP or Sold'!T19</f>
        <v>Gen Power - Dell, Arkansas location;  duct fired (EECC) - 49%</v>
      </c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58"/>
      <c r="AL186" s="158"/>
      <c r="AM186" s="158"/>
      <c r="AN186" s="158"/>
      <c r="AO186" s="158"/>
      <c r="AP186" s="158"/>
      <c r="AQ186" s="158"/>
      <c r="AR186" s="158"/>
      <c r="AS186" s="158"/>
      <c r="AT186" s="158"/>
      <c r="AU186" s="158"/>
      <c r="AV186" s="158"/>
      <c r="AW186" s="158"/>
      <c r="AX186" s="158"/>
      <c r="AY186" s="158"/>
      <c r="AZ186" s="158"/>
      <c r="BA186" s="158"/>
      <c r="BB186" s="158"/>
      <c r="BC186" s="160"/>
    </row>
    <row r="187" customFormat="false" ht="12.75" hidden="false" customHeight="false" outlineLevel="0" collapsed="false">
      <c r="A187" s="166"/>
      <c r="B187" s="162" t="s">
        <v>128</v>
      </c>
      <c r="C187" s="157"/>
      <c r="D187" s="163" t="n">
        <v>0</v>
      </c>
      <c r="E187" s="163" t="n">
        <v>0</v>
      </c>
      <c r="F187" s="163" t="n">
        <v>0</v>
      </c>
      <c r="G187" s="163" t="n">
        <v>0</v>
      </c>
      <c r="H187" s="163" t="n">
        <v>0</v>
      </c>
      <c r="I187" s="163" t="n">
        <v>0</v>
      </c>
      <c r="J187" s="163" t="n">
        <v>0</v>
      </c>
      <c r="K187" s="163" t="n">
        <v>0</v>
      </c>
      <c r="L187" s="163" t="n">
        <v>0</v>
      </c>
      <c r="M187" s="163" t="n">
        <v>0</v>
      </c>
      <c r="N187" s="163" t="n">
        <v>0</v>
      </c>
      <c r="O187" s="163" t="n">
        <v>0</v>
      </c>
      <c r="P187" s="163" t="n">
        <v>0</v>
      </c>
      <c r="Q187" s="163" t="n">
        <v>0</v>
      </c>
      <c r="R187" s="163" t="n">
        <v>0</v>
      </c>
      <c r="S187" s="163" t="n">
        <v>0</v>
      </c>
      <c r="T187" s="163" t="n">
        <v>0</v>
      </c>
      <c r="U187" s="163" t="n">
        <v>0</v>
      </c>
      <c r="V187" s="163" t="n">
        <v>0</v>
      </c>
      <c r="W187" s="163" t="n">
        <v>0.05</v>
      </c>
      <c r="X187" s="163" t="n">
        <v>0.07</v>
      </c>
      <c r="Y187" s="163" t="n">
        <v>0.035</v>
      </c>
      <c r="Z187" s="163" t="n">
        <v>0.19</v>
      </c>
      <c r="AA187" s="163" t="n">
        <v>0.025</v>
      </c>
      <c r="AB187" s="163" t="n">
        <v>0.025</v>
      </c>
      <c r="AC187" s="163" t="n">
        <v>0.03</v>
      </c>
      <c r="AD187" s="163" t="n">
        <v>0.03</v>
      </c>
      <c r="AE187" s="163" t="n">
        <v>0.03</v>
      </c>
      <c r="AF187" s="163" t="n">
        <v>0.03</v>
      </c>
      <c r="AG187" s="163" t="n">
        <v>0.03</v>
      </c>
      <c r="AH187" s="163" t="n">
        <v>0.03</v>
      </c>
      <c r="AI187" s="163" t="n">
        <v>0.03</v>
      </c>
      <c r="AJ187" s="163" t="n">
        <v>0.03</v>
      </c>
      <c r="AK187" s="163" t="n">
        <v>0.035</v>
      </c>
      <c r="AL187" s="163" t="n">
        <v>0.04</v>
      </c>
      <c r="AM187" s="163" t="n">
        <v>0.2</v>
      </c>
      <c r="AN187" s="163" t="n">
        <v>0.04</v>
      </c>
      <c r="AO187" s="163" t="n">
        <v>0.05</v>
      </c>
      <c r="AP187" s="163" t="n">
        <v>0</v>
      </c>
      <c r="AQ187" s="163" t="n">
        <v>0</v>
      </c>
      <c r="AR187" s="163" t="n">
        <v>0</v>
      </c>
      <c r="AS187" s="163" t="n">
        <v>0</v>
      </c>
      <c r="AT187" s="163" t="n">
        <v>0</v>
      </c>
      <c r="AU187" s="163" t="n">
        <v>0</v>
      </c>
      <c r="AV187" s="163" t="n">
        <v>0</v>
      </c>
      <c r="AW187" s="163" t="n">
        <v>0</v>
      </c>
      <c r="AX187" s="163" t="n">
        <v>0</v>
      </c>
      <c r="AY187" s="163" t="n">
        <v>0</v>
      </c>
      <c r="AZ187" s="163" t="n">
        <v>0</v>
      </c>
      <c r="BA187" s="163" t="n">
        <v>0</v>
      </c>
      <c r="BB187" s="163" t="n">
        <v>0</v>
      </c>
      <c r="BC187" s="165" t="n">
        <f aca="false">SUM(D187:BB187)</f>
        <v>1</v>
      </c>
      <c r="BD187" s="162"/>
    </row>
    <row r="188" customFormat="false" ht="12.75" hidden="false" customHeight="false" outlineLevel="0" collapsed="false">
      <c r="A188" s="166"/>
      <c r="B188" s="162" t="s">
        <v>129</v>
      </c>
      <c r="C188" s="157"/>
      <c r="D188" s="163" t="n">
        <f aca="false">D187</f>
        <v>0</v>
      </c>
      <c r="E188" s="163" t="n">
        <f aca="false">+D188+E187</f>
        <v>0</v>
      </c>
      <c r="F188" s="163" t="n">
        <f aca="false">+E188+F187</f>
        <v>0</v>
      </c>
      <c r="G188" s="163" t="n">
        <f aca="false">+F188+G187</f>
        <v>0</v>
      </c>
      <c r="H188" s="163" t="n">
        <f aca="false">+G188+H187</f>
        <v>0</v>
      </c>
      <c r="I188" s="163" t="n">
        <f aca="false">+H188+I187</f>
        <v>0</v>
      </c>
      <c r="J188" s="163" t="n">
        <f aca="false">+I188+J187</f>
        <v>0</v>
      </c>
      <c r="K188" s="163" t="n">
        <f aca="false">+J188+K187</f>
        <v>0</v>
      </c>
      <c r="L188" s="163" t="n">
        <f aca="false">+K188+L187</f>
        <v>0</v>
      </c>
      <c r="M188" s="163" t="n">
        <f aca="false">+L188+M187</f>
        <v>0</v>
      </c>
      <c r="N188" s="163" t="n">
        <f aca="false">+M188+N187</f>
        <v>0</v>
      </c>
      <c r="O188" s="163" t="n">
        <f aca="false">+N188+O187</f>
        <v>0</v>
      </c>
      <c r="P188" s="163" t="n">
        <f aca="false">+O188+P187</f>
        <v>0</v>
      </c>
      <c r="Q188" s="163" t="n">
        <f aca="false">+P188+Q187</f>
        <v>0</v>
      </c>
      <c r="R188" s="163" t="n">
        <f aca="false">+Q188+R187</f>
        <v>0</v>
      </c>
      <c r="S188" s="163" t="n">
        <f aca="false">+R188+S187</f>
        <v>0</v>
      </c>
      <c r="T188" s="163" t="n">
        <f aca="false">+S188+T187</f>
        <v>0</v>
      </c>
      <c r="U188" s="163" t="n">
        <f aca="false">+T188+U187</f>
        <v>0</v>
      </c>
      <c r="V188" s="163" t="n">
        <f aca="false">+U188+V187</f>
        <v>0</v>
      </c>
      <c r="W188" s="163" t="n">
        <f aca="false">+V188+W187</f>
        <v>0.05</v>
      </c>
      <c r="X188" s="163" t="n">
        <f aca="false">+W188+X187</f>
        <v>0.12</v>
      </c>
      <c r="Y188" s="163" t="n">
        <f aca="false">+X188+Y187</f>
        <v>0.155</v>
      </c>
      <c r="Z188" s="163" t="n">
        <f aca="false">+Y188+Z187</f>
        <v>0.345</v>
      </c>
      <c r="AA188" s="163" t="n">
        <f aca="false">+Z188+AA187</f>
        <v>0.37</v>
      </c>
      <c r="AB188" s="163" t="n">
        <f aca="false">+AA188+AB187</f>
        <v>0.395</v>
      </c>
      <c r="AC188" s="163" t="n">
        <f aca="false">+AB188+AC187</f>
        <v>0.425</v>
      </c>
      <c r="AD188" s="163" t="n">
        <f aca="false">+AC188+AD187</f>
        <v>0.455</v>
      </c>
      <c r="AE188" s="163" t="n">
        <f aca="false">+AD188+AE187</f>
        <v>0.485</v>
      </c>
      <c r="AF188" s="163" t="n">
        <f aca="false">+AE188+AF187</f>
        <v>0.515</v>
      </c>
      <c r="AG188" s="163" t="n">
        <f aca="false">+AF188+AG187</f>
        <v>0.545</v>
      </c>
      <c r="AH188" s="163" t="n">
        <f aca="false">+AG188+AH187</f>
        <v>0.575</v>
      </c>
      <c r="AI188" s="163" t="n">
        <f aca="false">+AH188+AI187</f>
        <v>0.605</v>
      </c>
      <c r="AJ188" s="163" t="n">
        <f aca="false">+AI188+AJ187</f>
        <v>0.635</v>
      </c>
      <c r="AK188" s="163" t="n">
        <f aca="false">+AJ188+AK187</f>
        <v>0.67</v>
      </c>
      <c r="AL188" s="163" t="n">
        <f aca="false">+AK188+AL187</f>
        <v>0.71</v>
      </c>
      <c r="AM188" s="163" t="n">
        <f aca="false">+AL188+AM187</f>
        <v>0.91</v>
      </c>
      <c r="AN188" s="163" t="n">
        <f aca="false">+AM188+AN187</f>
        <v>0.95</v>
      </c>
      <c r="AO188" s="163" t="n">
        <f aca="false">+AN188+AO187</f>
        <v>1</v>
      </c>
      <c r="AP188" s="163" t="n">
        <f aca="false">+AO188+AP187</f>
        <v>1</v>
      </c>
      <c r="AQ188" s="163" t="n">
        <f aca="false">+AP188+AQ187</f>
        <v>1</v>
      </c>
      <c r="AR188" s="163" t="n">
        <f aca="false">+AQ188+AR187</f>
        <v>1</v>
      </c>
      <c r="AS188" s="163" t="n">
        <f aca="false">+AR188+AS187</f>
        <v>1</v>
      </c>
      <c r="AT188" s="163" t="n">
        <f aca="false">+AS188+AT187</f>
        <v>1</v>
      </c>
      <c r="AU188" s="163" t="n">
        <f aca="false">+AT188+AU187</f>
        <v>1</v>
      </c>
      <c r="AV188" s="163" t="n">
        <f aca="false">+AU188+AV187</f>
        <v>1</v>
      </c>
      <c r="AW188" s="163" t="n">
        <f aca="false">+AV188+AW187</f>
        <v>1</v>
      </c>
      <c r="AX188" s="163" t="n">
        <f aca="false">+AW188+AX187</f>
        <v>1</v>
      </c>
      <c r="AY188" s="163" t="n">
        <f aca="false">+AX188+AY187</f>
        <v>1</v>
      </c>
      <c r="AZ188" s="163" t="n">
        <f aca="false">+AY188+AZ187</f>
        <v>1</v>
      </c>
      <c r="BA188" s="163" t="n">
        <f aca="false">+AZ188+BA187</f>
        <v>1</v>
      </c>
      <c r="BB188" s="163" t="n">
        <f aca="false">+BA188+BB187</f>
        <v>1</v>
      </c>
      <c r="BC188" s="165"/>
      <c r="BD188" s="162"/>
    </row>
    <row r="189" customFormat="false" ht="12.75" hidden="false" customHeight="false" outlineLevel="0" collapsed="false">
      <c r="A189" s="166"/>
      <c r="B189" s="162" t="s">
        <v>130</v>
      </c>
      <c r="C189" s="157"/>
      <c r="D189" s="163" t="n">
        <v>0</v>
      </c>
      <c r="E189" s="163" t="n">
        <v>0</v>
      </c>
      <c r="F189" s="163" t="n">
        <v>0</v>
      </c>
      <c r="G189" s="163" t="n">
        <v>0</v>
      </c>
      <c r="H189" s="163" t="n">
        <v>0</v>
      </c>
      <c r="I189" s="163" t="n">
        <v>0</v>
      </c>
      <c r="J189" s="163" t="n">
        <v>0</v>
      </c>
      <c r="K189" s="163" t="n">
        <v>0</v>
      </c>
      <c r="L189" s="163" t="n">
        <v>0</v>
      </c>
      <c r="M189" s="163" t="n">
        <v>0</v>
      </c>
      <c r="N189" s="163" t="n">
        <v>0</v>
      </c>
      <c r="O189" s="163" t="n">
        <v>0</v>
      </c>
      <c r="P189" s="163" t="n">
        <v>0</v>
      </c>
      <c r="Q189" s="163" t="n">
        <v>0</v>
      </c>
      <c r="R189" s="163" t="n">
        <v>0</v>
      </c>
      <c r="S189" s="163" t="n">
        <v>0</v>
      </c>
      <c r="T189" s="163" t="n">
        <v>0</v>
      </c>
      <c r="U189" s="163" t="n">
        <v>0</v>
      </c>
      <c r="V189" s="163" t="n">
        <v>0</v>
      </c>
      <c r="W189" s="163" t="n">
        <f aca="false">W190-V190</f>
        <v>0.111</v>
      </c>
      <c r="X189" s="163" t="n">
        <f aca="false">X190-W190</f>
        <v>0.037</v>
      </c>
      <c r="Y189" s="163" t="n">
        <f aca="false">Y190-X190</f>
        <v>0.052</v>
      </c>
      <c r="Z189" s="163" t="n">
        <f aca="false">Z190-Y190</f>
        <v>0.1</v>
      </c>
      <c r="AA189" s="163" t="n">
        <f aca="false">AA190-Z190</f>
        <v>0.02</v>
      </c>
      <c r="AB189" s="163" t="n">
        <f aca="false">AB190-AA190</f>
        <v>0.02</v>
      </c>
      <c r="AC189" s="163" t="n">
        <f aca="false">AC190-AB190</f>
        <v>0.02</v>
      </c>
      <c r="AD189" s="163" t="n">
        <f aca="false">AD190-AC190</f>
        <v>0.04</v>
      </c>
      <c r="AE189" s="163" t="n">
        <f aca="false">AE190-AD190</f>
        <v>0</v>
      </c>
      <c r="AF189" s="163" t="n">
        <f aca="false">AF190-AE190</f>
        <v>0</v>
      </c>
      <c r="AG189" s="163" t="n">
        <f aca="false">AG190-AF190</f>
        <v>0</v>
      </c>
      <c r="AH189" s="163" t="n">
        <f aca="false">AH190-AG190</f>
        <v>0</v>
      </c>
      <c r="AI189" s="163" t="n">
        <f aca="false">AI190-AH190</f>
        <v>0</v>
      </c>
      <c r="AJ189" s="163" t="n">
        <f aca="false">AJ190-AI190</f>
        <v>0</v>
      </c>
      <c r="AK189" s="163" t="n">
        <f aca="false">AK190-AJ190</f>
        <v>0</v>
      </c>
      <c r="AL189" s="163" t="n">
        <f aca="false">AL190-AK190</f>
        <v>0</v>
      </c>
      <c r="AM189" s="163" t="n">
        <f aca="false">AM190-AL190</f>
        <v>0.6</v>
      </c>
      <c r="AN189" s="163" t="n">
        <f aca="false">AN190-AM190</f>
        <v>0</v>
      </c>
      <c r="AO189" s="163" t="n">
        <f aca="false">AO190-AN190</f>
        <v>0</v>
      </c>
      <c r="AP189" s="163" t="n">
        <f aca="false">AP190-AO190</f>
        <v>0</v>
      </c>
      <c r="AQ189" s="163" t="n">
        <f aca="false">AQ190-AP190</f>
        <v>0</v>
      </c>
      <c r="AR189" s="163" t="n">
        <f aca="false">AR190-AQ190</f>
        <v>0</v>
      </c>
      <c r="AS189" s="163" t="n">
        <f aca="false">AS190-AR190</f>
        <v>0</v>
      </c>
      <c r="AT189" s="163" t="n">
        <f aca="false">AT190-AS190</f>
        <v>0</v>
      </c>
      <c r="AU189" s="163" t="n">
        <f aca="false">AU190-AT190</f>
        <v>0</v>
      </c>
      <c r="AV189" s="163" t="n">
        <f aca="false">AV190-AU190</f>
        <v>0</v>
      </c>
      <c r="AW189" s="163" t="n">
        <f aca="false">AW190-AV190</f>
        <v>0</v>
      </c>
      <c r="AX189" s="163" t="n">
        <f aca="false">AX190-AW190</f>
        <v>0</v>
      </c>
      <c r="AY189" s="163" t="n">
        <f aca="false">AY190-AX190</f>
        <v>0</v>
      </c>
      <c r="AZ189" s="163" t="n">
        <f aca="false">AZ190-AY190</f>
        <v>0</v>
      </c>
      <c r="BA189" s="163" t="n">
        <f aca="false">BA190-AZ190</f>
        <v>0</v>
      </c>
      <c r="BB189" s="163" t="n">
        <f aca="false">BB190-BA190</f>
        <v>0</v>
      </c>
      <c r="BC189" s="165" t="n">
        <f aca="false">SUM(D189:BB189)</f>
        <v>1</v>
      </c>
      <c r="BD189" s="162"/>
    </row>
    <row r="190" customFormat="false" ht="12.75" hidden="false" customHeight="false" outlineLevel="0" collapsed="false">
      <c r="A190" s="166"/>
      <c r="B190" s="162" t="s">
        <v>131</v>
      </c>
      <c r="C190" s="157"/>
      <c r="D190" s="163" t="n">
        <f aca="false">D189</f>
        <v>0</v>
      </c>
      <c r="E190" s="163" t="n">
        <f aca="false">+D190+E189</f>
        <v>0</v>
      </c>
      <c r="F190" s="163" t="n">
        <f aca="false">+E190+F189</f>
        <v>0</v>
      </c>
      <c r="G190" s="163" t="n">
        <f aca="false">+F190+G189</f>
        <v>0</v>
      </c>
      <c r="H190" s="163" t="n">
        <f aca="false">+G190+H189</f>
        <v>0</v>
      </c>
      <c r="I190" s="163" t="n">
        <f aca="false">+H190+I189</f>
        <v>0</v>
      </c>
      <c r="J190" s="163" t="n">
        <f aca="false">+I190+J189</f>
        <v>0</v>
      </c>
      <c r="K190" s="163" t="n">
        <f aca="false">+J190+K189</f>
        <v>0</v>
      </c>
      <c r="L190" s="163" t="n">
        <f aca="false">+K190+L189</f>
        <v>0</v>
      </c>
      <c r="M190" s="163" t="n">
        <f aca="false">+L190+M189</f>
        <v>0</v>
      </c>
      <c r="N190" s="163" t="n">
        <f aca="false">+M190+N189</f>
        <v>0</v>
      </c>
      <c r="O190" s="163" t="n">
        <f aca="false">+N190+O189</f>
        <v>0</v>
      </c>
      <c r="P190" s="163" t="n">
        <f aca="false">+O190+P189</f>
        <v>0</v>
      </c>
      <c r="Q190" s="163" t="n">
        <f aca="false">+P190+Q189</f>
        <v>0</v>
      </c>
      <c r="R190" s="163" t="n">
        <f aca="false">+Q190+R189</f>
        <v>0</v>
      </c>
      <c r="S190" s="163" t="n">
        <f aca="false">+R190+S189</f>
        <v>0</v>
      </c>
      <c r="T190" s="163" t="n">
        <f aca="false">+S190+T189</f>
        <v>0</v>
      </c>
      <c r="U190" s="163" t="n">
        <f aca="false">+T190+U189</f>
        <v>0</v>
      </c>
      <c r="V190" s="163" t="n">
        <f aca="false">+U190+V189</f>
        <v>0</v>
      </c>
      <c r="W190" s="163" t="n">
        <v>0.111</v>
      </c>
      <c r="X190" s="163" t="n">
        <v>0.148</v>
      </c>
      <c r="Y190" s="163" t="n">
        <v>0.2</v>
      </c>
      <c r="Z190" s="163" t="n">
        <v>0.3</v>
      </c>
      <c r="AA190" s="163" t="n">
        <v>0.32</v>
      </c>
      <c r="AB190" s="163" t="n">
        <v>0.34</v>
      </c>
      <c r="AC190" s="163" t="n">
        <v>0.36</v>
      </c>
      <c r="AD190" s="163" t="n">
        <v>0.4</v>
      </c>
      <c r="AE190" s="163" t="n">
        <v>0.4</v>
      </c>
      <c r="AF190" s="163" t="n">
        <v>0.4</v>
      </c>
      <c r="AG190" s="163" t="n">
        <v>0.4</v>
      </c>
      <c r="AH190" s="163" t="n">
        <v>0.4</v>
      </c>
      <c r="AI190" s="163" t="n">
        <v>0.4</v>
      </c>
      <c r="AJ190" s="163" t="n">
        <v>0.4</v>
      </c>
      <c r="AK190" s="163" t="n">
        <v>0.4</v>
      </c>
      <c r="AL190" s="163" t="n">
        <v>0.4</v>
      </c>
      <c r="AM190" s="163" t="n">
        <v>1</v>
      </c>
      <c r="AN190" s="163" t="n">
        <v>1</v>
      </c>
      <c r="AO190" s="163" t="n">
        <v>1</v>
      </c>
      <c r="AP190" s="163" t="n">
        <v>1</v>
      </c>
      <c r="AQ190" s="163" t="n">
        <v>1</v>
      </c>
      <c r="AR190" s="163" t="n">
        <v>1</v>
      </c>
      <c r="AS190" s="163" t="n">
        <v>1</v>
      </c>
      <c r="AT190" s="163" t="n">
        <v>1</v>
      </c>
      <c r="AU190" s="163" t="n">
        <v>1</v>
      </c>
      <c r="AV190" s="163" t="n">
        <v>1</v>
      </c>
      <c r="AW190" s="163" t="n">
        <v>1</v>
      </c>
      <c r="AX190" s="163" t="n">
        <v>1</v>
      </c>
      <c r="AY190" s="163" t="n">
        <v>1</v>
      </c>
      <c r="AZ190" s="163" t="n">
        <v>1</v>
      </c>
      <c r="BA190" s="163" t="n">
        <v>1</v>
      </c>
      <c r="BB190" s="163" t="n">
        <v>1</v>
      </c>
      <c r="BC190" s="165"/>
      <c r="BD190" s="162"/>
    </row>
    <row r="191" customFormat="false" ht="12.75" hidden="false" customHeight="false" outlineLevel="0" collapsed="false">
      <c r="A191" s="166"/>
      <c r="B191" s="162"/>
      <c r="C191" s="277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3"/>
      <c r="AT191" s="163"/>
      <c r="AU191" s="163"/>
      <c r="AV191" s="163"/>
      <c r="AW191" s="163"/>
      <c r="AX191" s="163"/>
      <c r="AY191" s="163"/>
      <c r="AZ191" s="163"/>
      <c r="BA191" s="163"/>
      <c r="BB191" s="163"/>
      <c r="BC191" s="165"/>
      <c r="BD191" s="162"/>
    </row>
    <row r="192" customFormat="false" ht="12.75" hidden="false" customHeight="false" outlineLevel="0" collapsed="false">
      <c r="A192" s="172"/>
      <c r="B192" s="172" t="s">
        <v>132</v>
      </c>
      <c r="C192" s="173" t="n">
        <v>34.87774</v>
      </c>
      <c r="D192" s="174" t="n">
        <f aca="false">+D188*$C192</f>
        <v>0</v>
      </c>
      <c r="E192" s="174" t="n">
        <f aca="false">+E188*$C192</f>
        <v>0</v>
      </c>
      <c r="F192" s="174" t="n">
        <f aca="false">+F188*$C192</f>
        <v>0</v>
      </c>
      <c r="G192" s="174" t="n">
        <f aca="false">+G188*$C192</f>
        <v>0</v>
      </c>
      <c r="H192" s="174" t="n">
        <f aca="false">+H188*$C192</f>
        <v>0</v>
      </c>
      <c r="I192" s="174" t="n">
        <f aca="false">+I188*$C192</f>
        <v>0</v>
      </c>
      <c r="J192" s="174" t="n">
        <f aca="false">+J188*$C192</f>
        <v>0</v>
      </c>
      <c r="K192" s="174" t="n">
        <f aca="false">+K188*$C192</f>
        <v>0</v>
      </c>
      <c r="L192" s="174" t="n">
        <f aca="false">+L188*$C192</f>
        <v>0</v>
      </c>
      <c r="M192" s="174" t="n">
        <f aca="false">+M188*$C192</f>
        <v>0</v>
      </c>
      <c r="N192" s="174" t="n">
        <f aca="false">+N188*$C192</f>
        <v>0</v>
      </c>
      <c r="O192" s="174" t="n">
        <f aca="false">+O188*$C192</f>
        <v>0</v>
      </c>
      <c r="P192" s="174" t="n">
        <f aca="false">+P188*$C192</f>
        <v>0</v>
      </c>
      <c r="Q192" s="174" t="n">
        <f aca="false">+Q188*$C192</f>
        <v>0</v>
      </c>
      <c r="R192" s="174" t="n">
        <f aca="false">+R188*$C192</f>
        <v>0</v>
      </c>
      <c r="S192" s="174" t="n">
        <f aca="false">+S188*$C192</f>
        <v>0</v>
      </c>
      <c r="T192" s="174" t="n">
        <f aca="false">+T188*$C192</f>
        <v>0</v>
      </c>
      <c r="U192" s="174" t="n">
        <f aca="false">+U188*$C192</f>
        <v>0</v>
      </c>
      <c r="V192" s="174" t="n">
        <f aca="false">+V188*$C192</f>
        <v>0</v>
      </c>
      <c r="W192" s="174" t="n">
        <f aca="false">+W188*$C192</f>
        <v>1.743887</v>
      </c>
      <c r="X192" s="174" t="n">
        <f aca="false">+X188*$C192</f>
        <v>4.1853288</v>
      </c>
      <c r="Y192" s="174" t="n">
        <f aca="false">+Y188*$C192</f>
        <v>5.4060497</v>
      </c>
      <c r="Z192" s="174" t="n">
        <f aca="false">+Z188*$C192</f>
        <v>12.0328203</v>
      </c>
      <c r="AA192" s="174" t="n">
        <f aca="false">+AA188*$C192</f>
        <v>12.9047638</v>
      </c>
      <c r="AB192" s="174" t="n">
        <f aca="false">+AB188*$C192</f>
        <v>13.7767073</v>
      </c>
      <c r="AC192" s="174" t="n">
        <f aca="false">+AC188*$C192</f>
        <v>14.8230395</v>
      </c>
      <c r="AD192" s="174" t="n">
        <f aca="false">+AD188*$C192</f>
        <v>15.8693717</v>
      </c>
      <c r="AE192" s="174" t="n">
        <f aca="false">+AE188*$C192</f>
        <v>16.9157039</v>
      </c>
      <c r="AF192" s="174" t="n">
        <f aca="false">+AF188*$C192</f>
        <v>17.9620361</v>
      </c>
      <c r="AG192" s="174" t="n">
        <f aca="false">+AG188*$C192</f>
        <v>19.0083683</v>
      </c>
      <c r="AH192" s="174" t="n">
        <f aca="false">+AH188*$C192</f>
        <v>20.0547005</v>
      </c>
      <c r="AI192" s="174" t="n">
        <f aca="false">+AI188*$C192</f>
        <v>21.1010327</v>
      </c>
      <c r="AJ192" s="174" t="n">
        <f aca="false">+AJ188*$C192</f>
        <v>22.1473649</v>
      </c>
      <c r="AK192" s="174" t="n">
        <f aca="false">+AK188*$C192</f>
        <v>23.3680858</v>
      </c>
      <c r="AL192" s="174" t="n">
        <f aca="false">+AL188*$C192</f>
        <v>24.7631954</v>
      </c>
      <c r="AM192" s="174" t="n">
        <f aca="false">+AM188*$C192</f>
        <v>31.7387434</v>
      </c>
      <c r="AN192" s="174" t="n">
        <f aca="false">+AN188*$C192</f>
        <v>33.133853</v>
      </c>
      <c r="AO192" s="174" t="n">
        <f aca="false">+AO188*$C192</f>
        <v>34.87774</v>
      </c>
      <c r="AP192" s="174" t="n">
        <f aca="false">+AP188*$C192</f>
        <v>34.87774</v>
      </c>
      <c r="AQ192" s="174" t="n">
        <f aca="false">+AQ188*$C192</f>
        <v>34.87774</v>
      </c>
      <c r="AR192" s="174" t="n">
        <f aca="false">+AR188*$C192</f>
        <v>34.87774</v>
      </c>
      <c r="AS192" s="174" t="n">
        <f aca="false">+AS188*$C192</f>
        <v>34.87774</v>
      </c>
      <c r="AT192" s="174" t="n">
        <f aca="false">+AT188*$C192</f>
        <v>34.87774</v>
      </c>
      <c r="AU192" s="174" t="n">
        <f aca="false">+AU188*$C192</f>
        <v>34.87774</v>
      </c>
      <c r="AV192" s="174" t="n">
        <f aca="false">+AV188*$C192</f>
        <v>34.87774</v>
      </c>
      <c r="AW192" s="174" t="n">
        <f aca="false">+AW188*$C192</f>
        <v>34.87774</v>
      </c>
      <c r="AX192" s="174" t="n">
        <f aca="false">+AX188*$C192</f>
        <v>34.87774</v>
      </c>
      <c r="AY192" s="174" t="n">
        <f aca="false">+AY188*$C192</f>
        <v>34.87774</v>
      </c>
      <c r="AZ192" s="174" t="n">
        <f aca="false">+AZ188*$C192</f>
        <v>34.87774</v>
      </c>
      <c r="BA192" s="174" t="n">
        <f aca="false">+BA188*$C192</f>
        <v>34.87774</v>
      </c>
      <c r="BB192" s="174" t="n">
        <f aca="false">+BB188*$C192</f>
        <v>34.87774</v>
      </c>
      <c r="BC192" s="176"/>
      <c r="BD192" s="177"/>
      <c r="BE192" s="177"/>
      <c r="BF192" s="177"/>
      <c r="BG192" s="177"/>
      <c r="BH192" s="177"/>
      <c r="BI192" s="177"/>
      <c r="BJ192" s="177"/>
      <c r="BK192" s="177"/>
      <c r="BL192" s="177"/>
      <c r="BM192" s="177"/>
      <c r="BN192" s="177"/>
      <c r="BO192" s="177"/>
      <c r="BP192" s="177"/>
      <c r="BQ192" s="177"/>
      <c r="BR192" s="177"/>
      <c r="BS192" s="177"/>
      <c r="BT192" s="177"/>
      <c r="BU192" s="177"/>
      <c r="BV192" s="177"/>
      <c r="BW192" s="177"/>
      <c r="BX192" s="177"/>
      <c r="BY192" s="177"/>
      <c r="BZ192" s="177"/>
      <c r="CA192" s="177"/>
      <c r="CB192" s="177"/>
      <c r="CC192" s="177"/>
      <c r="CD192" s="177"/>
      <c r="CE192" s="177"/>
      <c r="CF192" s="177"/>
      <c r="CG192" s="177"/>
      <c r="CH192" s="177"/>
      <c r="CI192" s="177"/>
      <c r="CJ192" s="177"/>
      <c r="CK192" s="177"/>
    </row>
    <row r="193" customFormat="false" ht="13.5" hidden="false" customHeight="false" outlineLevel="0" collapsed="false">
      <c r="A193" s="178"/>
      <c r="B193" s="178" t="s">
        <v>133</v>
      </c>
      <c r="C193" s="179" t="str">
        <f aca="false">+'NTP or Sold'!C19</f>
        <v>Sold</v>
      </c>
      <c r="D193" s="180" t="n">
        <f aca="false">+D190*$C192</f>
        <v>0</v>
      </c>
      <c r="E193" s="180" t="n">
        <f aca="false">+E190*$C192</f>
        <v>0</v>
      </c>
      <c r="F193" s="180" t="n">
        <f aca="false">+F190*$C192</f>
        <v>0</v>
      </c>
      <c r="G193" s="180" t="n">
        <f aca="false">+G190*$C192</f>
        <v>0</v>
      </c>
      <c r="H193" s="180" t="n">
        <f aca="false">+H190*$C192</f>
        <v>0</v>
      </c>
      <c r="I193" s="180" t="n">
        <f aca="false">+I190*$C192</f>
        <v>0</v>
      </c>
      <c r="J193" s="180" t="n">
        <f aca="false">+J190*$C192</f>
        <v>0</v>
      </c>
      <c r="K193" s="180" t="n">
        <f aca="false">+K190*$C192</f>
        <v>0</v>
      </c>
      <c r="L193" s="180" t="n">
        <f aca="false">+L190*$C192</f>
        <v>0</v>
      </c>
      <c r="M193" s="180" t="n">
        <f aca="false">+M190*$C192</f>
        <v>0</v>
      </c>
      <c r="N193" s="180" t="n">
        <f aca="false">+N190*$C192</f>
        <v>0</v>
      </c>
      <c r="O193" s="180" t="n">
        <f aca="false">+O190*$C192</f>
        <v>0</v>
      </c>
      <c r="P193" s="180" t="n">
        <f aca="false">+P190*$C192</f>
        <v>0</v>
      </c>
      <c r="Q193" s="180" t="n">
        <f aca="false">+Q190*$C192</f>
        <v>0</v>
      </c>
      <c r="R193" s="180" t="n">
        <f aca="false">+R190*$C192</f>
        <v>0</v>
      </c>
      <c r="S193" s="180" t="n">
        <f aca="false">+S190*$C192</f>
        <v>0</v>
      </c>
      <c r="T193" s="180" t="n">
        <f aca="false">+T190*$C192</f>
        <v>0</v>
      </c>
      <c r="U193" s="180" t="n">
        <f aca="false">+U190*$C192</f>
        <v>0</v>
      </c>
      <c r="V193" s="180" t="n">
        <f aca="false">+V190*$C192</f>
        <v>0</v>
      </c>
      <c r="W193" s="180" t="n">
        <f aca="false">+W190*$C192</f>
        <v>3.87142914</v>
      </c>
      <c r="X193" s="180" t="n">
        <f aca="false">+X190*$C192</f>
        <v>5.16190552</v>
      </c>
      <c r="Y193" s="180" t="n">
        <f aca="false">+Y190*$C192</f>
        <v>6.975548</v>
      </c>
      <c r="Z193" s="180" t="n">
        <f aca="false">+Z190*$C192</f>
        <v>10.463322</v>
      </c>
      <c r="AA193" s="180" t="n">
        <f aca="false">+AA190*$C192</f>
        <v>11.1608768</v>
      </c>
      <c r="AB193" s="180" t="n">
        <f aca="false">+AB190*$C192</f>
        <v>11.8584316</v>
      </c>
      <c r="AC193" s="180" t="n">
        <f aca="false">+AC190*$C192</f>
        <v>12.5559864</v>
      </c>
      <c r="AD193" s="180" t="n">
        <f aca="false">+AD190*$C192</f>
        <v>13.951096</v>
      </c>
      <c r="AE193" s="180" t="n">
        <f aca="false">+AE190*$C192</f>
        <v>13.951096</v>
      </c>
      <c r="AF193" s="180" t="n">
        <f aca="false">+AF190*$C192</f>
        <v>13.951096</v>
      </c>
      <c r="AG193" s="180" t="n">
        <f aca="false">+AG190*$C192</f>
        <v>13.951096</v>
      </c>
      <c r="AH193" s="180" t="n">
        <f aca="false">+AH190*$C192</f>
        <v>13.951096</v>
      </c>
      <c r="AI193" s="180" t="n">
        <f aca="false">+AI190*$C192</f>
        <v>13.951096</v>
      </c>
      <c r="AJ193" s="180" t="n">
        <f aca="false">+AJ190*$C192</f>
        <v>13.951096</v>
      </c>
      <c r="AK193" s="180" t="n">
        <f aca="false">+AK190*$C192</f>
        <v>13.951096</v>
      </c>
      <c r="AL193" s="180" t="n">
        <f aca="false">+AL190*$C192</f>
        <v>13.951096</v>
      </c>
      <c r="AM193" s="180" t="n">
        <f aca="false">+AM190*$C192</f>
        <v>34.87774</v>
      </c>
      <c r="AN193" s="180" t="n">
        <f aca="false">+AN190*$C192</f>
        <v>34.87774</v>
      </c>
      <c r="AO193" s="180" t="n">
        <f aca="false">+AO190*$C192</f>
        <v>34.87774</v>
      </c>
      <c r="AP193" s="180" t="n">
        <f aca="false">+AP190*$C192</f>
        <v>34.87774</v>
      </c>
      <c r="AQ193" s="180" t="n">
        <f aca="false">+AQ190*$C192</f>
        <v>34.87774</v>
      </c>
      <c r="AR193" s="180" t="n">
        <f aca="false">+AR190*$C192</f>
        <v>34.87774</v>
      </c>
      <c r="AS193" s="180" t="n">
        <f aca="false">+AS190*$C192</f>
        <v>34.87774</v>
      </c>
      <c r="AT193" s="180" t="n">
        <f aca="false">+AT190*$C192</f>
        <v>34.87774</v>
      </c>
      <c r="AU193" s="180" t="n">
        <f aca="false">+AU190*$C192</f>
        <v>34.87774</v>
      </c>
      <c r="AV193" s="180" t="n">
        <f aca="false">+AV190*$C192</f>
        <v>34.87774</v>
      </c>
      <c r="AW193" s="180" t="n">
        <f aca="false">+AW190*$C192</f>
        <v>34.87774</v>
      </c>
      <c r="AX193" s="180" t="n">
        <f aca="false">+AX190*$C192</f>
        <v>34.87774</v>
      </c>
      <c r="AY193" s="180" t="n">
        <f aca="false">+AY190*$C192</f>
        <v>34.87774</v>
      </c>
      <c r="AZ193" s="180" t="n">
        <f aca="false">+AZ190*$C192</f>
        <v>34.87774</v>
      </c>
      <c r="BA193" s="180" t="n">
        <f aca="false">+BA190*$C192</f>
        <v>34.87774</v>
      </c>
      <c r="BB193" s="180" t="n">
        <f aca="false">+BB190*$C192</f>
        <v>34.87774</v>
      </c>
      <c r="BC193" s="182"/>
      <c r="BD193" s="183"/>
      <c r="BE193" s="183"/>
      <c r="BF193" s="183"/>
      <c r="BG193" s="183"/>
      <c r="BH193" s="183"/>
      <c r="BI193" s="183"/>
      <c r="BJ193" s="183"/>
      <c r="BK193" s="183"/>
      <c r="BL193" s="183"/>
      <c r="BM193" s="183"/>
      <c r="BN193" s="183"/>
      <c r="BO193" s="183"/>
      <c r="BP193" s="183"/>
      <c r="BQ193" s="183"/>
      <c r="BR193" s="183"/>
      <c r="BS193" s="183"/>
      <c r="BT193" s="183"/>
      <c r="BU193" s="183"/>
      <c r="BV193" s="183"/>
      <c r="BW193" s="183"/>
      <c r="BX193" s="183"/>
      <c r="BY193" s="183"/>
      <c r="BZ193" s="183"/>
      <c r="CA193" s="183"/>
      <c r="CB193" s="183"/>
      <c r="CC193" s="183"/>
      <c r="CD193" s="183"/>
      <c r="CE193" s="183"/>
      <c r="CF193" s="183"/>
      <c r="CG193" s="183"/>
      <c r="CH193" s="183"/>
      <c r="CI193" s="183"/>
      <c r="CJ193" s="183"/>
      <c r="CK193" s="183"/>
    </row>
    <row r="194" customFormat="false" ht="15" hidden="false" customHeight="true" outlineLevel="0" collapsed="false">
      <c r="A194" s="161"/>
      <c r="B194" s="156" t="s">
        <v>209</v>
      </c>
      <c r="C194" s="157" t="str">
        <f aca="false">+C186</f>
        <v>Gen Power - Dell, Arkansas location;  duct fired (EECC) - 49%</v>
      </c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8"/>
      <c r="AG194" s="158"/>
      <c r="AH194" s="158"/>
      <c r="AI194" s="158"/>
      <c r="AJ194" s="158"/>
      <c r="AK194" s="158"/>
      <c r="AL194" s="158"/>
      <c r="AM194" s="158"/>
      <c r="AN194" s="158"/>
      <c r="AO194" s="158"/>
      <c r="AP194" s="158"/>
      <c r="AQ194" s="158"/>
      <c r="AR194" s="158"/>
      <c r="AS194" s="158"/>
      <c r="AT194" s="158"/>
      <c r="AU194" s="158"/>
      <c r="AV194" s="158"/>
      <c r="AW194" s="158"/>
      <c r="AX194" s="158"/>
      <c r="AY194" s="158"/>
      <c r="AZ194" s="158"/>
      <c r="BA194" s="158"/>
      <c r="BB194" s="158"/>
      <c r="BC194" s="160"/>
    </row>
    <row r="195" customFormat="false" ht="12.75" hidden="false" customHeight="false" outlineLevel="0" collapsed="false">
      <c r="A195" s="166"/>
      <c r="B195" s="162" t="s">
        <v>128</v>
      </c>
      <c r="C195" s="157"/>
      <c r="D195" s="163" t="n">
        <v>0</v>
      </c>
      <c r="E195" s="163" t="n">
        <v>0</v>
      </c>
      <c r="F195" s="163" t="n">
        <v>0</v>
      </c>
      <c r="G195" s="163" t="n">
        <v>0</v>
      </c>
      <c r="H195" s="163" t="n">
        <v>0</v>
      </c>
      <c r="I195" s="163" t="n">
        <v>0</v>
      </c>
      <c r="J195" s="163" t="n">
        <v>0</v>
      </c>
      <c r="K195" s="163" t="n">
        <v>0</v>
      </c>
      <c r="L195" s="163" t="n">
        <v>0</v>
      </c>
      <c r="M195" s="163" t="n">
        <v>0</v>
      </c>
      <c r="N195" s="163" t="n">
        <v>0</v>
      </c>
      <c r="O195" s="163" t="n">
        <v>0</v>
      </c>
      <c r="P195" s="163" t="n">
        <v>0</v>
      </c>
      <c r="Q195" s="163" t="n">
        <v>0</v>
      </c>
      <c r="R195" s="163" t="n">
        <v>0</v>
      </c>
      <c r="S195" s="163" t="n">
        <v>0</v>
      </c>
      <c r="T195" s="163" t="n">
        <v>0</v>
      </c>
      <c r="U195" s="163" t="n">
        <v>0</v>
      </c>
      <c r="V195" s="163" t="n">
        <v>0</v>
      </c>
      <c r="W195" s="163" t="n">
        <v>0.05</v>
      </c>
      <c r="X195" s="163" t="n">
        <v>0.0668</v>
      </c>
      <c r="Y195" s="163" t="n">
        <v>0.0334</v>
      </c>
      <c r="Z195" s="163" t="n">
        <v>0.1832</v>
      </c>
      <c r="AA195" s="163" t="n">
        <v>0.0256</v>
      </c>
      <c r="AB195" s="163" t="n">
        <v>0.03</v>
      </c>
      <c r="AC195" s="163" t="n">
        <v>0.03</v>
      </c>
      <c r="AD195" s="163" t="n">
        <v>0.03</v>
      </c>
      <c r="AE195" s="163" t="n">
        <v>0.03</v>
      </c>
      <c r="AF195" s="163" t="n">
        <v>0.03</v>
      </c>
      <c r="AG195" s="163" t="n">
        <v>0.03</v>
      </c>
      <c r="AH195" s="163" t="n">
        <v>0.03</v>
      </c>
      <c r="AI195" s="163" t="n">
        <v>0.03</v>
      </c>
      <c r="AJ195" s="163" t="n">
        <v>0.031</v>
      </c>
      <c r="AK195" s="163" t="n">
        <v>0.035</v>
      </c>
      <c r="AL195" s="163" t="n">
        <v>0.035</v>
      </c>
      <c r="AM195" s="163" t="n">
        <v>0.25</v>
      </c>
      <c r="AN195" s="163" t="n">
        <v>0.05</v>
      </c>
      <c r="AO195" s="163" t="n">
        <v>0</v>
      </c>
      <c r="AP195" s="163" t="n">
        <v>0</v>
      </c>
      <c r="AQ195" s="163" t="n">
        <v>0</v>
      </c>
      <c r="AR195" s="163" t="n">
        <v>0</v>
      </c>
      <c r="AS195" s="163" t="n">
        <v>0</v>
      </c>
      <c r="AT195" s="163" t="n">
        <v>0</v>
      </c>
      <c r="AU195" s="163" t="n">
        <v>0</v>
      </c>
      <c r="AV195" s="163" t="n">
        <v>0</v>
      </c>
      <c r="AW195" s="163" t="n">
        <v>0</v>
      </c>
      <c r="AX195" s="163" t="n">
        <v>0</v>
      </c>
      <c r="AY195" s="163" t="n">
        <v>0</v>
      </c>
      <c r="AZ195" s="163" t="n">
        <v>0</v>
      </c>
      <c r="BA195" s="163" t="n">
        <v>0</v>
      </c>
      <c r="BB195" s="163" t="n">
        <v>0</v>
      </c>
      <c r="BC195" s="165" t="n">
        <f aca="false">SUM(D195:BB195)</f>
        <v>1</v>
      </c>
      <c r="BD195" s="162"/>
    </row>
    <row r="196" customFormat="false" ht="12.75" hidden="false" customHeight="false" outlineLevel="0" collapsed="false">
      <c r="A196" s="166"/>
      <c r="B196" s="162" t="s">
        <v>129</v>
      </c>
      <c r="C196" s="157"/>
      <c r="D196" s="163" t="n">
        <f aca="false">D195</f>
        <v>0</v>
      </c>
      <c r="E196" s="163" t="n">
        <f aca="false">+D196+E195</f>
        <v>0</v>
      </c>
      <c r="F196" s="163" t="n">
        <f aca="false">+E196+F195</f>
        <v>0</v>
      </c>
      <c r="G196" s="163" t="n">
        <f aca="false">+F196+G195</f>
        <v>0</v>
      </c>
      <c r="H196" s="163" t="n">
        <f aca="false">+G196+H195</f>
        <v>0</v>
      </c>
      <c r="I196" s="163" t="n">
        <f aca="false">+H196+I195</f>
        <v>0</v>
      </c>
      <c r="J196" s="163" t="n">
        <f aca="false">+I196+J195</f>
        <v>0</v>
      </c>
      <c r="K196" s="163" t="n">
        <f aca="false">+J196+K195</f>
        <v>0</v>
      </c>
      <c r="L196" s="163" t="n">
        <f aca="false">+K196+L195</f>
        <v>0</v>
      </c>
      <c r="M196" s="163" t="n">
        <f aca="false">+L196+M195</f>
        <v>0</v>
      </c>
      <c r="N196" s="163" t="n">
        <f aca="false">+M196+N195</f>
        <v>0</v>
      </c>
      <c r="O196" s="163" t="n">
        <f aca="false">+N196+O195</f>
        <v>0</v>
      </c>
      <c r="P196" s="163" t="n">
        <f aca="false">+O196+P195</f>
        <v>0</v>
      </c>
      <c r="Q196" s="163" t="n">
        <f aca="false">+P196+Q195</f>
        <v>0</v>
      </c>
      <c r="R196" s="163" t="n">
        <f aca="false">+Q196+R195</f>
        <v>0</v>
      </c>
      <c r="S196" s="163" t="n">
        <f aca="false">+R196+S195</f>
        <v>0</v>
      </c>
      <c r="T196" s="163" t="n">
        <f aca="false">+S196+T195</f>
        <v>0</v>
      </c>
      <c r="U196" s="163" t="n">
        <f aca="false">+T196+U195</f>
        <v>0</v>
      </c>
      <c r="V196" s="163" t="n">
        <f aca="false">+U196+V195</f>
        <v>0</v>
      </c>
      <c r="W196" s="163" t="n">
        <f aca="false">+V196+W195</f>
        <v>0.05</v>
      </c>
      <c r="X196" s="163" t="n">
        <f aca="false">+W196+X195</f>
        <v>0.1168</v>
      </c>
      <c r="Y196" s="163" t="n">
        <f aca="false">+X196+Y195</f>
        <v>0.1502</v>
      </c>
      <c r="Z196" s="163" t="n">
        <f aca="false">+Y196+Z195</f>
        <v>0.3334</v>
      </c>
      <c r="AA196" s="163" t="n">
        <f aca="false">+Z196+AA195</f>
        <v>0.359</v>
      </c>
      <c r="AB196" s="163" t="n">
        <f aca="false">+AA196+AB195</f>
        <v>0.389</v>
      </c>
      <c r="AC196" s="163" t="n">
        <f aca="false">+AB196+AC195</f>
        <v>0.419</v>
      </c>
      <c r="AD196" s="163" t="n">
        <f aca="false">+AC196+AD195</f>
        <v>0.449</v>
      </c>
      <c r="AE196" s="163" t="n">
        <f aca="false">+AD196+AE195</f>
        <v>0.479</v>
      </c>
      <c r="AF196" s="163" t="n">
        <f aca="false">+AE196+AF195</f>
        <v>0.509</v>
      </c>
      <c r="AG196" s="163" t="n">
        <f aca="false">+AF196+AG195</f>
        <v>0.539</v>
      </c>
      <c r="AH196" s="163" t="n">
        <f aca="false">+AG196+AH195</f>
        <v>0.569</v>
      </c>
      <c r="AI196" s="163" t="n">
        <f aca="false">+AH196+AI195</f>
        <v>0.599</v>
      </c>
      <c r="AJ196" s="163" t="n">
        <f aca="false">+AI196+AJ195</f>
        <v>0.63</v>
      </c>
      <c r="AK196" s="163" t="n">
        <f aca="false">+AJ196+AK195</f>
        <v>0.665</v>
      </c>
      <c r="AL196" s="163" t="n">
        <f aca="false">+AK196+AL195</f>
        <v>0.7</v>
      </c>
      <c r="AM196" s="163" t="n">
        <f aca="false">+AL196+AM195</f>
        <v>0.95</v>
      </c>
      <c r="AN196" s="163" t="n">
        <f aca="false">+AM196+AN195</f>
        <v>1</v>
      </c>
      <c r="AO196" s="163" t="n">
        <f aca="false">+AN196+AO195</f>
        <v>1</v>
      </c>
      <c r="AP196" s="163" t="n">
        <f aca="false">+AO196+AP195</f>
        <v>1</v>
      </c>
      <c r="AQ196" s="163" t="n">
        <f aca="false">+AP196+AQ195</f>
        <v>1</v>
      </c>
      <c r="AR196" s="163" t="n">
        <f aca="false">+AQ196+AR195</f>
        <v>1</v>
      </c>
      <c r="AS196" s="163" t="n">
        <f aca="false">+AR196+AS195</f>
        <v>1</v>
      </c>
      <c r="AT196" s="163" t="n">
        <f aca="false">+AS196+AT195</f>
        <v>1</v>
      </c>
      <c r="AU196" s="163" t="n">
        <f aca="false">+AT196+AU195</f>
        <v>1</v>
      </c>
      <c r="AV196" s="163" t="n">
        <f aca="false">+AU196+AV195</f>
        <v>1</v>
      </c>
      <c r="AW196" s="163" t="n">
        <f aca="false">+AV196+AW195</f>
        <v>1</v>
      </c>
      <c r="AX196" s="163" t="n">
        <f aca="false">+AW196+AX195</f>
        <v>1</v>
      </c>
      <c r="AY196" s="163" t="n">
        <f aca="false">+AX196+AY195</f>
        <v>1</v>
      </c>
      <c r="AZ196" s="163" t="n">
        <f aca="false">+AY196+AZ195</f>
        <v>1</v>
      </c>
      <c r="BA196" s="163" t="n">
        <f aca="false">+AZ196+BA195</f>
        <v>1</v>
      </c>
      <c r="BB196" s="163" t="n">
        <f aca="false">+BA196+BB195</f>
        <v>1</v>
      </c>
      <c r="BC196" s="165"/>
      <c r="BD196" s="162"/>
    </row>
    <row r="197" customFormat="false" ht="12.75" hidden="false" customHeight="false" outlineLevel="0" collapsed="false">
      <c r="A197" s="166"/>
      <c r="B197" s="162" t="s">
        <v>130</v>
      </c>
      <c r="C197" s="157"/>
      <c r="D197" s="163" t="n">
        <v>0</v>
      </c>
      <c r="E197" s="163" t="n">
        <v>0</v>
      </c>
      <c r="F197" s="163" t="n">
        <v>0</v>
      </c>
      <c r="G197" s="163" t="n">
        <v>0</v>
      </c>
      <c r="H197" s="163" t="n">
        <v>0</v>
      </c>
      <c r="I197" s="163" t="n">
        <v>0</v>
      </c>
      <c r="J197" s="163" t="n">
        <v>0</v>
      </c>
      <c r="K197" s="163" t="n">
        <v>0</v>
      </c>
      <c r="L197" s="163" t="n">
        <v>0</v>
      </c>
      <c r="M197" s="163" t="n">
        <v>0</v>
      </c>
      <c r="N197" s="163" t="n">
        <v>0</v>
      </c>
      <c r="O197" s="163" t="n">
        <v>0</v>
      </c>
      <c r="P197" s="163" t="n">
        <v>0</v>
      </c>
      <c r="Q197" s="163" t="n">
        <v>0</v>
      </c>
      <c r="R197" s="163" t="n">
        <v>0</v>
      </c>
      <c r="S197" s="163" t="n">
        <v>0</v>
      </c>
      <c r="T197" s="163" t="n">
        <v>0</v>
      </c>
      <c r="U197" s="163" t="n">
        <v>0</v>
      </c>
      <c r="V197" s="163" t="n">
        <v>0</v>
      </c>
      <c r="W197" s="163" t="n">
        <f aca="false">W198-V198</f>
        <v>0.05</v>
      </c>
      <c r="X197" s="163" t="n">
        <f aca="false">X198-W198</f>
        <v>0</v>
      </c>
      <c r="Y197" s="163" t="n">
        <f aca="false">Y198-X198</f>
        <v>0</v>
      </c>
      <c r="Z197" s="163" t="n">
        <f aca="false">Z198-Y198</f>
        <v>0.145</v>
      </c>
      <c r="AA197" s="163" t="n">
        <f aca="false">AA198-Z198</f>
        <v>0.095</v>
      </c>
      <c r="AB197" s="163" t="n">
        <f aca="false">AB198-AA198</f>
        <v>0.07</v>
      </c>
      <c r="AC197" s="163" t="n">
        <f aca="false">AC198-AB198</f>
        <v>0.04</v>
      </c>
      <c r="AD197" s="163" t="n">
        <f aca="false">AD198-AC198</f>
        <v>0.11</v>
      </c>
      <c r="AE197" s="163" t="n">
        <f aca="false">AE198-AD198</f>
        <v>0.08</v>
      </c>
      <c r="AF197" s="163" t="n">
        <f aca="false">AF198-AE198</f>
        <v>0.11</v>
      </c>
      <c r="AG197" s="163" t="n">
        <f aca="false">AG198-AF198</f>
        <v>0.1</v>
      </c>
      <c r="AH197" s="163" t="n">
        <f aca="false">AH198-AG198</f>
        <v>0.0299999999999999</v>
      </c>
      <c r="AI197" s="163" t="n">
        <f aca="false">AI198-AH198</f>
        <v>0.04</v>
      </c>
      <c r="AJ197" s="163" t="n">
        <f aca="false">AJ198-AI198</f>
        <v>0.0600000000000001</v>
      </c>
      <c r="AK197" s="163" t="n">
        <f aca="false">AK198-AJ198</f>
        <v>0.0199999999999999</v>
      </c>
      <c r="AL197" s="163" t="n">
        <f aca="false">AL198-AK198</f>
        <v>0.03</v>
      </c>
      <c r="AM197" s="163" t="n">
        <f aca="false">AM198-AL198</f>
        <v>0.02</v>
      </c>
      <c r="AN197" s="163" t="n">
        <f aca="false">AN198-AM198</f>
        <v>0</v>
      </c>
      <c r="AO197" s="163" t="n">
        <f aca="false">AO198-AN198</f>
        <v>0</v>
      </c>
      <c r="AP197" s="163" t="n">
        <f aca="false">AP198-AO198</f>
        <v>0</v>
      </c>
      <c r="AQ197" s="163" t="n">
        <f aca="false">AQ198-AP198</f>
        <v>0</v>
      </c>
      <c r="AR197" s="163" t="n">
        <f aca="false">AR198-AQ198</f>
        <v>0</v>
      </c>
      <c r="AS197" s="163" t="n">
        <f aca="false">AS198-AR198</f>
        <v>0</v>
      </c>
      <c r="AT197" s="163" t="n">
        <f aca="false">AT198-AS198</f>
        <v>0</v>
      </c>
      <c r="AU197" s="163" t="n">
        <f aca="false">AU198-AT198</f>
        <v>0</v>
      </c>
      <c r="AV197" s="163" t="n">
        <f aca="false">AV198-AU198</f>
        <v>0</v>
      </c>
      <c r="AW197" s="163" t="n">
        <f aca="false">AW198-AV198</f>
        <v>0</v>
      </c>
      <c r="AX197" s="163" t="n">
        <f aca="false">AX198-AW198</f>
        <v>0</v>
      </c>
      <c r="AY197" s="163" t="n">
        <f aca="false">AY198-AX198</f>
        <v>0</v>
      </c>
      <c r="AZ197" s="163" t="n">
        <f aca="false">AZ198-AY198</f>
        <v>0</v>
      </c>
      <c r="BA197" s="163" t="n">
        <f aca="false">BA198-AZ198</f>
        <v>0</v>
      </c>
      <c r="BB197" s="163" t="n">
        <f aca="false">BB198-BA198</f>
        <v>0</v>
      </c>
      <c r="BC197" s="165" t="n">
        <f aca="false">SUM(D197:BB197)</f>
        <v>1</v>
      </c>
      <c r="BD197" s="162"/>
    </row>
    <row r="198" customFormat="false" ht="12.75" hidden="false" customHeight="false" outlineLevel="0" collapsed="false">
      <c r="A198" s="166"/>
      <c r="B198" s="162" t="s">
        <v>131</v>
      </c>
      <c r="C198" s="157"/>
      <c r="D198" s="163" t="n">
        <f aca="false">D197</f>
        <v>0</v>
      </c>
      <c r="E198" s="163" t="n">
        <f aca="false">+D198+E197</f>
        <v>0</v>
      </c>
      <c r="F198" s="163" t="n">
        <f aca="false">+E198+F197</f>
        <v>0</v>
      </c>
      <c r="G198" s="163" t="n">
        <f aca="false">+F198+G197</f>
        <v>0</v>
      </c>
      <c r="H198" s="163" t="n">
        <f aca="false">+G198+H197</f>
        <v>0</v>
      </c>
      <c r="I198" s="163" t="n">
        <f aca="false">+H198+I197</f>
        <v>0</v>
      </c>
      <c r="J198" s="163" t="n">
        <f aca="false">+I198+J197</f>
        <v>0</v>
      </c>
      <c r="K198" s="163" t="n">
        <f aca="false">+J198+K197</f>
        <v>0</v>
      </c>
      <c r="L198" s="163" t="n">
        <f aca="false">+K198+L197</f>
        <v>0</v>
      </c>
      <c r="M198" s="163" t="n">
        <f aca="false">+L198+M197</f>
        <v>0</v>
      </c>
      <c r="N198" s="163" t="n">
        <f aca="false">+M198+N197</f>
        <v>0</v>
      </c>
      <c r="O198" s="163" t="n">
        <f aca="false">+N198+O197</f>
        <v>0</v>
      </c>
      <c r="P198" s="163" t="n">
        <f aca="false">+O198+P197</f>
        <v>0</v>
      </c>
      <c r="Q198" s="163" t="n">
        <f aca="false">+P198+Q197</f>
        <v>0</v>
      </c>
      <c r="R198" s="163" t="n">
        <f aca="false">+Q198+R197</f>
        <v>0</v>
      </c>
      <c r="S198" s="163" t="n">
        <f aca="false">+R198+S197</f>
        <v>0</v>
      </c>
      <c r="T198" s="163" t="n">
        <f aca="false">+S198+T197</f>
        <v>0</v>
      </c>
      <c r="U198" s="163" t="n">
        <f aca="false">+T198+U197</f>
        <v>0</v>
      </c>
      <c r="V198" s="163" t="n">
        <f aca="false">+U198+V197</f>
        <v>0</v>
      </c>
      <c r="W198" s="163" t="n">
        <v>0.05</v>
      </c>
      <c r="X198" s="163" t="n">
        <v>0.05</v>
      </c>
      <c r="Y198" s="163" t="n">
        <v>0.05</v>
      </c>
      <c r="Z198" s="163" t="n">
        <v>0.195</v>
      </c>
      <c r="AA198" s="163" t="n">
        <v>0.29</v>
      </c>
      <c r="AB198" s="163" t="n">
        <v>0.36</v>
      </c>
      <c r="AC198" s="163" t="n">
        <v>0.4</v>
      </c>
      <c r="AD198" s="163" t="n">
        <v>0.51</v>
      </c>
      <c r="AE198" s="163" t="n">
        <v>0.59</v>
      </c>
      <c r="AF198" s="163" t="n">
        <v>0.7</v>
      </c>
      <c r="AG198" s="163" t="n">
        <v>0.8</v>
      </c>
      <c r="AH198" s="163" t="n">
        <v>0.83</v>
      </c>
      <c r="AI198" s="163" t="n">
        <v>0.87</v>
      </c>
      <c r="AJ198" s="163" t="n">
        <v>0.93</v>
      </c>
      <c r="AK198" s="163" t="n">
        <v>0.95</v>
      </c>
      <c r="AL198" s="163" t="n">
        <v>0.98</v>
      </c>
      <c r="AM198" s="163" t="n">
        <v>1</v>
      </c>
      <c r="AN198" s="163" t="n">
        <v>1</v>
      </c>
      <c r="AO198" s="163" t="n">
        <v>1</v>
      </c>
      <c r="AP198" s="163" t="n">
        <v>1</v>
      </c>
      <c r="AQ198" s="163" t="n">
        <v>1</v>
      </c>
      <c r="AR198" s="163" t="n">
        <v>1</v>
      </c>
      <c r="AS198" s="163" t="n">
        <v>1</v>
      </c>
      <c r="AT198" s="163" t="n">
        <v>1</v>
      </c>
      <c r="AU198" s="163" t="n">
        <v>1</v>
      </c>
      <c r="AV198" s="163" t="n">
        <v>1</v>
      </c>
      <c r="AW198" s="163" t="n">
        <v>1</v>
      </c>
      <c r="AX198" s="163" t="n">
        <v>1</v>
      </c>
      <c r="AY198" s="163" t="n">
        <v>1</v>
      </c>
      <c r="AZ198" s="163" t="n">
        <v>1</v>
      </c>
      <c r="BA198" s="163" t="n">
        <v>1</v>
      </c>
      <c r="BB198" s="163" t="n">
        <v>1</v>
      </c>
      <c r="BC198" s="165"/>
      <c r="BD198" s="162"/>
    </row>
    <row r="199" customFormat="false" ht="12.75" hidden="false" customHeight="false" outlineLevel="0" collapsed="false">
      <c r="A199" s="166"/>
      <c r="B199" s="162"/>
      <c r="C199" s="277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  <c r="AO199" s="163"/>
      <c r="AP199" s="163"/>
      <c r="AQ199" s="163"/>
      <c r="AR199" s="163"/>
      <c r="AS199" s="163"/>
      <c r="AT199" s="163"/>
      <c r="AU199" s="163"/>
      <c r="AV199" s="163"/>
      <c r="AW199" s="163"/>
      <c r="AX199" s="163"/>
      <c r="AY199" s="163"/>
      <c r="AZ199" s="163"/>
      <c r="BA199" s="163"/>
      <c r="BB199" s="163"/>
      <c r="BC199" s="165"/>
      <c r="BD199" s="162"/>
    </row>
    <row r="200" customFormat="false" ht="12.75" hidden="false" customHeight="false" outlineLevel="0" collapsed="false">
      <c r="A200" s="172"/>
      <c r="B200" s="172" t="s">
        <v>132</v>
      </c>
      <c r="C200" s="173" t="n">
        <v>21.59752</v>
      </c>
      <c r="D200" s="174" t="n">
        <f aca="false">+D196*$C200</f>
        <v>0</v>
      </c>
      <c r="E200" s="174" t="n">
        <f aca="false">+E196*$C200</f>
        <v>0</v>
      </c>
      <c r="F200" s="174" t="n">
        <f aca="false">+F196*$C200</f>
        <v>0</v>
      </c>
      <c r="G200" s="174" t="n">
        <f aca="false">+G196*$C200</f>
        <v>0</v>
      </c>
      <c r="H200" s="174" t="n">
        <f aca="false">+H196*$C200</f>
        <v>0</v>
      </c>
      <c r="I200" s="174" t="n">
        <f aca="false">+I196*$C200</f>
        <v>0</v>
      </c>
      <c r="J200" s="174" t="n">
        <f aca="false">+J196*$C200</f>
        <v>0</v>
      </c>
      <c r="K200" s="174" t="n">
        <f aca="false">+K196*$C200</f>
        <v>0</v>
      </c>
      <c r="L200" s="174" t="n">
        <f aca="false">+L196*$C200</f>
        <v>0</v>
      </c>
      <c r="M200" s="174" t="n">
        <f aca="false">+M196*$C200</f>
        <v>0</v>
      </c>
      <c r="N200" s="174" t="n">
        <f aca="false">+N196*$C200</f>
        <v>0</v>
      </c>
      <c r="O200" s="174" t="n">
        <f aca="false">+O196*$C200</f>
        <v>0</v>
      </c>
      <c r="P200" s="174" t="n">
        <f aca="false">+P196*$C200</f>
        <v>0</v>
      </c>
      <c r="Q200" s="174" t="n">
        <f aca="false">+Q196*$C200</f>
        <v>0</v>
      </c>
      <c r="R200" s="174" t="n">
        <f aca="false">+R196*$C200</f>
        <v>0</v>
      </c>
      <c r="S200" s="174" t="n">
        <f aca="false">+S196*$C200</f>
        <v>0</v>
      </c>
      <c r="T200" s="174" t="n">
        <f aca="false">+T196*$C200</f>
        <v>0</v>
      </c>
      <c r="U200" s="174" t="n">
        <f aca="false">+U196*$C200</f>
        <v>0</v>
      </c>
      <c r="V200" s="174" t="n">
        <f aca="false">+V196*$C200</f>
        <v>0</v>
      </c>
      <c r="W200" s="174" t="n">
        <f aca="false">+W196*$C200</f>
        <v>1.079876</v>
      </c>
      <c r="X200" s="174" t="n">
        <f aca="false">+X196*$C200</f>
        <v>2.522590336</v>
      </c>
      <c r="Y200" s="174" t="n">
        <f aca="false">+Y196*$C200</f>
        <v>3.243947504</v>
      </c>
      <c r="Z200" s="174" t="n">
        <f aca="false">+Z196*$C200</f>
        <v>7.200613168</v>
      </c>
      <c r="AA200" s="174" t="n">
        <f aca="false">+AA196*$C200</f>
        <v>7.75350968</v>
      </c>
      <c r="AB200" s="174" t="n">
        <f aca="false">+AB196*$C200</f>
        <v>8.40143528</v>
      </c>
      <c r="AC200" s="174" t="n">
        <f aca="false">+AC196*$C200</f>
        <v>9.04936088</v>
      </c>
      <c r="AD200" s="174" t="n">
        <f aca="false">+AD196*$C200</f>
        <v>9.69728648</v>
      </c>
      <c r="AE200" s="174" t="n">
        <f aca="false">+AE196*$C200</f>
        <v>10.34521208</v>
      </c>
      <c r="AF200" s="174" t="n">
        <f aca="false">+AF196*$C200</f>
        <v>10.99313768</v>
      </c>
      <c r="AG200" s="174" t="n">
        <f aca="false">+AG196*$C200</f>
        <v>11.64106328</v>
      </c>
      <c r="AH200" s="174" t="n">
        <f aca="false">+AH196*$C200</f>
        <v>12.28898888</v>
      </c>
      <c r="AI200" s="174" t="n">
        <f aca="false">+AI196*$C200</f>
        <v>12.93691448</v>
      </c>
      <c r="AJ200" s="174" t="n">
        <f aca="false">+AJ196*$C200</f>
        <v>13.6064376</v>
      </c>
      <c r="AK200" s="174" t="n">
        <f aca="false">+AK196*$C200</f>
        <v>14.3623508</v>
      </c>
      <c r="AL200" s="174" t="n">
        <f aca="false">+AL196*$C200</f>
        <v>15.118264</v>
      </c>
      <c r="AM200" s="174" t="n">
        <f aca="false">+AM196*$C200</f>
        <v>20.517644</v>
      </c>
      <c r="AN200" s="174" t="n">
        <f aca="false">+AN196*$C200</f>
        <v>21.59752</v>
      </c>
      <c r="AO200" s="174" t="n">
        <f aca="false">+AO196*$C200</f>
        <v>21.59752</v>
      </c>
      <c r="AP200" s="174" t="n">
        <f aca="false">+AP196*$C200</f>
        <v>21.59752</v>
      </c>
      <c r="AQ200" s="174" t="n">
        <f aca="false">+AQ196*$C200</f>
        <v>21.59752</v>
      </c>
      <c r="AR200" s="174" t="n">
        <f aca="false">+AR196*$C200</f>
        <v>21.59752</v>
      </c>
      <c r="AS200" s="174" t="n">
        <f aca="false">+AS196*$C200</f>
        <v>21.59752</v>
      </c>
      <c r="AT200" s="174" t="n">
        <f aca="false">+AT196*$C200</f>
        <v>21.59752</v>
      </c>
      <c r="AU200" s="174" t="n">
        <f aca="false">+AU196*$C200</f>
        <v>21.59752</v>
      </c>
      <c r="AV200" s="174" t="n">
        <f aca="false">+AV196*$C200</f>
        <v>21.59752</v>
      </c>
      <c r="AW200" s="174" t="n">
        <f aca="false">+AW196*$C200</f>
        <v>21.59752</v>
      </c>
      <c r="AX200" s="174" t="n">
        <f aca="false">+AX196*$C200</f>
        <v>21.59752</v>
      </c>
      <c r="AY200" s="174" t="n">
        <f aca="false">+AY196*$C200</f>
        <v>21.59752</v>
      </c>
      <c r="AZ200" s="174" t="n">
        <f aca="false">+AZ196*$C200</f>
        <v>21.59752</v>
      </c>
      <c r="BA200" s="174" t="n">
        <f aca="false">+BA196*$C200</f>
        <v>21.59752</v>
      </c>
      <c r="BB200" s="174" t="n">
        <f aca="false">+BB196*$C200</f>
        <v>21.59752</v>
      </c>
      <c r="BC200" s="176"/>
      <c r="BD200" s="177"/>
      <c r="BE200" s="177"/>
      <c r="BF200" s="177"/>
      <c r="BG200" s="177"/>
      <c r="BH200" s="177"/>
      <c r="BI200" s="177"/>
      <c r="BJ200" s="177"/>
      <c r="BK200" s="177"/>
      <c r="BL200" s="177"/>
      <c r="BM200" s="177"/>
      <c r="BN200" s="177"/>
      <c r="BO200" s="177"/>
      <c r="BP200" s="177"/>
      <c r="BQ200" s="177"/>
      <c r="BR200" s="177"/>
      <c r="BS200" s="177"/>
      <c r="BT200" s="177"/>
      <c r="BU200" s="177"/>
      <c r="BV200" s="177"/>
      <c r="BW200" s="177"/>
      <c r="BX200" s="177"/>
      <c r="BY200" s="177"/>
      <c r="BZ200" s="177"/>
      <c r="CA200" s="177"/>
      <c r="CB200" s="177"/>
      <c r="CC200" s="177"/>
      <c r="CD200" s="177"/>
      <c r="CE200" s="177"/>
      <c r="CF200" s="177"/>
      <c r="CG200" s="177"/>
      <c r="CH200" s="177"/>
      <c r="CI200" s="177"/>
      <c r="CJ200" s="177"/>
      <c r="CK200" s="177"/>
    </row>
    <row r="201" customFormat="false" ht="13.5" hidden="false" customHeight="false" outlineLevel="0" collapsed="false">
      <c r="A201" s="178"/>
      <c r="B201" s="178" t="s">
        <v>133</v>
      </c>
      <c r="C201" s="179" t="str">
        <f aca="false">+C193</f>
        <v>Sold</v>
      </c>
      <c r="D201" s="180" t="n">
        <f aca="false">+D198*$C200</f>
        <v>0</v>
      </c>
      <c r="E201" s="180" t="n">
        <f aca="false">+E198*$C200</f>
        <v>0</v>
      </c>
      <c r="F201" s="180" t="n">
        <f aca="false">+F198*$C200</f>
        <v>0</v>
      </c>
      <c r="G201" s="180" t="n">
        <f aca="false">+G198*$C200</f>
        <v>0</v>
      </c>
      <c r="H201" s="180" t="n">
        <f aca="false">+H198*$C200</f>
        <v>0</v>
      </c>
      <c r="I201" s="180" t="n">
        <f aca="false">+I198*$C200</f>
        <v>0</v>
      </c>
      <c r="J201" s="180" t="n">
        <f aca="false">+J198*$C200</f>
        <v>0</v>
      </c>
      <c r="K201" s="180" t="n">
        <f aca="false">+K198*$C200</f>
        <v>0</v>
      </c>
      <c r="L201" s="180" t="n">
        <f aca="false">+L198*$C200</f>
        <v>0</v>
      </c>
      <c r="M201" s="180" t="n">
        <f aca="false">+M198*$C200</f>
        <v>0</v>
      </c>
      <c r="N201" s="180" t="n">
        <f aca="false">+N198*$C200</f>
        <v>0</v>
      </c>
      <c r="O201" s="180" t="n">
        <f aca="false">+O198*$C200</f>
        <v>0</v>
      </c>
      <c r="P201" s="180" t="n">
        <f aca="false">+P198*$C200</f>
        <v>0</v>
      </c>
      <c r="Q201" s="180" t="n">
        <f aca="false">+Q198*$C200</f>
        <v>0</v>
      </c>
      <c r="R201" s="180" t="n">
        <f aca="false">+R198*$C200</f>
        <v>0</v>
      </c>
      <c r="S201" s="180" t="n">
        <f aca="false">+S198*$C200</f>
        <v>0</v>
      </c>
      <c r="T201" s="180" t="n">
        <f aca="false">+T198*$C200</f>
        <v>0</v>
      </c>
      <c r="U201" s="180" t="n">
        <f aca="false">+U198*$C200</f>
        <v>0</v>
      </c>
      <c r="V201" s="180" t="n">
        <f aca="false">+V198*$C200</f>
        <v>0</v>
      </c>
      <c r="W201" s="180" t="n">
        <f aca="false">+W198*$C200</f>
        <v>1.079876</v>
      </c>
      <c r="X201" s="180" t="n">
        <f aca="false">+X198*$C200</f>
        <v>1.079876</v>
      </c>
      <c r="Y201" s="180" t="n">
        <f aca="false">+Y198*$C200</f>
        <v>1.079876</v>
      </c>
      <c r="Z201" s="180" t="n">
        <f aca="false">+Z198*$C200</f>
        <v>4.2115164</v>
      </c>
      <c r="AA201" s="180" t="n">
        <f aca="false">+AA198*$C200</f>
        <v>6.2632808</v>
      </c>
      <c r="AB201" s="180" t="n">
        <f aca="false">+AB198*$C200</f>
        <v>7.7751072</v>
      </c>
      <c r="AC201" s="180" t="n">
        <f aca="false">+AC198*$C200</f>
        <v>8.639008</v>
      </c>
      <c r="AD201" s="180" t="n">
        <f aca="false">+AD198*$C200</f>
        <v>11.0147352</v>
      </c>
      <c r="AE201" s="180" t="n">
        <f aca="false">+AE198*$C200</f>
        <v>12.7425368</v>
      </c>
      <c r="AF201" s="180" t="n">
        <f aca="false">+AF198*$C200</f>
        <v>15.118264</v>
      </c>
      <c r="AG201" s="180" t="n">
        <f aca="false">+AG198*$C200</f>
        <v>17.278016</v>
      </c>
      <c r="AH201" s="180" t="n">
        <f aca="false">+AH198*$C200</f>
        <v>17.9259416</v>
      </c>
      <c r="AI201" s="180" t="n">
        <f aca="false">+AI198*$C200</f>
        <v>18.7898424</v>
      </c>
      <c r="AJ201" s="180" t="n">
        <f aca="false">+AJ198*$C200</f>
        <v>20.0856936</v>
      </c>
      <c r="AK201" s="180" t="n">
        <f aca="false">+AK198*$C200</f>
        <v>20.517644</v>
      </c>
      <c r="AL201" s="180" t="n">
        <f aca="false">+AL198*$C200</f>
        <v>21.1655696</v>
      </c>
      <c r="AM201" s="180" t="n">
        <f aca="false">+AM198*$C200</f>
        <v>21.59752</v>
      </c>
      <c r="AN201" s="180" t="n">
        <f aca="false">+AN198*$C200</f>
        <v>21.59752</v>
      </c>
      <c r="AO201" s="180" t="n">
        <f aca="false">+AO198*$C200</f>
        <v>21.59752</v>
      </c>
      <c r="AP201" s="180" t="n">
        <f aca="false">+AP198*$C200</f>
        <v>21.59752</v>
      </c>
      <c r="AQ201" s="180" t="n">
        <f aca="false">+AQ198*$C200</f>
        <v>21.59752</v>
      </c>
      <c r="AR201" s="180" t="n">
        <f aca="false">+AR198*$C200</f>
        <v>21.59752</v>
      </c>
      <c r="AS201" s="180" t="n">
        <f aca="false">+AS198*$C200</f>
        <v>21.59752</v>
      </c>
      <c r="AT201" s="180" t="n">
        <f aca="false">+AT198*$C200</f>
        <v>21.59752</v>
      </c>
      <c r="AU201" s="180" t="n">
        <f aca="false">+AU198*$C200</f>
        <v>21.59752</v>
      </c>
      <c r="AV201" s="180" t="n">
        <f aca="false">+AV198*$C200</f>
        <v>21.59752</v>
      </c>
      <c r="AW201" s="180" t="n">
        <f aca="false">+AW198*$C200</f>
        <v>21.59752</v>
      </c>
      <c r="AX201" s="180" t="n">
        <f aca="false">+AX198*$C200</f>
        <v>21.59752</v>
      </c>
      <c r="AY201" s="180" t="n">
        <f aca="false">+AY198*$C200</f>
        <v>21.59752</v>
      </c>
      <c r="AZ201" s="180" t="n">
        <f aca="false">+AZ198*$C200</f>
        <v>21.59752</v>
      </c>
      <c r="BA201" s="180" t="n">
        <f aca="false">+BA198*$C200</f>
        <v>21.59752</v>
      </c>
      <c r="BB201" s="180" t="n">
        <f aca="false">+BB198*$C200</f>
        <v>21.59752</v>
      </c>
      <c r="BC201" s="182"/>
      <c r="BD201" s="183"/>
      <c r="BE201" s="183"/>
      <c r="BF201" s="183"/>
      <c r="BG201" s="183"/>
      <c r="BH201" s="183"/>
      <c r="BI201" s="183"/>
      <c r="BJ201" s="183"/>
      <c r="BK201" s="183"/>
      <c r="BL201" s="183"/>
      <c r="BM201" s="183"/>
      <c r="BN201" s="183"/>
      <c r="BO201" s="183"/>
      <c r="BP201" s="183"/>
      <c r="BQ201" s="183"/>
      <c r="BR201" s="183"/>
      <c r="BS201" s="183"/>
      <c r="BT201" s="183"/>
      <c r="BU201" s="183"/>
      <c r="BV201" s="183"/>
      <c r="BW201" s="183"/>
      <c r="BX201" s="183"/>
      <c r="BY201" s="183"/>
      <c r="BZ201" s="183"/>
      <c r="CA201" s="183"/>
      <c r="CB201" s="183"/>
      <c r="CC201" s="183"/>
      <c r="CD201" s="183"/>
      <c r="CE201" s="183"/>
      <c r="CF201" s="183"/>
      <c r="CG201" s="183"/>
      <c r="CH201" s="183"/>
      <c r="CI201" s="183"/>
      <c r="CJ201" s="183"/>
      <c r="CK201" s="183"/>
    </row>
    <row r="202" customFormat="false" ht="15" hidden="false" customHeight="true" outlineLevel="0" collapsed="false">
      <c r="A202" s="161"/>
      <c r="B202" s="156" t="str">
        <f aca="false">+'NTP or Sold'!H20</f>
        <v>7FA w/ STG</v>
      </c>
      <c r="C202" s="157" t="str">
        <f aca="false">+'NTP or Sold'!T20</f>
        <v>Gen Power - McAdams, Mississippi location; duct fired (EECC) - 49%</v>
      </c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58"/>
      <c r="AM202" s="158"/>
      <c r="AN202" s="158"/>
      <c r="AO202" s="158"/>
      <c r="AP202" s="158"/>
      <c r="AQ202" s="158"/>
      <c r="AR202" s="158"/>
      <c r="AS202" s="158"/>
      <c r="AT202" s="158"/>
      <c r="AU202" s="158"/>
      <c r="AV202" s="158"/>
      <c r="AW202" s="158"/>
      <c r="AX202" s="158"/>
      <c r="AY202" s="158"/>
      <c r="AZ202" s="158"/>
      <c r="BA202" s="158"/>
      <c r="BB202" s="158"/>
      <c r="BC202" s="160"/>
    </row>
    <row r="203" customFormat="false" ht="12.75" hidden="false" customHeight="false" outlineLevel="0" collapsed="false">
      <c r="A203" s="166"/>
      <c r="B203" s="162" t="s">
        <v>128</v>
      </c>
      <c r="C203" s="157"/>
      <c r="D203" s="163" t="n">
        <v>0</v>
      </c>
      <c r="E203" s="163" t="n">
        <v>0</v>
      </c>
      <c r="F203" s="163" t="n">
        <v>0</v>
      </c>
      <c r="G203" s="163" t="n">
        <v>0</v>
      </c>
      <c r="H203" s="163" t="n">
        <v>0</v>
      </c>
      <c r="I203" s="163" t="n">
        <v>0</v>
      </c>
      <c r="J203" s="163" t="n">
        <v>0</v>
      </c>
      <c r="K203" s="163" t="n">
        <v>0</v>
      </c>
      <c r="L203" s="163" t="n">
        <v>0</v>
      </c>
      <c r="M203" s="163" t="n">
        <v>0</v>
      </c>
      <c r="N203" s="163" t="n">
        <v>0</v>
      </c>
      <c r="O203" s="163" t="n">
        <v>0</v>
      </c>
      <c r="P203" s="163" t="n">
        <v>0</v>
      </c>
      <c r="Q203" s="163" t="n">
        <v>0</v>
      </c>
      <c r="R203" s="163" t="n">
        <v>0</v>
      </c>
      <c r="S203" s="163" t="n">
        <v>0</v>
      </c>
      <c r="T203" s="163" t="n">
        <v>0</v>
      </c>
      <c r="U203" s="163" t="n">
        <v>0</v>
      </c>
      <c r="V203" s="163" t="n">
        <v>0</v>
      </c>
      <c r="W203" s="163" t="n">
        <v>0.05</v>
      </c>
      <c r="X203" s="163" t="n">
        <v>0.072</v>
      </c>
      <c r="Y203" s="163" t="n">
        <v>0.038</v>
      </c>
      <c r="Z203" s="163" t="n">
        <v>0.199</v>
      </c>
      <c r="AA203" s="163" t="n">
        <v>0.038</v>
      </c>
      <c r="AB203" s="163" t="n">
        <v>0.038</v>
      </c>
      <c r="AC203" s="163" t="n">
        <v>0.039</v>
      </c>
      <c r="AD203" s="163" t="n">
        <v>0.039</v>
      </c>
      <c r="AE203" s="163" t="n">
        <v>0.039</v>
      </c>
      <c r="AF203" s="163" t="n">
        <v>0.039</v>
      </c>
      <c r="AG203" s="163" t="n">
        <v>0.039</v>
      </c>
      <c r="AH203" s="163" t="n">
        <v>0.04</v>
      </c>
      <c r="AI203" s="163" t="n">
        <v>0.04</v>
      </c>
      <c r="AJ203" s="163" t="n">
        <v>0.04</v>
      </c>
      <c r="AK203" s="163" t="n">
        <v>0.2</v>
      </c>
      <c r="AL203" s="163" t="n">
        <v>0.05</v>
      </c>
      <c r="AM203" s="163" t="n">
        <v>0</v>
      </c>
      <c r="AN203" s="163" t="n">
        <v>0</v>
      </c>
      <c r="AO203" s="163" t="n">
        <v>0</v>
      </c>
      <c r="AP203" s="163" t="n">
        <v>0</v>
      </c>
      <c r="AQ203" s="163" t="n">
        <v>0</v>
      </c>
      <c r="AR203" s="163" t="n">
        <v>0</v>
      </c>
      <c r="AS203" s="163" t="n">
        <v>0</v>
      </c>
      <c r="AT203" s="163" t="n">
        <v>0</v>
      </c>
      <c r="AU203" s="163" t="n">
        <v>0</v>
      </c>
      <c r="AV203" s="163" t="n">
        <v>0</v>
      </c>
      <c r="AW203" s="163" t="n">
        <v>0</v>
      </c>
      <c r="AX203" s="163" t="n">
        <v>0</v>
      </c>
      <c r="AY203" s="163" t="n">
        <v>0</v>
      </c>
      <c r="AZ203" s="163" t="n">
        <v>0</v>
      </c>
      <c r="BA203" s="163" t="n">
        <v>0</v>
      </c>
      <c r="BB203" s="163" t="n">
        <v>0</v>
      </c>
      <c r="BC203" s="165" t="n">
        <f aca="false">SUM(D203:BB203)</f>
        <v>1</v>
      </c>
      <c r="BD203" s="162"/>
    </row>
    <row r="204" customFormat="false" ht="12.75" hidden="false" customHeight="false" outlineLevel="0" collapsed="false">
      <c r="A204" s="166"/>
      <c r="B204" s="162" t="s">
        <v>129</v>
      </c>
      <c r="C204" s="157"/>
      <c r="D204" s="163" t="n">
        <f aca="false">D203</f>
        <v>0</v>
      </c>
      <c r="E204" s="163" t="n">
        <f aca="false">+D204+E203</f>
        <v>0</v>
      </c>
      <c r="F204" s="163" t="n">
        <f aca="false">+E204+F203</f>
        <v>0</v>
      </c>
      <c r="G204" s="163" t="n">
        <f aca="false">+F204+G203</f>
        <v>0</v>
      </c>
      <c r="H204" s="163" t="n">
        <f aca="false">+G204+H203</f>
        <v>0</v>
      </c>
      <c r="I204" s="163" t="n">
        <f aca="false">+H204+I203</f>
        <v>0</v>
      </c>
      <c r="J204" s="163" t="n">
        <f aca="false">+I204+J203</f>
        <v>0</v>
      </c>
      <c r="K204" s="163" t="n">
        <f aca="false">+J204+K203</f>
        <v>0</v>
      </c>
      <c r="L204" s="163" t="n">
        <f aca="false">+K204+L203</f>
        <v>0</v>
      </c>
      <c r="M204" s="163" t="n">
        <f aca="false">+L204+M203</f>
        <v>0</v>
      </c>
      <c r="N204" s="163" t="n">
        <f aca="false">+M204+N203</f>
        <v>0</v>
      </c>
      <c r="O204" s="163" t="n">
        <f aca="false">+N204+O203</f>
        <v>0</v>
      </c>
      <c r="P204" s="163" t="n">
        <f aca="false">+O204+P203</f>
        <v>0</v>
      </c>
      <c r="Q204" s="163" t="n">
        <f aca="false">+P204+Q203</f>
        <v>0</v>
      </c>
      <c r="R204" s="163" t="n">
        <f aca="false">+Q204+R203</f>
        <v>0</v>
      </c>
      <c r="S204" s="163" t="n">
        <f aca="false">+R204+S203</f>
        <v>0</v>
      </c>
      <c r="T204" s="163" t="n">
        <f aca="false">+S204+T203</f>
        <v>0</v>
      </c>
      <c r="U204" s="163" t="n">
        <f aca="false">+T204+U203</f>
        <v>0</v>
      </c>
      <c r="V204" s="163" t="n">
        <f aca="false">+U204+V203</f>
        <v>0</v>
      </c>
      <c r="W204" s="163" t="n">
        <f aca="false">+V204+W203</f>
        <v>0.05</v>
      </c>
      <c r="X204" s="163" t="n">
        <f aca="false">+W204+X203</f>
        <v>0.122</v>
      </c>
      <c r="Y204" s="163" t="n">
        <f aca="false">+X204+Y203</f>
        <v>0.16</v>
      </c>
      <c r="Z204" s="163" t="n">
        <f aca="false">+Y204+Z203</f>
        <v>0.359</v>
      </c>
      <c r="AA204" s="163" t="n">
        <f aca="false">+Z204+AA203</f>
        <v>0.397</v>
      </c>
      <c r="AB204" s="163" t="n">
        <f aca="false">+AA204+AB203</f>
        <v>0.435</v>
      </c>
      <c r="AC204" s="163" t="n">
        <f aca="false">+AB204+AC203</f>
        <v>0.474</v>
      </c>
      <c r="AD204" s="163" t="n">
        <f aca="false">+AC204+AD203</f>
        <v>0.513</v>
      </c>
      <c r="AE204" s="163" t="n">
        <f aca="false">+AD204+AE203</f>
        <v>0.552</v>
      </c>
      <c r="AF204" s="163" t="n">
        <f aca="false">+AE204+AF203</f>
        <v>0.591</v>
      </c>
      <c r="AG204" s="163" t="n">
        <f aca="false">+AF204+AG203</f>
        <v>0.63</v>
      </c>
      <c r="AH204" s="163" t="n">
        <f aca="false">+AG204+AH203</f>
        <v>0.67</v>
      </c>
      <c r="AI204" s="163" t="n">
        <f aca="false">+AH204+AI203</f>
        <v>0.71</v>
      </c>
      <c r="AJ204" s="163" t="n">
        <f aca="false">+AI204+AJ203</f>
        <v>0.75</v>
      </c>
      <c r="AK204" s="163" t="n">
        <f aca="false">+AJ204+AK203</f>
        <v>0.95</v>
      </c>
      <c r="AL204" s="163" t="n">
        <f aca="false">+AK204+AL203</f>
        <v>1</v>
      </c>
      <c r="AM204" s="163" t="n">
        <f aca="false">+AL204+AM203</f>
        <v>1</v>
      </c>
      <c r="AN204" s="163" t="n">
        <f aca="false">+AM204+AN203</f>
        <v>1</v>
      </c>
      <c r="AO204" s="163" t="n">
        <f aca="false">+AN204+AO203</f>
        <v>1</v>
      </c>
      <c r="AP204" s="163" t="n">
        <f aca="false">+AO204+AP203</f>
        <v>1</v>
      </c>
      <c r="AQ204" s="163" t="n">
        <f aca="false">+AP204+AQ203</f>
        <v>1</v>
      </c>
      <c r="AR204" s="163" t="n">
        <f aca="false">+AQ204+AR203</f>
        <v>1</v>
      </c>
      <c r="AS204" s="163" t="n">
        <f aca="false">+AR204+AS203</f>
        <v>1</v>
      </c>
      <c r="AT204" s="163" t="n">
        <f aca="false">+AS204+AT203</f>
        <v>1</v>
      </c>
      <c r="AU204" s="163" t="n">
        <f aca="false">+AT204+AU203</f>
        <v>1</v>
      </c>
      <c r="AV204" s="163" t="n">
        <f aca="false">+AU204+AV203</f>
        <v>1</v>
      </c>
      <c r="AW204" s="163" t="n">
        <f aca="false">+AV204+AW203</f>
        <v>1</v>
      </c>
      <c r="AX204" s="163" t="n">
        <f aca="false">+AW204+AX203</f>
        <v>1</v>
      </c>
      <c r="AY204" s="163" t="n">
        <f aca="false">+AX204+AY203</f>
        <v>1</v>
      </c>
      <c r="AZ204" s="163" t="n">
        <f aca="false">+AY204+AZ203</f>
        <v>1</v>
      </c>
      <c r="BA204" s="163" t="n">
        <f aca="false">+AZ204+BA203</f>
        <v>1</v>
      </c>
      <c r="BB204" s="163" t="n">
        <f aca="false">+BA204+BB203</f>
        <v>1</v>
      </c>
      <c r="BC204" s="165"/>
      <c r="BD204" s="162"/>
    </row>
    <row r="205" customFormat="false" ht="12.75" hidden="false" customHeight="false" outlineLevel="0" collapsed="false">
      <c r="A205" s="166"/>
      <c r="B205" s="162" t="s">
        <v>130</v>
      </c>
      <c r="C205" s="157"/>
      <c r="D205" s="163" t="n">
        <v>0</v>
      </c>
      <c r="E205" s="163" t="n">
        <v>0</v>
      </c>
      <c r="F205" s="163" t="n">
        <v>0</v>
      </c>
      <c r="G205" s="163" t="n">
        <v>0</v>
      </c>
      <c r="H205" s="163" t="n">
        <v>0</v>
      </c>
      <c r="I205" s="163" t="n">
        <v>0</v>
      </c>
      <c r="J205" s="163" t="n">
        <v>0</v>
      </c>
      <c r="K205" s="163" t="n">
        <v>0</v>
      </c>
      <c r="L205" s="163" t="n">
        <v>0</v>
      </c>
      <c r="M205" s="163" t="n">
        <v>0</v>
      </c>
      <c r="N205" s="163" t="n">
        <v>0</v>
      </c>
      <c r="O205" s="163" t="n">
        <v>0</v>
      </c>
      <c r="P205" s="163" t="n">
        <v>0</v>
      </c>
      <c r="Q205" s="163" t="n">
        <v>0</v>
      </c>
      <c r="R205" s="163" t="n">
        <v>0</v>
      </c>
      <c r="S205" s="163" t="n">
        <v>0</v>
      </c>
      <c r="T205" s="163" t="n">
        <v>0</v>
      </c>
      <c r="U205" s="163" t="n">
        <v>0</v>
      </c>
      <c r="V205" s="163" t="n">
        <v>0</v>
      </c>
      <c r="W205" s="163" t="n">
        <f aca="false">W206-V206</f>
        <v>0.111</v>
      </c>
      <c r="X205" s="163" t="n">
        <f aca="false">X206-W206</f>
        <v>0.037</v>
      </c>
      <c r="Y205" s="163" t="n">
        <f aca="false">Y206-X206</f>
        <v>0.052</v>
      </c>
      <c r="Z205" s="163" t="n">
        <f aca="false">Z206-Y206</f>
        <v>0.1</v>
      </c>
      <c r="AA205" s="163" t="n">
        <f aca="false">AA206-Z206</f>
        <v>0.02</v>
      </c>
      <c r="AB205" s="163" t="n">
        <f aca="false">AB206-AA206</f>
        <v>0.02</v>
      </c>
      <c r="AC205" s="163" t="n">
        <f aca="false">AC206-AB206</f>
        <v>0.02</v>
      </c>
      <c r="AD205" s="163" t="n">
        <f aca="false">AD206-AC206</f>
        <v>0.02</v>
      </c>
      <c r="AE205" s="163" t="n">
        <f aca="false">AE206-AD206</f>
        <v>0.02</v>
      </c>
      <c r="AF205" s="163" t="n">
        <f aca="false">AF206-AE206</f>
        <v>0</v>
      </c>
      <c r="AG205" s="163" t="n">
        <f aca="false">AG206-AF206</f>
        <v>0</v>
      </c>
      <c r="AH205" s="163" t="n">
        <f aca="false">AH206-AG206</f>
        <v>0</v>
      </c>
      <c r="AI205" s="163" t="n">
        <f aca="false">AI206-AH206</f>
        <v>0</v>
      </c>
      <c r="AJ205" s="163" t="n">
        <f aca="false">AJ206-AI206</f>
        <v>0</v>
      </c>
      <c r="AK205" s="163" t="n">
        <f aca="false">AK206-AJ206</f>
        <v>0.6</v>
      </c>
      <c r="AL205" s="163" t="n">
        <f aca="false">AL206-AK206</f>
        <v>0</v>
      </c>
      <c r="AM205" s="163" t="n">
        <f aca="false">AM206-AL206</f>
        <v>0</v>
      </c>
      <c r="AN205" s="163" t="n">
        <f aca="false">AN206-AM206</f>
        <v>0</v>
      </c>
      <c r="AO205" s="163" t="n">
        <f aca="false">AO206-AN206</f>
        <v>0</v>
      </c>
      <c r="AP205" s="163" t="n">
        <f aca="false">AP206-AO206</f>
        <v>0</v>
      </c>
      <c r="AQ205" s="163" t="n">
        <f aca="false">AQ206-AP206</f>
        <v>0</v>
      </c>
      <c r="AR205" s="163" t="n">
        <f aca="false">AR206-AQ206</f>
        <v>0</v>
      </c>
      <c r="AS205" s="163" t="n">
        <f aca="false">AS206-AR206</f>
        <v>0</v>
      </c>
      <c r="AT205" s="163" t="n">
        <f aca="false">AT206-AS206</f>
        <v>0</v>
      </c>
      <c r="AU205" s="163" t="n">
        <f aca="false">AU206-AT206</f>
        <v>0</v>
      </c>
      <c r="AV205" s="163" t="n">
        <f aca="false">AV206-AU206</f>
        <v>0</v>
      </c>
      <c r="AW205" s="163" t="n">
        <f aca="false">AW206-AV206</f>
        <v>0</v>
      </c>
      <c r="AX205" s="163" t="n">
        <f aca="false">AX206-AW206</f>
        <v>0</v>
      </c>
      <c r="AY205" s="163" t="n">
        <f aca="false">AY206-AX206</f>
        <v>0</v>
      </c>
      <c r="AZ205" s="163" t="n">
        <f aca="false">AZ206-AY206</f>
        <v>0</v>
      </c>
      <c r="BA205" s="163" t="n">
        <f aca="false">BA206-AZ206</f>
        <v>0</v>
      </c>
      <c r="BB205" s="163" t="n">
        <f aca="false">BB206-BA206</f>
        <v>0</v>
      </c>
      <c r="BC205" s="165" t="n">
        <f aca="false">SUM(D205:BB205)</f>
        <v>1</v>
      </c>
      <c r="BD205" s="162"/>
    </row>
    <row r="206" customFormat="false" ht="12.75" hidden="false" customHeight="false" outlineLevel="0" collapsed="false">
      <c r="A206" s="166"/>
      <c r="B206" s="162" t="s">
        <v>131</v>
      </c>
      <c r="C206" s="157"/>
      <c r="D206" s="163" t="n">
        <f aca="false">D205</f>
        <v>0</v>
      </c>
      <c r="E206" s="163" t="n">
        <f aca="false">+D206+E205</f>
        <v>0</v>
      </c>
      <c r="F206" s="163" t="n">
        <f aca="false">+E206+F205</f>
        <v>0</v>
      </c>
      <c r="G206" s="163" t="n">
        <f aca="false">+F206+G205</f>
        <v>0</v>
      </c>
      <c r="H206" s="163" t="n">
        <f aca="false">+G206+H205</f>
        <v>0</v>
      </c>
      <c r="I206" s="163" t="n">
        <f aca="false">+H206+I205</f>
        <v>0</v>
      </c>
      <c r="J206" s="163" t="n">
        <f aca="false">+I206+J205</f>
        <v>0</v>
      </c>
      <c r="K206" s="163" t="n">
        <f aca="false">+J206+K205</f>
        <v>0</v>
      </c>
      <c r="L206" s="163" t="n">
        <f aca="false">+K206+L205</f>
        <v>0</v>
      </c>
      <c r="M206" s="163" t="n">
        <f aca="false">+L206+M205</f>
        <v>0</v>
      </c>
      <c r="N206" s="163" t="n">
        <f aca="false">+M206+N205</f>
        <v>0</v>
      </c>
      <c r="O206" s="163" t="n">
        <f aca="false">+N206+O205</f>
        <v>0</v>
      </c>
      <c r="P206" s="163" t="n">
        <f aca="false">+O206+P205</f>
        <v>0</v>
      </c>
      <c r="Q206" s="163" t="n">
        <f aca="false">+P206+Q205</f>
        <v>0</v>
      </c>
      <c r="R206" s="163" t="n">
        <f aca="false">+Q206+R205</f>
        <v>0</v>
      </c>
      <c r="S206" s="163" t="n">
        <f aca="false">+R206+S205</f>
        <v>0</v>
      </c>
      <c r="T206" s="163" t="n">
        <f aca="false">+S206+T205</f>
        <v>0</v>
      </c>
      <c r="U206" s="163" t="n">
        <f aca="false">+T206+U205</f>
        <v>0</v>
      </c>
      <c r="V206" s="163" t="n">
        <f aca="false">+U206+V205</f>
        <v>0</v>
      </c>
      <c r="W206" s="163" t="n">
        <v>0.111</v>
      </c>
      <c r="X206" s="163" t="n">
        <v>0.148</v>
      </c>
      <c r="Y206" s="163" t="n">
        <v>0.2</v>
      </c>
      <c r="Z206" s="163" t="n">
        <v>0.3</v>
      </c>
      <c r="AA206" s="163" t="n">
        <v>0.32</v>
      </c>
      <c r="AB206" s="163" t="n">
        <v>0.34</v>
      </c>
      <c r="AC206" s="163" t="n">
        <v>0.36</v>
      </c>
      <c r="AD206" s="163" t="n">
        <v>0.38</v>
      </c>
      <c r="AE206" s="163" t="n">
        <v>0.4</v>
      </c>
      <c r="AF206" s="163" t="n">
        <v>0.4</v>
      </c>
      <c r="AG206" s="163" t="n">
        <v>0.4</v>
      </c>
      <c r="AH206" s="163" t="n">
        <v>0.4</v>
      </c>
      <c r="AI206" s="163" t="n">
        <v>0.4</v>
      </c>
      <c r="AJ206" s="163" t="n">
        <v>0.4</v>
      </c>
      <c r="AK206" s="163" t="n">
        <v>1</v>
      </c>
      <c r="AL206" s="163" t="n">
        <v>1</v>
      </c>
      <c r="AM206" s="163" t="n">
        <v>1</v>
      </c>
      <c r="AN206" s="163" t="n">
        <v>1</v>
      </c>
      <c r="AO206" s="163" t="n">
        <v>1</v>
      </c>
      <c r="AP206" s="163" t="n">
        <v>1</v>
      </c>
      <c r="AQ206" s="163" t="n">
        <v>1</v>
      </c>
      <c r="AR206" s="163" t="n">
        <v>1</v>
      </c>
      <c r="AS206" s="163" t="n">
        <v>1</v>
      </c>
      <c r="AT206" s="163" t="n">
        <v>1</v>
      </c>
      <c r="AU206" s="163" t="n">
        <v>1</v>
      </c>
      <c r="AV206" s="163" t="n">
        <v>1</v>
      </c>
      <c r="AW206" s="163" t="n">
        <v>1</v>
      </c>
      <c r="AX206" s="163" t="n">
        <v>1</v>
      </c>
      <c r="AY206" s="163" t="n">
        <v>1</v>
      </c>
      <c r="AZ206" s="163" t="n">
        <v>1</v>
      </c>
      <c r="BA206" s="163" t="n">
        <v>1</v>
      </c>
      <c r="BB206" s="163" t="n">
        <v>1</v>
      </c>
      <c r="BC206" s="165"/>
      <c r="BD206" s="162"/>
    </row>
    <row r="207" customFormat="false" ht="12.75" hidden="false" customHeight="false" outlineLevel="0" collapsed="false">
      <c r="A207" s="166"/>
      <c r="B207" s="162"/>
      <c r="C207" s="277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3"/>
      <c r="AG207" s="163"/>
      <c r="AH207" s="163"/>
      <c r="AI207" s="163"/>
      <c r="AJ207" s="163"/>
      <c r="AK207" s="163"/>
      <c r="AL207" s="163"/>
      <c r="AM207" s="163"/>
      <c r="AN207" s="163"/>
      <c r="AO207" s="163"/>
      <c r="AP207" s="163"/>
      <c r="AQ207" s="163"/>
      <c r="AR207" s="163"/>
      <c r="AS207" s="163"/>
      <c r="AT207" s="163"/>
      <c r="AU207" s="163"/>
      <c r="AV207" s="163"/>
      <c r="AW207" s="163"/>
      <c r="AX207" s="163"/>
      <c r="AY207" s="163"/>
      <c r="AZ207" s="163"/>
      <c r="BA207" s="163"/>
      <c r="BB207" s="163"/>
      <c r="BC207" s="165"/>
      <c r="BD207" s="162"/>
    </row>
    <row r="208" customFormat="false" ht="12.75" hidden="false" customHeight="false" outlineLevel="0" collapsed="false">
      <c r="A208" s="172"/>
      <c r="B208" s="172" t="s">
        <v>132</v>
      </c>
      <c r="C208" s="173" t="n">
        <v>34.62774</v>
      </c>
      <c r="D208" s="174" t="n">
        <f aca="false">+D204*$C208</f>
        <v>0</v>
      </c>
      <c r="E208" s="174" t="n">
        <f aca="false">+E204*$C208</f>
        <v>0</v>
      </c>
      <c r="F208" s="174" t="n">
        <f aca="false">+F204*$C208</f>
        <v>0</v>
      </c>
      <c r="G208" s="174" t="n">
        <f aca="false">+G204*$C208</f>
        <v>0</v>
      </c>
      <c r="H208" s="174" t="n">
        <f aca="false">+H204*$C208</f>
        <v>0</v>
      </c>
      <c r="I208" s="174" t="n">
        <f aca="false">+I204*$C208</f>
        <v>0</v>
      </c>
      <c r="J208" s="174" t="n">
        <f aca="false">+J204*$C208</f>
        <v>0</v>
      </c>
      <c r="K208" s="174" t="n">
        <f aca="false">+K204*$C208</f>
        <v>0</v>
      </c>
      <c r="L208" s="174" t="n">
        <f aca="false">+L204*$C208</f>
        <v>0</v>
      </c>
      <c r="M208" s="174" t="n">
        <f aca="false">+M204*$C208</f>
        <v>0</v>
      </c>
      <c r="N208" s="174" t="n">
        <f aca="false">+N204*$C208</f>
        <v>0</v>
      </c>
      <c r="O208" s="174" t="n">
        <f aca="false">+O204*$C208</f>
        <v>0</v>
      </c>
      <c r="P208" s="174" t="n">
        <f aca="false">+P204*$C208</f>
        <v>0</v>
      </c>
      <c r="Q208" s="174" t="n">
        <f aca="false">+Q204*$C208</f>
        <v>0</v>
      </c>
      <c r="R208" s="174" t="n">
        <f aca="false">+R204*$C208</f>
        <v>0</v>
      </c>
      <c r="S208" s="174" t="n">
        <f aca="false">+S204*$C208</f>
        <v>0</v>
      </c>
      <c r="T208" s="174" t="n">
        <f aca="false">+T204*$C208</f>
        <v>0</v>
      </c>
      <c r="U208" s="174" t="n">
        <f aca="false">+U204*$C208</f>
        <v>0</v>
      </c>
      <c r="V208" s="174" t="n">
        <f aca="false">+V204*$C208</f>
        <v>0</v>
      </c>
      <c r="W208" s="174" t="n">
        <f aca="false">+W204*$C208</f>
        <v>1.731387</v>
      </c>
      <c r="X208" s="174" t="n">
        <f aca="false">+X204*$C208</f>
        <v>4.22458428</v>
      </c>
      <c r="Y208" s="174" t="n">
        <f aca="false">+Y204*$C208</f>
        <v>5.5404384</v>
      </c>
      <c r="Z208" s="174" t="n">
        <f aca="false">+Z204*$C208</f>
        <v>12.43135866</v>
      </c>
      <c r="AA208" s="174" t="n">
        <f aca="false">+AA204*$C208</f>
        <v>13.74721278</v>
      </c>
      <c r="AB208" s="174" t="n">
        <f aca="false">+AB204*$C208</f>
        <v>15.0630669</v>
      </c>
      <c r="AC208" s="174" t="n">
        <f aca="false">+AC204*$C208</f>
        <v>16.41354876</v>
      </c>
      <c r="AD208" s="174" t="n">
        <f aca="false">+AD204*$C208</f>
        <v>17.76403062</v>
      </c>
      <c r="AE208" s="174" t="n">
        <f aca="false">+AE204*$C208</f>
        <v>19.11451248</v>
      </c>
      <c r="AF208" s="174" t="n">
        <f aca="false">+AF204*$C208</f>
        <v>20.46499434</v>
      </c>
      <c r="AG208" s="174" t="n">
        <f aca="false">+AG204*$C208</f>
        <v>21.8154762</v>
      </c>
      <c r="AH208" s="174" t="n">
        <f aca="false">+AH204*$C208</f>
        <v>23.2005858</v>
      </c>
      <c r="AI208" s="174" t="n">
        <f aca="false">+AI204*$C208</f>
        <v>24.5856954</v>
      </c>
      <c r="AJ208" s="174" t="n">
        <f aca="false">+AJ204*$C208</f>
        <v>25.970805</v>
      </c>
      <c r="AK208" s="174" t="n">
        <f aca="false">+AK204*$C208</f>
        <v>32.896353</v>
      </c>
      <c r="AL208" s="174" t="n">
        <f aca="false">+AL204*$C208</f>
        <v>34.62774</v>
      </c>
      <c r="AM208" s="174" t="n">
        <f aca="false">+AM204*$C208</f>
        <v>34.62774</v>
      </c>
      <c r="AN208" s="174" t="n">
        <f aca="false">+AN204*$C208</f>
        <v>34.62774</v>
      </c>
      <c r="AO208" s="174" t="n">
        <f aca="false">+AO204*$C208</f>
        <v>34.62774</v>
      </c>
      <c r="AP208" s="174" t="n">
        <f aca="false">+AP204*$C208</f>
        <v>34.62774</v>
      </c>
      <c r="AQ208" s="174" t="n">
        <f aca="false">+AQ204*$C208</f>
        <v>34.62774</v>
      </c>
      <c r="AR208" s="174" t="n">
        <f aca="false">+AR204*$C208</f>
        <v>34.62774</v>
      </c>
      <c r="AS208" s="174" t="n">
        <f aca="false">+AS204*$C208</f>
        <v>34.62774</v>
      </c>
      <c r="AT208" s="174" t="n">
        <f aca="false">+AT204*$C208</f>
        <v>34.62774</v>
      </c>
      <c r="AU208" s="174" t="n">
        <f aca="false">+AU204*$C208</f>
        <v>34.62774</v>
      </c>
      <c r="AV208" s="174" t="n">
        <f aca="false">+AV204*$C208</f>
        <v>34.62774</v>
      </c>
      <c r="AW208" s="174" t="n">
        <f aca="false">+AW204*$C208</f>
        <v>34.62774</v>
      </c>
      <c r="AX208" s="174" t="n">
        <f aca="false">+AX204*$C208</f>
        <v>34.62774</v>
      </c>
      <c r="AY208" s="174" t="n">
        <f aca="false">+AY204*$C208</f>
        <v>34.62774</v>
      </c>
      <c r="AZ208" s="174" t="n">
        <f aca="false">+AZ204*$C208</f>
        <v>34.62774</v>
      </c>
      <c r="BA208" s="174" t="n">
        <f aca="false">+BA204*$C208</f>
        <v>34.62774</v>
      </c>
      <c r="BB208" s="174" t="n">
        <f aca="false">+BB204*$C208</f>
        <v>34.62774</v>
      </c>
      <c r="BC208" s="176"/>
      <c r="BD208" s="177"/>
      <c r="BE208" s="177"/>
      <c r="BF208" s="177"/>
      <c r="BG208" s="177"/>
      <c r="BH208" s="177"/>
      <c r="BI208" s="177"/>
      <c r="BJ208" s="177"/>
      <c r="BK208" s="177"/>
      <c r="BL208" s="177"/>
      <c r="BM208" s="177"/>
      <c r="BN208" s="177"/>
      <c r="BO208" s="177"/>
      <c r="BP208" s="177"/>
      <c r="BQ208" s="177"/>
      <c r="BR208" s="177"/>
      <c r="BS208" s="177"/>
      <c r="BT208" s="177"/>
      <c r="BU208" s="177"/>
      <c r="BV208" s="177"/>
      <c r="BW208" s="177"/>
      <c r="BX208" s="177"/>
      <c r="BY208" s="177"/>
      <c r="BZ208" s="177"/>
      <c r="CA208" s="177"/>
      <c r="CB208" s="177"/>
      <c r="CC208" s="177"/>
      <c r="CD208" s="177"/>
      <c r="CE208" s="177"/>
      <c r="CF208" s="177"/>
      <c r="CG208" s="177"/>
      <c r="CH208" s="177"/>
      <c r="CI208" s="177"/>
      <c r="CJ208" s="177"/>
      <c r="CK208" s="177"/>
    </row>
    <row r="209" customFormat="false" ht="13.5" hidden="false" customHeight="false" outlineLevel="0" collapsed="false">
      <c r="A209" s="178"/>
      <c r="B209" s="178" t="s">
        <v>133</v>
      </c>
      <c r="C209" s="179" t="str">
        <f aca="false">+'NTP or Sold'!C20</f>
        <v>Sold</v>
      </c>
      <c r="D209" s="180" t="n">
        <f aca="false">+D206*$C208</f>
        <v>0</v>
      </c>
      <c r="E209" s="180" t="n">
        <f aca="false">+E206*$C208</f>
        <v>0</v>
      </c>
      <c r="F209" s="180" t="n">
        <f aca="false">+F206*$C208</f>
        <v>0</v>
      </c>
      <c r="G209" s="180" t="n">
        <f aca="false">+G206*$C208</f>
        <v>0</v>
      </c>
      <c r="H209" s="180" t="n">
        <f aca="false">+H206*$C208</f>
        <v>0</v>
      </c>
      <c r="I209" s="180" t="n">
        <f aca="false">+I206*$C208</f>
        <v>0</v>
      </c>
      <c r="J209" s="180" t="n">
        <f aca="false">+J206*$C208</f>
        <v>0</v>
      </c>
      <c r="K209" s="180" t="n">
        <f aca="false">+K206*$C208</f>
        <v>0</v>
      </c>
      <c r="L209" s="180" t="n">
        <f aca="false">+L206*$C208</f>
        <v>0</v>
      </c>
      <c r="M209" s="180" t="n">
        <f aca="false">+M206*$C208</f>
        <v>0</v>
      </c>
      <c r="N209" s="180" t="n">
        <f aca="false">+N206*$C208</f>
        <v>0</v>
      </c>
      <c r="O209" s="180" t="n">
        <f aca="false">+O206*$C208</f>
        <v>0</v>
      </c>
      <c r="P209" s="180" t="n">
        <f aca="false">+P206*$C208</f>
        <v>0</v>
      </c>
      <c r="Q209" s="180" t="n">
        <f aca="false">+Q206*$C208</f>
        <v>0</v>
      </c>
      <c r="R209" s="180" t="n">
        <f aca="false">+R206*$C208</f>
        <v>0</v>
      </c>
      <c r="S209" s="180" t="n">
        <f aca="false">+S206*$C208</f>
        <v>0</v>
      </c>
      <c r="T209" s="180" t="n">
        <f aca="false">+T206*$C208</f>
        <v>0</v>
      </c>
      <c r="U209" s="180" t="n">
        <f aca="false">+U206*$C208</f>
        <v>0</v>
      </c>
      <c r="V209" s="180" t="n">
        <f aca="false">+V206*$C208</f>
        <v>0</v>
      </c>
      <c r="W209" s="180" t="n">
        <f aca="false">+W206*$C208</f>
        <v>3.84367914</v>
      </c>
      <c r="X209" s="180" t="n">
        <f aca="false">+X206*$C208</f>
        <v>5.12490552</v>
      </c>
      <c r="Y209" s="180" t="n">
        <f aca="false">+Y206*$C208</f>
        <v>6.925548</v>
      </c>
      <c r="Z209" s="180" t="n">
        <f aca="false">+Z206*$C208</f>
        <v>10.388322</v>
      </c>
      <c r="AA209" s="180" t="n">
        <f aca="false">+AA206*$C208</f>
        <v>11.0808768</v>
      </c>
      <c r="AB209" s="180" t="n">
        <f aca="false">+AB206*$C208</f>
        <v>11.7734316</v>
      </c>
      <c r="AC209" s="180" t="n">
        <f aca="false">+AC206*$C208</f>
        <v>12.4659864</v>
      </c>
      <c r="AD209" s="180" t="n">
        <f aca="false">+AD206*$C208</f>
        <v>13.1585412</v>
      </c>
      <c r="AE209" s="180" t="n">
        <f aca="false">+AE206*$C208</f>
        <v>13.851096</v>
      </c>
      <c r="AF209" s="180" t="n">
        <f aca="false">+AF206*$C208</f>
        <v>13.851096</v>
      </c>
      <c r="AG209" s="180" t="n">
        <f aca="false">+AG206*$C208</f>
        <v>13.851096</v>
      </c>
      <c r="AH209" s="180" t="n">
        <f aca="false">+AH206*$C208</f>
        <v>13.851096</v>
      </c>
      <c r="AI209" s="180" t="n">
        <f aca="false">+AI206*$C208</f>
        <v>13.851096</v>
      </c>
      <c r="AJ209" s="180" t="n">
        <f aca="false">+AJ206*$C208</f>
        <v>13.851096</v>
      </c>
      <c r="AK209" s="180" t="n">
        <f aca="false">+AK206*$C208</f>
        <v>34.62774</v>
      </c>
      <c r="AL209" s="180" t="n">
        <f aca="false">+AL206*$C208</f>
        <v>34.62774</v>
      </c>
      <c r="AM209" s="180" t="n">
        <f aca="false">+AM206*$C208</f>
        <v>34.62774</v>
      </c>
      <c r="AN209" s="180" t="n">
        <f aca="false">+AN206*$C208</f>
        <v>34.62774</v>
      </c>
      <c r="AO209" s="180" t="n">
        <f aca="false">+AO206*$C208</f>
        <v>34.62774</v>
      </c>
      <c r="AP209" s="180" t="n">
        <f aca="false">+AP206*$C208</f>
        <v>34.62774</v>
      </c>
      <c r="AQ209" s="180" t="n">
        <f aca="false">+AQ206*$C208</f>
        <v>34.62774</v>
      </c>
      <c r="AR209" s="180" t="n">
        <f aca="false">+AR206*$C208</f>
        <v>34.62774</v>
      </c>
      <c r="AS209" s="180" t="n">
        <f aca="false">+AS206*$C208</f>
        <v>34.62774</v>
      </c>
      <c r="AT209" s="180" t="n">
        <f aca="false">+AT206*$C208</f>
        <v>34.62774</v>
      </c>
      <c r="AU209" s="180" t="n">
        <f aca="false">+AU206*$C208</f>
        <v>34.62774</v>
      </c>
      <c r="AV209" s="180" t="n">
        <f aca="false">+AV206*$C208</f>
        <v>34.62774</v>
      </c>
      <c r="AW209" s="180" t="n">
        <f aca="false">+AW206*$C208</f>
        <v>34.62774</v>
      </c>
      <c r="AX209" s="180" t="n">
        <f aca="false">+AX206*$C208</f>
        <v>34.62774</v>
      </c>
      <c r="AY209" s="180" t="n">
        <f aca="false">+AY206*$C208</f>
        <v>34.62774</v>
      </c>
      <c r="AZ209" s="180" t="n">
        <f aca="false">+AZ206*$C208</f>
        <v>34.62774</v>
      </c>
      <c r="BA209" s="180" t="n">
        <f aca="false">+BA206*$C208</f>
        <v>34.62774</v>
      </c>
      <c r="BB209" s="180" t="n">
        <f aca="false">+BB206*$C208</f>
        <v>34.62774</v>
      </c>
      <c r="BC209" s="182"/>
      <c r="BD209" s="183"/>
      <c r="BE209" s="183"/>
      <c r="BF209" s="183"/>
      <c r="BG209" s="183"/>
      <c r="BH209" s="183"/>
      <c r="BI209" s="183"/>
      <c r="BJ209" s="183"/>
      <c r="BK209" s="183"/>
      <c r="BL209" s="183"/>
      <c r="BM209" s="183"/>
      <c r="BN209" s="183"/>
      <c r="BO209" s="183"/>
      <c r="BP209" s="183"/>
      <c r="BQ209" s="183"/>
      <c r="BR209" s="183"/>
      <c r="BS209" s="183"/>
      <c r="BT209" s="183"/>
      <c r="BU209" s="183"/>
      <c r="BV209" s="183"/>
      <c r="BW209" s="183"/>
      <c r="BX209" s="183"/>
      <c r="BY209" s="183"/>
      <c r="BZ209" s="183"/>
      <c r="CA209" s="183"/>
      <c r="CB209" s="183"/>
      <c r="CC209" s="183"/>
      <c r="CD209" s="183"/>
      <c r="CE209" s="183"/>
      <c r="CF209" s="183"/>
      <c r="CG209" s="183"/>
      <c r="CH209" s="183"/>
      <c r="CI209" s="183"/>
      <c r="CJ209" s="183"/>
      <c r="CK209" s="183"/>
    </row>
    <row r="210" customFormat="false" ht="15" hidden="false" customHeight="true" outlineLevel="0" collapsed="false">
      <c r="A210" s="161"/>
      <c r="B210" s="156" t="str">
        <f aca="false">+'NTP or Sold'!H21</f>
        <v>7FA w/ STG</v>
      </c>
      <c r="C210" s="157" t="str">
        <f aca="false">+'NTP or Sold'!T21</f>
        <v>Gen Power - McAdams, Mississippi location; duct fired (EECC) - 49%</v>
      </c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58"/>
      <c r="AG210" s="158"/>
      <c r="AH210" s="158"/>
      <c r="AI210" s="158"/>
      <c r="AJ210" s="158"/>
      <c r="AK210" s="158"/>
      <c r="AL210" s="158"/>
      <c r="AM210" s="158"/>
      <c r="AN210" s="158"/>
      <c r="AO210" s="158"/>
      <c r="AP210" s="158"/>
      <c r="AQ210" s="158"/>
      <c r="AR210" s="158"/>
      <c r="AS210" s="158"/>
      <c r="AT210" s="158"/>
      <c r="AU210" s="158"/>
      <c r="AV210" s="158"/>
      <c r="AW210" s="158"/>
      <c r="AX210" s="158"/>
      <c r="AY210" s="158"/>
      <c r="AZ210" s="158"/>
      <c r="BA210" s="158"/>
      <c r="BB210" s="158"/>
      <c r="BC210" s="160"/>
    </row>
    <row r="211" customFormat="false" ht="12.75" hidden="false" customHeight="false" outlineLevel="0" collapsed="false">
      <c r="A211" s="166"/>
      <c r="B211" s="162" t="s">
        <v>128</v>
      </c>
      <c r="C211" s="157"/>
      <c r="D211" s="163" t="n">
        <v>0</v>
      </c>
      <c r="E211" s="163" t="n">
        <v>0</v>
      </c>
      <c r="F211" s="163" t="n">
        <v>0</v>
      </c>
      <c r="G211" s="163" t="n">
        <v>0</v>
      </c>
      <c r="H211" s="163" t="n">
        <v>0</v>
      </c>
      <c r="I211" s="163" t="n">
        <v>0</v>
      </c>
      <c r="J211" s="163" t="n">
        <v>0</v>
      </c>
      <c r="K211" s="163" t="n">
        <v>0</v>
      </c>
      <c r="L211" s="163" t="n">
        <v>0</v>
      </c>
      <c r="M211" s="163" t="n">
        <v>0</v>
      </c>
      <c r="N211" s="163" t="n">
        <v>0</v>
      </c>
      <c r="O211" s="163" t="n">
        <v>0</v>
      </c>
      <c r="P211" s="163" t="n">
        <v>0</v>
      </c>
      <c r="Q211" s="163" t="n">
        <v>0</v>
      </c>
      <c r="R211" s="163" t="n">
        <v>0</v>
      </c>
      <c r="S211" s="163" t="n">
        <v>0</v>
      </c>
      <c r="T211" s="163" t="n">
        <v>0</v>
      </c>
      <c r="U211" s="163" t="n">
        <v>0</v>
      </c>
      <c r="V211" s="163" t="n">
        <v>0</v>
      </c>
      <c r="W211" s="163" t="n">
        <v>0.05</v>
      </c>
      <c r="X211" s="163" t="n">
        <v>0.07</v>
      </c>
      <c r="Y211" s="163" t="n">
        <v>0.035</v>
      </c>
      <c r="Z211" s="163" t="n">
        <v>0.19</v>
      </c>
      <c r="AA211" s="163" t="n">
        <v>0.035</v>
      </c>
      <c r="AB211" s="163" t="n">
        <v>0.035</v>
      </c>
      <c r="AC211" s="163" t="n">
        <v>0.035</v>
      </c>
      <c r="AD211" s="163" t="n">
        <v>0.036</v>
      </c>
      <c r="AE211" s="163" t="n">
        <v>0.036</v>
      </c>
      <c r="AF211" s="163" t="n">
        <v>0.037</v>
      </c>
      <c r="AG211" s="163" t="n">
        <v>0.037</v>
      </c>
      <c r="AH211" s="163" t="n">
        <v>0.037</v>
      </c>
      <c r="AI211" s="163" t="n">
        <v>0.037</v>
      </c>
      <c r="AJ211" s="163" t="n">
        <v>0.04</v>
      </c>
      <c r="AK211" s="163" t="n">
        <v>0.04</v>
      </c>
      <c r="AL211" s="163" t="n">
        <v>0.2</v>
      </c>
      <c r="AM211" s="163" t="n">
        <v>0.05</v>
      </c>
      <c r="AN211" s="163" t="n">
        <v>0</v>
      </c>
      <c r="AO211" s="163" t="n">
        <v>0</v>
      </c>
      <c r="AP211" s="163" t="n">
        <v>0</v>
      </c>
      <c r="AQ211" s="163" t="n">
        <v>0</v>
      </c>
      <c r="AR211" s="163" t="n">
        <v>0</v>
      </c>
      <c r="AS211" s="163" t="n">
        <v>0</v>
      </c>
      <c r="AT211" s="163" t="n">
        <v>0</v>
      </c>
      <c r="AU211" s="163" t="n">
        <v>0</v>
      </c>
      <c r="AV211" s="163" t="n">
        <v>0</v>
      </c>
      <c r="AW211" s="163" t="n">
        <v>0</v>
      </c>
      <c r="AX211" s="163" t="n">
        <v>0</v>
      </c>
      <c r="AY211" s="163" t="n">
        <v>0</v>
      </c>
      <c r="AZ211" s="163" t="n">
        <v>0</v>
      </c>
      <c r="BA211" s="163" t="n">
        <v>0</v>
      </c>
      <c r="BB211" s="163" t="n">
        <v>0</v>
      </c>
      <c r="BC211" s="165" t="n">
        <f aca="false">SUM(D211:BB211)</f>
        <v>1</v>
      </c>
      <c r="BD211" s="162"/>
    </row>
    <row r="212" customFormat="false" ht="12.75" hidden="false" customHeight="false" outlineLevel="0" collapsed="false">
      <c r="A212" s="166"/>
      <c r="B212" s="162" t="s">
        <v>129</v>
      </c>
      <c r="C212" s="157"/>
      <c r="D212" s="163" t="n">
        <f aca="false">D211</f>
        <v>0</v>
      </c>
      <c r="E212" s="163" t="n">
        <f aca="false">+D212+E211</f>
        <v>0</v>
      </c>
      <c r="F212" s="163" t="n">
        <f aca="false">+E212+F211</f>
        <v>0</v>
      </c>
      <c r="G212" s="163" t="n">
        <f aca="false">+F212+G211</f>
        <v>0</v>
      </c>
      <c r="H212" s="163" t="n">
        <f aca="false">+G212+H211</f>
        <v>0</v>
      </c>
      <c r="I212" s="163" t="n">
        <f aca="false">+H212+I211</f>
        <v>0</v>
      </c>
      <c r="J212" s="163" t="n">
        <f aca="false">+I212+J211</f>
        <v>0</v>
      </c>
      <c r="K212" s="163" t="n">
        <f aca="false">+J212+K211</f>
        <v>0</v>
      </c>
      <c r="L212" s="163" t="n">
        <f aca="false">+K212+L211</f>
        <v>0</v>
      </c>
      <c r="M212" s="163" t="n">
        <f aca="false">+L212+M211</f>
        <v>0</v>
      </c>
      <c r="N212" s="163" t="n">
        <f aca="false">+M212+N211</f>
        <v>0</v>
      </c>
      <c r="O212" s="163" t="n">
        <f aca="false">+N212+O211</f>
        <v>0</v>
      </c>
      <c r="P212" s="163" t="n">
        <f aca="false">+O212+P211</f>
        <v>0</v>
      </c>
      <c r="Q212" s="163" t="n">
        <f aca="false">+P212+Q211</f>
        <v>0</v>
      </c>
      <c r="R212" s="163" t="n">
        <f aca="false">+Q212+R211</f>
        <v>0</v>
      </c>
      <c r="S212" s="163" t="n">
        <f aca="false">+R212+S211</f>
        <v>0</v>
      </c>
      <c r="T212" s="163" t="n">
        <f aca="false">+S212+T211</f>
        <v>0</v>
      </c>
      <c r="U212" s="163" t="n">
        <f aca="false">+T212+U211</f>
        <v>0</v>
      </c>
      <c r="V212" s="163" t="n">
        <f aca="false">+U212+V211</f>
        <v>0</v>
      </c>
      <c r="W212" s="163" t="n">
        <f aca="false">+V212+W211</f>
        <v>0.05</v>
      </c>
      <c r="X212" s="163" t="n">
        <f aca="false">+W212+X211</f>
        <v>0.12</v>
      </c>
      <c r="Y212" s="163" t="n">
        <f aca="false">+X212+Y211</f>
        <v>0.155</v>
      </c>
      <c r="Z212" s="163" t="n">
        <f aca="false">+Y212+Z211</f>
        <v>0.345</v>
      </c>
      <c r="AA212" s="163" t="n">
        <f aca="false">+Z212+AA211</f>
        <v>0.38</v>
      </c>
      <c r="AB212" s="163" t="n">
        <f aca="false">+AA212+AB211</f>
        <v>0.415</v>
      </c>
      <c r="AC212" s="163" t="n">
        <f aca="false">+AB212+AC211</f>
        <v>0.45</v>
      </c>
      <c r="AD212" s="163" t="n">
        <f aca="false">+AC212+AD211</f>
        <v>0.486</v>
      </c>
      <c r="AE212" s="163" t="n">
        <f aca="false">+AD212+AE211</f>
        <v>0.522</v>
      </c>
      <c r="AF212" s="163" t="n">
        <f aca="false">+AE212+AF211</f>
        <v>0.559</v>
      </c>
      <c r="AG212" s="163" t="n">
        <f aca="false">+AF212+AG211</f>
        <v>0.596</v>
      </c>
      <c r="AH212" s="163" t="n">
        <f aca="false">+AG212+AH211</f>
        <v>0.633</v>
      </c>
      <c r="AI212" s="163" t="n">
        <f aca="false">+AH212+AI211</f>
        <v>0.67</v>
      </c>
      <c r="AJ212" s="163" t="n">
        <f aca="false">+AI212+AJ211</f>
        <v>0.71</v>
      </c>
      <c r="AK212" s="163" t="n">
        <f aca="false">+AJ212+AK211</f>
        <v>0.75</v>
      </c>
      <c r="AL212" s="163" t="n">
        <f aca="false">+AK212+AL211</f>
        <v>0.95</v>
      </c>
      <c r="AM212" s="163" t="n">
        <f aca="false">+AL212+AM211</f>
        <v>1</v>
      </c>
      <c r="AN212" s="163" t="n">
        <f aca="false">+AM212+AN211</f>
        <v>1</v>
      </c>
      <c r="AO212" s="163" t="n">
        <f aca="false">+AN212+AO211</f>
        <v>1</v>
      </c>
      <c r="AP212" s="163" t="n">
        <f aca="false">+AO212+AP211</f>
        <v>1</v>
      </c>
      <c r="AQ212" s="163" t="n">
        <f aca="false">+AP212+AQ211</f>
        <v>1</v>
      </c>
      <c r="AR212" s="163" t="n">
        <f aca="false">+AQ212+AR211</f>
        <v>1</v>
      </c>
      <c r="AS212" s="163" t="n">
        <f aca="false">+AR212+AS211</f>
        <v>1</v>
      </c>
      <c r="AT212" s="163" t="n">
        <f aca="false">+AS212+AT211</f>
        <v>1</v>
      </c>
      <c r="AU212" s="163" t="n">
        <f aca="false">+AT212+AU211</f>
        <v>1</v>
      </c>
      <c r="AV212" s="163" t="n">
        <f aca="false">+AU212+AV211</f>
        <v>1</v>
      </c>
      <c r="AW212" s="163" t="n">
        <f aca="false">+AV212+AW211</f>
        <v>1</v>
      </c>
      <c r="AX212" s="163" t="n">
        <f aca="false">+AW212+AX211</f>
        <v>1</v>
      </c>
      <c r="AY212" s="163" t="n">
        <f aca="false">+AX212+AY211</f>
        <v>1</v>
      </c>
      <c r="AZ212" s="163" t="n">
        <f aca="false">+AY212+AZ211</f>
        <v>1</v>
      </c>
      <c r="BA212" s="163" t="n">
        <f aca="false">+AZ212+BA211</f>
        <v>1</v>
      </c>
      <c r="BB212" s="163" t="n">
        <f aca="false">+BA212+BB211</f>
        <v>1</v>
      </c>
      <c r="BC212" s="165"/>
      <c r="BD212" s="162"/>
    </row>
    <row r="213" customFormat="false" ht="12.75" hidden="false" customHeight="false" outlineLevel="0" collapsed="false">
      <c r="A213" s="166"/>
      <c r="B213" s="162" t="s">
        <v>130</v>
      </c>
      <c r="C213" s="157"/>
      <c r="D213" s="163" t="n">
        <v>0</v>
      </c>
      <c r="E213" s="163" t="n">
        <v>0</v>
      </c>
      <c r="F213" s="163" t="n">
        <v>0</v>
      </c>
      <c r="G213" s="163" t="n">
        <v>0</v>
      </c>
      <c r="H213" s="163" t="n">
        <v>0</v>
      </c>
      <c r="I213" s="163" t="n">
        <v>0</v>
      </c>
      <c r="J213" s="163" t="n">
        <v>0</v>
      </c>
      <c r="K213" s="163" t="n">
        <v>0</v>
      </c>
      <c r="L213" s="163" t="n">
        <v>0</v>
      </c>
      <c r="M213" s="163" t="n">
        <v>0</v>
      </c>
      <c r="N213" s="163" t="n">
        <v>0</v>
      </c>
      <c r="O213" s="163" t="n">
        <v>0</v>
      </c>
      <c r="P213" s="163" t="n">
        <v>0</v>
      </c>
      <c r="Q213" s="163" t="n">
        <v>0</v>
      </c>
      <c r="R213" s="163" t="n">
        <v>0</v>
      </c>
      <c r="S213" s="163" t="n">
        <v>0</v>
      </c>
      <c r="T213" s="163" t="n">
        <v>0</v>
      </c>
      <c r="U213" s="163" t="n">
        <v>0</v>
      </c>
      <c r="V213" s="163" t="n">
        <v>0</v>
      </c>
      <c r="W213" s="163" t="n">
        <f aca="false">W214-V214</f>
        <v>0.111</v>
      </c>
      <c r="X213" s="163" t="n">
        <f aca="false">X214-W214</f>
        <v>0.037</v>
      </c>
      <c r="Y213" s="163" t="n">
        <f aca="false">Y214-X214</f>
        <v>0.052</v>
      </c>
      <c r="Z213" s="163" t="n">
        <f aca="false">Z214-Y214</f>
        <v>0.1</v>
      </c>
      <c r="AA213" s="163" t="n">
        <f aca="false">AA214-Z214</f>
        <v>0.02</v>
      </c>
      <c r="AB213" s="163" t="n">
        <f aca="false">AB214-AA214</f>
        <v>0.02</v>
      </c>
      <c r="AC213" s="163" t="n">
        <f aca="false">AC214-AB214</f>
        <v>0.02</v>
      </c>
      <c r="AD213" s="163" t="n">
        <f aca="false">AD214-AC214</f>
        <v>0.04</v>
      </c>
      <c r="AE213" s="163" t="n">
        <f aca="false">AE214-AD214</f>
        <v>0</v>
      </c>
      <c r="AF213" s="163" t="n">
        <f aca="false">AF214-AE214</f>
        <v>0</v>
      </c>
      <c r="AG213" s="163" t="n">
        <f aca="false">AG214-AF214</f>
        <v>0</v>
      </c>
      <c r="AH213" s="163" t="n">
        <f aca="false">AH214-AG214</f>
        <v>0</v>
      </c>
      <c r="AI213" s="163" t="n">
        <f aca="false">AI214-AH214</f>
        <v>0</v>
      </c>
      <c r="AJ213" s="163" t="n">
        <f aca="false">AJ214-AI214</f>
        <v>0</v>
      </c>
      <c r="AK213" s="163" t="n">
        <f aca="false">AK214-AJ214</f>
        <v>0</v>
      </c>
      <c r="AL213" s="163" t="n">
        <f aca="false">AL214-AK214</f>
        <v>0.6</v>
      </c>
      <c r="AM213" s="163" t="n">
        <f aca="false">AM214-AL214</f>
        <v>0</v>
      </c>
      <c r="AN213" s="163" t="n">
        <f aca="false">AN214-AM214</f>
        <v>0</v>
      </c>
      <c r="AO213" s="163" t="n">
        <f aca="false">AO214-AN214</f>
        <v>0</v>
      </c>
      <c r="AP213" s="163" t="n">
        <f aca="false">AP214-AO214</f>
        <v>0</v>
      </c>
      <c r="AQ213" s="163" t="n">
        <f aca="false">AQ214-AP214</f>
        <v>0</v>
      </c>
      <c r="AR213" s="163" t="n">
        <f aca="false">AR214-AQ214</f>
        <v>0</v>
      </c>
      <c r="AS213" s="163" t="n">
        <f aca="false">AS214-AR214</f>
        <v>0</v>
      </c>
      <c r="AT213" s="163" t="n">
        <f aca="false">AT214-AS214</f>
        <v>0</v>
      </c>
      <c r="AU213" s="163" t="n">
        <f aca="false">AU214-AT214</f>
        <v>0</v>
      </c>
      <c r="AV213" s="163" t="n">
        <f aca="false">AV214-AU214</f>
        <v>0</v>
      </c>
      <c r="AW213" s="163" t="n">
        <f aca="false">AW214-AV214</f>
        <v>0</v>
      </c>
      <c r="AX213" s="163" t="n">
        <f aca="false">AX214-AW214</f>
        <v>0</v>
      </c>
      <c r="AY213" s="163" t="n">
        <f aca="false">AY214-AX214</f>
        <v>0</v>
      </c>
      <c r="AZ213" s="163" t="n">
        <f aca="false">AZ214-AY214</f>
        <v>0</v>
      </c>
      <c r="BA213" s="163" t="n">
        <f aca="false">BA214-AZ214</f>
        <v>0</v>
      </c>
      <c r="BB213" s="163" t="n">
        <f aca="false">BB214-BA214</f>
        <v>0</v>
      </c>
      <c r="BC213" s="165" t="n">
        <f aca="false">SUM(D213:BB213)</f>
        <v>1</v>
      </c>
      <c r="BD213" s="162"/>
    </row>
    <row r="214" customFormat="false" ht="12.75" hidden="false" customHeight="false" outlineLevel="0" collapsed="false">
      <c r="A214" s="166"/>
      <c r="B214" s="162" t="s">
        <v>131</v>
      </c>
      <c r="C214" s="157"/>
      <c r="D214" s="163" t="n">
        <f aca="false">D213</f>
        <v>0</v>
      </c>
      <c r="E214" s="163" t="n">
        <f aca="false">+D214+E213</f>
        <v>0</v>
      </c>
      <c r="F214" s="163" t="n">
        <f aca="false">+E214+F213</f>
        <v>0</v>
      </c>
      <c r="G214" s="163" t="n">
        <f aca="false">+F214+G213</f>
        <v>0</v>
      </c>
      <c r="H214" s="163" t="n">
        <f aca="false">+G214+H213</f>
        <v>0</v>
      </c>
      <c r="I214" s="163" t="n">
        <f aca="false">+H214+I213</f>
        <v>0</v>
      </c>
      <c r="J214" s="163" t="n">
        <f aca="false">+I214+J213</f>
        <v>0</v>
      </c>
      <c r="K214" s="163" t="n">
        <f aca="false">+J214+K213</f>
        <v>0</v>
      </c>
      <c r="L214" s="163" t="n">
        <f aca="false">+K214+L213</f>
        <v>0</v>
      </c>
      <c r="M214" s="163" t="n">
        <f aca="false">+L214+M213</f>
        <v>0</v>
      </c>
      <c r="N214" s="163" t="n">
        <f aca="false">+M214+N213</f>
        <v>0</v>
      </c>
      <c r="O214" s="163" t="n">
        <f aca="false">+N214+O213</f>
        <v>0</v>
      </c>
      <c r="P214" s="163" t="n">
        <f aca="false">+O214+P213</f>
        <v>0</v>
      </c>
      <c r="Q214" s="163" t="n">
        <f aca="false">+P214+Q213</f>
        <v>0</v>
      </c>
      <c r="R214" s="163" t="n">
        <f aca="false">+Q214+R213</f>
        <v>0</v>
      </c>
      <c r="S214" s="163" t="n">
        <f aca="false">+R214+S213</f>
        <v>0</v>
      </c>
      <c r="T214" s="163" t="n">
        <f aca="false">+S214+T213</f>
        <v>0</v>
      </c>
      <c r="U214" s="163" t="n">
        <f aca="false">+T214+U213</f>
        <v>0</v>
      </c>
      <c r="V214" s="163" t="n">
        <f aca="false">+U214+V213</f>
        <v>0</v>
      </c>
      <c r="W214" s="163" t="n">
        <v>0.111</v>
      </c>
      <c r="X214" s="163" t="n">
        <v>0.148</v>
      </c>
      <c r="Y214" s="163" t="n">
        <v>0.2</v>
      </c>
      <c r="Z214" s="163" t="n">
        <v>0.3</v>
      </c>
      <c r="AA214" s="163" t="n">
        <v>0.32</v>
      </c>
      <c r="AB214" s="163" t="n">
        <v>0.34</v>
      </c>
      <c r="AC214" s="163" t="n">
        <v>0.36</v>
      </c>
      <c r="AD214" s="163" t="n">
        <v>0.4</v>
      </c>
      <c r="AE214" s="163" t="n">
        <v>0.4</v>
      </c>
      <c r="AF214" s="163" t="n">
        <v>0.4</v>
      </c>
      <c r="AG214" s="163" t="n">
        <v>0.4</v>
      </c>
      <c r="AH214" s="163" t="n">
        <v>0.4</v>
      </c>
      <c r="AI214" s="163" t="n">
        <v>0.4</v>
      </c>
      <c r="AJ214" s="163" t="n">
        <v>0.4</v>
      </c>
      <c r="AK214" s="163" t="n">
        <v>0.4</v>
      </c>
      <c r="AL214" s="163" t="n">
        <v>1</v>
      </c>
      <c r="AM214" s="163" t="n">
        <v>1</v>
      </c>
      <c r="AN214" s="163" t="n">
        <v>1</v>
      </c>
      <c r="AO214" s="163" t="n">
        <v>1</v>
      </c>
      <c r="AP214" s="163" t="n">
        <v>1</v>
      </c>
      <c r="AQ214" s="163" t="n">
        <v>1</v>
      </c>
      <c r="AR214" s="163" t="n">
        <v>1</v>
      </c>
      <c r="AS214" s="163" t="n">
        <v>1</v>
      </c>
      <c r="AT214" s="163" t="n">
        <v>1</v>
      </c>
      <c r="AU214" s="163" t="n">
        <v>1</v>
      </c>
      <c r="AV214" s="163" t="n">
        <v>1</v>
      </c>
      <c r="AW214" s="163" t="n">
        <v>1</v>
      </c>
      <c r="AX214" s="163" t="n">
        <v>1</v>
      </c>
      <c r="AY214" s="163" t="n">
        <v>1</v>
      </c>
      <c r="AZ214" s="163" t="n">
        <v>1</v>
      </c>
      <c r="BA214" s="163" t="n">
        <v>1</v>
      </c>
      <c r="BB214" s="163" t="n">
        <v>1</v>
      </c>
      <c r="BC214" s="165"/>
      <c r="BD214" s="162"/>
    </row>
    <row r="215" customFormat="false" ht="12.75" hidden="false" customHeight="false" outlineLevel="0" collapsed="false">
      <c r="A215" s="171"/>
      <c r="B215" s="167"/>
      <c r="C215" s="157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68"/>
      <c r="AQ215" s="168"/>
      <c r="AR215" s="168"/>
      <c r="AS215" s="168"/>
      <c r="AT215" s="168"/>
      <c r="AU215" s="168"/>
      <c r="AV215" s="168"/>
      <c r="AW215" s="168"/>
      <c r="AX215" s="168"/>
      <c r="AY215" s="168"/>
      <c r="AZ215" s="168"/>
      <c r="BA215" s="168"/>
      <c r="BB215" s="168"/>
      <c r="BC215" s="170"/>
      <c r="BD215" s="167"/>
    </row>
    <row r="216" customFormat="false" ht="12.75" hidden="false" customHeight="false" outlineLevel="0" collapsed="false">
      <c r="A216" s="172"/>
      <c r="B216" s="172" t="s">
        <v>132</v>
      </c>
      <c r="C216" s="173" t="n">
        <v>34.62774</v>
      </c>
      <c r="D216" s="174" t="n">
        <f aca="false">+D212*$C216</f>
        <v>0</v>
      </c>
      <c r="E216" s="174" t="n">
        <f aca="false">+E212*$C216</f>
        <v>0</v>
      </c>
      <c r="F216" s="174" t="n">
        <f aca="false">+F212*$C216</f>
        <v>0</v>
      </c>
      <c r="G216" s="174" t="n">
        <f aca="false">+G212*$C216</f>
        <v>0</v>
      </c>
      <c r="H216" s="174" t="n">
        <f aca="false">+H212*$C216</f>
        <v>0</v>
      </c>
      <c r="I216" s="174" t="n">
        <f aca="false">+I212*$C216</f>
        <v>0</v>
      </c>
      <c r="J216" s="174" t="n">
        <f aca="false">+J212*$C216</f>
        <v>0</v>
      </c>
      <c r="K216" s="174" t="n">
        <f aca="false">+K212*$C216</f>
        <v>0</v>
      </c>
      <c r="L216" s="174" t="n">
        <f aca="false">+L212*$C216</f>
        <v>0</v>
      </c>
      <c r="M216" s="174" t="n">
        <f aca="false">+M212*$C216</f>
        <v>0</v>
      </c>
      <c r="N216" s="174" t="n">
        <f aca="false">+N212*$C216</f>
        <v>0</v>
      </c>
      <c r="O216" s="174" t="n">
        <f aca="false">+O212*$C216</f>
        <v>0</v>
      </c>
      <c r="P216" s="174" t="n">
        <f aca="false">+P212*$C216</f>
        <v>0</v>
      </c>
      <c r="Q216" s="174" t="n">
        <f aca="false">+Q212*$C216</f>
        <v>0</v>
      </c>
      <c r="R216" s="174" t="n">
        <f aca="false">+R212*$C216</f>
        <v>0</v>
      </c>
      <c r="S216" s="174" t="n">
        <f aca="false">+S212*$C216</f>
        <v>0</v>
      </c>
      <c r="T216" s="174" t="n">
        <f aca="false">+T212*$C216</f>
        <v>0</v>
      </c>
      <c r="U216" s="174" t="n">
        <f aca="false">+U212*$C216</f>
        <v>0</v>
      </c>
      <c r="V216" s="174" t="n">
        <f aca="false">+V212*$C216</f>
        <v>0</v>
      </c>
      <c r="W216" s="174" t="n">
        <f aca="false">+W212*$C216</f>
        <v>1.731387</v>
      </c>
      <c r="X216" s="174" t="n">
        <f aca="false">+X212*$C216</f>
        <v>4.1553288</v>
      </c>
      <c r="Y216" s="174" t="n">
        <f aca="false">+Y212*$C216</f>
        <v>5.3672997</v>
      </c>
      <c r="Z216" s="174" t="n">
        <f aca="false">+Z212*$C216</f>
        <v>11.9465703</v>
      </c>
      <c r="AA216" s="174" t="n">
        <f aca="false">+AA212*$C216</f>
        <v>13.1585412</v>
      </c>
      <c r="AB216" s="174" t="n">
        <f aca="false">+AB212*$C216</f>
        <v>14.3705121</v>
      </c>
      <c r="AC216" s="174" t="n">
        <f aca="false">+AC212*$C216</f>
        <v>15.582483</v>
      </c>
      <c r="AD216" s="174" t="n">
        <f aca="false">+AD212*$C216</f>
        <v>16.82908164</v>
      </c>
      <c r="AE216" s="174" t="n">
        <f aca="false">+AE212*$C216</f>
        <v>18.07568028</v>
      </c>
      <c r="AF216" s="174" t="n">
        <f aca="false">+AF212*$C216</f>
        <v>19.35690666</v>
      </c>
      <c r="AG216" s="174" t="n">
        <f aca="false">+AG212*$C216</f>
        <v>20.63813304</v>
      </c>
      <c r="AH216" s="174" t="n">
        <f aca="false">+AH212*$C216</f>
        <v>21.91935942</v>
      </c>
      <c r="AI216" s="174" t="n">
        <f aca="false">+AI212*$C216</f>
        <v>23.2005858</v>
      </c>
      <c r="AJ216" s="174" t="n">
        <f aca="false">+AJ212*$C216</f>
        <v>24.5856954</v>
      </c>
      <c r="AK216" s="174" t="n">
        <f aca="false">+AK212*$C216</f>
        <v>25.970805</v>
      </c>
      <c r="AL216" s="174" t="n">
        <f aca="false">+AL212*$C216</f>
        <v>32.896353</v>
      </c>
      <c r="AM216" s="174" t="n">
        <f aca="false">+AM212*$C216</f>
        <v>34.62774</v>
      </c>
      <c r="AN216" s="174" t="n">
        <f aca="false">+AN212*$C216</f>
        <v>34.62774</v>
      </c>
      <c r="AO216" s="174" t="n">
        <f aca="false">+AO212*$C216</f>
        <v>34.62774</v>
      </c>
      <c r="AP216" s="174" t="n">
        <f aca="false">+AP212*$C216</f>
        <v>34.62774</v>
      </c>
      <c r="AQ216" s="174" t="n">
        <f aca="false">+AQ212*$C216</f>
        <v>34.62774</v>
      </c>
      <c r="AR216" s="174" t="n">
        <f aca="false">+AR212*$C216</f>
        <v>34.62774</v>
      </c>
      <c r="AS216" s="174" t="n">
        <f aca="false">+AS212*$C216</f>
        <v>34.62774</v>
      </c>
      <c r="AT216" s="174" t="n">
        <f aca="false">+AT212*$C216</f>
        <v>34.62774</v>
      </c>
      <c r="AU216" s="174" t="n">
        <f aca="false">+AU212*$C216</f>
        <v>34.62774</v>
      </c>
      <c r="AV216" s="174" t="n">
        <f aca="false">+AV212*$C216</f>
        <v>34.62774</v>
      </c>
      <c r="AW216" s="174" t="n">
        <f aca="false">+AW212*$C216</f>
        <v>34.62774</v>
      </c>
      <c r="AX216" s="174" t="n">
        <f aca="false">+AX212*$C216</f>
        <v>34.62774</v>
      </c>
      <c r="AY216" s="174" t="n">
        <f aca="false">+AY212*$C216</f>
        <v>34.62774</v>
      </c>
      <c r="AZ216" s="174" t="n">
        <f aca="false">+AZ212*$C216</f>
        <v>34.62774</v>
      </c>
      <c r="BA216" s="174" t="n">
        <f aca="false">+BA212*$C216</f>
        <v>34.62774</v>
      </c>
      <c r="BB216" s="174" t="n">
        <f aca="false">+BB212*$C216</f>
        <v>34.62774</v>
      </c>
      <c r="BC216" s="176"/>
      <c r="BD216" s="177"/>
      <c r="BE216" s="177"/>
      <c r="BF216" s="177"/>
      <c r="BG216" s="177"/>
      <c r="BH216" s="177"/>
      <c r="BI216" s="177"/>
      <c r="BJ216" s="177"/>
      <c r="BK216" s="177"/>
      <c r="BL216" s="177"/>
      <c r="BM216" s="177"/>
      <c r="BN216" s="177"/>
      <c r="BO216" s="177"/>
      <c r="BP216" s="177"/>
      <c r="BQ216" s="177"/>
      <c r="BR216" s="177"/>
      <c r="BS216" s="177"/>
      <c r="BT216" s="177"/>
      <c r="BU216" s="177"/>
      <c r="BV216" s="177"/>
      <c r="BW216" s="177"/>
      <c r="BX216" s="177"/>
      <c r="BY216" s="177"/>
      <c r="BZ216" s="177"/>
      <c r="CA216" s="177"/>
      <c r="CB216" s="177"/>
      <c r="CC216" s="177"/>
      <c r="CD216" s="177"/>
      <c r="CE216" s="177"/>
      <c r="CF216" s="177"/>
      <c r="CG216" s="177"/>
      <c r="CH216" s="177"/>
      <c r="CI216" s="177"/>
      <c r="CJ216" s="177"/>
      <c r="CK216" s="177"/>
    </row>
    <row r="217" customFormat="false" ht="13.5" hidden="false" customHeight="false" outlineLevel="0" collapsed="false">
      <c r="A217" s="178"/>
      <c r="B217" s="178" t="s">
        <v>133</v>
      </c>
      <c r="C217" s="179" t="str">
        <f aca="false">+'NTP or Sold'!C21</f>
        <v>Sold</v>
      </c>
      <c r="D217" s="180" t="n">
        <f aca="false">+D214*$C216</f>
        <v>0</v>
      </c>
      <c r="E217" s="180" t="n">
        <f aca="false">+E214*$C216</f>
        <v>0</v>
      </c>
      <c r="F217" s="180" t="n">
        <f aca="false">+F214*$C216</f>
        <v>0</v>
      </c>
      <c r="G217" s="180" t="n">
        <f aca="false">+G214*$C216</f>
        <v>0</v>
      </c>
      <c r="H217" s="180" t="n">
        <f aca="false">+H214*$C216</f>
        <v>0</v>
      </c>
      <c r="I217" s="180" t="n">
        <f aca="false">+I214*$C216</f>
        <v>0</v>
      </c>
      <c r="J217" s="180" t="n">
        <f aca="false">+J214*$C216</f>
        <v>0</v>
      </c>
      <c r="K217" s="180" t="n">
        <f aca="false">+K214*$C216</f>
        <v>0</v>
      </c>
      <c r="L217" s="180" t="n">
        <f aca="false">+L214*$C216</f>
        <v>0</v>
      </c>
      <c r="M217" s="180" t="n">
        <f aca="false">+M214*$C216</f>
        <v>0</v>
      </c>
      <c r="N217" s="180" t="n">
        <f aca="false">+N214*$C216</f>
        <v>0</v>
      </c>
      <c r="O217" s="180" t="n">
        <f aca="false">+O214*$C216</f>
        <v>0</v>
      </c>
      <c r="P217" s="180" t="n">
        <f aca="false">+P214*$C216</f>
        <v>0</v>
      </c>
      <c r="Q217" s="180" t="n">
        <f aca="false">+Q214*$C216</f>
        <v>0</v>
      </c>
      <c r="R217" s="180" t="n">
        <f aca="false">+R214*$C216</f>
        <v>0</v>
      </c>
      <c r="S217" s="180" t="n">
        <f aca="false">+S214*$C216</f>
        <v>0</v>
      </c>
      <c r="T217" s="180" t="n">
        <f aca="false">+T214*$C216</f>
        <v>0</v>
      </c>
      <c r="U217" s="180" t="n">
        <f aca="false">+U214*$C216</f>
        <v>0</v>
      </c>
      <c r="V217" s="180" t="n">
        <f aca="false">+V214*$C216</f>
        <v>0</v>
      </c>
      <c r="W217" s="180" t="n">
        <f aca="false">+W214*$C216</f>
        <v>3.84367914</v>
      </c>
      <c r="X217" s="180" t="n">
        <f aca="false">+X214*$C216</f>
        <v>5.12490552</v>
      </c>
      <c r="Y217" s="180" t="n">
        <f aca="false">+Y214*$C216</f>
        <v>6.925548</v>
      </c>
      <c r="Z217" s="180" t="n">
        <f aca="false">+Z214*$C216</f>
        <v>10.388322</v>
      </c>
      <c r="AA217" s="180" t="n">
        <f aca="false">+AA214*$C216</f>
        <v>11.0808768</v>
      </c>
      <c r="AB217" s="180" t="n">
        <f aca="false">+AB214*$C216</f>
        <v>11.7734316</v>
      </c>
      <c r="AC217" s="180" t="n">
        <f aca="false">+AC214*$C216</f>
        <v>12.4659864</v>
      </c>
      <c r="AD217" s="180" t="n">
        <f aca="false">+AD214*$C216</f>
        <v>13.851096</v>
      </c>
      <c r="AE217" s="180" t="n">
        <f aca="false">+AE214*$C216</f>
        <v>13.851096</v>
      </c>
      <c r="AF217" s="180" t="n">
        <f aca="false">+AF214*$C216</f>
        <v>13.851096</v>
      </c>
      <c r="AG217" s="180" t="n">
        <f aca="false">+AG214*$C216</f>
        <v>13.851096</v>
      </c>
      <c r="AH217" s="180" t="n">
        <f aca="false">+AH214*$C216</f>
        <v>13.851096</v>
      </c>
      <c r="AI217" s="180" t="n">
        <f aca="false">+AI214*$C216</f>
        <v>13.851096</v>
      </c>
      <c r="AJ217" s="180" t="n">
        <f aca="false">+AJ214*$C216</f>
        <v>13.851096</v>
      </c>
      <c r="AK217" s="180" t="n">
        <f aca="false">+AK214*$C216</f>
        <v>13.851096</v>
      </c>
      <c r="AL217" s="180" t="n">
        <f aca="false">+AL214*$C216</f>
        <v>34.62774</v>
      </c>
      <c r="AM217" s="180" t="n">
        <f aca="false">+AM214*$C216</f>
        <v>34.62774</v>
      </c>
      <c r="AN217" s="180" t="n">
        <f aca="false">+AN214*$C216</f>
        <v>34.62774</v>
      </c>
      <c r="AO217" s="180" t="n">
        <f aca="false">+AO214*$C216</f>
        <v>34.62774</v>
      </c>
      <c r="AP217" s="180" t="n">
        <f aca="false">+AP214*$C216</f>
        <v>34.62774</v>
      </c>
      <c r="AQ217" s="180" t="n">
        <f aca="false">+AQ214*$C216</f>
        <v>34.62774</v>
      </c>
      <c r="AR217" s="180" t="n">
        <f aca="false">+AR214*$C216</f>
        <v>34.62774</v>
      </c>
      <c r="AS217" s="180" t="n">
        <f aca="false">+AS214*$C216</f>
        <v>34.62774</v>
      </c>
      <c r="AT217" s="180" t="n">
        <f aca="false">+AT214*$C216</f>
        <v>34.62774</v>
      </c>
      <c r="AU217" s="180" t="n">
        <f aca="false">+AU214*$C216</f>
        <v>34.62774</v>
      </c>
      <c r="AV217" s="180" t="n">
        <f aca="false">+AV214*$C216</f>
        <v>34.62774</v>
      </c>
      <c r="AW217" s="180" t="n">
        <f aca="false">+AW214*$C216</f>
        <v>34.62774</v>
      </c>
      <c r="AX217" s="180" t="n">
        <f aca="false">+AX214*$C216</f>
        <v>34.62774</v>
      </c>
      <c r="AY217" s="180" t="n">
        <f aca="false">+AY214*$C216</f>
        <v>34.62774</v>
      </c>
      <c r="AZ217" s="180" t="n">
        <f aca="false">+AZ214*$C216</f>
        <v>34.62774</v>
      </c>
      <c r="BA217" s="180" t="n">
        <f aca="false">+BA214*$C216</f>
        <v>34.62774</v>
      </c>
      <c r="BB217" s="180" t="n">
        <f aca="false">+BB214*$C216</f>
        <v>34.62774</v>
      </c>
      <c r="BC217" s="182"/>
      <c r="BD217" s="183"/>
      <c r="BE217" s="183"/>
      <c r="BF217" s="183"/>
      <c r="BG217" s="183"/>
      <c r="BH217" s="183"/>
      <c r="BI217" s="183"/>
      <c r="BJ217" s="183"/>
      <c r="BK217" s="183"/>
      <c r="BL217" s="183"/>
      <c r="BM217" s="183"/>
      <c r="BN217" s="183"/>
      <c r="BO217" s="183"/>
      <c r="BP217" s="183"/>
      <c r="BQ217" s="183"/>
      <c r="BR217" s="183"/>
      <c r="BS217" s="183"/>
      <c r="BT217" s="183"/>
      <c r="BU217" s="183"/>
      <c r="BV217" s="183"/>
      <c r="BW217" s="183"/>
      <c r="BX217" s="183"/>
      <c r="BY217" s="183"/>
      <c r="BZ217" s="183"/>
      <c r="CA217" s="183"/>
      <c r="CB217" s="183"/>
      <c r="CC217" s="183"/>
      <c r="CD217" s="183"/>
      <c r="CE217" s="183"/>
      <c r="CF217" s="183"/>
      <c r="CG217" s="183"/>
      <c r="CH217" s="183"/>
      <c r="CI217" s="183"/>
      <c r="CJ217" s="183"/>
      <c r="CK217" s="183"/>
    </row>
    <row r="218" customFormat="false" ht="15" hidden="false" customHeight="true" outlineLevel="0" collapsed="false">
      <c r="A218" s="161"/>
      <c r="B218" s="156" t="s">
        <v>209</v>
      </c>
      <c r="C218" s="157" t="str">
        <f aca="false">+C210</f>
        <v>Gen Power - McAdams, Mississippi location; duct fired (EECC) - 49%</v>
      </c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  <c r="AC218" s="158"/>
      <c r="AD218" s="158"/>
      <c r="AE218" s="158"/>
      <c r="AF218" s="158"/>
      <c r="AG218" s="158"/>
      <c r="AH218" s="158"/>
      <c r="AI218" s="158"/>
      <c r="AJ218" s="158"/>
      <c r="AK218" s="158"/>
      <c r="AL218" s="158"/>
      <c r="AM218" s="158"/>
      <c r="AN218" s="158"/>
      <c r="AO218" s="158"/>
      <c r="AP218" s="158"/>
      <c r="AQ218" s="158"/>
      <c r="AR218" s="158"/>
      <c r="AS218" s="158"/>
      <c r="AT218" s="158"/>
      <c r="AU218" s="158"/>
      <c r="AV218" s="158"/>
      <c r="AW218" s="158"/>
      <c r="AX218" s="158"/>
      <c r="AY218" s="158"/>
      <c r="AZ218" s="158"/>
      <c r="BA218" s="158"/>
      <c r="BB218" s="158"/>
      <c r="BC218" s="160"/>
    </row>
    <row r="219" customFormat="false" ht="12.75" hidden="false" customHeight="false" outlineLevel="0" collapsed="false">
      <c r="A219" s="166"/>
      <c r="B219" s="162" t="s">
        <v>128</v>
      </c>
      <c r="C219" s="157"/>
      <c r="D219" s="163" t="n">
        <v>0</v>
      </c>
      <c r="E219" s="163" t="n">
        <v>0</v>
      </c>
      <c r="F219" s="163" t="n">
        <v>0</v>
      </c>
      <c r="G219" s="163" t="n">
        <v>0</v>
      </c>
      <c r="H219" s="163" t="n">
        <v>0</v>
      </c>
      <c r="I219" s="163" t="n">
        <v>0</v>
      </c>
      <c r="J219" s="163" t="n">
        <v>0</v>
      </c>
      <c r="K219" s="163" t="n">
        <v>0</v>
      </c>
      <c r="L219" s="163" t="n">
        <v>0</v>
      </c>
      <c r="M219" s="163" t="n">
        <v>0</v>
      </c>
      <c r="N219" s="163" t="n">
        <v>0</v>
      </c>
      <c r="O219" s="163" t="n">
        <v>0</v>
      </c>
      <c r="P219" s="163" t="n">
        <v>0</v>
      </c>
      <c r="Q219" s="163" t="n">
        <v>0</v>
      </c>
      <c r="R219" s="163" t="n">
        <v>0</v>
      </c>
      <c r="S219" s="163" t="n">
        <v>0</v>
      </c>
      <c r="T219" s="163" t="n">
        <v>0</v>
      </c>
      <c r="U219" s="163" t="n">
        <v>0</v>
      </c>
      <c r="V219" s="163" t="n">
        <v>0</v>
      </c>
      <c r="W219" s="163" t="n">
        <v>0.05</v>
      </c>
      <c r="X219" s="163" t="n">
        <v>0.07</v>
      </c>
      <c r="Y219" s="163" t="n">
        <v>0.0358</v>
      </c>
      <c r="Z219" s="163" t="n">
        <v>0.192</v>
      </c>
      <c r="AA219" s="163" t="n">
        <v>0.0355</v>
      </c>
      <c r="AB219" s="163" t="n">
        <v>0.0358</v>
      </c>
      <c r="AC219" s="163" t="n">
        <v>0.0362</v>
      </c>
      <c r="AD219" s="163" t="n">
        <v>0.0366</v>
      </c>
      <c r="AE219" s="163" t="n">
        <v>0.0366</v>
      </c>
      <c r="AF219" s="163" t="n">
        <v>0.037</v>
      </c>
      <c r="AG219" s="163" t="n">
        <v>0.037</v>
      </c>
      <c r="AH219" s="163" t="n">
        <v>0.0374</v>
      </c>
      <c r="AI219" s="163" t="n">
        <v>0.0374</v>
      </c>
      <c r="AJ219" s="163" t="n">
        <v>0.0385</v>
      </c>
      <c r="AK219" s="163" t="n">
        <v>0.1007</v>
      </c>
      <c r="AL219" s="163" t="n">
        <v>0.1529</v>
      </c>
      <c r="AM219" s="163" t="n">
        <v>0.0306</v>
      </c>
      <c r="AN219" s="163" t="n">
        <v>0</v>
      </c>
      <c r="AO219" s="163" t="n">
        <v>0</v>
      </c>
      <c r="AP219" s="163" t="n">
        <v>0</v>
      </c>
      <c r="AQ219" s="163" t="n">
        <v>0</v>
      </c>
      <c r="AR219" s="163" t="n">
        <v>0</v>
      </c>
      <c r="AS219" s="163" t="n">
        <v>0</v>
      </c>
      <c r="AT219" s="163" t="n">
        <v>0</v>
      </c>
      <c r="AU219" s="163" t="n">
        <v>0</v>
      </c>
      <c r="AV219" s="163" t="n">
        <v>0</v>
      </c>
      <c r="AW219" s="163" t="n">
        <v>0</v>
      </c>
      <c r="AX219" s="163" t="n">
        <v>0</v>
      </c>
      <c r="AY219" s="163" t="n">
        <v>0</v>
      </c>
      <c r="AZ219" s="163" t="n">
        <v>0</v>
      </c>
      <c r="BA219" s="163" t="n">
        <v>0</v>
      </c>
      <c r="BB219" s="163" t="n">
        <v>0</v>
      </c>
      <c r="BC219" s="165" t="n">
        <f aca="false">SUM(D219:BB219)</f>
        <v>1</v>
      </c>
      <c r="BD219" s="162"/>
    </row>
    <row r="220" customFormat="false" ht="12.75" hidden="false" customHeight="false" outlineLevel="0" collapsed="false">
      <c r="A220" s="166"/>
      <c r="B220" s="162" t="s">
        <v>129</v>
      </c>
      <c r="C220" s="157"/>
      <c r="D220" s="163" t="n">
        <f aca="false">D219</f>
        <v>0</v>
      </c>
      <c r="E220" s="163" t="n">
        <f aca="false">+D220+E219</f>
        <v>0</v>
      </c>
      <c r="F220" s="163" t="n">
        <f aca="false">+E220+F219</f>
        <v>0</v>
      </c>
      <c r="G220" s="163" t="n">
        <f aca="false">+F220+G219</f>
        <v>0</v>
      </c>
      <c r="H220" s="163" t="n">
        <f aca="false">+G220+H219</f>
        <v>0</v>
      </c>
      <c r="I220" s="163" t="n">
        <f aca="false">+H220+I219</f>
        <v>0</v>
      </c>
      <c r="J220" s="163" t="n">
        <f aca="false">+I220+J219</f>
        <v>0</v>
      </c>
      <c r="K220" s="163" t="n">
        <f aca="false">+J220+K219</f>
        <v>0</v>
      </c>
      <c r="L220" s="163" t="n">
        <f aca="false">+K220+L219</f>
        <v>0</v>
      </c>
      <c r="M220" s="163" t="n">
        <f aca="false">+L220+M219</f>
        <v>0</v>
      </c>
      <c r="N220" s="163" t="n">
        <f aca="false">+M220+N219</f>
        <v>0</v>
      </c>
      <c r="O220" s="163" t="n">
        <f aca="false">+N220+O219</f>
        <v>0</v>
      </c>
      <c r="P220" s="163" t="n">
        <f aca="false">+O220+P219</f>
        <v>0</v>
      </c>
      <c r="Q220" s="163" t="n">
        <f aca="false">+P220+Q219</f>
        <v>0</v>
      </c>
      <c r="R220" s="163" t="n">
        <f aca="false">+Q220+R219</f>
        <v>0</v>
      </c>
      <c r="S220" s="163" t="n">
        <f aca="false">+R220+S219</f>
        <v>0</v>
      </c>
      <c r="T220" s="163" t="n">
        <f aca="false">+S220+T219</f>
        <v>0</v>
      </c>
      <c r="U220" s="163" t="n">
        <f aca="false">+T220+U219</f>
        <v>0</v>
      </c>
      <c r="V220" s="163" t="n">
        <f aca="false">+U220+V219</f>
        <v>0</v>
      </c>
      <c r="W220" s="163" t="n">
        <f aca="false">+V220+W219</f>
        <v>0.05</v>
      </c>
      <c r="X220" s="163" t="n">
        <f aca="false">+W220+X219</f>
        <v>0.12</v>
      </c>
      <c r="Y220" s="163" t="n">
        <f aca="false">+X220+Y219</f>
        <v>0.1558</v>
      </c>
      <c r="Z220" s="163" t="n">
        <f aca="false">+Y220+Z219</f>
        <v>0.3478</v>
      </c>
      <c r="AA220" s="163" t="n">
        <f aca="false">+Z220+AA219</f>
        <v>0.3833</v>
      </c>
      <c r="AB220" s="163" t="n">
        <f aca="false">+AA220+AB219</f>
        <v>0.4191</v>
      </c>
      <c r="AC220" s="163" t="n">
        <f aca="false">+AB220+AC219</f>
        <v>0.4553</v>
      </c>
      <c r="AD220" s="163" t="n">
        <f aca="false">+AC220+AD219</f>
        <v>0.4919</v>
      </c>
      <c r="AE220" s="163" t="n">
        <f aca="false">+AD220+AE219</f>
        <v>0.5285</v>
      </c>
      <c r="AF220" s="163" t="n">
        <f aca="false">+AE220+AF219</f>
        <v>0.5655</v>
      </c>
      <c r="AG220" s="163" t="n">
        <f aca="false">+AF220+AG219</f>
        <v>0.6025</v>
      </c>
      <c r="AH220" s="163" t="n">
        <f aca="false">+AG220+AH219</f>
        <v>0.6399</v>
      </c>
      <c r="AI220" s="163" t="n">
        <f aca="false">+AH220+AI219</f>
        <v>0.6773</v>
      </c>
      <c r="AJ220" s="163" t="n">
        <f aca="false">+AI220+AJ219</f>
        <v>0.7158</v>
      </c>
      <c r="AK220" s="163" t="n">
        <f aca="false">+AJ220+AK219</f>
        <v>0.8165</v>
      </c>
      <c r="AL220" s="163" t="n">
        <f aca="false">+AK220+AL219</f>
        <v>0.9694</v>
      </c>
      <c r="AM220" s="163" t="n">
        <f aca="false">+AL220+AM219</f>
        <v>1</v>
      </c>
      <c r="AN220" s="163" t="n">
        <f aca="false">+AM220+AN219</f>
        <v>1</v>
      </c>
      <c r="AO220" s="163" t="n">
        <f aca="false">+AN220+AO219</f>
        <v>1</v>
      </c>
      <c r="AP220" s="163" t="n">
        <f aca="false">+AO220+AP219</f>
        <v>1</v>
      </c>
      <c r="AQ220" s="163" t="n">
        <f aca="false">+AP220+AQ219</f>
        <v>1</v>
      </c>
      <c r="AR220" s="163" t="n">
        <f aca="false">+AQ220+AR219</f>
        <v>1</v>
      </c>
      <c r="AS220" s="163" t="n">
        <f aca="false">+AR220+AS219</f>
        <v>1</v>
      </c>
      <c r="AT220" s="163" t="n">
        <f aca="false">+AS220+AT219</f>
        <v>1</v>
      </c>
      <c r="AU220" s="163" t="n">
        <f aca="false">+AT220+AU219</f>
        <v>1</v>
      </c>
      <c r="AV220" s="163" t="n">
        <f aca="false">+AU220+AV219</f>
        <v>1</v>
      </c>
      <c r="AW220" s="163" t="n">
        <f aca="false">+AV220+AW219</f>
        <v>1</v>
      </c>
      <c r="AX220" s="163" t="n">
        <f aca="false">+AW220+AX219</f>
        <v>1</v>
      </c>
      <c r="AY220" s="163" t="n">
        <f aca="false">+AX220+AY219</f>
        <v>1</v>
      </c>
      <c r="AZ220" s="163" t="n">
        <f aca="false">+AY220+AZ219</f>
        <v>1</v>
      </c>
      <c r="BA220" s="163" t="n">
        <f aca="false">+AZ220+BA219</f>
        <v>1</v>
      </c>
      <c r="BB220" s="163" t="n">
        <f aca="false">+BA220+BB219</f>
        <v>1</v>
      </c>
      <c r="BC220" s="165"/>
      <c r="BD220" s="162"/>
    </row>
    <row r="221" customFormat="false" ht="12.75" hidden="false" customHeight="false" outlineLevel="0" collapsed="false">
      <c r="A221" s="166"/>
      <c r="B221" s="162" t="s">
        <v>130</v>
      </c>
      <c r="C221" s="157"/>
      <c r="D221" s="163" t="n">
        <v>0</v>
      </c>
      <c r="E221" s="163" t="n">
        <v>0</v>
      </c>
      <c r="F221" s="163" t="n">
        <v>0</v>
      </c>
      <c r="G221" s="163" t="n">
        <v>0</v>
      </c>
      <c r="H221" s="163" t="n">
        <v>0</v>
      </c>
      <c r="I221" s="163" t="n">
        <v>0</v>
      </c>
      <c r="J221" s="163" t="n">
        <v>0</v>
      </c>
      <c r="K221" s="163" t="n">
        <v>0</v>
      </c>
      <c r="L221" s="163" t="n">
        <v>0</v>
      </c>
      <c r="M221" s="163" t="n">
        <v>0</v>
      </c>
      <c r="N221" s="163" t="n">
        <v>0</v>
      </c>
      <c r="O221" s="163" t="n">
        <v>0</v>
      </c>
      <c r="P221" s="163" t="n">
        <v>0</v>
      </c>
      <c r="Q221" s="163" t="n">
        <v>0</v>
      </c>
      <c r="R221" s="163" t="n">
        <v>0</v>
      </c>
      <c r="S221" s="163" t="n">
        <v>0</v>
      </c>
      <c r="T221" s="163" t="n">
        <v>0</v>
      </c>
      <c r="U221" s="163" t="n">
        <v>0</v>
      </c>
      <c r="V221" s="163" t="n">
        <v>0</v>
      </c>
      <c r="W221" s="163" t="n">
        <f aca="false">W222-V222</f>
        <v>0.05</v>
      </c>
      <c r="X221" s="163" t="n">
        <f aca="false">X222-W222</f>
        <v>0</v>
      </c>
      <c r="Y221" s="163" t="n">
        <f aca="false">Y222-X222</f>
        <v>0</v>
      </c>
      <c r="Z221" s="163" t="n">
        <f aca="false">Z222-Y222</f>
        <v>0.145</v>
      </c>
      <c r="AA221" s="163" t="n">
        <f aca="false">AA222-Z222</f>
        <v>0.055</v>
      </c>
      <c r="AB221" s="163" t="n">
        <f aca="false">AB222-AA222</f>
        <v>0.04</v>
      </c>
      <c r="AC221" s="163" t="n">
        <f aca="false">AC222-AB222</f>
        <v>0.11</v>
      </c>
      <c r="AD221" s="163" t="n">
        <f aca="false">AD222-AC222</f>
        <v>0.11</v>
      </c>
      <c r="AE221" s="163" t="n">
        <f aca="false">AE222-AD222</f>
        <v>0.08</v>
      </c>
      <c r="AF221" s="163" t="n">
        <f aca="false">AF222-AE222</f>
        <v>0.05</v>
      </c>
      <c r="AG221" s="163" t="n">
        <f aca="false">AG222-AF222</f>
        <v>0.12</v>
      </c>
      <c r="AH221" s="163" t="n">
        <f aca="false">AH222-AG222</f>
        <v>0.07</v>
      </c>
      <c r="AI221" s="163" t="n">
        <f aca="false">AI222-AH222</f>
        <v>0.03</v>
      </c>
      <c r="AJ221" s="163" t="n">
        <f aca="false">AJ222-AI222</f>
        <v>0.0700000000000001</v>
      </c>
      <c r="AK221" s="163" t="n">
        <f aca="false">AK222-AJ222</f>
        <v>0.0499999999999999</v>
      </c>
      <c r="AL221" s="163" t="n">
        <f aca="false">AL222-AK222</f>
        <v>0.02</v>
      </c>
      <c r="AM221" s="163" t="n">
        <f aca="false">AM222-AL222</f>
        <v>0</v>
      </c>
      <c r="AN221" s="163" t="n">
        <f aca="false">AN222-AM222</f>
        <v>0</v>
      </c>
      <c r="AO221" s="163" t="n">
        <f aca="false">AO222-AN222</f>
        <v>0</v>
      </c>
      <c r="AP221" s="163" t="n">
        <f aca="false">AP222-AO222</f>
        <v>0</v>
      </c>
      <c r="AQ221" s="163" t="n">
        <f aca="false">AQ222-AP222</f>
        <v>0</v>
      </c>
      <c r="AR221" s="163" t="n">
        <f aca="false">AR222-AQ222</f>
        <v>0</v>
      </c>
      <c r="AS221" s="163" t="n">
        <f aca="false">AS222-AR222</f>
        <v>0</v>
      </c>
      <c r="AT221" s="163" t="n">
        <f aca="false">AT222-AS222</f>
        <v>0</v>
      </c>
      <c r="AU221" s="163" t="n">
        <f aca="false">AU222-AT222</f>
        <v>0</v>
      </c>
      <c r="AV221" s="163" t="n">
        <f aca="false">AV222-AU222</f>
        <v>0</v>
      </c>
      <c r="AW221" s="163" t="n">
        <f aca="false">AW222-AV222</f>
        <v>0</v>
      </c>
      <c r="AX221" s="163" t="n">
        <f aca="false">AX222-AW222</f>
        <v>0</v>
      </c>
      <c r="AY221" s="163" t="n">
        <f aca="false">AY222-AX222</f>
        <v>0</v>
      </c>
      <c r="AZ221" s="163" t="n">
        <f aca="false">AZ222-AY222</f>
        <v>0</v>
      </c>
      <c r="BA221" s="163" t="n">
        <f aca="false">BA222-AZ222</f>
        <v>0</v>
      </c>
      <c r="BB221" s="163" t="n">
        <f aca="false">BB222-BA222</f>
        <v>0</v>
      </c>
      <c r="BC221" s="165" t="n">
        <f aca="false">SUM(D221:BB221)</f>
        <v>1</v>
      </c>
      <c r="BD221" s="162"/>
    </row>
    <row r="222" customFormat="false" ht="12.75" hidden="false" customHeight="false" outlineLevel="0" collapsed="false">
      <c r="A222" s="166"/>
      <c r="B222" s="162" t="s">
        <v>131</v>
      </c>
      <c r="C222" s="157"/>
      <c r="D222" s="163" t="n">
        <f aca="false">D221</f>
        <v>0</v>
      </c>
      <c r="E222" s="163" t="n">
        <f aca="false">+D222+E221</f>
        <v>0</v>
      </c>
      <c r="F222" s="163" t="n">
        <f aca="false">+E222+F221</f>
        <v>0</v>
      </c>
      <c r="G222" s="163" t="n">
        <f aca="false">+F222+G221</f>
        <v>0</v>
      </c>
      <c r="H222" s="163" t="n">
        <f aca="false">+G222+H221</f>
        <v>0</v>
      </c>
      <c r="I222" s="163" t="n">
        <f aca="false">+H222+I221</f>
        <v>0</v>
      </c>
      <c r="J222" s="163" t="n">
        <f aca="false">+I222+J221</f>
        <v>0</v>
      </c>
      <c r="K222" s="163" t="n">
        <f aca="false">+J222+K221</f>
        <v>0</v>
      </c>
      <c r="L222" s="163" t="n">
        <f aca="false">+K222+L221</f>
        <v>0</v>
      </c>
      <c r="M222" s="163" t="n">
        <f aca="false">+L222+M221</f>
        <v>0</v>
      </c>
      <c r="N222" s="163" t="n">
        <f aca="false">+M222+N221</f>
        <v>0</v>
      </c>
      <c r="O222" s="163" t="n">
        <f aca="false">+N222+O221</f>
        <v>0</v>
      </c>
      <c r="P222" s="163" t="n">
        <f aca="false">+O222+P221</f>
        <v>0</v>
      </c>
      <c r="Q222" s="163" t="n">
        <f aca="false">+P222+Q221</f>
        <v>0</v>
      </c>
      <c r="R222" s="163" t="n">
        <f aca="false">+Q222+R221</f>
        <v>0</v>
      </c>
      <c r="S222" s="163" t="n">
        <f aca="false">+R222+S221</f>
        <v>0</v>
      </c>
      <c r="T222" s="163" t="n">
        <f aca="false">+S222+T221</f>
        <v>0</v>
      </c>
      <c r="U222" s="163" t="n">
        <f aca="false">+T222+U221</f>
        <v>0</v>
      </c>
      <c r="V222" s="163" t="n">
        <f aca="false">+U222+V221</f>
        <v>0</v>
      </c>
      <c r="W222" s="163" t="n">
        <v>0.05</v>
      </c>
      <c r="X222" s="163" t="n">
        <v>0.05</v>
      </c>
      <c r="Y222" s="163" t="n">
        <v>0.05</v>
      </c>
      <c r="Z222" s="163" t="n">
        <v>0.195</v>
      </c>
      <c r="AA222" s="163" t="n">
        <v>0.25</v>
      </c>
      <c r="AB222" s="163" t="n">
        <v>0.29</v>
      </c>
      <c r="AC222" s="163" t="n">
        <v>0.4</v>
      </c>
      <c r="AD222" s="163" t="n">
        <v>0.51</v>
      </c>
      <c r="AE222" s="163" t="n">
        <v>0.59</v>
      </c>
      <c r="AF222" s="163" t="n">
        <v>0.64</v>
      </c>
      <c r="AG222" s="163" t="n">
        <v>0.76</v>
      </c>
      <c r="AH222" s="163" t="n">
        <v>0.83</v>
      </c>
      <c r="AI222" s="163" t="n">
        <v>0.86</v>
      </c>
      <c r="AJ222" s="163" t="n">
        <v>0.93</v>
      </c>
      <c r="AK222" s="163" t="n">
        <v>0.98</v>
      </c>
      <c r="AL222" s="163" t="n">
        <v>1</v>
      </c>
      <c r="AM222" s="163" t="n">
        <v>1</v>
      </c>
      <c r="AN222" s="163" t="n">
        <v>1</v>
      </c>
      <c r="AO222" s="163" t="n">
        <v>1</v>
      </c>
      <c r="AP222" s="163" t="n">
        <v>1</v>
      </c>
      <c r="AQ222" s="163" t="n">
        <v>1</v>
      </c>
      <c r="AR222" s="163" t="n">
        <v>1</v>
      </c>
      <c r="AS222" s="163" t="n">
        <v>1</v>
      </c>
      <c r="AT222" s="163" t="n">
        <v>1</v>
      </c>
      <c r="AU222" s="163" t="n">
        <v>1</v>
      </c>
      <c r="AV222" s="163" t="n">
        <v>1</v>
      </c>
      <c r="AW222" s="163" t="n">
        <v>1</v>
      </c>
      <c r="AX222" s="163" t="n">
        <v>1</v>
      </c>
      <c r="AY222" s="163" t="n">
        <v>1</v>
      </c>
      <c r="AZ222" s="163" t="n">
        <v>1</v>
      </c>
      <c r="BA222" s="163" t="n">
        <v>1</v>
      </c>
      <c r="BB222" s="163" t="n">
        <v>1</v>
      </c>
      <c r="BC222" s="165"/>
      <c r="BD222" s="162"/>
    </row>
    <row r="223" customFormat="false" ht="12.75" hidden="false" customHeight="false" outlineLevel="0" collapsed="false">
      <c r="A223" s="171"/>
      <c r="B223" s="167"/>
      <c r="C223" s="157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68"/>
      <c r="AT223" s="168"/>
      <c r="AU223" s="168"/>
      <c r="AV223" s="168"/>
      <c r="AW223" s="168"/>
      <c r="AX223" s="168"/>
      <c r="AY223" s="168"/>
      <c r="AZ223" s="168"/>
      <c r="BA223" s="168"/>
      <c r="BB223" s="168"/>
      <c r="BC223" s="170"/>
      <c r="BD223" s="167"/>
    </row>
    <row r="224" customFormat="false" ht="12.75" hidden="false" customHeight="false" outlineLevel="0" collapsed="false">
      <c r="A224" s="172"/>
      <c r="B224" s="172" t="s">
        <v>132</v>
      </c>
      <c r="C224" s="173" t="n">
        <v>21.59752</v>
      </c>
      <c r="D224" s="174" t="n">
        <f aca="false">+D220*$C224</f>
        <v>0</v>
      </c>
      <c r="E224" s="174" t="n">
        <f aca="false">+E220*$C224</f>
        <v>0</v>
      </c>
      <c r="F224" s="174" t="n">
        <f aca="false">+F220*$C224</f>
        <v>0</v>
      </c>
      <c r="G224" s="174" t="n">
        <f aca="false">+G220*$C224</f>
        <v>0</v>
      </c>
      <c r="H224" s="174" t="n">
        <f aca="false">+H220*$C224</f>
        <v>0</v>
      </c>
      <c r="I224" s="174" t="n">
        <f aca="false">+I220*$C224</f>
        <v>0</v>
      </c>
      <c r="J224" s="174" t="n">
        <f aca="false">+J220*$C224</f>
        <v>0</v>
      </c>
      <c r="K224" s="174" t="n">
        <f aca="false">+K220*$C224</f>
        <v>0</v>
      </c>
      <c r="L224" s="174" t="n">
        <f aca="false">+L220*$C224</f>
        <v>0</v>
      </c>
      <c r="M224" s="174" t="n">
        <f aca="false">+M220*$C224</f>
        <v>0</v>
      </c>
      <c r="N224" s="174" t="n">
        <f aca="false">+N220*$C224</f>
        <v>0</v>
      </c>
      <c r="O224" s="174" t="n">
        <f aca="false">+O220*$C224</f>
        <v>0</v>
      </c>
      <c r="P224" s="174" t="n">
        <f aca="false">+P220*$C224</f>
        <v>0</v>
      </c>
      <c r="Q224" s="174" t="n">
        <f aca="false">+Q220*$C224</f>
        <v>0</v>
      </c>
      <c r="R224" s="174" t="n">
        <f aca="false">+R220*$C224</f>
        <v>0</v>
      </c>
      <c r="S224" s="174" t="n">
        <f aca="false">+S220*$C224</f>
        <v>0</v>
      </c>
      <c r="T224" s="174" t="n">
        <f aca="false">+T220*$C224</f>
        <v>0</v>
      </c>
      <c r="U224" s="174" t="n">
        <f aca="false">+U220*$C224</f>
        <v>0</v>
      </c>
      <c r="V224" s="174" t="n">
        <f aca="false">+V220*$C224</f>
        <v>0</v>
      </c>
      <c r="W224" s="174" t="n">
        <f aca="false">+W220*$C224</f>
        <v>1.079876</v>
      </c>
      <c r="X224" s="174" t="n">
        <f aca="false">+X220*$C224</f>
        <v>2.5917024</v>
      </c>
      <c r="Y224" s="174" t="n">
        <f aca="false">+Y220*$C224</f>
        <v>3.364893616</v>
      </c>
      <c r="Z224" s="174" t="n">
        <f aca="false">+Z220*$C224</f>
        <v>7.511617456</v>
      </c>
      <c r="AA224" s="174" t="n">
        <f aca="false">+AA220*$C224</f>
        <v>8.278329416</v>
      </c>
      <c r="AB224" s="174" t="n">
        <f aca="false">+AB220*$C224</f>
        <v>9.051520632</v>
      </c>
      <c r="AC224" s="174" t="n">
        <f aca="false">+AC220*$C224</f>
        <v>9.833350856</v>
      </c>
      <c r="AD224" s="174" t="n">
        <f aca="false">+AD220*$C224</f>
        <v>10.623820088</v>
      </c>
      <c r="AE224" s="174" t="n">
        <f aca="false">+AE220*$C224</f>
        <v>11.41428932</v>
      </c>
      <c r="AF224" s="174" t="n">
        <f aca="false">+AF220*$C224</f>
        <v>12.21339756</v>
      </c>
      <c r="AG224" s="174" t="n">
        <f aca="false">+AG220*$C224</f>
        <v>13.0125058</v>
      </c>
      <c r="AH224" s="174" t="n">
        <f aca="false">+AH220*$C224</f>
        <v>13.820253048</v>
      </c>
      <c r="AI224" s="174" t="n">
        <f aca="false">+AI220*$C224</f>
        <v>14.628000296</v>
      </c>
      <c r="AJ224" s="174" t="n">
        <f aca="false">+AJ220*$C224</f>
        <v>15.459504816</v>
      </c>
      <c r="AK224" s="174" t="n">
        <f aca="false">+AK220*$C224</f>
        <v>17.63437508</v>
      </c>
      <c r="AL224" s="174" t="n">
        <f aca="false">+AL220*$C224</f>
        <v>20.936635888</v>
      </c>
      <c r="AM224" s="174" t="n">
        <f aca="false">+AM220*$C224</f>
        <v>21.59752</v>
      </c>
      <c r="AN224" s="174" t="n">
        <f aca="false">+AN220*$C224</f>
        <v>21.59752</v>
      </c>
      <c r="AO224" s="174" t="n">
        <f aca="false">+AO220*$C224</f>
        <v>21.59752</v>
      </c>
      <c r="AP224" s="174" t="n">
        <f aca="false">+AP220*$C224</f>
        <v>21.59752</v>
      </c>
      <c r="AQ224" s="174" t="n">
        <f aca="false">+AQ220*$C224</f>
        <v>21.59752</v>
      </c>
      <c r="AR224" s="174" t="n">
        <f aca="false">+AR220*$C224</f>
        <v>21.59752</v>
      </c>
      <c r="AS224" s="174" t="n">
        <f aca="false">+AS220*$C224</f>
        <v>21.59752</v>
      </c>
      <c r="AT224" s="174" t="n">
        <f aca="false">+AT220*$C224</f>
        <v>21.59752</v>
      </c>
      <c r="AU224" s="174" t="n">
        <f aca="false">+AU220*$C224</f>
        <v>21.59752</v>
      </c>
      <c r="AV224" s="174" t="n">
        <f aca="false">+AV220*$C224</f>
        <v>21.59752</v>
      </c>
      <c r="AW224" s="174" t="n">
        <f aca="false">+AW220*$C224</f>
        <v>21.59752</v>
      </c>
      <c r="AX224" s="174" t="n">
        <f aca="false">+AX220*$C224</f>
        <v>21.59752</v>
      </c>
      <c r="AY224" s="174" t="n">
        <f aca="false">+AY220*$C224</f>
        <v>21.59752</v>
      </c>
      <c r="AZ224" s="174" t="n">
        <f aca="false">+AZ220*$C224</f>
        <v>21.59752</v>
      </c>
      <c r="BA224" s="174" t="n">
        <f aca="false">+BA220*$C224</f>
        <v>21.59752</v>
      </c>
      <c r="BB224" s="174" t="n">
        <f aca="false">+BB220*$C224</f>
        <v>21.59752</v>
      </c>
      <c r="BC224" s="176"/>
      <c r="BD224" s="177"/>
      <c r="BE224" s="177"/>
      <c r="BF224" s="177"/>
      <c r="BG224" s="177"/>
      <c r="BH224" s="177"/>
      <c r="BI224" s="177"/>
      <c r="BJ224" s="177"/>
      <c r="BK224" s="177"/>
      <c r="BL224" s="177"/>
      <c r="BM224" s="177"/>
      <c r="BN224" s="177"/>
      <c r="BO224" s="177"/>
      <c r="BP224" s="177"/>
      <c r="BQ224" s="177"/>
      <c r="BR224" s="177"/>
      <c r="BS224" s="177"/>
      <c r="BT224" s="177"/>
      <c r="BU224" s="177"/>
      <c r="BV224" s="177"/>
      <c r="BW224" s="177"/>
      <c r="BX224" s="177"/>
      <c r="BY224" s="177"/>
      <c r="BZ224" s="177"/>
      <c r="CA224" s="177"/>
      <c r="CB224" s="177"/>
      <c r="CC224" s="177"/>
      <c r="CD224" s="177"/>
      <c r="CE224" s="177"/>
      <c r="CF224" s="177"/>
      <c r="CG224" s="177"/>
      <c r="CH224" s="177"/>
      <c r="CI224" s="177"/>
      <c r="CJ224" s="177"/>
      <c r="CK224" s="177"/>
    </row>
    <row r="225" customFormat="false" ht="13.5" hidden="false" customHeight="false" outlineLevel="0" collapsed="false">
      <c r="A225" s="178"/>
      <c r="B225" s="178" t="s">
        <v>133</v>
      </c>
      <c r="C225" s="179" t="str">
        <f aca="false">+C217</f>
        <v>Sold</v>
      </c>
      <c r="D225" s="180" t="n">
        <f aca="false">+D222*$C224</f>
        <v>0</v>
      </c>
      <c r="E225" s="180" t="n">
        <f aca="false">+E222*$C224</f>
        <v>0</v>
      </c>
      <c r="F225" s="180" t="n">
        <f aca="false">+F222*$C224</f>
        <v>0</v>
      </c>
      <c r="G225" s="180" t="n">
        <f aca="false">+G222*$C224</f>
        <v>0</v>
      </c>
      <c r="H225" s="180" t="n">
        <f aca="false">+H222*$C224</f>
        <v>0</v>
      </c>
      <c r="I225" s="180" t="n">
        <f aca="false">+I222*$C224</f>
        <v>0</v>
      </c>
      <c r="J225" s="180" t="n">
        <f aca="false">+J222*$C224</f>
        <v>0</v>
      </c>
      <c r="K225" s="180" t="n">
        <f aca="false">+K222*$C224</f>
        <v>0</v>
      </c>
      <c r="L225" s="180" t="n">
        <f aca="false">+L222*$C224</f>
        <v>0</v>
      </c>
      <c r="M225" s="180" t="n">
        <f aca="false">+M222*$C224</f>
        <v>0</v>
      </c>
      <c r="N225" s="180" t="n">
        <f aca="false">+N222*$C224</f>
        <v>0</v>
      </c>
      <c r="O225" s="180" t="n">
        <f aca="false">+O222*$C224</f>
        <v>0</v>
      </c>
      <c r="P225" s="180" t="n">
        <f aca="false">+P222*$C224</f>
        <v>0</v>
      </c>
      <c r="Q225" s="180" t="n">
        <f aca="false">+Q222*$C224</f>
        <v>0</v>
      </c>
      <c r="R225" s="180" t="n">
        <f aca="false">+R222*$C224</f>
        <v>0</v>
      </c>
      <c r="S225" s="180" t="n">
        <f aca="false">+S222*$C224</f>
        <v>0</v>
      </c>
      <c r="T225" s="180" t="n">
        <f aca="false">+T222*$C224</f>
        <v>0</v>
      </c>
      <c r="U225" s="180" t="n">
        <f aca="false">+U222*$C224</f>
        <v>0</v>
      </c>
      <c r="V225" s="180" t="n">
        <f aca="false">+V222*$C224</f>
        <v>0</v>
      </c>
      <c r="W225" s="180" t="n">
        <f aca="false">+W222*$C224</f>
        <v>1.079876</v>
      </c>
      <c r="X225" s="180" t="n">
        <f aca="false">+X222*$C224</f>
        <v>1.079876</v>
      </c>
      <c r="Y225" s="180" t="n">
        <f aca="false">+Y222*$C224</f>
        <v>1.079876</v>
      </c>
      <c r="Z225" s="180" t="n">
        <f aca="false">+Z222*$C224</f>
        <v>4.2115164</v>
      </c>
      <c r="AA225" s="180" t="n">
        <f aca="false">+AA222*$C224</f>
        <v>5.39938</v>
      </c>
      <c r="AB225" s="180" t="n">
        <f aca="false">+AB222*$C224</f>
        <v>6.2632808</v>
      </c>
      <c r="AC225" s="180" t="n">
        <f aca="false">+AC222*$C224</f>
        <v>8.639008</v>
      </c>
      <c r="AD225" s="180" t="n">
        <f aca="false">+AD222*$C224</f>
        <v>11.0147352</v>
      </c>
      <c r="AE225" s="180" t="n">
        <f aca="false">+AE222*$C224</f>
        <v>12.7425368</v>
      </c>
      <c r="AF225" s="180" t="n">
        <f aca="false">+AF222*$C224</f>
        <v>13.8224128</v>
      </c>
      <c r="AG225" s="180" t="n">
        <f aca="false">+AG222*$C224</f>
        <v>16.4141152</v>
      </c>
      <c r="AH225" s="180" t="n">
        <f aca="false">+AH222*$C224</f>
        <v>17.9259416</v>
      </c>
      <c r="AI225" s="180" t="n">
        <f aca="false">+AI222*$C224</f>
        <v>18.5738672</v>
      </c>
      <c r="AJ225" s="180" t="n">
        <f aca="false">+AJ222*$C224</f>
        <v>20.0856936</v>
      </c>
      <c r="AK225" s="180" t="n">
        <f aca="false">+AK222*$C224</f>
        <v>21.1655696</v>
      </c>
      <c r="AL225" s="180" t="n">
        <f aca="false">+AL222*$C224</f>
        <v>21.59752</v>
      </c>
      <c r="AM225" s="180" t="n">
        <f aca="false">+AM222*$C224</f>
        <v>21.59752</v>
      </c>
      <c r="AN225" s="180" t="n">
        <f aca="false">+AN222*$C224</f>
        <v>21.59752</v>
      </c>
      <c r="AO225" s="180" t="n">
        <f aca="false">+AO222*$C224</f>
        <v>21.59752</v>
      </c>
      <c r="AP225" s="180" t="n">
        <f aca="false">+AP222*$C224</f>
        <v>21.59752</v>
      </c>
      <c r="AQ225" s="180" t="n">
        <f aca="false">+AQ222*$C224</f>
        <v>21.59752</v>
      </c>
      <c r="AR225" s="180" t="n">
        <f aca="false">+AR222*$C224</f>
        <v>21.59752</v>
      </c>
      <c r="AS225" s="180" t="n">
        <f aca="false">+AS222*$C224</f>
        <v>21.59752</v>
      </c>
      <c r="AT225" s="180" t="n">
        <f aca="false">+AT222*$C224</f>
        <v>21.59752</v>
      </c>
      <c r="AU225" s="180" t="n">
        <f aca="false">+AU222*$C224</f>
        <v>21.59752</v>
      </c>
      <c r="AV225" s="180" t="n">
        <f aca="false">+AV222*$C224</f>
        <v>21.59752</v>
      </c>
      <c r="AW225" s="180" t="n">
        <f aca="false">+AW222*$C224</f>
        <v>21.59752</v>
      </c>
      <c r="AX225" s="180" t="n">
        <f aca="false">+AX222*$C224</f>
        <v>21.59752</v>
      </c>
      <c r="AY225" s="180" t="n">
        <f aca="false">+AY222*$C224</f>
        <v>21.59752</v>
      </c>
      <c r="AZ225" s="180" t="n">
        <f aca="false">+AZ222*$C224</f>
        <v>21.59752</v>
      </c>
      <c r="BA225" s="180" t="n">
        <f aca="false">+BA222*$C224</f>
        <v>21.59752</v>
      </c>
      <c r="BB225" s="180" t="n">
        <f aca="false">+BB222*$C224</f>
        <v>21.59752</v>
      </c>
      <c r="BC225" s="182"/>
      <c r="BD225" s="183"/>
      <c r="BE225" s="183"/>
      <c r="BF225" s="183"/>
      <c r="BG225" s="183"/>
      <c r="BH225" s="183"/>
      <c r="BI225" s="183"/>
      <c r="BJ225" s="183"/>
      <c r="BK225" s="183"/>
      <c r="BL225" s="183"/>
      <c r="BM225" s="183"/>
      <c r="BN225" s="183"/>
      <c r="BO225" s="183"/>
      <c r="BP225" s="183"/>
      <c r="BQ225" s="183"/>
      <c r="BR225" s="183"/>
      <c r="BS225" s="183"/>
      <c r="BT225" s="183"/>
      <c r="BU225" s="183"/>
      <c r="BV225" s="183"/>
      <c r="BW225" s="183"/>
      <c r="BX225" s="183"/>
      <c r="BY225" s="183"/>
      <c r="BZ225" s="183"/>
      <c r="CA225" s="183"/>
      <c r="CB225" s="183"/>
      <c r="CC225" s="183"/>
      <c r="CD225" s="183"/>
      <c r="CE225" s="183"/>
      <c r="CF225" s="183"/>
      <c r="CG225" s="183"/>
      <c r="CH225" s="183"/>
      <c r="CI225" s="183"/>
      <c r="CJ225" s="183"/>
      <c r="CK225" s="183"/>
    </row>
    <row r="226" customFormat="false" ht="15" hidden="false" customHeight="true" outlineLevel="0" collapsed="false">
      <c r="A226" s="278" t="s">
        <v>210</v>
      </c>
      <c r="B226" s="156" t="str">
        <f aca="false">+'NTP or Sold'!G40</f>
        <v>7FA</v>
      </c>
      <c r="C226" s="157" t="str">
        <f aca="false">+'NTP or Sold'!S40</f>
        <v>Pastoria</v>
      </c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  <c r="AE226" s="158"/>
      <c r="AF226" s="158"/>
      <c r="AG226" s="159"/>
      <c r="AH226" s="158"/>
      <c r="AI226" s="158"/>
      <c r="AJ226" s="158"/>
      <c r="AK226" s="158"/>
      <c r="AL226" s="158"/>
      <c r="AM226" s="158"/>
      <c r="AN226" s="158"/>
      <c r="AO226" s="158"/>
      <c r="AP226" s="158"/>
      <c r="AQ226" s="158"/>
      <c r="AR226" s="158"/>
      <c r="AS226" s="158"/>
      <c r="AT226" s="158"/>
      <c r="AU226" s="158"/>
      <c r="AV226" s="158"/>
      <c r="AW226" s="158"/>
      <c r="AX226" s="158"/>
      <c r="AY226" s="158"/>
      <c r="AZ226" s="158"/>
      <c r="BA226" s="158"/>
      <c r="BB226" s="158"/>
      <c r="BC226" s="160"/>
    </row>
    <row r="227" customFormat="false" ht="12.75" hidden="false" customHeight="false" outlineLevel="0" collapsed="false">
      <c r="A227" s="278"/>
      <c r="B227" s="162" t="s">
        <v>128</v>
      </c>
      <c r="C227" s="157"/>
      <c r="D227" s="163" t="n">
        <v>0</v>
      </c>
      <c r="E227" s="163" t="n">
        <v>0</v>
      </c>
      <c r="F227" s="163" t="n">
        <v>0</v>
      </c>
      <c r="G227" s="163" t="n">
        <v>0</v>
      </c>
      <c r="H227" s="163" t="n">
        <v>0</v>
      </c>
      <c r="I227" s="163" t="n">
        <v>0</v>
      </c>
      <c r="J227" s="163" t="n">
        <v>0</v>
      </c>
      <c r="K227" s="163" t="n">
        <v>0</v>
      </c>
      <c r="L227" s="163" t="n">
        <v>0</v>
      </c>
      <c r="M227" s="163" t="n">
        <v>0</v>
      </c>
      <c r="N227" s="163" t="n">
        <v>0</v>
      </c>
      <c r="O227" s="163" t="n">
        <v>0</v>
      </c>
      <c r="P227" s="163" t="n">
        <v>0</v>
      </c>
      <c r="Q227" s="163" t="n">
        <v>0</v>
      </c>
      <c r="R227" s="163" t="n">
        <v>0</v>
      </c>
      <c r="S227" s="163" t="n">
        <v>0</v>
      </c>
      <c r="T227" s="163" t="n">
        <v>0</v>
      </c>
      <c r="U227" s="163" t="n">
        <v>0</v>
      </c>
      <c r="V227" s="163" t="n">
        <v>0</v>
      </c>
      <c r="W227" s="163" t="n">
        <v>0</v>
      </c>
      <c r="X227" s="163" t="n">
        <v>0</v>
      </c>
      <c r="Y227" s="163" t="n">
        <v>0</v>
      </c>
      <c r="Z227" s="163" t="n">
        <v>0</v>
      </c>
      <c r="AA227" s="163" t="n">
        <v>0</v>
      </c>
      <c r="AB227" s="163" t="n">
        <v>0</v>
      </c>
      <c r="AC227" s="163" t="n">
        <v>0.05</v>
      </c>
      <c r="AD227" s="163" t="n">
        <v>0.05</v>
      </c>
      <c r="AE227" s="163" t="n">
        <v>0.01</v>
      </c>
      <c r="AF227" s="163" t="n">
        <v>0.01</v>
      </c>
      <c r="AG227" s="164" t="n">
        <v>0.01</v>
      </c>
      <c r="AH227" s="163" t="n">
        <v>0.01</v>
      </c>
      <c r="AI227" s="163" t="n">
        <v>0.01</v>
      </c>
      <c r="AJ227" s="163" t="n">
        <v>0.01</v>
      </c>
      <c r="AK227" s="163" t="n">
        <v>0.04</v>
      </c>
      <c r="AL227" s="163" t="n">
        <v>0.05</v>
      </c>
      <c r="AM227" s="163" t="n">
        <v>0.05</v>
      </c>
      <c r="AN227" s="163" t="n">
        <v>0.05</v>
      </c>
      <c r="AO227" s="163" t="n">
        <v>0.05</v>
      </c>
      <c r="AP227" s="163" t="n">
        <v>0.05</v>
      </c>
      <c r="AQ227" s="163" t="n">
        <v>0.05</v>
      </c>
      <c r="AR227" s="163" t="n">
        <v>0.05</v>
      </c>
      <c r="AS227" s="163" t="n">
        <v>0.05</v>
      </c>
      <c r="AT227" s="163" t="n">
        <v>0.05</v>
      </c>
      <c r="AU227" s="163" t="n">
        <v>0.05</v>
      </c>
      <c r="AV227" s="163" t="n">
        <v>0.1</v>
      </c>
      <c r="AW227" s="163" t="n">
        <v>0.15</v>
      </c>
      <c r="AX227" s="163" t="n">
        <v>0.05</v>
      </c>
      <c r="AY227" s="163" t="n">
        <v>0</v>
      </c>
      <c r="AZ227" s="163" t="n">
        <v>0</v>
      </c>
      <c r="BA227" s="163" t="n">
        <v>0</v>
      </c>
      <c r="BB227" s="163" t="n">
        <v>0</v>
      </c>
      <c r="BC227" s="165" t="n">
        <f aca="false">SUM(D227:BB227)</f>
        <v>1</v>
      </c>
      <c r="BD227" s="162"/>
    </row>
    <row r="228" customFormat="false" ht="12.75" hidden="false" customHeight="false" outlineLevel="0" collapsed="false">
      <c r="A228" s="278"/>
      <c r="B228" s="162" t="s">
        <v>129</v>
      </c>
      <c r="C228" s="157"/>
      <c r="D228" s="163" t="n">
        <f aca="false">D227</f>
        <v>0</v>
      </c>
      <c r="E228" s="163" t="n">
        <f aca="false">+D228+E227</f>
        <v>0</v>
      </c>
      <c r="F228" s="163" t="n">
        <f aca="false">+E228+F227</f>
        <v>0</v>
      </c>
      <c r="G228" s="163" t="n">
        <f aca="false">+F228+G227</f>
        <v>0</v>
      </c>
      <c r="H228" s="163" t="n">
        <f aca="false">+G228+H227</f>
        <v>0</v>
      </c>
      <c r="I228" s="163" t="n">
        <f aca="false">+H228+I227</f>
        <v>0</v>
      </c>
      <c r="J228" s="163" t="n">
        <f aca="false">+I228+J227</f>
        <v>0</v>
      </c>
      <c r="K228" s="163" t="n">
        <f aca="false">+J228+K227</f>
        <v>0</v>
      </c>
      <c r="L228" s="163" t="n">
        <f aca="false">+K228+L227</f>
        <v>0</v>
      </c>
      <c r="M228" s="163" t="n">
        <f aca="false">+L228+M227</f>
        <v>0</v>
      </c>
      <c r="N228" s="163" t="n">
        <f aca="false">+M228+N227</f>
        <v>0</v>
      </c>
      <c r="O228" s="163" t="n">
        <f aca="false">+N228+O227</f>
        <v>0</v>
      </c>
      <c r="P228" s="163" t="n">
        <f aca="false">+O228+P227</f>
        <v>0</v>
      </c>
      <c r="Q228" s="163" t="n">
        <f aca="false">+P228+Q227</f>
        <v>0</v>
      </c>
      <c r="R228" s="163" t="n">
        <f aca="false">+Q228+R227</f>
        <v>0</v>
      </c>
      <c r="S228" s="163" t="n">
        <f aca="false">+R228+S227</f>
        <v>0</v>
      </c>
      <c r="T228" s="163" t="n">
        <f aca="false">+S228+T227</f>
        <v>0</v>
      </c>
      <c r="U228" s="163" t="n">
        <f aca="false">+T228+U227</f>
        <v>0</v>
      </c>
      <c r="V228" s="163" t="n">
        <f aca="false">+U228+V227</f>
        <v>0</v>
      </c>
      <c r="W228" s="163" t="n">
        <f aca="false">+V228+W227</f>
        <v>0</v>
      </c>
      <c r="X228" s="163" t="n">
        <f aca="false">+W228+X227</f>
        <v>0</v>
      </c>
      <c r="Y228" s="163" t="n">
        <f aca="false">+X228+Y227</f>
        <v>0</v>
      </c>
      <c r="Z228" s="163" t="n">
        <f aca="false">+Y228+Z227</f>
        <v>0</v>
      </c>
      <c r="AA228" s="163" t="n">
        <f aca="false">+Z228+AA227</f>
        <v>0</v>
      </c>
      <c r="AB228" s="163" t="n">
        <f aca="false">+AA228+AB227</f>
        <v>0</v>
      </c>
      <c r="AC228" s="163" t="n">
        <f aca="false">+AB228+AC227</f>
        <v>0.05</v>
      </c>
      <c r="AD228" s="163" t="n">
        <f aca="false">+AC228+AD227</f>
        <v>0.1</v>
      </c>
      <c r="AE228" s="163" t="n">
        <f aca="false">+AD228+AE227</f>
        <v>0.11</v>
      </c>
      <c r="AF228" s="163" t="n">
        <f aca="false">+AE228+AF227</f>
        <v>0.12</v>
      </c>
      <c r="AG228" s="164" t="n">
        <f aca="false">+AF228+AG227</f>
        <v>0.13</v>
      </c>
      <c r="AH228" s="163" t="n">
        <f aca="false">+AG228+AH227</f>
        <v>0.14</v>
      </c>
      <c r="AI228" s="163" t="n">
        <f aca="false">+AH228+AI227</f>
        <v>0.15</v>
      </c>
      <c r="AJ228" s="163" t="n">
        <f aca="false">+AI228+AJ227</f>
        <v>0.16</v>
      </c>
      <c r="AK228" s="163" t="n">
        <f aca="false">+AJ228+AK227</f>
        <v>0.2</v>
      </c>
      <c r="AL228" s="163" t="n">
        <f aca="false">+AK228+AL227</f>
        <v>0.25</v>
      </c>
      <c r="AM228" s="163" t="n">
        <f aca="false">+AL228+AM227</f>
        <v>0.3</v>
      </c>
      <c r="AN228" s="163" t="n">
        <f aca="false">+AM228+AN227</f>
        <v>0.35</v>
      </c>
      <c r="AO228" s="163" t="n">
        <f aca="false">+AN228+AO227</f>
        <v>0.4</v>
      </c>
      <c r="AP228" s="163" t="n">
        <f aca="false">+AO228+AP227</f>
        <v>0.45</v>
      </c>
      <c r="AQ228" s="163" t="n">
        <f aca="false">+AP228+AQ227</f>
        <v>0.5</v>
      </c>
      <c r="AR228" s="163" t="n">
        <f aca="false">+AQ228+AR227</f>
        <v>0.55</v>
      </c>
      <c r="AS228" s="163" t="n">
        <f aca="false">+AR228+AS227</f>
        <v>0.6</v>
      </c>
      <c r="AT228" s="163" t="n">
        <f aca="false">+AS228+AT227</f>
        <v>0.65</v>
      </c>
      <c r="AU228" s="163" t="n">
        <f aca="false">+AT228+AU227</f>
        <v>0.7</v>
      </c>
      <c r="AV228" s="163" t="n">
        <f aca="false">+AU228+AV227</f>
        <v>0.8</v>
      </c>
      <c r="AW228" s="163" t="n">
        <f aca="false">+AV228+AW227</f>
        <v>0.95</v>
      </c>
      <c r="AX228" s="163" t="n">
        <f aca="false">+AW228+AX227</f>
        <v>1</v>
      </c>
      <c r="AY228" s="163" t="n">
        <f aca="false">+AX228+AY227</f>
        <v>1</v>
      </c>
      <c r="AZ228" s="163" t="n">
        <f aca="false">+AY228+AZ227</f>
        <v>1</v>
      </c>
      <c r="BA228" s="163" t="n">
        <f aca="false">+AZ228+BA227</f>
        <v>1</v>
      </c>
      <c r="BB228" s="163" t="n">
        <f aca="false">+BA228+BB227</f>
        <v>1</v>
      </c>
      <c r="BC228" s="165"/>
      <c r="BD228" s="162"/>
    </row>
    <row r="229" customFormat="false" ht="12.75" hidden="false" customHeight="false" outlineLevel="0" collapsed="false">
      <c r="A229" s="278"/>
      <c r="B229" s="162" t="s">
        <v>130</v>
      </c>
      <c r="C229" s="157"/>
      <c r="D229" s="163" t="n">
        <v>0</v>
      </c>
      <c r="E229" s="163" t="n">
        <v>0</v>
      </c>
      <c r="F229" s="163" t="n">
        <v>0</v>
      </c>
      <c r="G229" s="163" t="n">
        <v>0</v>
      </c>
      <c r="H229" s="163" t="n">
        <v>0</v>
      </c>
      <c r="I229" s="163" t="n">
        <v>0</v>
      </c>
      <c r="J229" s="163" t="n">
        <v>0</v>
      </c>
      <c r="K229" s="163" t="n">
        <v>0</v>
      </c>
      <c r="L229" s="163" t="n">
        <v>0</v>
      </c>
      <c r="M229" s="163" t="n">
        <v>0</v>
      </c>
      <c r="N229" s="163" t="n">
        <v>0</v>
      </c>
      <c r="O229" s="163" t="n">
        <v>0</v>
      </c>
      <c r="P229" s="163" t="n">
        <v>0</v>
      </c>
      <c r="Q229" s="163" t="n">
        <v>0</v>
      </c>
      <c r="R229" s="163" t="n">
        <f aca="false">R230-Q230</f>
        <v>0.05</v>
      </c>
      <c r="S229" s="163" t="n">
        <f aca="false">S230-R230</f>
        <v>0</v>
      </c>
      <c r="T229" s="163" t="n">
        <f aca="false">T230-S230</f>
        <v>0</v>
      </c>
      <c r="U229" s="163" t="n">
        <f aca="false">U230-T230</f>
        <v>0</v>
      </c>
      <c r="V229" s="163" t="n">
        <f aca="false">V230-U230</f>
        <v>0</v>
      </c>
      <c r="W229" s="163" t="n">
        <f aca="false">W230-V230</f>
        <v>0</v>
      </c>
      <c r="X229" s="163" t="n">
        <f aca="false">X230-W230</f>
        <v>0</v>
      </c>
      <c r="Y229" s="163" t="n">
        <f aca="false">Y230-X230</f>
        <v>0</v>
      </c>
      <c r="Z229" s="163" t="n">
        <f aca="false">Z230-Y230</f>
        <v>0</v>
      </c>
      <c r="AA229" s="163" t="n">
        <f aca="false">AA230-Z230</f>
        <v>0</v>
      </c>
      <c r="AB229" s="163" t="n">
        <f aca="false">AB230-AA230</f>
        <v>0</v>
      </c>
      <c r="AC229" s="163" t="n">
        <f aca="false">AC230-AB230</f>
        <v>0</v>
      </c>
      <c r="AD229" s="163" t="n">
        <f aca="false">AD230-AC230</f>
        <v>0.05</v>
      </c>
      <c r="AE229" s="163" t="n">
        <f aca="false">AE230-AD230</f>
        <v>0.01</v>
      </c>
      <c r="AF229" s="163" t="n">
        <f aca="false">AF230-AE230</f>
        <v>0.01</v>
      </c>
      <c r="AG229" s="164" t="n">
        <f aca="false">AG230-AF230</f>
        <v>0.01</v>
      </c>
      <c r="AH229" s="163" t="n">
        <f aca="false">AH230-AG230</f>
        <v>0.01</v>
      </c>
      <c r="AI229" s="163" t="n">
        <f aca="false">AI230-AH230</f>
        <v>0.00999999999999998</v>
      </c>
      <c r="AJ229" s="163" t="n">
        <f aca="false">AJ230-AI230</f>
        <v>0.01</v>
      </c>
      <c r="AK229" s="163" t="n">
        <f aca="false">AK230-AJ230</f>
        <v>0.019</v>
      </c>
      <c r="AL229" s="163" t="n">
        <f aca="false">AL230-AK230</f>
        <v>0.029</v>
      </c>
      <c r="AM229" s="163" t="n">
        <f aca="false">AM230-AL230</f>
        <v>0.034</v>
      </c>
      <c r="AN229" s="163" t="n">
        <f aca="false">AN230-AM230</f>
        <v>0.061</v>
      </c>
      <c r="AO229" s="163" t="n">
        <f aca="false">AO230-AN230</f>
        <v>0.062</v>
      </c>
      <c r="AP229" s="163" t="n">
        <f aca="false">AP230-AO230</f>
        <v>0.048</v>
      </c>
      <c r="AQ229" s="163" t="n">
        <f aca="false">AQ230-AP230</f>
        <v>0.061</v>
      </c>
      <c r="AR229" s="163" t="n">
        <f aca="false">AR230-AQ230</f>
        <v>0.0570000000000001</v>
      </c>
      <c r="AS229" s="163" t="n">
        <f aca="false">AS230-AR230</f>
        <v>0.025</v>
      </c>
      <c r="AT229" s="163" t="n">
        <f aca="false">AT230-AS230</f>
        <v>0.0289999999999999</v>
      </c>
      <c r="AU229" s="163" t="n">
        <f aca="false">AU230-AT230</f>
        <v>0.039</v>
      </c>
      <c r="AV229" s="163" t="n">
        <f aca="false">AV230-AU230</f>
        <v>0.02</v>
      </c>
      <c r="AW229" s="163" t="n">
        <f aca="false">AW230-AV230</f>
        <v>0.024</v>
      </c>
      <c r="AX229" s="163" t="n">
        <f aca="false">AX230-AW230</f>
        <v>0.332</v>
      </c>
      <c r="AY229" s="163" t="n">
        <f aca="false">AY230-AX230</f>
        <v>0</v>
      </c>
      <c r="AZ229" s="163" t="n">
        <f aca="false">AZ230-AY230</f>
        <v>0</v>
      </c>
      <c r="BA229" s="163" t="n">
        <f aca="false">BA230-AZ230</f>
        <v>0</v>
      </c>
      <c r="BB229" s="163" t="n">
        <f aca="false">BB230-BA230</f>
        <v>0</v>
      </c>
      <c r="BC229" s="165" t="n">
        <f aca="false">SUM(D229:BB229)</f>
        <v>1</v>
      </c>
      <c r="BD229" s="162"/>
    </row>
    <row r="230" customFormat="false" ht="12.75" hidden="false" customHeight="false" outlineLevel="0" collapsed="false">
      <c r="A230" s="278"/>
      <c r="B230" s="162" t="s">
        <v>131</v>
      </c>
      <c r="C230" s="157"/>
      <c r="D230" s="163" t="n">
        <f aca="false">D229</f>
        <v>0</v>
      </c>
      <c r="E230" s="163" t="n">
        <f aca="false">+D230+E229</f>
        <v>0</v>
      </c>
      <c r="F230" s="163" t="n">
        <f aca="false">+E230+F229</f>
        <v>0</v>
      </c>
      <c r="G230" s="163" t="n">
        <f aca="false">+F230+G229</f>
        <v>0</v>
      </c>
      <c r="H230" s="163" t="n">
        <f aca="false">+G230+H229</f>
        <v>0</v>
      </c>
      <c r="I230" s="163" t="n">
        <f aca="false">+H230+I229</f>
        <v>0</v>
      </c>
      <c r="J230" s="163" t="n">
        <f aca="false">+I230+J229</f>
        <v>0</v>
      </c>
      <c r="K230" s="163" t="n">
        <f aca="false">+J230+K229</f>
        <v>0</v>
      </c>
      <c r="L230" s="163" t="n">
        <f aca="false">+K230+L229</f>
        <v>0</v>
      </c>
      <c r="M230" s="163" t="n">
        <f aca="false">+L230+M229</f>
        <v>0</v>
      </c>
      <c r="N230" s="163" t="n">
        <f aca="false">+M230+N229</f>
        <v>0</v>
      </c>
      <c r="O230" s="163" t="n">
        <f aca="false">+N230+O229</f>
        <v>0</v>
      </c>
      <c r="P230" s="163" t="n">
        <f aca="false">+O230+P229</f>
        <v>0</v>
      </c>
      <c r="Q230" s="163" t="n">
        <f aca="false">+P230+Q229</f>
        <v>0</v>
      </c>
      <c r="R230" s="163" t="n">
        <v>0.05</v>
      </c>
      <c r="S230" s="163" t="n">
        <v>0.05</v>
      </c>
      <c r="T230" s="163" t="n">
        <v>0.05</v>
      </c>
      <c r="U230" s="163" t="n">
        <v>0.05</v>
      </c>
      <c r="V230" s="163" t="n">
        <v>0.05</v>
      </c>
      <c r="W230" s="163" t="n">
        <v>0.05</v>
      </c>
      <c r="X230" s="163" t="n">
        <v>0.05</v>
      </c>
      <c r="Y230" s="163" t="n">
        <v>0.05</v>
      </c>
      <c r="Z230" s="163" t="n">
        <v>0.05</v>
      </c>
      <c r="AA230" s="163" t="n">
        <v>0.05</v>
      </c>
      <c r="AB230" s="163" t="n">
        <v>0.05</v>
      </c>
      <c r="AC230" s="163" t="n">
        <v>0.05</v>
      </c>
      <c r="AD230" s="163" t="n">
        <v>0.1</v>
      </c>
      <c r="AE230" s="163" t="n">
        <v>0.11</v>
      </c>
      <c r="AF230" s="163" t="n">
        <v>0.12</v>
      </c>
      <c r="AG230" s="164" t="n">
        <v>0.13</v>
      </c>
      <c r="AH230" s="163" t="n">
        <v>0.14</v>
      </c>
      <c r="AI230" s="163" t="n">
        <v>0.15</v>
      </c>
      <c r="AJ230" s="163" t="n">
        <v>0.16</v>
      </c>
      <c r="AK230" s="163" t="n">
        <v>0.179</v>
      </c>
      <c r="AL230" s="163" t="n">
        <v>0.208</v>
      </c>
      <c r="AM230" s="163" t="n">
        <v>0.242</v>
      </c>
      <c r="AN230" s="163" t="n">
        <v>0.303</v>
      </c>
      <c r="AO230" s="163" t="n">
        <v>0.365</v>
      </c>
      <c r="AP230" s="163" t="n">
        <v>0.413</v>
      </c>
      <c r="AQ230" s="163" t="n">
        <v>0.474</v>
      </c>
      <c r="AR230" s="163" t="n">
        <v>0.531</v>
      </c>
      <c r="AS230" s="163" t="n">
        <v>0.556</v>
      </c>
      <c r="AT230" s="163" t="n">
        <v>0.585</v>
      </c>
      <c r="AU230" s="163" t="n">
        <v>0.624</v>
      </c>
      <c r="AV230" s="163" t="n">
        <v>0.644</v>
      </c>
      <c r="AW230" s="163" t="n">
        <v>0.668</v>
      </c>
      <c r="AX230" s="163" t="n">
        <v>1</v>
      </c>
      <c r="AY230" s="163" t="n">
        <v>1</v>
      </c>
      <c r="AZ230" s="163" t="n">
        <v>1</v>
      </c>
      <c r="BA230" s="163" t="n">
        <v>1</v>
      </c>
      <c r="BB230" s="163" t="n">
        <v>1</v>
      </c>
      <c r="BC230" s="165"/>
      <c r="BD230" s="162"/>
    </row>
    <row r="231" customFormat="false" ht="12.75" hidden="false" customHeight="false" outlineLevel="0" collapsed="false">
      <c r="A231" s="278"/>
      <c r="B231" s="167"/>
      <c r="C231" s="157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9"/>
      <c r="AH231" s="168"/>
      <c r="AI231" s="168"/>
      <c r="AJ231" s="168"/>
      <c r="AK231" s="168"/>
      <c r="AL231" s="168"/>
      <c r="AM231" s="168"/>
      <c r="AN231" s="168"/>
      <c r="AO231" s="168"/>
      <c r="AP231" s="168"/>
      <c r="AQ231" s="168"/>
      <c r="AR231" s="168"/>
      <c r="AS231" s="168"/>
      <c r="AT231" s="168"/>
      <c r="AU231" s="168"/>
      <c r="AV231" s="168"/>
      <c r="AW231" s="168"/>
      <c r="AX231" s="168"/>
      <c r="AY231" s="168"/>
      <c r="AZ231" s="168"/>
      <c r="BA231" s="168"/>
      <c r="BB231" s="168"/>
      <c r="BC231" s="170"/>
      <c r="BD231" s="167"/>
    </row>
    <row r="232" customFormat="false" ht="12.75" hidden="false" customHeight="false" outlineLevel="0" collapsed="false">
      <c r="A232" s="278"/>
      <c r="B232" s="172" t="s">
        <v>132</v>
      </c>
      <c r="C232" s="173" t="n">
        <v>129.412</v>
      </c>
      <c r="D232" s="174" t="n">
        <f aca="false">+D228*$C232</f>
        <v>0</v>
      </c>
      <c r="E232" s="174" t="n">
        <f aca="false">+E228*$C232</f>
        <v>0</v>
      </c>
      <c r="F232" s="174" t="n">
        <f aca="false">+F228*$C232</f>
        <v>0</v>
      </c>
      <c r="G232" s="174" t="n">
        <f aca="false">+G228*$C232</f>
        <v>0</v>
      </c>
      <c r="H232" s="174" t="n">
        <f aca="false">+H228*$C232</f>
        <v>0</v>
      </c>
      <c r="I232" s="174" t="n">
        <f aca="false">+I228*$C232</f>
        <v>0</v>
      </c>
      <c r="J232" s="174" t="n">
        <f aca="false">+J228*$C232</f>
        <v>0</v>
      </c>
      <c r="K232" s="174" t="n">
        <f aca="false">+K228*$C232</f>
        <v>0</v>
      </c>
      <c r="L232" s="174" t="n">
        <f aca="false">+L228*$C232</f>
        <v>0</v>
      </c>
      <c r="M232" s="174" t="n">
        <f aca="false">+M228*$C232</f>
        <v>0</v>
      </c>
      <c r="N232" s="174" t="n">
        <f aca="false">+N228*$C232</f>
        <v>0</v>
      </c>
      <c r="O232" s="174" t="n">
        <f aca="false">+O228*$C232</f>
        <v>0</v>
      </c>
      <c r="P232" s="174" t="n">
        <f aca="false">+P228*$C232</f>
        <v>0</v>
      </c>
      <c r="Q232" s="174" t="n">
        <f aca="false">+Q228*$C232</f>
        <v>0</v>
      </c>
      <c r="R232" s="174" t="n">
        <f aca="false">+R228*$C232</f>
        <v>0</v>
      </c>
      <c r="S232" s="174" t="n">
        <f aca="false">+S228*$C232</f>
        <v>0</v>
      </c>
      <c r="T232" s="174" t="n">
        <f aca="false">+T228*$C232</f>
        <v>0</v>
      </c>
      <c r="U232" s="174" t="n">
        <f aca="false">+U228*$C232</f>
        <v>0</v>
      </c>
      <c r="V232" s="174" t="n">
        <f aca="false">+V228*$C232</f>
        <v>0</v>
      </c>
      <c r="W232" s="174" t="n">
        <f aca="false">+W228*$C232</f>
        <v>0</v>
      </c>
      <c r="X232" s="174" t="n">
        <f aca="false">+X228*$C232</f>
        <v>0</v>
      </c>
      <c r="Y232" s="174" t="n">
        <f aca="false">+Y228*$C232</f>
        <v>0</v>
      </c>
      <c r="Z232" s="174" t="n">
        <f aca="false">+Z228*$C232</f>
        <v>0</v>
      </c>
      <c r="AA232" s="174" t="n">
        <f aca="false">+AA228*$C232</f>
        <v>0</v>
      </c>
      <c r="AB232" s="174" t="n">
        <f aca="false">+AB228*$C232</f>
        <v>0</v>
      </c>
      <c r="AC232" s="174" t="n">
        <f aca="false">+AC228*$C232</f>
        <v>6.4706</v>
      </c>
      <c r="AD232" s="174" t="n">
        <f aca="false">+AD228*$C232</f>
        <v>12.9412</v>
      </c>
      <c r="AE232" s="174" t="n">
        <f aca="false">+AE228*$C232</f>
        <v>14.23532</v>
      </c>
      <c r="AF232" s="174" t="n">
        <f aca="false">+AF228*$C232</f>
        <v>15.52944</v>
      </c>
      <c r="AG232" s="175" t="n">
        <f aca="false">+AG228*$C232</f>
        <v>16.82356</v>
      </c>
      <c r="AH232" s="174" t="n">
        <f aca="false">+AH228*$C232</f>
        <v>18.11768</v>
      </c>
      <c r="AI232" s="174" t="n">
        <f aca="false">+AI228*$C232</f>
        <v>19.4118</v>
      </c>
      <c r="AJ232" s="174" t="n">
        <f aca="false">+AJ228*$C232</f>
        <v>20.70592</v>
      </c>
      <c r="AK232" s="174" t="n">
        <f aca="false">+AK228*$C232</f>
        <v>25.8824</v>
      </c>
      <c r="AL232" s="174" t="n">
        <f aca="false">+AL228*$C232</f>
        <v>32.353</v>
      </c>
      <c r="AM232" s="174" t="n">
        <f aca="false">+AM228*$C232</f>
        <v>38.8236</v>
      </c>
      <c r="AN232" s="174" t="n">
        <f aca="false">+AN228*$C232</f>
        <v>45.2942</v>
      </c>
      <c r="AO232" s="174" t="n">
        <f aca="false">+AO228*$C232</f>
        <v>51.7648</v>
      </c>
      <c r="AP232" s="174" t="n">
        <f aca="false">+AP228*$C232</f>
        <v>58.2354</v>
      </c>
      <c r="AQ232" s="174" t="n">
        <f aca="false">+AQ228*$C232</f>
        <v>64.706</v>
      </c>
      <c r="AR232" s="174" t="n">
        <f aca="false">+AR228*$C232</f>
        <v>71.1766</v>
      </c>
      <c r="AS232" s="174" t="n">
        <f aca="false">+AS228*$C232</f>
        <v>77.6472</v>
      </c>
      <c r="AT232" s="174" t="n">
        <f aca="false">+AT228*$C232</f>
        <v>84.1178</v>
      </c>
      <c r="AU232" s="174" t="n">
        <f aca="false">+AU228*$C232</f>
        <v>90.5884</v>
      </c>
      <c r="AV232" s="174" t="n">
        <f aca="false">+AV228*$C232</f>
        <v>103.5296</v>
      </c>
      <c r="AW232" s="174" t="n">
        <f aca="false">+AW228*$C232</f>
        <v>122.9414</v>
      </c>
      <c r="AX232" s="174" t="n">
        <f aca="false">+AX228*$C232</f>
        <v>129.412</v>
      </c>
      <c r="AY232" s="174" t="n">
        <f aca="false">+AY228*$C232</f>
        <v>129.412</v>
      </c>
      <c r="AZ232" s="174" t="n">
        <f aca="false">+AZ228*$C232</f>
        <v>129.412</v>
      </c>
      <c r="BA232" s="174" t="n">
        <f aca="false">+BA228*$C232</f>
        <v>129.412</v>
      </c>
      <c r="BB232" s="174" t="n">
        <f aca="false">+BB228*$C232</f>
        <v>129.412</v>
      </c>
      <c r="BC232" s="176"/>
      <c r="BD232" s="177"/>
      <c r="BE232" s="177"/>
      <c r="BF232" s="177"/>
      <c r="BG232" s="177"/>
      <c r="BH232" s="177"/>
      <c r="BI232" s="177"/>
      <c r="BJ232" s="177"/>
      <c r="BK232" s="177"/>
      <c r="BL232" s="177"/>
      <c r="BM232" s="177"/>
      <c r="BN232" s="177"/>
      <c r="BO232" s="177"/>
      <c r="BP232" s="177"/>
      <c r="BQ232" s="177"/>
      <c r="BR232" s="177"/>
      <c r="BS232" s="177"/>
      <c r="BT232" s="177"/>
      <c r="BU232" s="177"/>
      <c r="BV232" s="177"/>
      <c r="BW232" s="177"/>
      <c r="BX232" s="177"/>
      <c r="BY232" s="177"/>
      <c r="BZ232" s="177"/>
      <c r="CA232" s="177"/>
      <c r="CB232" s="177"/>
      <c r="CC232" s="177"/>
      <c r="CD232" s="177"/>
      <c r="CE232" s="177"/>
      <c r="CF232" s="177"/>
      <c r="CG232" s="177"/>
      <c r="CH232" s="177"/>
      <c r="CI232" s="177"/>
      <c r="CJ232" s="177"/>
      <c r="CK232" s="177"/>
    </row>
    <row r="233" customFormat="false" ht="13.5" hidden="false" customHeight="false" outlineLevel="0" collapsed="false">
      <c r="A233" s="278"/>
      <c r="B233" s="178" t="s">
        <v>133</v>
      </c>
      <c r="C233" s="179" t="str">
        <f aca="false">+'NTP or Sold'!B40</f>
        <v>Committed</v>
      </c>
      <c r="D233" s="180" t="n">
        <f aca="false">+D230*$C232</f>
        <v>0</v>
      </c>
      <c r="E233" s="180" t="n">
        <f aca="false">+E230*$C232</f>
        <v>0</v>
      </c>
      <c r="F233" s="180" t="n">
        <f aca="false">+F230*$C232</f>
        <v>0</v>
      </c>
      <c r="G233" s="180" t="n">
        <f aca="false">+G230*$C232</f>
        <v>0</v>
      </c>
      <c r="H233" s="180" t="n">
        <f aca="false">+H230*$C232</f>
        <v>0</v>
      </c>
      <c r="I233" s="180" t="n">
        <f aca="false">+I230*$C232</f>
        <v>0</v>
      </c>
      <c r="J233" s="180" t="n">
        <f aca="false">+J230*$C232</f>
        <v>0</v>
      </c>
      <c r="K233" s="180" t="n">
        <f aca="false">+K230*$C232</f>
        <v>0</v>
      </c>
      <c r="L233" s="180" t="n">
        <f aca="false">+L230*$C232</f>
        <v>0</v>
      </c>
      <c r="M233" s="180" t="n">
        <f aca="false">+M230*$C232</f>
        <v>0</v>
      </c>
      <c r="N233" s="180" t="n">
        <f aca="false">+N230*$C232</f>
        <v>0</v>
      </c>
      <c r="O233" s="180" t="n">
        <f aca="false">+O230*$C232</f>
        <v>0</v>
      </c>
      <c r="P233" s="180" t="n">
        <f aca="false">+P230*$C232</f>
        <v>0</v>
      </c>
      <c r="Q233" s="180" t="n">
        <f aca="false">+Q230*$C232</f>
        <v>0</v>
      </c>
      <c r="R233" s="180" t="n">
        <f aca="false">+R230*$C232</f>
        <v>6.4706</v>
      </c>
      <c r="S233" s="180" t="n">
        <f aca="false">+S230*$C232</f>
        <v>6.4706</v>
      </c>
      <c r="T233" s="180" t="n">
        <f aca="false">+T230*$C232</f>
        <v>6.4706</v>
      </c>
      <c r="U233" s="180" t="n">
        <f aca="false">+U230*$C232</f>
        <v>6.4706</v>
      </c>
      <c r="V233" s="180" t="n">
        <f aca="false">+V230*$C232</f>
        <v>6.4706</v>
      </c>
      <c r="W233" s="180" t="n">
        <f aca="false">+W230*$C232</f>
        <v>6.4706</v>
      </c>
      <c r="X233" s="180" t="n">
        <f aca="false">+X230*$C232</f>
        <v>6.4706</v>
      </c>
      <c r="Y233" s="180" t="n">
        <f aca="false">+Y230*$C232</f>
        <v>6.4706</v>
      </c>
      <c r="Z233" s="180" t="n">
        <f aca="false">+Z230*$C232</f>
        <v>6.4706</v>
      </c>
      <c r="AA233" s="180" t="n">
        <f aca="false">+AA230*$C232</f>
        <v>6.4706</v>
      </c>
      <c r="AB233" s="180" t="n">
        <f aca="false">+AB230*$C232</f>
        <v>6.4706</v>
      </c>
      <c r="AC233" s="180" t="n">
        <f aca="false">+AC230*$C232</f>
        <v>6.4706</v>
      </c>
      <c r="AD233" s="180" t="n">
        <f aca="false">+AD230*$C232</f>
        <v>12.9412</v>
      </c>
      <c r="AE233" s="180" t="n">
        <f aca="false">+AE230*$C232</f>
        <v>14.23532</v>
      </c>
      <c r="AF233" s="180" t="n">
        <f aca="false">+AF230*$C232</f>
        <v>15.52944</v>
      </c>
      <c r="AG233" s="181" t="n">
        <f aca="false">+AG230*$C232</f>
        <v>16.82356</v>
      </c>
      <c r="AH233" s="180" t="n">
        <f aca="false">+AH230*$C232</f>
        <v>18.11768</v>
      </c>
      <c r="AI233" s="180" t="n">
        <f aca="false">+AI230*$C232</f>
        <v>19.4118</v>
      </c>
      <c r="AJ233" s="180" t="n">
        <f aca="false">+AJ230*$C232</f>
        <v>20.70592</v>
      </c>
      <c r="AK233" s="180" t="n">
        <f aca="false">+AK230*$C232</f>
        <v>23.164748</v>
      </c>
      <c r="AL233" s="180" t="n">
        <f aca="false">+AL230*$C232</f>
        <v>26.917696</v>
      </c>
      <c r="AM233" s="180" t="n">
        <f aca="false">+AM230*$C232</f>
        <v>31.317704</v>
      </c>
      <c r="AN233" s="180" t="n">
        <f aca="false">+AN230*$C232</f>
        <v>39.211836</v>
      </c>
      <c r="AO233" s="180" t="n">
        <f aca="false">+AO230*$C232</f>
        <v>47.23538</v>
      </c>
      <c r="AP233" s="180" t="n">
        <f aca="false">+AP230*$C232</f>
        <v>53.447156</v>
      </c>
      <c r="AQ233" s="180" t="n">
        <f aca="false">+AQ230*$C232</f>
        <v>61.341288</v>
      </c>
      <c r="AR233" s="180" t="n">
        <f aca="false">+AR230*$C232</f>
        <v>68.717772</v>
      </c>
      <c r="AS233" s="180" t="n">
        <f aca="false">+AS230*$C232</f>
        <v>71.953072</v>
      </c>
      <c r="AT233" s="180" t="n">
        <f aca="false">+AT230*$C232</f>
        <v>75.70602</v>
      </c>
      <c r="AU233" s="180" t="n">
        <f aca="false">+AU230*$C232</f>
        <v>80.753088</v>
      </c>
      <c r="AV233" s="180" t="n">
        <f aca="false">+AV230*$C232</f>
        <v>83.341328</v>
      </c>
      <c r="AW233" s="180" t="n">
        <f aca="false">+AW230*$C232</f>
        <v>86.447216</v>
      </c>
      <c r="AX233" s="180" t="n">
        <f aca="false">+AX230*$C232</f>
        <v>129.412</v>
      </c>
      <c r="AY233" s="180" t="n">
        <f aca="false">+AY230*$C232</f>
        <v>129.412</v>
      </c>
      <c r="AZ233" s="180" t="n">
        <f aca="false">+AZ230*$C232</f>
        <v>129.412</v>
      </c>
      <c r="BA233" s="180" t="n">
        <f aca="false">+BA230*$C232</f>
        <v>129.412</v>
      </c>
      <c r="BB233" s="180" t="n">
        <f aca="false">+BB230*$C232</f>
        <v>129.412</v>
      </c>
      <c r="BC233" s="182"/>
      <c r="BD233" s="183"/>
      <c r="BE233" s="183"/>
      <c r="BF233" s="183"/>
      <c r="BG233" s="183"/>
      <c r="BH233" s="183"/>
      <c r="BI233" s="183"/>
      <c r="BJ233" s="183"/>
      <c r="BK233" s="183"/>
      <c r="BL233" s="183"/>
      <c r="BM233" s="183"/>
      <c r="BN233" s="183"/>
      <c r="BO233" s="183"/>
      <c r="BP233" s="183"/>
      <c r="BQ233" s="183"/>
      <c r="BR233" s="183"/>
      <c r="BS233" s="183"/>
      <c r="BT233" s="183"/>
      <c r="BU233" s="183"/>
      <c r="BV233" s="183"/>
      <c r="BW233" s="183"/>
      <c r="BX233" s="183"/>
      <c r="BY233" s="183"/>
      <c r="BZ233" s="183"/>
      <c r="CA233" s="183"/>
      <c r="CB233" s="183"/>
      <c r="CC233" s="183"/>
      <c r="CD233" s="183"/>
      <c r="CE233" s="183"/>
      <c r="CF233" s="183"/>
      <c r="CG233" s="183"/>
      <c r="CH233" s="183"/>
      <c r="CI233" s="183"/>
      <c r="CJ233" s="183"/>
      <c r="CK233" s="183"/>
    </row>
    <row r="234" customFormat="false" ht="15" hidden="false" customHeight="true" outlineLevel="0" collapsed="false">
      <c r="A234" s="155" t="n">
        <v>3</v>
      </c>
      <c r="B234" s="156" t="str">
        <f aca="false">+'NTP or Sold'!G42</f>
        <v>7FA</v>
      </c>
      <c r="C234" s="157" t="str">
        <f aca="false">+'NTP or Sold'!S42</f>
        <v>Pastoria</v>
      </c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  <c r="AA234" s="158"/>
      <c r="AB234" s="158"/>
      <c r="AC234" s="158"/>
      <c r="AD234" s="158"/>
      <c r="AE234" s="158"/>
      <c r="AF234" s="158"/>
      <c r="AG234" s="159"/>
      <c r="AH234" s="158"/>
      <c r="AI234" s="158"/>
      <c r="AJ234" s="158"/>
      <c r="AK234" s="158"/>
      <c r="AL234" s="158"/>
      <c r="AM234" s="158"/>
      <c r="AN234" s="158"/>
      <c r="AO234" s="158"/>
      <c r="AP234" s="158"/>
      <c r="AQ234" s="158"/>
      <c r="AR234" s="158"/>
      <c r="AS234" s="158"/>
      <c r="AT234" s="158"/>
      <c r="AU234" s="158"/>
      <c r="AV234" s="158"/>
      <c r="AW234" s="158"/>
      <c r="AX234" s="158"/>
      <c r="AY234" s="158"/>
      <c r="AZ234" s="158"/>
      <c r="BA234" s="158"/>
      <c r="BB234" s="158"/>
      <c r="BC234" s="160"/>
    </row>
    <row r="235" customFormat="false" ht="12.75" hidden="false" customHeight="false" outlineLevel="0" collapsed="false">
      <c r="A235" s="155"/>
      <c r="B235" s="162" t="s">
        <v>128</v>
      </c>
      <c r="C235" s="157"/>
      <c r="D235" s="163" t="n">
        <v>0</v>
      </c>
      <c r="E235" s="163" t="n">
        <v>0</v>
      </c>
      <c r="F235" s="163" t="n">
        <v>0</v>
      </c>
      <c r="G235" s="163" t="n">
        <v>0</v>
      </c>
      <c r="H235" s="163" t="n">
        <v>0</v>
      </c>
      <c r="I235" s="163" t="n">
        <v>0</v>
      </c>
      <c r="J235" s="163" t="n">
        <v>0</v>
      </c>
      <c r="K235" s="163" t="n">
        <v>0</v>
      </c>
      <c r="L235" s="163" t="n">
        <v>0</v>
      </c>
      <c r="M235" s="163" t="n">
        <v>0</v>
      </c>
      <c r="N235" s="163" t="n">
        <v>0</v>
      </c>
      <c r="O235" s="163" t="n">
        <v>0</v>
      </c>
      <c r="P235" s="163" t="n">
        <v>0</v>
      </c>
      <c r="Q235" s="163" t="n">
        <v>0</v>
      </c>
      <c r="R235" s="163" t="n">
        <v>0</v>
      </c>
      <c r="S235" s="163" t="n">
        <v>0</v>
      </c>
      <c r="T235" s="163" t="n">
        <v>0</v>
      </c>
      <c r="U235" s="163" t="n">
        <v>0</v>
      </c>
      <c r="V235" s="163" t="n">
        <v>0</v>
      </c>
      <c r="W235" s="163" t="n">
        <v>0</v>
      </c>
      <c r="X235" s="163" t="n">
        <v>0</v>
      </c>
      <c r="Y235" s="163" t="n">
        <v>0</v>
      </c>
      <c r="Z235" s="163" t="n">
        <v>0</v>
      </c>
      <c r="AA235" s="163" t="n">
        <v>0</v>
      </c>
      <c r="AB235" s="163" t="n">
        <v>0</v>
      </c>
      <c r="AC235" s="163" t="n">
        <v>0.05</v>
      </c>
      <c r="AD235" s="163" t="n">
        <v>0.05</v>
      </c>
      <c r="AE235" s="163" t="n">
        <v>0.01</v>
      </c>
      <c r="AF235" s="163" t="n">
        <v>0.01</v>
      </c>
      <c r="AG235" s="164" t="n">
        <v>0.01</v>
      </c>
      <c r="AH235" s="163" t="n">
        <v>0.01</v>
      </c>
      <c r="AI235" s="163" t="n">
        <v>0.01</v>
      </c>
      <c r="AJ235" s="163" t="n">
        <v>0.01</v>
      </c>
      <c r="AK235" s="163" t="n">
        <v>0.04</v>
      </c>
      <c r="AL235" s="163" t="n">
        <v>0.05</v>
      </c>
      <c r="AM235" s="163" t="n">
        <v>0.05</v>
      </c>
      <c r="AN235" s="163" t="n">
        <v>0.05</v>
      </c>
      <c r="AO235" s="163" t="n">
        <v>0.05</v>
      </c>
      <c r="AP235" s="163" t="n">
        <v>0.05</v>
      </c>
      <c r="AQ235" s="163" t="n">
        <v>0.05</v>
      </c>
      <c r="AR235" s="163" t="n">
        <v>0.05</v>
      </c>
      <c r="AS235" s="163" t="n">
        <v>0.05</v>
      </c>
      <c r="AT235" s="163" t="n">
        <v>0.05</v>
      </c>
      <c r="AU235" s="163" t="n">
        <v>0.05</v>
      </c>
      <c r="AV235" s="163" t="n">
        <v>0.1</v>
      </c>
      <c r="AW235" s="163" t="n">
        <v>0.15</v>
      </c>
      <c r="AX235" s="163" t="n">
        <v>0.05</v>
      </c>
      <c r="AY235" s="163" t="n">
        <v>0</v>
      </c>
      <c r="AZ235" s="163" t="n">
        <v>0</v>
      </c>
      <c r="BA235" s="163" t="n">
        <v>0</v>
      </c>
      <c r="BB235" s="163" t="n">
        <v>0</v>
      </c>
      <c r="BC235" s="165" t="n">
        <f aca="false">SUM(D235:BB235)</f>
        <v>1</v>
      </c>
      <c r="BD235" s="162"/>
    </row>
    <row r="236" customFormat="false" ht="12.75" hidden="false" customHeight="false" outlineLevel="0" collapsed="false">
      <c r="A236" s="155"/>
      <c r="B236" s="162" t="s">
        <v>129</v>
      </c>
      <c r="C236" s="157"/>
      <c r="D236" s="163" t="n">
        <f aca="false">D235</f>
        <v>0</v>
      </c>
      <c r="E236" s="163" t="n">
        <f aca="false">+D236+E235</f>
        <v>0</v>
      </c>
      <c r="F236" s="163" t="n">
        <f aca="false">+E236+F235</f>
        <v>0</v>
      </c>
      <c r="G236" s="163" t="n">
        <f aca="false">+F236+G235</f>
        <v>0</v>
      </c>
      <c r="H236" s="163" t="n">
        <f aca="false">+G236+H235</f>
        <v>0</v>
      </c>
      <c r="I236" s="163" t="n">
        <f aca="false">+H236+I235</f>
        <v>0</v>
      </c>
      <c r="J236" s="163" t="n">
        <f aca="false">+I236+J235</f>
        <v>0</v>
      </c>
      <c r="K236" s="163" t="n">
        <f aca="false">+J236+K235</f>
        <v>0</v>
      </c>
      <c r="L236" s="163" t="n">
        <f aca="false">+K236+L235</f>
        <v>0</v>
      </c>
      <c r="M236" s="163" t="n">
        <f aca="false">+L236+M235</f>
        <v>0</v>
      </c>
      <c r="N236" s="163" t="n">
        <f aca="false">+M236+N235</f>
        <v>0</v>
      </c>
      <c r="O236" s="163" t="n">
        <f aca="false">+N236+O235</f>
        <v>0</v>
      </c>
      <c r="P236" s="163" t="n">
        <f aca="false">+O236+P235</f>
        <v>0</v>
      </c>
      <c r="Q236" s="163" t="n">
        <f aca="false">+P236+Q235</f>
        <v>0</v>
      </c>
      <c r="R236" s="163" t="n">
        <f aca="false">+Q236+R235</f>
        <v>0</v>
      </c>
      <c r="S236" s="163" t="n">
        <f aca="false">+R236+S235</f>
        <v>0</v>
      </c>
      <c r="T236" s="163" t="n">
        <f aca="false">+S236+T235</f>
        <v>0</v>
      </c>
      <c r="U236" s="163" t="n">
        <f aca="false">+T236+U235</f>
        <v>0</v>
      </c>
      <c r="V236" s="163" t="n">
        <f aca="false">+U236+V235</f>
        <v>0</v>
      </c>
      <c r="W236" s="163" t="n">
        <f aca="false">+V236+W235</f>
        <v>0</v>
      </c>
      <c r="X236" s="163" t="n">
        <f aca="false">+W236+X235</f>
        <v>0</v>
      </c>
      <c r="Y236" s="163" t="n">
        <f aca="false">+X236+Y235</f>
        <v>0</v>
      </c>
      <c r="Z236" s="163" t="n">
        <f aca="false">+Y236+Z235</f>
        <v>0</v>
      </c>
      <c r="AA236" s="163" t="n">
        <f aca="false">+Z236+AA235</f>
        <v>0</v>
      </c>
      <c r="AB236" s="163" t="n">
        <f aca="false">+AA236+AB235</f>
        <v>0</v>
      </c>
      <c r="AC236" s="163" t="n">
        <f aca="false">+AB236+AC235</f>
        <v>0.05</v>
      </c>
      <c r="AD236" s="163" t="n">
        <f aca="false">+AC236+AD235</f>
        <v>0.1</v>
      </c>
      <c r="AE236" s="163" t="n">
        <f aca="false">+AD236+AE235</f>
        <v>0.11</v>
      </c>
      <c r="AF236" s="163" t="n">
        <f aca="false">+AE236+AF235</f>
        <v>0.12</v>
      </c>
      <c r="AG236" s="164" t="n">
        <f aca="false">+AF236+AG235</f>
        <v>0.13</v>
      </c>
      <c r="AH236" s="163" t="n">
        <f aca="false">+AG236+AH235</f>
        <v>0.14</v>
      </c>
      <c r="AI236" s="163" t="n">
        <f aca="false">+AH236+AI235</f>
        <v>0.15</v>
      </c>
      <c r="AJ236" s="163" t="n">
        <f aca="false">+AI236+AJ235</f>
        <v>0.16</v>
      </c>
      <c r="AK236" s="163" t="n">
        <f aca="false">+AJ236+AK235</f>
        <v>0.2</v>
      </c>
      <c r="AL236" s="163" t="n">
        <f aca="false">+AK236+AL235</f>
        <v>0.25</v>
      </c>
      <c r="AM236" s="163" t="n">
        <f aca="false">+AL236+AM235</f>
        <v>0.3</v>
      </c>
      <c r="AN236" s="163" t="n">
        <f aca="false">+AM236+AN235</f>
        <v>0.35</v>
      </c>
      <c r="AO236" s="163" t="n">
        <f aca="false">+AN236+AO235</f>
        <v>0.4</v>
      </c>
      <c r="AP236" s="163" t="n">
        <f aca="false">+AO236+AP235</f>
        <v>0.45</v>
      </c>
      <c r="AQ236" s="163" t="n">
        <f aca="false">+AP236+AQ235</f>
        <v>0.5</v>
      </c>
      <c r="AR236" s="163" t="n">
        <f aca="false">+AQ236+AR235</f>
        <v>0.55</v>
      </c>
      <c r="AS236" s="163" t="n">
        <f aca="false">+AR236+AS235</f>
        <v>0.6</v>
      </c>
      <c r="AT236" s="163" t="n">
        <f aca="false">+AS236+AT235</f>
        <v>0.65</v>
      </c>
      <c r="AU236" s="163" t="n">
        <f aca="false">+AT236+AU235</f>
        <v>0.7</v>
      </c>
      <c r="AV236" s="163" t="n">
        <f aca="false">+AU236+AV235</f>
        <v>0.8</v>
      </c>
      <c r="AW236" s="163" t="n">
        <f aca="false">+AV236+AW235</f>
        <v>0.95</v>
      </c>
      <c r="AX236" s="163" t="n">
        <f aca="false">+AW236+AX235</f>
        <v>1</v>
      </c>
      <c r="AY236" s="163" t="n">
        <f aca="false">+AX236+AY235</f>
        <v>1</v>
      </c>
      <c r="AZ236" s="163" t="n">
        <f aca="false">+AY236+AZ235</f>
        <v>1</v>
      </c>
      <c r="BA236" s="163" t="n">
        <f aca="false">+AZ236+BA235</f>
        <v>1</v>
      </c>
      <c r="BB236" s="163" t="n">
        <f aca="false">+BA236+BB235</f>
        <v>1</v>
      </c>
      <c r="BC236" s="165"/>
      <c r="BD236" s="162"/>
    </row>
    <row r="237" customFormat="false" ht="12.75" hidden="false" customHeight="false" outlineLevel="0" collapsed="false">
      <c r="A237" s="155"/>
      <c r="B237" s="162" t="s">
        <v>130</v>
      </c>
      <c r="C237" s="157"/>
      <c r="D237" s="163" t="n">
        <v>0</v>
      </c>
      <c r="E237" s="163" t="n">
        <v>0</v>
      </c>
      <c r="F237" s="163" t="n">
        <v>0</v>
      </c>
      <c r="G237" s="163" t="n">
        <v>0</v>
      </c>
      <c r="H237" s="163" t="n">
        <v>0</v>
      </c>
      <c r="I237" s="163" t="n">
        <v>0</v>
      </c>
      <c r="J237" s="163" t="n">
        <v>0</v>
      </c>
      <c r="K237" s="163" t="n">
        <v>0</v>
      </c>
      <c r="L237" s="163" t="n">
        <v>0</v>
      </c>
      <c r="M237" s="163" t="n">
        <v>0</v>
      </c>
      <c r="N237" s="163" t="n">
        <v>0</v>
      </c>
      <c r="O237" s="163" t="n">
        <v>0</v>
      </c>
      <c r="P237" s="163" t="n">
        <v>0</v>
      </c>
      <c r="Q237" s="163" t="n">
        <v>0</v>
      </c>
      <c r="R237" s="163" t="n">
        <f aca="false">R238-Q238</f>
        <v>0.05</v>
      </c>
      <c r="S237" s="163" t="n">
        <f aca="false">S238-R238</f>
        <v>0</v>
      </c>
      <c r="T237" s="163" t="n">
        <f aca="false">T238-S238</f>
        <v>0</v>
      </c>
      <c r="U237" s="163" t="n">
        <f aca="false">U238-T238</f>
        <v>0</v>
      </c>
      <c r="V237" s="163" t="n">
        <f aca="false">V238-U238</f>
        <v>0</v>
      </c>
      <c r="W237" s="163" t="n">
        <f aca="false">W238-V238</f>
        <v>0</v>
      </c>
      <c r="X237" s="163" t="n">
        <f aca="false">X238-W238</f>
        <v>0</v>
      </c>
      <c r="Y237" s="163" t="n">
        <f aca="false">Y238-X238</f>
        <v>0</v>
      </c>
      <c r="Z237" s="163" t="n">
        <f aca="false">Z238-Y238</f>
        <v>0</v>
      </c>
      <c r="AA237" s="163" t="n">
        <f aca="false">AA238-Z238</f>
        <v>0</v>
      </c>
      <c r="AB237" s="163" t="n">
        <f aca="false">AB238-AA238</f>
        <v>0</v>
      </c>
      <c r="AC237" s="163" t="n">
        <f aca="false">AC238-AB238</f>
        <v>0</v>
      </c>
      <c r="AD237" s="163" t="n">
        <f aca="false">AD238-AC238</f>
        <v>0.05</v>
      </c>
      <c r="AE237" s="163" t="n">
        <f aca="false">AE238-AD238</f>
        <v>0.01</v>
      </c>
      <c r="AF237" s="163" t="n">
        <f aca="false">AF238-AE238</f>
        <v>0.01</v>
      </c>
      <c r="AG237" s="164" t="n">
        <f aca="false">AG238-AF238</f>
        <v>0.01</v>
      </c>
      <c r="AH237" s="163" t="n">
        <f aca="false">AH238-AG238</f>
        <v>0.01</v>
      </c>
      <c r="AI237" s="163" t="n">
        <f aca="false">AI238-AH238</f>
        <v>0.00999999999999998</v>
      </c>
      <c r="AJ237" s="163" t="n">
        <f aca="false">AJ238-AI238</f>
        <v>0.01</v>
      </c>
      <c r="AK237" s="163" t="n">
        <f aca="false">AK238-AJ238</f>
        <v>0.019</v>
      </c>
      <c r="AL237" s="163" t="n">
        <f aca="false">AL238-AK238</f>
        <v>0.029</v>
      </c>
      <c r="AM237" s="163" t="n">
        <f aca="false">AM238-AL238</f>
        <v>0.034</v>
      </c>
      <c r="AN237" s="163" t="n">
        <f aca="false">AN238-AM238</f>
        <v>0.061</v>
      </c>
      <c r="AO237" s="163" t="n">
        <f aca="false">AO238-AN238</f>
        <v>0.062</v>
      </c>
      <c r="AP237" s="163" t="n">
        <f aca="false">AP238-AO238</f>
        <v>0.048</v>
      </c>
      <c r="AQ237" s="163" t="n">
        <f aca="false">AQ238-AP238</f>
        <v>0.061</v>
      </c>
      <c r="AR237" s="163" t="n">
        <f aca="false">AR238-AQ238</f>
        <v>0.0570000000000001</v>
      </c>
      <c r="AS237" s="163" t="n">
        <f aca="false">AS238-AR238</f>
        <v>0.025</v>
      </c>
      <c r="AT237" s="163" t="n">
        <f aca="false">AT238-AS238</f>
        <v>0.0289999999999999</v>
      </c>
      <c r="AU237" s="163" t="n">
        <f aca="false">AU238-AT238</f>
        <v>0.039</v>
      </c>
      <c r="AV237" s="163" t="n">
        <f aca="false">AV238-AU238</f>
        <v>0.02</v>
      </c>
      <c r="AW237" s="163" t="n">
        <f aca="false">AW238-AV238</f>
        <v>0.024</v>
      </c>
      <c r="AX237" s="163" t="n">
        <f aca="false">AX238-AW238</f>
        <v>0.332</v>
      </c>
      <c r="AY237" s="163" t="n">
        <f aca="false">AY238-AX238</f>
        <v>0</v>
      </c>
      <c r="AZ237" s="163" t="n">
        <f aca="false">AZ238-AY238</f>
        <v>0</v>
      </c>
      <c r="BA237" s="163" t="n">
        <f aca="false">BA238-AZ238</f>
        <v>0</v>
      </c>
      <c r="BB237" s="163" t="n">
        <f aca="false">BB238-BA238</f>
        <v>0</v>
      </c>
      <c r="BC237" s="165" t="n">
        <f aca="false">SUM(D237:BB237)</f>
        <v>1</v>
      </c>
      <c r="BD237" s="162"/>
    </row>
    <row r="238" customFormat="false" ht="12.75" hidden="false" customHeight="false" outlineLevel="0" collapsed="false">
      <c r="A238" s="155"/>
      <c r="B238" s="162" t="s">
        <v>131</v>
      </c>
      <c r="C238" s="157"/>
      <c r="D238" s="163" t="n">
        <f aca="false">D237</f>
        <v>0</v>
      </c>
      <c r="E238" s="163" t="n">
        <f aca="false">+D238+E237</f>
        <v>0</v>
      </c>
      <c r="F238" s="163" t="n">
        <f aca="false">+E238+F237</f>
        <v>0</v>
      </c>
      <c r="G238" s="163" t="n">
        <f aca="false">+F238+G237</f>
        <v>0</v>
      </c>
      <c r="H238" s="163" t="n">
        <f aca="false">+G238+H237</f>
        <v>0</v>
      </c>
      <c r="I238" s="163" t="n">
        <f aca="false">+H238+I237</f>
        <v>0</v>
      </c>
      <c r="J238" s="163" t="n">
        <f aca="false">+I238+J237</f>
        <v>0</v>
      </c>
      <c r="K238" s="163" t="n">
        <f aca="false">+J238+K237</f>
        <v>0</v>
      </c>
      <c r="L238" s="163" t="n">
        <f aca="false">+K238+L237</f>
        <v>0</v>
      </c>
      <c r="M238" s="163" t="n">
        <f aca="false">+L238+M237</f>
        <v>0</v>
      </c>
      <c r="N238" s="163" t="n">
        <f aca="false">+M238+N237</f>
        <v>0</v>
      </c>
      <c r="O238" s="163" t="n">
        <f aca="false">+N238+O237</f>
        <v>0</v>
      </c>
      <c r="P238" s="163" t="n">
        <f aca="false">+O238+P237</f>
        <v>0</v>
      </c>
      <c r="Q238" s="163" t="n">
        <f aca="false">+P238+Q237</f>
        <v>0</v>
      </c>
      <c r="R238" s="163" t="n">
        <v>0.05</v>
      </c>
      <c r="S238" s="163" t="n">
        <v>0.05</v>
      </c>
      <c r="T238" s="163" t="n">
        <v>0.05</v>
      </c>
      <c r="U238" s="163" t="n">
        <v>0.05</v>
      </c>
      <c r="V238" s="163" t="n">
        <v>0.05</v>
      </c>
      <c r="W238" s="163" t="n">
        <v>0.05</v>
      </c>
      <c r="X238" s="163" t="n">
        <v>0.05</v>
      </c>
      <c r="Y238" s="163" t="n">
        <v>0.05</v>
      </c>
      <c r="Z238" s="163" t="n">
        <v>0.05</v>
      </c>
      <c r="AA238" s="163" t="n">
        <v>0.05</v>
      </c>
      <c r="AB238" s="163" t="n">
        <v>0.05</v>
      </c>
      <c r="AC238" s="163" t="n">
        <v>0.05</v>
      </c>
      <c r="AD238" s="163" t="n">
        <v>0.1</v>
      </c>
      <c r="AE238" s="163" t="n">
        <v>0.11</v>
      </c>
      <c r="AF238" s="163" t="n">
        <v>0.12</v>
      </c>
      <c r="AG238" s="164" t="n">
        <v>0.13</v>
      </c>
      <c r="AH238" s="163" t="n">
        <v>0.14</v>
      </c>
      <c r="AI238" s="163" t="n">
        <v>0.15</v>
      </c>
      <c r="AJ238" s="163" t="n">
        <v>0.16</v>
      </c>
      <c r="AK238" s="163" t="n">
        <v>0.179</v>
      </c>
      <c r="AL238" s="163" t="n">
        <v>0.208</v>
      </c>
      <c r="AM238" s="163" t="n">
        <v>0.242</v>
      </c>
      <c r="AN238" s="163" t="n">
        <v>0.303</v>
      </c>
      <c r="AO238" s="163" t="n">
        <v>0.365</v>
      </c>
      <c r="AP238" s="163" t="n">
        <v>0.413</v>
      </c>
      <c r="AQ238" s="163" t="n">
        <v>0.474</v>
      </c>
      <c r="AR238" s="163" t="n">
        <v>0.531</v>
      </c>
      <c r="AS238" s="163" t="n">
        <v>0.556</v>
      </c>
      <c r="AT238" s="163" t="n">
        <v>0.585</v>
      </c>
      <c r="AU238" s="163" t="n">
        <v>0.624</v>
      </c>
      <c r="AV238" s="163" t="n">
        <v>0.644</v>
      </c>
      <c r="AW238" s="163" t="n">
        <v>0.668</v>
      </c>
      <c r="AX238" s="163" t="n">
        <v>1</v>
      </c>
      <c r="AY238" s="163" t="n">
        <v>1</v>
      </c>
      <c r="AZ238" s="163" t="n">
        <v>1</v>
      </c>
      <c r="BA238" s="163" t="n">
        <v>1</v>
      </c>
      <c r="BB238" s="163" t="n">
        <v>1</v>
      </c>
      <c r="BC238" s="165"/>
      <c r="BD238" s="162"/>
    </row>
    <row r="239" customFormat="false" ht="12.75" hidden="false" customHeight="false" outlineLevel="0" collapsed="false">
      <c r="A239" s="155"/>
      <c r="B239" s="167"/>
      <c r="C239" s="157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8"/>
      <c r="P239" s="168"/>
      <c r="Q239" s="168"/>
      <c r="R239" s="168"/>
      <c r="S239" s="168"/>
      <c r="T239" s="168"/>
      <c r="U239" s="168"/>
      <c r="V239" s="168"/>
      <c r="W239" s="168"/>
      <c r="X239" s="168"/>
      <c r="Y239" s="168"/>
      <c r="Z239" s="168"/>
      <c r="AA239" s="168"/>
      <c r="AB239" s="168"/>
      <c r="AC239" s="168"/>
      <c r="AD239" s="168"/>
      <c r="AE239" s="168"/>
      <c r="AF239" s="168"/>
      <c r="AG239" s="169"/>
      <c r="AH239" s="168"/>
      <c r="AI239" s="168"/>
      <c r="AJ239" s="168"/>
      <c r="AK239" s="168"/>
      <c r="AL239" s="168"/>
      <c r="AM239" s="168"/>
      <c r="AN239" s="168"/>
      <c r="AO239" s="168"/>
      <c r="AP239" s="168"/>
      <c r="AQ239" s="168"/>
      <c r="AR239" s="168"/>
      <c r="AS239" s="168"/>
      <c r="AT239" s="168"/>
      <c r="AU239" s="168"/>
      <c r="AV239" s="168"/>
      <c r="AW239" s="168"/>
      <c r="AX239" s="168"/>
      <c r="AY239" s="168"/>
      <c r="AZ239" s="168"/>
      <c r="BA239" s="168"/>
      <c r="BB239" s="168"/>
      <c r="BC239" s="170"/>
      <c r="BD239" s="167"/>
    </row>
    <row r="240" customFormat="false" ht="12.75" hidden="false" customHeight="false" outlineLevel="0" collapsed="false">
      <c r="A240" s="155"/>
      <c r="B240" s="172" t="s">
        <v>132</v>
      </c>
      <c r="C240" s="173" t="n">
        <v>68.587</v>
      </c>
      <c r="D240" s="174" t="n">
        <f aca="false">+D236*$C240</f>
        <v>0</v>
      </c>
      <c r="E240" s="174" t="n">
        <f aca="false">+E236*$C240</f>
        <v>0</v>
      </c>
      <c r="F240" s="174" t="n">
        <f aca="false">+F236*$C240</f>
        <v>0</v>
      </c>
      <c r="G240" s="174" t="n">
        <f aca="false">+G236*$C240</f>
        <v>0</v>
      </c>
      <c r="H240" s="174" t="n">
        <f aca="false">+H236*$C240</f>
        <v>0</v>
      </c>
      <c r="I240" s="174" t="n">
        <f aca="false">+I236*$C240</f>
        <v>0</v>
      </c>
      <c r="J240" s="174" t="n">
        <f aca="false">+J236*$C240</f>
        <v>0</v>
      </c>
      <c r="K240" s="174" t="n">
        <f aca="false">+K236*$C240</f>
        <v>0</v>
      </c>
      <c r="L240" s="174" t="n">
        <f aca="false">+L236*$C240</f>
        <v>0</v>
      </c>
      <c r="M240" s="174" t="n">
        <f aca="false">+M236*$C240</f>
        <v>0</v>
      </c>
      <c r="N240" s="174" t="n">
        <f aca="false">+N236*$C240</f>
        <v>0</v>
      </c>
      <c r="O240" s="174" t="n">
        <f aca="false">+O236*$C240</f>
        <v>0</v>
      </c>
      <c r="P240" s="174" t="n">
        <f aca="false">+P236*$C240</f>
        <v>0</v>
      </c>
      <c r="Q240" s="174" t="n">
        <f aca="false">+Q236*$C240</f>
        <v>0</v>
      </c>
      <c r="R240" s="174" t="n">
        <f aca="false">+R236*$C240</f>
        <v>0</v>
      </c>
      <c r="S240" s="174" t="n">
        <f aca="false">+S236*$C240</f>
        <v>0</v>
      </c>
      <c r="T240" s="174" t="n">
        <f aca="false">+T236*$C240</f>
        <v>0</v>
      </c>
      <c r="U240" s="174" t="n">
        <f aca="false">+U236*$C240</f>
        <v>0</v>
      </c>
      <c r="V240" s="174" t="n">
        <f aca="false">+V236*$C240</f>
        <v>0</v>
      </c>
      <c r="W240" s="174" t="n">
        <f aca="false">+W236*$C240</f>
        <v>0</v>
      </c>
      <c r="X240" s="174" t="n">
        <f aca="false">+X236*$C240</f>
        <v>0</v>
      </c>
      <c r="Y240" s="174" t="n">
        <f aca="false">+Y236*$C240</f>
        <v>0</v>
      </c>
      <c r="Z240" s="174" t="n">
        <f aca="false">+Z236*$C240</f>
        <v>0</v>
      </c>
      <c r="AA240" s="174" t="n">
        <f aca="false">+AA236*$C240</f>
        <v>0</v>
      </c>
      <c r="AB240" s="174" t="n">
        <f aca="false">+AB236*$C240</f>
        <v>0</v>
      </c>
      <c r="AC240" s="174" t="n">
        <f aca="false">+AC236*$C240</f>
        <v>3.42935</v>
      </c>
      <c r="AD240" s="174" t="n">
        <f aca="false">+AD236*$C240</f>
        <v>6.8587</v>
      </c>
      <c r="AE240" s="174" t="n">
        <f aca="false">+AE236*$C240</f>
        <v>7.54457</v>
      </c>
      <c r="AF240" s="174" t="n">
        <f aca="false">+AF236*$C240</f>
        <v>8.23044</v>
      </c>
      <c r="AG240" s="175" t="n">
        <f aca="false">+AG236*$C240</f>
        <v>8.91631</v>
      </c>
      <c r="AH240" s="174" t="n">
        <f aca="false">+AH236*$C240</f>
        <v>9.60218</v>
      </c>
      <c r="AI240" s="174" t="n">
        <f aca="false">+AI236*$C240</f>
        <v>10.28805</v>
      </c>
      <c r="AJ240" s="174" t="n">
        <f aca="false">+AJ236*$C240</f>
        <v>10.97392</v>
      </c>
      <c r="AK240" s="174" t="n">
        <f aca="false">+AK236*$C240</f>
        <v>13.7174</v>
      </c>
      <c r="AL240" s="174" t="n">
        <f aca="false">+AL236*$C240</f>
        <v>17.14675</v>
      </c>
      <c r="AM240" s="174" t="n">
        <f aca="false">+AM236*$C240</f>
        <v>20.5761</v>
      </c>
      <c r="AN240" s="174" t="n">
        <f aca="false">+AN236*$C240</f>
        <v>24.00545</v>
      </c>
      <c r="AO240" s="174" t="n">
        <f aca="false">+AO236*$C240</f>
        <v>27.4348</v>
      </c>
      <c r="AP240" s="174" t="n">
        <f aca="false">+AP236*$C240</f>
        <v>30.86415</v>
      </c>
      <c r="AQ240" s="174" t="n">
        <f aca="false">+AQ236*$C240</f>
        <v>34.2935</v>
      </c>
      <c r="AR240" s="174" t="n">
        <f aca="false">+AR236*$C240</f>
        <v>37.72285</v>
      </c>
      <c r="AS240" s="174" t="n">
        <f aca="false">+AS236*$C240</f>
        <v>41.1522</v>
      </c>
      <c r="AT240" s="174" t="n">
        <f aca="false">+AT236*$C240</f>
        <v>44.58155</v>
      </c>
      <c r="AU240" s="174" t="n">
        <f aca="false">+AU236*$C240</f>
        <v>48.0109</v>
      </c>
      <c r="AV240" s="174" t="n">
        <f aca="false">+AV236*$C240</f>
        <v>54.8696</v>
      </c>
      <c r="AW240" s="174" t="n">
        <f aca="false">+AW236*$C240</f>
        <v>65.15765</v>
      </c>
      <c r="AX240" s="174" t="n">
        <f aca="false">+AX236*$C240</f>
        <v>68.587</v>
      </c>
      <c r="AY240" s="174" t="n">
        <f aca="false">+AY236*$C240</f>
        <v>68.587</v>
      </c>
      <c r="AZ240" s="174" t="n">
        <f aca="false">+AZ236*$C240</f>
        <v>68.587</v>
      </c>
      <c r="BA240" s="174" t="n">
        <f aca="false">+BA236*$C240</f>
        <v>68.587</v>
      </c>
      <c r="BB240" s="174" t="n">
        <f aca="false">+BB236*$C240</f>
        <v>68.587</v>
      </c>
      <c r="BC240" s="176"/>
      <c r="BD240" s="177"/>
      <c r="BE240" s="177"/>
      <c r="BF240" s="177"/>
      <c r="BG240" s="177"/>
      <c r="BH240" s="177"/>
      <c r="BI240" s="177"/>
      <c r="BJ240" s="177"/>
      <c r="BK240" s="177"/>
      <c r="BL240" s="177"/>
      <c r="BM240" s="177"/>
      <c r="BN240" s="177"/>
      <c r="BO240" s="177"/>
      <c r="BP240" s="177"/>
      <c r="BQ240" s="177"/>
      <c r="BR240" s="177"/>
      <c r="BS240" s="177"/>
      <c r="BT240" s="177"/>
      <c r="BU240" s="177"/>
      <c r="BV240" s="177"/>
      <c r="BW240" s="177"/>
      <c r="BX240" s="177"/>
      <c r="BY240" s="177"/>
      <c r="BZ240" s="177"/>
      <c r="CA240" s="177"/>
      <c r="CB240" s="177"/>
      <c r="CC240" s="177"/>
      <c r="CD240" s="177"/>
      <c r="CE240" s="177"/>
      <c r="CF240" s="177"/>
      <c r="CG240" s="177"/>
      <c r="CH240" s="177"/>
      <c r="CI240" s="177"/>
      <c r="CJ240" s="177"/>
      <c r="CK240" s="177"/>
    </row>
    <row r="241" customFormat="false" ht="13.5" hidden="false" customHeight="false" outlineLevel="0" collapsed="false">
      <c r="A241" s="155"/>
      <c r="B241" s="178" t="s">
        <v>133</v>
      </c>
      <c r="C241" s="179" t="str">
        <f aca="false">+'NTP or Sold'!B42</f>
        <v>Committed</v>
      </c>
      <c r="D241" s="180" t="n">
        <f aca="false">+D238*$C240</f>
        <v>0</v>
      </c>
      <c r="E241" s="180" t="n">
        <f aca="false">+E238*$C240</f>
        <v>0</v>
      </c>
      <c r="F241" s="180" t="n">
        <f aca="false">+F238*$C240</f>
        <v>0</v>
      </c>
      <c r="G241" s="180" t="n">
        <f aca="false">+G238*$C240</f>
        <v>0</v>
      </c>
      <c r="H241" s="180" t="n">
        <f aca="false">+H238*$C240</f>
        <v>0</v>
      </c>
      <c r="I241" s="180" t="n">
        <f aca="false">+I238*$C240</f>
        <v>0</v>
      </c>
      <c r="J241" s="180" t="n">
        <f aca="false">+J238*$C240</f>
        <v>0</v>
      </c>
      <c r="K241" s="180" t="n">
        <f aca="false">+K238*$C240</f>
        <v>0</v>
      </c>
      <c r="L241" s="180" t="n">
        <f aca="false">+L238*$C240</f>
        <v>0</v>
      </c>
      <c r="M241" s="180" t="n">
        <f aca="false">+M238*$C240</f>
        <v>0</v>
      </c>
      <c r="N241" s="180" t="n">
        <f aca="false">+N238*$C240</f>
        <v>0</v>
      </c>
      <c r="O241" s="180" t="n">
        <f aca="false">+O238*$C240</f>
        <v>0</v>
      </c>
      <c r="P241" s="180" t="n">
        <f aca="false">+P238*$C240</f>
        <v>0</v>
      </c>
      <c r="Q241" s="180" t="n">
        <f aca="false">+Q238*$C240</f>
        <v>0</v>
      </c>
      <c r="R241" s="180" t="n">
        <f aca="false">+R238*$C240</f>
        <v>3.42935</v>
      </c>
      <c r="S241" s="180" t="n">
        <f aca="false">+S238*$C240</f>
        <v>3.42935</v>
      </c>
      <c r="T241" s="180" t="n">
        <f aca="false">+T238*$C240</f>
        <v>3.42935</v>
      </c>
      <c r="U241" s="180" t="n">
        <f aca="false">+U238*$C240</f>
        <v>3.42935</v>
      </c>
      <c r="V241" s="180" t="n">
        <f aca="false">+V238*$C240</f>
        <v>3.42935</v>
      </c>
      <c r="W241" s="180" t="n">
        <f aca="false">+W238*$C240</f>
        <v>3.42935</v>
      </c>
      <c r="X241" s="180" t="n">
        <f aca="false">+X238*$C240</f>
        <v>3.42935</v>
      </c>
      <c r="Y241" s="180" t="n">
        <f aca="false">+Y238*$C240</f>
        <v>3.42935</v>
      </c>
      <c r="Z241" s="180" t="n">
        <f aca="false">+Z238*$C240</f>
        <v>3.42935</v>
      </c>
      <c r="AA241" s="180" t="n">
        <f aca="false">+AA238*$C240</f>
        <v>3.42935</v>
      </c>
      <c r="AB241" s="180" t="n">
        <f aca="false">+AB238*$C240</f>
        <v>3.42935</v>
      </c>
      <c r="AC241" s="180" t="n">
        <f aca="false">+AC238*$C240</f>
        <v>3.42935</v>
      </c>
      <c r="AD241" s="180" t="n">
        <f aca="false">+AD238*$C240</f>
        <v>6.8587</v>
      </c>
      <c r="AE241" s="180" t="n">
        <f aca="false">+AE238*$C240</f>
        <v>7.54457</v>
      </c>
      <c r="AF241" s="180" t="n">
        <f aca="false">+AF238*$C240</f>
        <v>8.23044</v>
      </c>
      <c r="AG241" s="181" t="n">
        <f aca="false">+AG238*$C240</f>
        <v>8.91631</v>
      </c>
      <c r="AH241" s="180" t="n">
        <f aca="false">+AH238*$C240</f>
        <v>9.60218</v>
      </c>
      <c r="AI241" s="180" t="n">
        <f aca="false">+AI238*$C240</f>
        <v>10.28805</v>
      </c>
      <c r="AJ241" s="180" t="n">
        <f aca="false">+AJ238*$C240</f>
        <v>10.97392</v>
      </c>
      <c r="AK241" s="180" t="n">
        <f aca="false">+AK238*$C240</f>
        <v>12.277073</v>
      </c>
      <c r="AL241" s="180" t="n">
        <f aca="false">+AL238*$C240</f>
        <v>14.266096</v>
      </c>
      <c r="AM241" s="180" t="n">
        <f aca="false">+AM238*$C240</f>
        <v>16.598054</v>
      </c>
      <c r="AN241" s="180" t="n">
        <f aca="false">+AN238*$C240</f>
        <v>20.781861</v>
      </c>
      <c r="AO241" s="180" t="n">
        <f aca="false">+AO238*$C240</f>
        <v>25.034255</v>
      </c>
      <c r="AP241" s="180" t="n">
        <f aca="false">+AP238*$C240</f>
        <v>28.326431</v>
      </c>
      <c r="AQ241" s="180" t="n">
        <f aca="false">+AQ238*$C240</f>
        <v>32.510238</v>
      </c>
      <c r="AR241" s="180" t="n">
        <f aca="false">+AR238*$C240</f>
        <v>36.419697</v>
      </c>
      <c r="AS241" s="180" t="n">
        <f aca="false">+AS238*$C240</f>
        <v>38.134372</v>
      </c>
      <c r="AT241" s="180" t="n">
        <f aca="false">+AT238*$C240</f>
        <v>40.123395</v>
      </c>
      <c r="AU241" s="180" t="n">
        <f aca="false">+AU238*$C240</f>
        <v>42.798288</v>
      </c>
      <c r="AV241" s="180" t="n">
        <f aca="false">+AV238*$C240</f>
        <v>44.170028</v>
      </c>
      <c r="AW241" s="180" t="n">
        <f aca="false">+AW238*$C240</f>
        <v>45.816116</v>
      </c>
      <c r="AX241" s="180" t="n">
        <f aca="false">+AX238*$C240</f>
        <v>68.587</v>
      </c>
      <c r="AY241" s="180" t="n">
        <f aca="false">+AY238*$C240</f>
        <v>68.587</v>
      </c>
      <c r="AZ241" s="180" t="n">
        <f aca="false">+AZ238*$C240</f>
        <v>68.587</v>
      </c>
      <c r="BA241" s="180" t="n">
        <f aca="false">+BA238*$C240</f>
        <v>68.587</v>
      </c>
      <c r="BB241" s="180" t="n">
        <f aca="false">+BB238*$C240</f>
        <v>68.587</v>
      </c>
      <c r="BC241" s="182"/>
      <c r="BD241" s="183"/>
      <c r="BE241" s="183"/>
      <c r="BF241" s="183"/>
      <c r="BG241" s="183"/>
      <c r="BH241" s="183"/>
      <c r="BI241" s="183"/>
      <c r="BJ241" s="183"/>
      <c r="BK241" s="183"/>
      <c r="BL241" s="183"/>
      <c r="BM241" s="183"/>
      <c r="BN241" s="183"/>
      <c r="BO241" s="183"/>
      <c r="BP241" s="183"/>
      <c r="BQ241" s="183"/>
      <c r="BR241" s="183"/>
      <c r="BS241" s="183"/>
      <c r="BT241" s="183"/>
      <c r="BU241" s="183"/>
      <c r="BV241" s="183"/>
      <c r="BW241" s="183"/>
      <c r="BX241" s="183"/>
      <c r="BY241" s="183"/>
      <c r="BZ241" s="183"/>
      <c r="CA241" s="183"/>
      <c r="CB241" s="183"/>
      <c r="CC241" s="183"/>
      <c r="CD241" s="183"/>
      <c r="CE241" s="183"/>
      <c r="CF241" s="183"/>
      <c r="CG241" s="183"/>
      <c r="CH241" s="183"/>
      <c r="CI241" s="183"/>
      <c r="CJ241" s="183"/>
      <c r="CK241" s="183"/>
    </row>
    <row r="242" customFormat="false" ht="13.5" hidden="false" customHeight="false" outlineLevel="0" collapsed="false">
      <c r="A242" s="155" t="n">
        <f aca="false">+A234+1</f>
        <v>4</v>
      </c>
      <c r="B242" s="156" t="str">
        <f aca="false">+'NTP or Sold'!G43</f>
        <v>7FA</v>
      </c>
      <c r="C242" s="157" t="str">
        <f aca="false">+'NTP or Sold'!S43</f>
        <v>Pastoria Expansion</v>
      </c>
      <c r="D242" s="158"/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  <c r="AA242" s="158"/>
      <c r="AB242" s="158"/>
      <c r="AC242" s="158"/>
      <c r="AD242" s="158"/>
      <c r="AE242" s="158"/>
      <c r="AF242" s="158"/>
      <c r="AG242" s="159"/>
      <c r="AH242" s="158"/>
      <c r="AI242" s="158"/>
      <c r="AJ242" s="158"/>
      <c r="AK242" s="158"/>
      <c r="AL242" s="158"/>
      <c r="AM242" s="158"/>
      <c r="AN242" s="158"/>
      <c r="AO242" s="158"/>
      <c r="AP242" s="158"/>
      <c r="AQ242" s="158"/>
      <c r="AR242" s="158"/>
      <c r="AS242" s="158"/>
      <c r="AT242" s="158"/>
      <c r="AU242" s="158"/>
      <c r="AV242" s="158"/>
      <c r="AW242" s="158"/>
      <c r="AX242" s="158"/>
      <c r="AY242" s="158"/>
      <c r="AZ242" s="158"/>
      <c r="BA242" s="158"/>
      <c r="BB242" s="158"/>
      <c r="BC242" s="160"/>
      <c r="BD242" s="279"/>
      <c r="BE242" s="279"/>
      <c r="BF242" s="279"/>
      <c r="BG242" s="279"/>
      <c r="BH242" s="279"/>
      <c r="BI242" s="279"/>
      <c r="BJ242" s="279"/>
      <c r="BK242" s="279"/>
      <c r="BL242" s="279"/>
      <c r="BM242" s="279"/>
      <c r="BN242" s="279"/>
      <c r="BO242" s="279"/>
      <c r="BP242" s="279"/>
      <c r="BQ242" s="279"/>
      <c r="BR242" s="279"/>
      <c r="BS242" s="279"/>
      <c r="BT242" s="279"/>
      <c r="BU242" s="279"/>
      <c r="BV242" s="279"/>
      <c r="BW242" s="279"/>
      <c r="BX242" s="279"/>
      <c r="BY242" s="279"/>
      <c r="BZ242" s="279"/>
      <c r="CA242" s="279"/>
      <c r="CB242" s="279"/>
      <c r="CC242" s="279"/>
      <c r="CD242" s="279"/>
      <c r="CE242" s="279"/>
      <c r="CF242" s="279"/>
      <c r="CG242" s="279"/>
      <c r="CH242" s="279"/>
      <c r="CI242" s="279"/>
      <c r="CJ242" s="279"/>
      <c r="CK242" s="279"/>
    </row>
    <row r="243" customFormat="false" ht="12.75" hidden="false" customHeight="false" outlineLevel="0" collapsed="false">
      <c r="A243" s="155"/>
      <c r="B243" s="162" t="s">
        <v>128</v>
      </c>
      <c r="C243" s="157"/>
      <c r="D243" s="163" t="n">
        <v>0</v>
      </c>
      <c r="E243" s="163" t="n">
        <v>0</v>
      </c>
      <c r="F243" s="163" t="n">
        <v>0</v>
      </c>
      <c r="G243" s="163" t="n">
        <v>0</v>
      </c>
      <c r="H243" s="163" t="n">
        <v>0</v>
      </c>
      <c r="I243" s="163" t="n">
        <v>0</v>
      </c>
      <c r="J243" s="163" t="n">
        <v>0</v>
      </c>
      <c r="K243" s="163" t="n">
        <v>0</v>
      </c>
      <c r="L243" s="163" t="n">
        <v>0</v>
      </c>
      <c r="M243" s="163" t="n">
        <v>0</v>
      </c>
      <c r="N243" s="163" t="n">
        <v>0</v>
      </c>
      <c r="O243" s="163" t="n">
        <v>0</v>
      </c>
      <c r="P243" s="163" t="n">
        <v>0</v>
      </c>
      <c r="Q243" s="163" t="n">
        <v>0</v>
      </c>
      <c r="R243" s="163" t="n">
        <v>0</v>
      </c>
      <c r="S243" s="163" t="n">
        <v>0</v>
      </c>
      <c r="T243" s="163" t="n">
        <v>0</v>
      </c>
      <c r="U243" s="163" t="n">
        <v>0</v>
      </c>
      <c r="V243" s="163" t="n">
        <v>0</v>
      </c>
      <c r="W243" s="163" t="n">
        <v>0</v>
      </c>
      <c r="X243" s="163" t="n">
        <v>0</v>
      </c>
      <c r="Y243" s="163" t="n">
        <v>0</v>
      </c>
      <c r="Z243" s="163" t="n">
        <v>0</v>
      </c>
      <c r="AA243" s="163" t="n">
        <v>0</v>
      </c>
      <c r="AB243" s="163" t="n">
        <v>0</v>
      </c>
      <c r="AC243" s="163" t="n">
        <v>0.05</v>
      </c>
      <c r="AD243" s="163" t="n">
        <v>0.05</v>
      </c>
      <c r="AE243" s="163" t="n">
        <v>0.01</v>
      </c>
      <c r="AF243" s="163" t="n">
        <v>0.01</v>
      </c>
      <c r="AG243" s="164" t="n">
        <v>0.01</v>
      </c>
      <c r="AH243" s="163" t="n">
        <v>0.01</v>
      </c>
      <c r="AI243" s="163" t="n">
        <v>0.01</v>
      </c>
      <c r="AJ243" s="163" t="n">
        <v>0.01</v>
      </c>
      <c r="AK243" s="163" t="n">
        <v>0.04</v>
      </c>
      <c r="AL243" s="163" t="n">
        <v>0.05</v>
      </c>
      <c r="AM243" s="163" t="n">
        <v>0.05</v>
      </c>
      <c r="AN243" s="163" t="n">
        <v>0.05</v>
      </c>
      <c r="AO243" s="163" t="n">
        <v>0.05</v>
      </c>
      <c r="AP243" s="163" t="n">
        <v>0.05</v>
      </c>
      <c r="AQ243" s="163" t="n">
        <v>0.05</v>
      </c>
      <c r="AR243" s="163" t="n">
        <v>0.05</v>
      </c>
      <c r="AS243" s="163" t="n">
        <v>0.05</v>
      </c>
      <c r="AT243" s="163" t="n">
        <v>0.05</v>
      </c>
      <c r="AU243" s="163" t="n">
        <v>0.05</v>
      </c>
      <c r="AV243" s="163" t="n">
        <v>0.1</v>
      </c>
      <c r="AW243" s="163" t="n">
        <v>0.15</v>
      </c>
      <c r="AX243" s="163" t="n">
        <v>0.05</v>
      </c>
      <c r="AY243" s="163" t="n">
        <v>0</v>
      </c>
      <c r="AZ243" s="163" t="n">
        <v>0</v>
      </c>
      <c r="BA243" s="163" t="n">
        <v>0</v>
      </c>
      <c r="BB243" s="163" t="n">
        <v>0</v>
      </c>
      <c r="BC243" s="165" t="n">
        <f aca="false">SUM(D243:BB243)</f>
        <v>1</v>
      </c>
      <c r="BD243" s="279"/>
      <c r="BE243" s="279"/>
      <c r="BF243" s="279"/>
      <c r="BG243" s="279"/>
      <c r="BH243" s="279"/>
      <c r="BI243" s="279"/>
      <c r="BJ243" s="279"/>
      <c r="BK243" s="279"/>
      <c r="BL243" s="279"/>
      <c r="BM243" s="279"/>
      <c r="BN243" s="279"/>
      <c r="BO243" s="279"/>
      <c r="BP243" s="279"/>
      <c r="BQ243" s="279"/>
      <c r="BR243" s="279"/>
      <c r="BS243" s="279"/>
      <c r="BT243" s="279"/>
      <c r="BU243" s="279"/>
      <c r="BV243" s="279"/>
      <c r="BW243" s="279"/>
      <c r="BX243" s="279"/>
      <c r="BY243" s="279"/>
      <c r="BZ243" s="279"/>
      <c r="CA243" s="279"/>
      <c r="CB243" s="279"/>
      <c r="CC243" s="279"/>
      <c r="CD243" s="279"/>
      <c r="CE243" s="279"/>
      <c r="CF243" s="279"/>
      <c r="CG243" s="279"/>
      <c r="CH243" s="279"/>
      <c r="CI243" s="279"/>
      <c r="CJ243" s="279"/>
      <c r="CK243" s="279"/>
    </row>
    <row r="244" customFormat="false" ht="12.75" hidden="false" customHeight="false" outlineLevel="0" collapsed="false">
      <c r="A244" s="155"/>
      <c r="B244" s="162" t="s">
        <v>129</v>
      </c>
      <c r="C244" s="157"/>
      <c r="D244" s="163" t="n">
        <f aca="false">D243</f>
        <v>0</v>
      </c>
      <c r="E244" s="163" t="n">
        <f aca="false">+D244+E243</f>
        <v>0</v>
      </c>
      <c r="F244" s="163" t="n">
        <f aca="false">+E244+F243</f>
        <v>0</v>
      </c>
      <c r="G244" s="163" t="n">
        <f aca="false">+F244+G243</f>
        <v>0</v>
      </c>
      <c r="H244" s="163" t="n">
        <f aca="false">+G244+H243</f>
        <v>0</v>
      </c>
      <c r="I244" s="163" t="n">
        <f aca="false">+H244+I243</f>
        <v>0</v>
      </c>
      <c r="J244" s="163" t="n">
        <f aca="false">+I244+J243</f>
        <v>0</v>
      </c>
      <c r="K244" s="163" t="n">
        <f aca="false">+J244+K243</f>
        <v>0</v>
      </c>
      <c r="L244" s="163" t="n">
        <f aca="false">+K244+L243</f>
        <v>0</v>
      </c>
      <c r="M244" s="163" t="n">
        <f aca="false">+L244+M243</f>
        <v>0</v>
      </c>
      <c r="N244" s="163" t="n">
        <f aca="false">+M244+N243</f>
        <v>0</v>
      </c>
      <c r="O244" s="163" t="n">
        <f aca="false">+N244+O243</f>
        <v>0</v>
      </c>
      <c r="P244" s="163" t="n">
        <f aca="false">+O244+P243</f>
        <v>0</v>
      </c>
      <c r="Q244" s="163" t="n">
        <f aca="false">+P244+Q243</f>
        <v>0</v>
      </c>
      <c r="R244" s="163" t="n">
        <f aca="false">+Q244+R243</f>
        <v>0</v>
      </c>
      <c r="S244" s="163" t="n">
        <f aca="false">+R244+S243</f>
        <v>0</v>
      </c>
      <c r="T244" s="163" t="n">
        <f aca="false">+S244+T243</f>
        <v>0</v>
      </c>
      <c r="U244" s="163" t="n">
        <f aca="false">+T244+U243</f>
        <v>0</v>
      </c>
      <c r="V244" s="163" t="n">
        <f aca="false">+U244+V243</f>
        <v>0</v>
      </c>
      <c r="W244" s="163" t="n">
        <f aca="false">+V244+W243</f>
        <v>0</v>
      </c>
      <c r="X244" s="163" t="n">
        <f aca="false">+W244+X243</f>
        <v>0</v>
      </c>
      <c r="Y244" s="163" t="n">
        <f aca="false">+X244+Y243</f>
        <v>0</v>
      </c>
      <c r="Z244" s="163" t="n">
        <f aca="false">+Y244+Z243</f>
        <v>0</v>
      </c>
      <c r="AA244" s="163" t="n">
        <f aca="false">+Z244+AA243</f>
        <v>0</v>
      </c>
      <c r="AB244" s="163" t="n">
        <f aca="false">+AA244+AB243</f>
        <v>0</v>
      </c>
      <c r="AC244" s="163" t="n">
        <f aca="false">+AB244+AC243</f>
        <v>0.05</v>
      </c>
      <c r="AD244" s="163" t="n">
        <f aca="false">+AC244+AD243</f>
        <v>0.1</v>
      </c>
      <c r="AE244" s="163" t="n">
        <f aca="false">+AD244+AE243</f>
        <v>0.11</v>
      </c>
      <c r="AF244" s="163" t="n">
        <f aca="false">+AE244+AF243</f>
        <v>0.12</v>
      </c>
      <c r="AG244" s="164" t="n">
        <f aca="false">+AF244+AG243</f>
        <v>0.13</v>
      </c>
      <c r="AH244" s="163" t="n">
        <f aca="false">+AG244+AH243</f>
        <v>0.14</v>
      </c>
      <c r="AI244" s="163" t="n">
        <f aca="false">+AH244+AI243</f>
        <v>0.15</v>
      </c>
      <c r="AJ244" s="163" t="n">
        <f aca="false">+AI244+AJ243</f>
        <v>0.16</v>
      </c>
      <c r="AK244" s="163" t="n">
        <f aca="false">+AJ244+AK243</f>
        <v>0.2</v>
      </c>
      <c r="AL244" s="163" t="n">
        <f aca="false">+AK244+AL243</f>
        <v>0.25</v>
      </c>
      <c r="AM244" s="163" t="n">
        <f aca="false">+AL244+AM243</f>
        <v>0.3</v>
      </c>
      <c r="AN244" s="163" t="n">
        <f aca="false">+AM244+AN243</f>
        <v>0.35</v>
      </c>
      <c r="AO244" s="163" t="n">
        <f aca="false">+AN244+AO243</f>
        <v>0.4</v>
      </c>
      <c r="AP244" s="163" t="n">
        <f aca="false">+AO244+AP243</f>
        <v>0.45</v>
      </c>
      <c r="AQ244" s="163" t="n">
        <f aca="false">+AP244+AQ243</f>
        <v>0.5</v>
      </c>
      <c r="AR244" s="163" t="n">
        <f aca="false">+AQ244+AR243</f>
        <v>0.55</v>
      </c>
      <c r="AS244" s="163" t="n">
        <f aca="false">+AR244+AS243</f>
        <v>0.6</v>
      </c>
      <c r="AT244" s="163" t="n">
        <f aca="false">+AS244+AT243</f>
        <v>0.65</v>
      </c>
      <c r="AU244" s="163" t="n">
        <f aca="false">+AT244+AU243</f>
        <v>0.7</v>
      </c>
      <c r="AV244" s="163" t="n">
        <f aca="false">+AU244+AV243</f>
        <v>0.8</v>
      </c>
      <c r="AW244" s="163" t="n">
        <f aca="false">+AV244+AW243</f>
        <v>0.95</v>
      </c>
      <c r="AX244" s="163" t="n">
        <f aca="false">+AW244+AX243</f>
        <v>1</v>
      </c>
      <c r="AY244" s="163" t="n">
        <f aca="false">+AX244+AY243</f>
        <v>1</v>
      </c>
      <c r="AZ244" s="163" t="n">
        <f aca="false">+AY244+AZ243</f>
        <v>1</v>
      </c>
      <c r="BA244" s="163" t="n">
        <f aca="false">+AZ244+BA243</f>
        <v>1</v>
      </c>
      <c r="BB244" s="163" t="n">
        <f aca="false">+BA244+BB243</f>
        <v>1</v>
      </c>
      <c r="BC244" s="165"/>
      <c r="BD244" s="279"/>
      <c r="BE244" s="279"/>
      <c r="BF244" s="279"/>
      <c r="BG244" s="279"/>
      <c r="BH244" s="279"/>
      <c r="BI244" s="279"/>
      <c r="BJ244" s="279"/>
      <c r="BK244" s="279"/>
      <c r="BL244" s="279"/>
      <c r="BM244" s="279"/>
      <c r="BN244" s="279"/>
      <c r="BO244" s="279"/>
      <c r="BP244" s="279"/>
      <c r="BQ244" s="279"/>
      <c r="BR244" s="279"/>
      <c r="BS244" s="279"/>
      <c r="BT244" s="279"/>
      <c r="BU244" s="279"/>
      <c r="BV244" s="279"/>
      <c r="BW244" s="279"/>
      <c r="BX244" s="279"/>
      <c r="BY244" s="279"/>
      <c r="BZ244" s="279"/>
      <c r="CA244" s="279"/>
      <c r="CB244" s="279"/>
      <c r="CC244" s="279"/>
      <c r="CD244" s="279"/>
      <c r="CE244" s="279"/>
      <c r="CF244" s="279"/>
      <c r="CG244" s="279"/>
      <c r="CH244" s="279"/>
      <c r="CI244" s="279"/>
      <c r="CJ244" s="279"/>
      <c r="CK244" s="279"/>
    </row>
    <row r="245" customFormat="false" ht="12.75" hidden="false" customHeight="false" outlineLevel="0" collapsed="false">
      <c r="A245" s="155"/>
      <c r="B245" s="162" t="s">
        <v>130</v>
      </c>
      <c r="C245" s="157"/>
      <c r="D245" s="163" t="n">
        <v>0</v>
      </c>
      <c r="E245" s="163" t="n">
        <v>0</v>
      </c>
      <c r="F245" s="163" t="n">
        <v>0</v>
      </c>
      <c r="G245" s="163" t="n">
        <v>0</v>
      </c>
      <c r="H245" s="163" t="n">
        <v>0</v>
      </c>
      <c r="I245" s="163" t="n">
        <v>0</v>
      </c>
      <c r="J245" s="163" t="n">
        <v>0</v>
      </c>
      <c r="K245" s="163" t="n">
        <v>0</v>
      </c>
      <c r="L245" s="163" t="n">
        <v>0</v>
      </c>
      <c r="M245" s="163" t="n">
        <v>0</v>
      </c>
      <c r="N245" s="163" t="n">
        <v>0</v>
      </c>
      <c r="O245" s="163" t="n">
        <v>0</v>
      </c>
      <c r="P245" s="163" t="n">
        <v>0</v>
      </c>
      <c r="Q245" s="163" t="n">
        <v>0</v>
      </c>
      <c r="R245" s="163" t="n">
        <f aca="false">R246-Q246</f>
        <v>0.05</v>
      </c>
      <c r="S245" s="163" t="n">
        <f aca="false">S246-R246</f>
        <v>0</v>
      </c>
      <c r="T245" s="163" t="n">
        <f aca="false">T246-S246</f>
        <v>0</v>
      </c>
      <c r="U245" s="163" t="n">
        <f aca="false">U246-T246</f>
        <v>0</v>
      </c>
      <c r="V245" s="163" t="n">
        <f aca="false">V246-U246</f>
        <v>0</v>
      </c>
      <c r="W245" s="163" t="n">
        <f aca="false">W246-V246</f>
        <v>0</v>
      </c>
      <c r="X245" s="163" t="n">
        <f aca="false">X246-W246</f>
        <v>0</v>
      </c>
      <c r="Y245" s="163" t="n">
        <f aca="false">Y246-X246</f>
        <v>0</v>
      </c>
      <c r="Z245" s="163" t="n">
        <f aca="false">Z246-Y246</f>
        <v>0</v>
      </c>
      <c r="AA245" s="163" t="n">
        <f aca="false">AA246-Z246</f>
        <v>0</v>
      </c>
      <c r="AB245" s="163" t="n">
        <f aca="false">AB246-AA246</f>
        <v>0</v>
      </c>
      <c r="AC245" s="163" t="n">
        <f aca="false">AC246-AB246</f>
        <v>0</v>
      </c>
      <c r="AD245" s="163" t="n">
        <f aca="false">AD246-AC246</f>
        <v>0.05</v>
      </c>
      <c r="AE245" s="163" t="n">
        <f aca="false">AE246-AD246</f>
        <v>0.01</v>
      </c>
      <c r="AF245" s="163" t="n">
        <f aca="false">AF246-AE246</f>
        <v>0.01</v>
      </c>
      <c r="AG245" s="164" t="n">
        <f aca="false">AG246-AF246</f>
        <v>0.01</v>
      </c>
      <c r="AH245" s="163" t="n">
        <f aca="false">AH246-AG246</f>
        <v>0.01</v>
      </c>
      <c r="AI245" s="163" t="n">
        <f aca="false">AI246-AH246</f>
        <v>0.00999999999999998</v>
      </c>
      <c r="AJ245" s="163" t="n">
        <f aca="false">AJ246-AI246</f>
        <v>0.01</v>
      </c>
      <c r="AK245" s="163" t="n">
        <f aca="false">AK246-AJ246</f>
        <v>0.019</v>
      </c>
      <c r="AL245" s="163" t="n">
        <f aca="false">AL246-AK246</f>
        <v>0.029</v>
      </c>
      <c r="AM245" s="163" t="n">
        <f aca="false">AM246-AL246</f>
        <v>0.034</v>
      </c>
      <c r="AN245" s="163" t="n">
        <f aca="false">AN246-AM246</f>
        <v>0.061</v>
      </c>
      <c r="AO245" s="163" t="n">
        <f aca="false">AO246-AN246</f>
        <v>0.062</v>
      </c>
      <c r="AP245" s="163" t="n">
        <f aca="false">AP246-AO246</f>
        <v>0.048</v>
      </c>
      <c r="AQ245" s="163" t="n">
        <f aca="false">AQ246-AP246</f>
        <v>0.061</v>
      </c>
      <c r="AR245" s="163" t="n">
        <f aca="false">AR246-AQ246</f>
        <v>0.0570000000000001</v>
      </c>
      <c r="AS245" s="163" t="n">
        <f aca="false">AS246-AR246</f>
        <v>0.025</v>
      </c>
      <c r="AT245" s="163" t="n">
        <f aca="false">AT246-AS246</f>
        <v>0.0289999999999999</v>
      </c>
      <c r="AU245" s="163" t="n">
        <f aca="false">AU246-AT246</f>
        <v>0.039</v>
      </c>
      <c r="AV245" s="163" t="n">
        <f aca="false">AV246-AU246</f>
        <v>0.02</v>
      </c>
      <c r="AW245" s="163" t="n">
        <f aca="false">AW246-AV246</f>
        <v>0.024</v>
      </c>
      <c r="AX245" s="163" t="n">
        <f aca="false">AX246-AW246</f>
        <v>0.332</v>
      </c>
      <c r="AY245" s="163" t="n">
        <f aca="false">AY246-AX246</f>
        <v>0</v>
      </c>
      <c r="AZ245" s="163" t="n">
        <f aca="false">AZ246-AY246</f>
        <v>0</v>
      </c>
      <c r="BA245" s="163" t="n">
        <f aca="false">BA246-AZ246</f>
        <v>0</v>
      </c>
      <c r="BB245" s="163" t="n">
        <f aca="false">BB246-BA246</f>
        <v>0</v>
      </c>
      <c r="BC245" s="165" t="n">
        <f aca="false">SUM(D245:BB245)</f>
        <v>1</v>
      </c>
      <c r="BD245" s="279"/>
      <c r="BE245" s="279"/>
      <c r="BF245" s="279"/>
      <c r="BG245" s="279"/>
      <c r="BH245" s="279"/>
      <c r="BI245" s="279"/>
      <c r="BJ245" s="279"/>
      <c r="BK245" s="279"/>
      <c r="BL245" s="279"/>
      <c r="BM245" s="279"/>
      <c r="BN245" s="279"/>
      <c r="BO245" s="279"/>
      <c r="BP245" s="279"/>
      <c r="BQ245" s="279"/>
      <c r="BR245" s="279"/>
      <c r="BS245" s="279"/>
      <c r="BT245" s="279"/>
      <c r="BU245" s="279"/>
      <c r="BV245" s="279"/>
      <c r="BW245" s="279"/>
      <c r="BX245" s="279"/>
      <c r="BY245" s="279"/>
      <c r="BZ245" s="279"/>
      <c r="CA245" s="279"/>
      <c r="CB245" s="279"/>
      <c r="CC245" s="279"/>
      <c r="CD245" s="279"/>
      <c r="CE245" s="279"/>
      <c r="CF245" s="279"/>
      <c r="CG245" s="279"/>
      <c r="CH245" s="279"/>
      <c r="CI245" s="279"/>
      <c r="CJ245" s="279"/>
      <c r="CK245" s="279"/>
    </row>
    <row r="246" customFormat="false" ht="12.75" hidden="false" customHeight="false" outlineLevel="0" collapsed="false">
      <c r="A246" s="155"/>
      <c r="B246" s="162" t="s">
        <v>131</v>
      </c>
      <c r="C246" s="157"/>
      <c r="D246" s="163" t="n">
        <f aca="false">D245</f>
        <v>0</v>
      </c>
      <c r="E246" s="163" t="n">
        <f aca="false">+D246+E245</f>
        <v>0</v>
      </c>
      <c r="F246" s="163" t="n">
        <f aca="false">+E246+F245</f>
        <v>0</v>
      </c>
      <c r="G246" s="163" t="n">
        <f aca="false">+F246+G245</f>
        <v>0</v>
      </c>
      <c r="H246" s="163" t="n">
        <f aca="false">+G246+H245</f>
        <v>0</v>
      </c>
      <c r="I246" s="163" t="n">
        <f aca="false">+H246+I245</f>
        <v>0</v>
      </c>
      <c r="J246" s="163" t="n">
        <f aca="false">+I246+J245</f>
        <v>0</v>
      </c>
      <c r="K246" s="163" t="n">
        <f aca="false">+J246+K245</f>
        <v>0</v>
      </c>
      <c r="L246" s="163" t="n">
        <f aca="false">+K246+L245</f>
        <v>0</v>
      </c>
      <c r="M246" s="163" t="n">
        <f aca="false">+L246+M245</f>
        <v>0</v>
      </c>
      <c r="N246" s="163" t="n">
        <f aca="false">+M246+N245</f>
        <v>0</v>
      </c>
      <c r="O246" s="163" t="n">
        <f aca="false">+N246+O245</f>
        <v>0</v>
      </c>
      <c r="P246" s="163" t="n">
        <f aca="false">+O246+P245</f>
        <v>0</v>
      </c>
      <c r="Q246" s="163" t="n">
        <f aca="false">+P246+Q245</f>
        <v>0</v>
      </c>
      <c r="R246" s="163" t="n">
        <v>0.05</v>
      </c>
      <c r="S246" s="163" t="n">
        <v>0.05</v>
      </c>
      <c r="T246" s="163" t="n">
        <v>0.05</v>
      </c>
      <c r="U246" s="163" t="n">
        <v>0.05</v>
      </c>
      <c r="V246" s="163" t="n">
        <v>0.05</v>
      </c>
      <c r="W246" s="163" t="n">
        <v>0.05</v>
      </c>
      <c r="X246" s="163" t="n">
        <v>0.05</v>
      </c>
      <c r="Y246" s="163" t="n">
        <v>0.05</v>
      </c>
      <c r="Z246" s="163" t="n">
        <v>0.05</v>
      </c>
      <c r="AA246" s="163" t="n">
        <v>0.05</v>
      </c>
      <c r="AB246" s="163" t="n">
        <v>0.05</v>
      </c>
      <c r="AC246" s="163" t="n">
        <v>0.05</v>
      </c>
      <c r="AD246" s="163" t="n">
        <v>0.1</v>
      </c>
      <c r="AE246" s="163" t="n">
        <v>0.11</v>
      </c>
      <c r="AF246" s="163" t="n">
        <v>0.12</v>
      </c>
      <c r="AG246" s="164" t="n">
        <v>0.13</v>
      </c>
      <c r="AH246" s="163" t="n">
        <v>0.14</v>
      </c>
      <c r="AI246" s="163" t="n">
        <v>0.15</v>
      </c>
      <c r="AJ246" s="163" t="n">
        <v>0.16</v>
      </c>
      <c r="AK246" s="163" t="n">
        <v>0.179</v>
      </c>
      <c r="AL246" s="163" t="n">
        <v>0.208</v>
      </c>
      <c r="AM246" s="163" t="n">
        <v>0.242</v>
      </c>
      <c r="AN246" s="163" t="n">
        <v>0.303</v>
      </c>
      <c r="AO246" s="163" t="n">
        <v>0.365</v>
      </c>
      <c r="AP246" s="163" t="n">
        <v>0.413</v>
      </c>
      <c r="AQ246" s="163" t="n">
        <v>0.474</v>
      </c>
      <c r="AR246" s="163" t="n">
        <v>0.531</v>
      </c>
      <c r="AS246" s="163" t="n">
        <v>0.556</v>
      </c>
      <c r="AT246" s="163" t="n">
        <v>0.585</v>
      </c>
      <c r="AU246" s="163" t="n">
        <v>0.624</v>
      </c>
      <c r="AV246" s="163" t="n">
        <v>0.644</v>
      </c>
      <c r="AW246" s="163" t="n">
        <v>0.668</v>
      </c>
      <c r="AX246" s="163" t="n">
        <v>1</v>
      </c>
      <c r="AY246" s="163" t="n">
        <v>1</v>
      </c>
      <c r="AZ246" s="163" t="n">
        <v>1</v>
      </c>
      <c r="BA246" s="163" t="n">
        <v>1</v>
      </c>
      <c r="BB246" s="163" t="n">
        <v>1</v>
      </c>
      <c r="BC246" s="165"/>
      <c r="BD246" s="279"/>
      <c r="BE246" s="279"/>
      <c r="BF246" s="279"/>
      <c r="BG246" s="279"/>
      <c r="BH246" s="279"/>
      <c r="BI246" s="279"/>
      <c r="BJ246" s="279"/>
      <c r="BK246" s="279"/>
      <c r="BL246" s="279"/>
      <c r="BM246" s="279"/>
      <c r="BN246" s="279"/>
      <c r="BO246" s="279"/>
      <c r="BP246" s="279"/>
      <c r="BQ246" s="279"/>
      <c r="BR246" s="279"/>
      <c r="BS246" s="279"/>
      <c r="BT246" s="279"/>
      <c r="BU246" s="279"/>
      <c r="BV246" s="279"/>
      <c r="BW246" s="279"/>
      <c r="BX246" s="279"/>
      <c r="BY246" s="279"/>
      <c r="BZ246" s="279"/>
      <c r="CA246" s="279"/>
      <c r="CB246" s="279"/>
      <c r="CC246" s="279"/>
      <c r="CD246" s="279"/>
      <c r="CE246" s="279"/>
      <c r="CF246" s="279"/>
      <c r="CG246" s="279"/>
      <c r="CH246" s="279"/>
      <c r="CI246" s="279"/>
      <c r="CJ246" s="279"/>
      <c r="CK246" s="279"/>
    </row>
    <row r="247" customFormat="false" ht="12.75" hidden="false" customHeight="false" outlineLevel="0" collapsed="false">
      <c r="A247" s="155"/>
      <c r="B247" s="167"/>
      <c r="C247" s="157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9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68"/>
      <c r="AT247" s="168"/>
      <c r="AU247" s="168"/>
      <c r="AV247" s="168"/>
      <c r="AW247" s="168"/>
      <c r="AX247" s="168"/>
      <c r="AY247" s="168"/>
      <c r="AZ247" s="168"/>
      <c r="BA247" s="168"/>
      <c r="BB247" s="168"/>
      <c r="BC247" s="170"/>
      <c r="BD247" s="279"/>
      <c r="BE247" s="279"/>
      <c r="BF247" s="279"/>
      <c r="BG247" s="279"/>
      <c r="BH247" s="279"/>
      <c r="BI247" s="279"/>
      <c r="BJ247" s="279"/>
      <c r="BK247" s="279"/>
      <c r="BL247" s="279"/>
      <c r="BM247" s="279"/>
      <c r="BN247" s="279"/>
      <c r="BO247" s="279"/>
      <c r="BP247" s="279"/>
      <c r="BQ247" s="279"/>
      <c r="BR247" s="279"/>
      <c r="BS247" s="279"/>
      <c r="BT247" s="279"/>
      <c r="BU247" s="279"/>
      <c r="BV247" s="279"/>
      <c r="BW247" s="279"/>
      <c r="BX247" s="279"/>
      <c r="BY247" s="279"/>
      <c r="BZ247" s="279"/>
      <c r="CA247" s="279"/>
      <c r="CB247" s="279"/>
      <c r="CC247" s="279"/>
      <c r="CD247" s="279"/>
      <c r="CE247" s="279"/>
      <c r="CF247" s="279"/>
      <c r="CG247" s="279"/>
      <c r="CH247" s="279"/>
      <c r="CI247" s="279"/>
      <c r="CJ247" s="279"/>
      <c r="CK247" s="279"/>
    </row>
    <row r="248" customFormat="false" ht="12.75" hidden="false" customHeight="false" outlineLevel="0" collapsed="false">
      <c r="A248" s="155"/>
      <c r="B248" s="172" t="s">
        <v>132</v>
      </c>
      <c r="C248" s="173" t="n">
        <v>66</v>
      </c>
      <c r="D248" s="174" t="n">
        <f aca="false">+D244*$C248</f>
        <v>0</v>
      </c>
      <c r="E248" s="174" t="n">
        <f aca="false">+E244*$C248</f>
        <v>0</v>
      </c>
      <c r="F248" s="174" t="n">
        <f aca="false">+F244*$C248</f>
        <v>0</v>
      </c>
      <c r="G248" s="174" t="n">
        <f aca="false">+G244*$C248</f>
        <v>0</v>
      </c>
      <c r="H248" s="174" t="n">
        <f aca="false">+H244*$C248</f>
        <v>0</v>
      </c>
      <c r="I248" s="174" t="n">
        <f aca="false">+I244*$C248</f>
        <v>0</v>
      </c>
      <c r="J248" s="174" t="n">
        <f aca="false">+J244*$C248</f>
        <v>0</v>
      </c>
      <c r="K248" s="174" t="n">
        <f aca="false">+K244*$C248</f>
        <v>0</v>
      </c>
      <c r="L248" s="174" t="n">
        <f aca="false">+L244*$C248</f>
        <v>0</v>
      </c>
      <c r="M248" s="174" t="n">
        <f aca="false">+M244*$C248</f>
        <v>0</v>
      </c>
      <c r="N248" s="174" t="n">
        <f aca="false">+N244*$C248</f>
        <v>0</v>
      </c>
      <c r="O248" s="174" t="n">
        <f aca="false">+O244*$C248</f>
        <v>0</v>
      </c>
      <c r="P248" s="174" t="n">
        <f aca="false">+P244*$C248</f>
        <v>0</v>
      </c>
      <c r="Q248" s="174" t="n">
        <f aca="false">+Q244*$C248</f>
        <v>0</v>
      </c>
      <c r="R248" s="174" t="n">
        <f aca="false">+R244*$C248</f>
        <v>0</v>
      </c>
      <c r="S248" s="174" t="n">
        <f aca="false">+S244*$C248</f>
        <v>0</v>
      </c>
      <c r="T248" s="174" t="n">
        <f aca="false">+T244*$C248</f>
        <v>0</v>
      </c>
      <c r="U248" s="174" t="n">
        <f aca="false">+U244*$C248</f>
        <v>0</v>
      </c>
      <c r="V248" s="174" t="n">
        <f aca="false">+V244*$C248</f>
        <v>0</v>
      </c>
      <c r="W248" s="174" t="n">
        <f aca="false">+W244*$C248</f>
        <v>0</v>
      </c>
      <c r="X248" s="174" t="n">
        <f aca="false">+X244*$C248</f>
        <v>0</v>
      </c>
      <c r="Y248" s="174" t="n">
        <f aca="false">+Y244*$C248</f>
        <v>0</v>
      </c>
      <c r="Z248" s="174" t="n">
        <f aca="false">+Z244*$C248</f>
        <v>0</v>
      </c>
      <c r="AA248" s="174" t="n">
        <f aca="false">+AA244*$C248</f>
        <v>0</v>
      </c>
      <c r="AB248" s="174" t="n">
        <f aca="false">+AB244*$C248</f>
        <v>0</v>
      </c>
      <c r="AC248" s="174" t="n">
        <f aca="false">+AC244*$C248</f>
        <v>3.3</v>
      </c>
      <c r="AD248" s="174" t="n">
        <f aca="false">+AD244*$C248</f>
        <v>6.6</v>
      </c>
      <c r="AE248" s="174" t="n">
        <f aca="false">+AE244*$C248</f>
        <v>7.26</v>
      </c>
      <c r="AF248" s="174" t="n">
        <f aca="false">+AF244*$C248</f>
        <v>7.92</v>
      </c>
      <c r="AG248" s="175" t="n">
        <f aca="false">+AG244*$C248</f>
        <v>8.58</v>
      </c>
      <c r="AH248" s="174" t="n">
        <f aca="false">+AH244*$C248</f>
        <v>9.24</v>
      </c>
      <c r="AI248" s="174" t="n">
        <f aca="false">+AI244*$C248</f>
        <v>9.9</v>
      </c>
      <c r="AJ248" s="174" t="n">
        <f aca="false">+AJ244*$C248</f>
        <v>10.56</v>
      </c>
      <c r="AK248" s="174" t="n">
        <f aca="false">+AK244*$C248</f>
        <v>13.2</v>
      </c>
      <c r="AL248" s="174" t="n">
        <f aca="false">+AL244*$C248</f>
        <v>16.5</v>
      </c>
      <c r="AM248" s="174" t="n">
        <f aca="false">+AM244*$C248</f>
        <v>19.8</v>
      </c>
      <c r="AN248" s="174" t="n">
        <f aca="false">+AN244*$C248</f>
        <v>23.1</v>
      </c>
      <c r="AO248" s="174" t="n">
        <f aca="false">+AO244*$C248</f>
        <v>26.4</v>
      </c>
      <c r="AP248" s="174" t="n">
        <f aca="false">+AP244*$C248</f>
        <v>29.7</v>
      </c>
      <c r="AQ248" s="174" t="n">
        <f aca="false">+AQ244*$C248</f>
        <v>33</v>
      </c>
      <c r="AR248" s="174" t="n">
        <f aca="false">+AR244*$C248</f>
        <v>36.3</v>
      </c>
      <c r="AS248" s="174" t="n">
        <f aca="false">+AS244*$C248</f>
        <v>39.6</v>
      </c>
      <c r="AT248" s="174" t="n">
        <f aca="false">+AT244*$C248</f>
        <v>42.9</v>
      </c>
      <c r="AU248" s="174" t="n">
        <f aca="false">+AU244*$C248</f>
        <v>46.2</v>
      </c>
      <c r="AV248" s="174" t="n">
        <f aca="false">+AV244*$C248</f>
        <v>52.8</v>
      </c>
      <c r="AW248" s="174" t="n">
        <f aca="false">+AW244*$C248</f>
        <v>62.7</v>
      </c>
      <c r="AX248" s="174" t="n">
        <f aca="false">+AX244*$C248</f>
        <v>66</v>
      </c>
      <c r="AY248" s="174" t="n">
        <f aca="false">+AY244*$C248</f>
        <v>66</v>
      </c>
      <c r="AZ248" s="174" t="n">
        <f aca="false">+AZ244*$C248</f>
        <v>66</v>
      </c>
      <c r="BA248" s="174" t="n">
        <f aca="false">+BA244*$C248</f>
        <v>66</v>
      </c>
      <c r="BB248" s="174" t="n">
        <f aca="false">+BB244*$C248</f>
        <v>66</v>
      </c>
      <c r="BC248" s="176"/>
      <c r="BD248" s="279"/>
      <c r="BE248" s="279"/>
      <c r="BF248" s="279"/>
      <c r="BG248" s="279"/>
      <c r="BH248" s="279"/>
      <c r="BI248" s="279"/>
      <c r="BJ248" s="279"/>
      <c r="BK248" s="279"/>
      <c r="BL248" s="279"/>
      <c r="BM248" s="279"/>
      <c r="BN248" s="279"/>
      <c r="BO248" s="279"/>
      <c r="BP248" s="279"/>
      <c r="BQ248" s="279"/>
      <c r="BR248" s="279"/>
      <c r="BS248" s="279"/>
      <c r="BT248" s="279"/>
      <c r="BU248" s="279"/>
      <c r="BV248" s="279"/>
      <c r="BW248" s="279"/>
      <c r="BX248" s="279"/>
      <c r="BY248" s="279"/>
      <c r="BZ248" s="279"/>
      <c r="CA248" s="279"/>
      <c r="CB248" s="279"/>
      <c r="CC248" s="279"/>
      <c r="CD248" s="279"/>
      <c r="CE248" s="279"/>
      <c r="CF248" s="279"/>
      <c r="CG248" s="279"/>
      <c r="CH248" s="279"/>
      <c r="CI248" s="279"/>
      <c r="CJ248" s="279"/>
      <c r="CK248" s="279"/>
    </row>
    <row r="249" customFormat="false" ht="13.5" hidden="false" customHeight="false" outlineLevel="0" collapsed="false">
      <c r="A249" s="155"/>
      <c r="B249" s="178" t="s">
        <v>133</v>
      </c>
      <c r="C249" s="179" t="str">
        <f aca="false">+'NTP or Sold'!B43</f>
        <v>Committed</v>
      </c>
      <c r="D249" s="180" t="n">
        <f aca="false">+D246*$C248</f>
        <v>0</v>
      </c>
      <c r="E249" s="180" t="n">
        <f aca="false">+E246*$C248</f>
        <v>0</v>
      </c>
      <c r="F249" s="180" t="n">
        <f aca="false">+F246*$C248</f>
        <v>0</v>
      </c>
      <c r="G249" s="180" t="n">
        <f aca="false">+G246*$C248</f>
        <v>0</v>
      </c>
      <c r="H249" s="180" t="n">
        <f aca="false">+H246*$C248</f>
        <v>0</v>
      </c>
      <c r="I249" s="180" t="n">
        <f aca="false">+I246*$C248</f>
        <v>0</v>
      </c>
      <c r="J249" s="180" t="n">
        <f aca="false">+J246*$C248</f>
        <v>0</v>
      </c>
      <c r="K249" s="180" t="n">
        <f aca="false">+K246*$C248</f>
        <v>0</v>
      </c>
      <c r="L249" s="180" t="n">
        <f aca="false">+L246*$C248</f>
        <v>0</v>
      </c>
      <c r="M249" s="180" t="n">
        <f aca="false">+M246*$C248</f>
        <v>0</v>
      </c>
      <c r="N249" s="180" t="n">
        <f aca="false">+N246*$C248</f>
        <v>0</v>
      </c>
      <c r="O249" s="180" t="n">
        <f aca="false">+O246*$C248</f>
        <v>0</v>
      </c>
      <c r="P249" s="180" t="n">
        <f aca="false">+P246*$C248</f>
        <v>0</v>
      </c>
      <c r="Q249" s="180" t="n">
        <f aca="false">+Q246*$C248</f>
        <v>0</v>
      </c>
      <c r="R249" s="180" t="n">
        <f aca="false">+R246*$C248</f>
        <v>3.3</v>
      </c>
      <c r="S249" s="180" t="n">
        <f aca="false">+S246*$C248</f>
        <v>3.3</v>
      </c>
      <c r="T249" s="180" t="n">
        <f aca="false">+T246*$C248</f>
        <v>3.3</v>
      </c>
      <c r="U249" s="180" t="n">
        <f aca="false">+U246*$C248</f>
        <v>3.3</v>
      </c>
      <c r="V249" s="180" t="n">
        <f aca="false">+V246*$C248</f>
        <v>3.3</v>
      </c>
      <c r="W249" s="180" t="n">
        <f aca="false">+W246*$C248</f>
        <v>3.3</v>
      </c>
      <c r="X249" s="180" t="n">
        <f aca="false">+X246*$C248</f>
        <v>3.3</v>
      </c>
      <c r="Y249" s="180" t="n">
        <f aca="false">+Y246*$C248</f>
        <v>3.3</v>
      </c>
      <c r="Z249" s="180" t="n">
        <f aca="false">+Z246*$C248</f>
        <v>3.3</v>
      </c>
      <c r="AA249" s="180" t="n">
        <f aca="false">+AA246*$C248</f>
        <v>3.3</v>
      </c>
      <c r="AB249" s="180" t="n">
        <f aca="false">+AB246*$C248</f>
        <v>3.3</v>
      </c>
      <c r="AC249" s="180" t="n">
        <f aca="false">+AC246*$C248</f>
        <v>3.3</v>
      </c>
      <c r="AD249" s="180" t="n">
        <f aca="false">+AD246*$C248</f>
        <v>6.6</v>
      </c>
      <c r="AE249" s="180" t="n">
        <f aca="false">+AE246*$C248</f>
        <v>7.26</v>
      </c>
      <c r="AF249" s="180" t="n">
        <f aca="false">+AF246*$C248</f>
        <v>7.92</v>
      </c>
      <c r="AG249" s="181" t="n">
        <f aca="false">+AG246*$C248</f>
        <v>8.58</v>
      </c>
      <c r="AH249" s="180" t="n">
        <f aca="false">+AH246*$C248</f>
        <v>9.24</v>
      </c>
      <c r="AI249" s="180" t="n">
        <f aca="false">+AI246*$C248</f>
        <v>9.9</v>
      </c>
      <c r="AJ249" s="180" t="n">
        <f aca="false">+AJ246*$C248</f>
        <v>10.56</v>
      </c>
      <c r="AK249" s="180" t="n">
        <f aca="false">+AK246*$C248</f>
        <v>11.814</v>
      </c>
      <c r="AL249" s="180" t="n">
        <f aca="false">+AL246*$C248</f>
        <v>13.728</v>
      </c>
      <c r="AM249" s="180" t="n">
        <f aca="false">+AM246*$C248</f>
        <v>15.972</v>
      </c>
      <c r="AN249" s="180" t="n">
        <f aca="false">+AN246*$C248</f>
        <v>19.998</v>
      </c>
      <c r="AO249" s="180" t="n">
        <f aca="false">+AO246*$C248</f>
        <v>24.09</v>
      </c>
      <c r="AP249" s="180" t="n">
        <f aca="false">+AP246*$C248</f>
        <v>27.258</v>
      </c>
      <c r="AQ249" s="180" t="n">
        <f aca="false">+AQ246*$C248</f>
        <v>31.284</v>
      </c>
      <c r="AR249" s="180" t="n">
        <f aca="false">+AR246*$C248</f>
        <v>35.046</v>
      </c>
      <c r="AS249" s="180" t="n">
        <f aca="false">+AS246*$C248</f>
        <v>36.696</v>
      </c>
      <c r="AT249" s="180" t="n">
        <f aca="false">+AT246*$C248</f>
        <v>38.61</v>
      </c>
      <c r="AU249" s="180" t="n">
        <f aca="false">+AU246*$C248</f>
        <v>41.184</v>
      </c>
      <c r="AV249" s="180" t="n">
        <f aca="false">+AV246*$C248</f>
        <v>42.504</v>
      </c>
      <c r="AW249" s="180" t="n">
        <f aca="false">+AW246*$C248</f>
        <v>44.088</v>
      </c>
      <c r="AX249" s="180" t="n">
        <f aca="false">+AX246*$C248</f>
        <v>66</v>
      </c>
      <c r="AY249" s="180" t="n">
        <f aca="false">+AY246*$C248</f>
        <v>66</v>
      </c>
      <c r="AZ249" s="180" t="n">
        <f aca="false">+AZ246*$C248</f>
        <v>66</v>
      </c>
      <c r="BA249" s="180" t="n">
        <f aca="false">+BA246*$C248</f>
        <v>66</v>
      </c>
      <c r="BB249" s="180" t="n">
        <f aca="false">+BB246*$C248</f>
        <v>66</v>
      </c>
      <c r="BC249" s="182"/>
      <c r="BD249" s="279"/>
      <c r="BE249" s="279"/>
      <c r="BF249" s="279"/>
      <c r="BG249" s="279"/>
      <c r="BH249" s="279"/>
      <c r="BI249" s="279"/>
      <c r="BJ249" s="279"/>
      <c r="BK249" s="279"/>
      <c r="BL249" s="279"/>
      <c r="BM249" s="279"/>
      <c r="BN249" s="279"/>
      <c r="BO249" s="279"/>
      <c r="BP249" s="279"/>
      <c r="BQ249" s="279"/>
      <c r="BR249" s="279"/>
      <c r="BS249" s="279"/>
      <c r="BT249" s="279"/>
      <c r="BU249" s="279"/>
      <c r="BV249" s="279"/>
      <c r="BW249" s="279"/>
      <c r="BX249" s="279"/>
      <c r="BY249" s="279"/>
      <c r="BZ249" s="279"/>
      <c r="CA249" s="279"/>
      <c r="CB249" s="279"/>
      <c r="CC249" s="279"/>
      <c r="CD249" s="279"/>
      <c r="CE249" s="279"/>
      <c r="CF249" s="279"/>
      <c r="CG249" s="279"/>
      <c r="CH249" s="279"/>
      <c r="CI249" s="279"/>
      <c r="CJ249" s="279"/>
      <c r="CK249" s="279"/>
    </row>
    <row r="250" customFormat="false" ht="15" hidden="false" customHeight="true" outlineLevel="0" collapsed="false">
      <c r="A250" s="225"/>
      <c r="B250" s="208" t="str">
        <f aca="false">+'NTP or Sold'!H22</f>
        <v>LM6000</v>
      </c>
      <c r="C250" s="209" t="str">
        <f aca="false">+'NTP or Sold'!T22</f>
        <v>Unassigned</v>
      </c>
      <c r="D250" s="210"/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10"/>
      <c r="Y250" s="210"/>
      <c r="Z250" s="210"/>
      <c r="AA250" s="210"/>
      <c r="AB250" s="210"/>
      <c r="AC250" s="210"/>
      <c r="AD250" s="159"/>
      <c r="AE250" s="210"/>
      <c r="AF250" s="210"/>
      <c r="AG250" s="210"/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23"/>
    </row>
    <row r="251" customFormat="false" ht="12.75" hidden="false" customHeight="false" outlineLevel="0" collapsed="false">
      <c r="A251" s="227"/>
      <c r="B251" s="211" t="s">
        <v>128</v>
      </c>
      <c r="C251" s="209"/>
      <c r="D251" s="212" t="n">
        <v>0</v>
      </c>
      <c r="E251" s="212" t="n">
        <v>0</v>
      </c>
      <c r="F251" s="212" t="n">
        <v>0</v>
      </c>
      <c r="G251" s="212" t="n">
        <v>0</v>
      </c>
      <c r="H251" s="212" t="n">
        <v>0</v>
      </c>
      <c r="I251" s="212" t="n">
        <v>0</v>
      </c>
      <c r="J251" s="212" t="n">
        <v>0</v>
      </c>
      <c r="K251" s="212" t="n">
        <v>0</v>
      </c>
      <c r="L251" s="212" t="n">
        <v>0</v>
      </c>
      <c r="M251" s="212" t="n">
        <v>0</v>
      </c>
      <c r="N251" s="212" t="n">
        <f aca="false">16.7/336</f>
        <v>0.049702380952381</v>
      </c>
      <c r="O251" s="212" t="n">
        <v>0</v>
      </c>
      <c r="P251" s="212" t="n">
        <v>0</v>
      </c>
      <c r="Q251" s="212" t="n">
        <v>0</v>
      </c>
      <c r="R251" s="212" t="n">
        <v>0</v>
      </c>
      <c r="S251" s="212" t="n">
        <v>0</v>
      </c>
      <c r="T251" s="212" t="n">
        <v>0</v>
      </c>
      <c r="U251" s="212" t="n">
        <v>0</v>
      </c>
      <c r="V251" s="212" t="n">
        <v>0</v>
      </c>
      <c r="W251" s="212" t="n">
        <v>0</v>
      </c>
      <c r="X251" s="212" t="n">
        <f aca="false">+(0.95-0.0497)/18</f>
        <v>0.0500166666666667</v>
      </c>
      <c r="Y251" s="212" t="n">
        <f aca="false">+(0.95-0.0497)/18</f>
        <v>0.0500166666666667</v>
      </c>
      <c r="Z251" s="212" t="n">
        <f aca="false">+(0.95-0.0497)/18</f>
        <v>0.0500166666666667</v>
      </c>
      <c r="AA251" s="212" t="n">
        <f aca="false">+(0.95-0.0497)/18</f>
        <v>0.0500166666666667</v>
      </c>
      <c r="AB251" s="212" t="n">
        <f aca="false">+(0.95-0.0497)/18</f>
        <v>0.0500166666666667</v>
      </c>
      <c r="AC251" s="212" t="n">
        <f aca="false">+(0.95-0.0497)/18</f>
        <v>0.0500166666666667</v>
      </c>
      <c r="AD251" s="164" t="n">
        <f aca="false">+(0.95-0.0497)/18</f>
        <v>0.0500166666666667</v>
      </c>
      <c r="AE251" s="212" t="n">
        <f aca="false">+(0.95-0.0497)/18</f>
        <v>0.0500166666666667</v>
      </c>
      <c r="AF251" s="212" t="n">
        <f aca="false">+(0.95-0.0497)/18</f>
        <v>0.0500166666666667</v>
      </c>
      <c r="AG251" s="212" t="n">
        <f aca="false">+(0.95-0.0497)/18</f>
        <v>0.0500166666666667</v>
      </c>
      <c r="AH251" s="212" t="n">
        <f aca="false">+(0.95-0.0497)/18</f>
        <v>0.0500166666666667</v>
      </c>
      <c r="AI251" s="212" t="n">
        <f aca="false">+(0.95-0.0497)/18</f>
        <v>0.0500166666666667</v>
      </c>
      <c r="AJ251" s="212" t="n">
        <f aca="false">+(0.95-0.0497)/18</f>
        <v>0.0500166666666667</v>
      </c>
      <c r="AK251" s="212" t="n">
        <f aca="false">+(0.95-0.0497)/18</f>
        <v>0.0500166666666667</v>
      </c>
      <c r="AL251" s="212" t="n">
        <f aca="false">+(0.95-0.0497)/18</f>
        <v>0.0500166666666667</v>
      </c>
      <c r="AM251" s="212" t="n">
        <f aca="false">+(0.95-0.0497)/18</f>
        <v>0.0500166666666667</v>
      </c>
      <c r="AN251" s="212" t="n">
        <f aca="false">+(0.95-0.0497)/18</f>
        <v>0.0500166666666667</v>
      </c>
      <c r="AO251" s="212" t="n">
        <f aca="false">+(0.95-0.0497)/18</f>
        <v>0.0500166666666667</v>
      </c>
      <c r="AP251" s="212" t="n">
        <v>0</v>
      </c>
      <c r="AQ251" s="212" t="n">
        <v>0</v>
      </c>
      <c r="AR251" s="212" t="n">
        <v>0</v>
      </c>
      <c r="AS251" s="212" t="n">
        <v>0</v>
      </c>
      <c r="AT251" s="212" t="n">
        <v>0.05</v>
      </c>
      <c r="AU251" s="212" t="n">
        <v>0</v>
      </c>
      <c r="AV251" s="212" t="n">
        <v>0</v>
      </c>
      <c r="AW251" s="212" t="n">
        <v>0</v>
      </c>
      <c r="AX251" s="212" t="n">
        <v>0</v>
      </c>
      <c r="AY251" s="212" t="n">
        <v>0</v>
      </c>
      <c r="AZ251" s="212" t="n">
        <v>0</v>
      </c>
      <c r="BA251" s="212" t="n">
        <v>0</v>
      </c>
      <c r="BB251" s="212" t="n">
        <v>0</v>
      </c>
      <c r="BC251" s="226" t="n">
        <f aca="false">SUM(D251:BB251)</f>
        <v>1.00000238095238</v>
      </c>
      <c r="BD251" s="211"/>
    </row>
    <row r="252" customFormat="false" ht="12.75" hidden="false" customHeight="false" outlineLevel="0" collapsed="false">
      <c r="A252" s="227"/>
      <c r="B252" s="211" t="s">
        <v>129</v>
      </c>
      <c r="C252" s="209"/>
      <c r="D252" s="212" t="n">
        <f aca="false">D251</f>
        <v>0</v>
      </c>
      <c r="E252" s="212" t="n">
        <f aca="false">+D252+E251</f>
        <v>0</v>
      </c>
      <c r="F252" s="212" t="n">
        <f aca="false">+E252+F251</f>
        <v>0</v>
      </c>
      <c r="G252" s="212" t="n">
        <f aca="false">+F252+G251</f>
        <v>0</v>
      </c>
      <c r="H252" s="212" t="n">
        <f aca="false">+G252+H251</f>
        <v>0</v>
      </c>
      <c r="I252" s="212" t="n">
        <f aca="false">+H252+I251</f>
        <v>0</v>
      </c>
      <c r="J252" s="212" t="n">
        <f aca="false">+I252+J251</f>
        <v>0</v>
      </c>
      <c r="K252" s="212" t="n">
        <f aca="false">+J252+K251</f>
        <v>0</v>
      </c>
      <c r="L252" s="212" t="n">
        <f aca="false">+K252+L251</f>
        <v>0</v>
      </c>
      <c r="M252" s="212" t="n">
        <f aca="false">+L252+M251</f>
        <v>0</v>
      </c>
      <c r="N252" s="212" t="n">
        <f aca="false">+M252+N251</f>
        <v>0.049702380952381</v>
      </c>
      <c r="O252" s="212" t="n">
        <f aca="false">+N252+O251</f>
        <v>0.049702380952381</v>
      </c>
      <c r="P252" s="212" t="n">
        <f aca="false">+O252+P251</f>
        <v>0.049702380952381</v>
      </c>
      <c r="Q252" s="212" t="n">
        <f aca="false">+P252+Q251</f>
        <v>0.049702380952381</v>
      </c>
      <c r="R252" s="212" t="n">
        <f aca="false">+Q252+R251</f>
        <v>0.049702380952381</v>
      </c>
      <c r="S252" s="212" t="n">
        <f aca="false">+R252+S251</f>
        <v>0.049702380952381</v>
      </c>
      <c r="T252" s="212" t="n">
        <f aca="false">+S252+T251</f>
        <v>0.049702380952381</v>
      </c>
      <c r="U252" s="212" t="n">
        <f aca="false">+T252+U251</f>
        <v>0.049702380952381</v>
      </c>
      <c r="V252" s="212" t="n">
        <f aca="false">+U252+V251</f>
        <v>0.049702380952381</v>
      </c>
      <c r="W252" s="212" t="n">
        <f aca="false">+V252+W251</f>
        <v>0.049702380952381</v>
      </c>
      <c r="X252" s="212" t="n">
        <f aca="false">+W252+X251</f>
        <v>0.0997190476190476</v>
      </c>
      <c r="Y252" s="212" t="n">
        <f aca="false">+X252+Y251</f>
        <v>0.149735714285714</v>
      </c>
      <c r="Z252" s="212" t="n">
        <f aca="false">+Y252+Z251</f>
        <v>0.199752380952381</v>
      </c>
      <c r="AA252" s="212" t="n">
        <f aca="false">+Z252+AA251</f>
        <v>0.249769047619048</v>
      </c>
      <c r="AB252" s="212" t="n">
        <f aca="false">+AA252+AB251</f>
        <v>0.299785714285714</v>
      </c>
      <c r="AC252" s="212" t="n">
        <f aca="false">+AB252+AC251</f>
        <v>0.349802380952381</v>
      </c>
      <c r="AD252" s="164" t="n">
        <f aca="false">+AC252+AD251</f>
        <v>0.399819047619048</v>
      </c>
      <c r="AE252" s="212" t="n">
        <f aca="false">+AD252+AE251</f>
        <v>0.449835714285714</v>
      </c>
      <c r="AF252" s="212" t="n">
        <f aca="false">+AE252+AF251</f>
        <v>0.499852380952381</v>
      </c>
      <c r="AG252" s="212" t="n">
        <f aca="false">+AF252+AG251</f>
        <v>0.549869047619048</v>
      </c>
      <c r="AH252" s="212" t="n">
        <f aca="false">+AG252+AH251</f>
        <v>0.599885714285714</v>
      </c>
      <c r="AI252" s="212" t="n">
        <f aca="false">+AH252+AI251</f>
        <v>0.649902380952381</v>
      </c>
      <c r="AJ252" s="212" t="n">
        <f aca="false">+AI252+AJ251</f>
        <v>0.699919047619048</v>
      </c>
      <c r="AK252" s="212" t="n">
        <f aca="false">+AJ252+AK251</f>
        <v>0.749935714285714</v>
      </c>
      <c r="AL252" s="212" t="n">
        <f aca="false">+AK252+AL251</f>
        <v>0.799952380952381</v>
      </c>
      <c r="AM252" s="212" t="n">
        <f aca="false">+AL252+AM251</f>
        <v>0.849969047619048</v>
      </c>
      <c r="AN252" s="212" t="n">
        <f aca="false">+AM252+AN251</f>
        <v>0.899985714285715</v>
      </c>
      <c r="AO252" s="212" t="n">
        <f aca="false">+AN252+AO251</f>
        <v>0.950002380952381</v>
      </c>
      <c r="AP252" s="212" t="n">
        <f aca="false">+AO252+AP251</f>
        <v>0.950002380952381</v>
      </c>
      <c r="AQ252" s="212" t="n">
        <f aca="false">+AP252+AQ251</f>
        <v>0.950002380952381</v>
      </c>
      <c r="AR252" s="212" t="n">
        <f aca="false">+AQ252+AR251</f>
        <v>0.950002380952381</v>
      </c>
      <c r="AS252" s="212" t="n">
        <f aca="false">+AR252+AS251</f>
        <v>0.950002380952381</v>
      </c>
      <c r="AT252" s="212" t="n">
        <f aca="false">+AS252+AT251</f>
        <v>1.00000238095238</v>
      </c>
      <c r="AU252" s="212" t="n">
        <f aca="false">+AT252+AU251</f>
        <v>1.00000238095238</v>
      </c>
      <c r="AV252" s="212" t="n">
        <f aca="false">+AU252+AV251</f>
        <v>1.00000238095238</v>
      </c>
      <c r="AW252" s="212" t="n">
        <f aca="false">+AV252+AW251</f>
        <v>1.00000238095238</v>
      </c>
      <c r="AX252" s="212" t="n">
        <f aca="false">+AW252+AX251</f>
        <v>1.00000238095238</v>
      </c>
      <c r="AY252" s="212" t="n">
        <f aca="false">+AX252+AY251</f>
        <v>1.00000238095238</v>
      </c>
      <c r="AZ252" s="212" t="n">
        <f aca="false">+AY252+AZ251</f>
        <v>1.00000238095238</v>
      </c>
      <c r="BA252" s="212" t="n">
        <f aca="false">+AZ252+BA251</f>
        <v>1.00000238095238</v>
      </c>
      <c r="BB252" s="212" t="n">
        <f aca="false">+BA252+BB251</f>
        <v>1.00000238095238</v>
      </c>
      <c r="BC252" s="226"/>
      <c r="BD252" s="211"/>
    </row>
    <row r="253" customFormat="false" ht="12.75" hidden="false" customHeight="false" outlineLevel="0" collapsed="false">
      <c r="A253" s="227"/>
      <c r="B253" s="211" t="s">
        <v>130</v>
      </c>
      <c r="C253" s="209"/>
      <c r="D253" s="212" t="n">
        <v>0</v>
      </c>
      <c r="E253" s="212" t="n">
        <v>0</v>
      </c>
      <c r="F253" s="212" t="n">
        <v>0</v>
      </c>
      <c r="G253" s="212" t="n">
        <v>0</v>
      </c>
      <c r="H253" s="212" t="n">
        <v>0</v>
      </c>
      <c r="I253" s="212" t="n">
        <v>0</v>
      </c>
      <c r="J253" s="212" t="n">
        <v>0</v>
      </c>
      <c r="K253" s="212" t="n">
        <v>0</v>
      </c>
      <c r="L253" s="212" t="n">
        <v>0</v>
      </c>
      <c r="M253" s="212" t="n">
        <v>0</v>
      </c>
      <c r="N253" s="212" t="n">
        <v>0.05</v>
      </c>
      <c r="O253" s="212" t="n">
        <v>0</v>
      </c>
      <c r="P253" s="212" t="n">
        <v>0</v>
      </c>
      <c r="Q253" s="212" t="n">
        <v>0</v>
      </c>
      <c r="R253" s="212" t="n">
        <v>0</v>
      </c>
      <c r="S253" s="212" t="n">
        <v>0</v>
      </c>
      <c r="T253" s="212" t="n">
        <v>0</v>
      </c>
      <c r="U253" s="212" t="n">
        <v>0</v>
      </c>
      <c r="V253" s="212" t="n">
        <v>0</v>
      </c>
      <c r="W253" s="212" t="n">
        <v>0</v>
      </c>
      <c r="X253" s="212" t="n">
        <f aca="false">+(0.34-0.05)/18</f>
        <v>0.0161111111111111</v>
      </c>
      <c r="Y253" s="212" t="n">
        <f aca="false">+(0.34-0.05)/18</f>
        <v>0.0161111111111111</v>
      </c>
      <c r="Z253" s="212" t="n">
        <f aca="false">+(0.34-0.05)/18</f>
        <v>0.0161111111111111</v>
      </c>
      <c r="AA253" s="212" t="n">
        <f aca="false">+(0.34-0.05)/18</f>
        <v>0.0161111111111111</v>
      </c>
      <c r="AB253" s="212" t="n">
        <f aca="false">+(0.34-0.05)/18</f>
        <v>0.0161111111111111</v>
      </c>
      <c r="AC253" s="212" t="n">
        <f aca="false">+(0.34-0.05)/18</f>
        <v>0.0161111111111111</v>
      </c>
      <c r="AD253" s="164" t="n">
        <f aca="false">+(0.34-0.05)/18</f>
        <v>0.0161111111111111</v>
      </c>
      <c r="AE253" s="212" t="n">
        <f aca="false">+(0.34-0.05)/18</f>
        <v>0.0161111111111111</v>
      </c>
      <c r="AF253" s="212" t="n">
        <f aca="false">+(0.34-0.05)/18</f>
        <v>0.0161111111111111</v>
      </c>
      <c r="AG253" s="212" t="n">
        <f aca="false">+(0.34-0.05)/18</f>
        <v>0.0161111111111111</v>
      </c>
      <c r="AH253" s="212" t="n">
        <f aca="false">+(0.34-0.05)/18</f>
        <v>0.0161111111111111</v>
      </c>
      <c r="AI253" s="212" t="n">
        <f aca="false">+(0.34-0.05)/18</f>
        <v>0.0161111111111111</v>
      </c>
      <c r="AJ253" s="212" t="n">
        <f aca="false">+(0.34-0.05)/18</f>
        <v>0.0161111111111111</v>
      </c>
      <c r="AK253" s="212" t="n">
        <f aca="false">+(0.34-0.05)/18</f>
        <v>0.0161111111111111</v>
      </c>
      <c r="AL253" s="212" t="n">
        <f aca="false">+(0.34-0.05)/18</f>
        <v>0.0161111111111111</v>
      </c>
      <c r="AM253" s="212" t="n">
        <f aca="false">+(0.34-0.05)/18</f>
        <v>0.0161111111111111</v>
      </c>
      <c r="AN253" s="212" t="n">
        <f aca="false">+(0.34-0.05)/18</f>
        <v>0.0161111111111111</v>
      </c>
      <c r="AO253" s="212" t="n">
        <f aca="false">+(0.34-0.05)/18</f>
        <v>0.0161111111111111</v>
      </c>
      <c r="AP253" s="212" t="n">
        <v>0.66</v>
      </c>
      <c r="AQ253" s="212" t="n">
        <v>0</v>
      </c>
      <c r="AR253" s="212" t="n">
        <v>0</v>
      </c>
      <c r="AS253" s="212" t="n">
        <v>0</v>
      </c>
      <c r="AT253" s="212" t="n">
        <v>0</v>
      </c>
      <c r="AU253" s="212" t="n">
        <v>0</v>
      </c>
      <c r="AV253" s="212" t="n">
        <v>0</v>
      </c>
      <c r="AW253" s="212" t="n">
        <v>0</v>
      </c>
      <c r="AX253" s="212" t="n">
        <v>0</v>
      </c>
      <c r="AY253" s="212" t="n">
        <v>0</v>
      </c>
      <c r="AZ253" s="212" t="n">
        <v>0</v>
      </c>
      <c r="BA253" s="212" t="n">
        <v>0</v>
      </c>
      <c r="BB253" s="212" t="n">
        <v>0</v>
      </c>
      <c r="BC253" s="226" t="n">
        <f aca="false">SUM(D253:BB253)</f>
        <v>1</v>
      </c>
      <c r="BD253" s="211"/>
    </row>
    <row r="254" customFormat="false" ht="12.75" hidden="false" customHeight="false" outlineLevel="0" collapsed="false">
      <c r="A254" s="227"/>
      <c r="B254" s="211" t="s">
        <v>131</v>
      </c>
      <c r="C254" s="209"/>
      <c r="D254" s="212" t="n">
        <f aca="false">D253</f>
        <v>0</v>
      </c>
      <c r="E254" s="212" t="n">
        <f aca="false">+D254+E253</f>
        <v>0</v>
      </c>
      <c r="F254" s="212" t="n">
        <f aca="false">+E254+F253</f>
        <v>0</v>
      </c>
      <c r="G254" s="212" t="n">
        <f aca="false">+F254+G253</f>
        <v>0</v>
      </c>
      <c r="H254" s="212" t="n">
        <f aca="false">+G254+H253</f>
        <v>0</v>
      </c>
      <c r="I254" s="212" t="n">
        <f aca="false">+H254+I253</f>
        <v>0</v>
      </c>
      <c r="J254" s="212" t="n">
        <f aca="false">+I254+J253</f>
        <v>0</v>
      </c>
      <c r="K254" s="212" t="n">
        <f aca="false">+J254+K253</f>
        <v>0</v>
      </c>
      <c r="L254" s="212" t="n">
        <f aca="false">+K254+L253</f>
        <v>0</v>
      </c>
      <c r="M254" s="212" t="n">
        <f aca="false">+L254+M253</f>
        <v>0</v>
      </c>
      <c r="N254" s="212" t="n">
        <f aca="false">+M254+N253</f>
        <v>0.05</v>
      </c>
      <c r="O254" s="212" t="n">
        <f aca="false">+N254+O253</f>
        <v>0.05</v>
      </c>
      <c r="P254" s="212" t="n">
        <f aca="false">+O254+P253</f>
        <v>0.05</v>
      </c>
      <c r="Q254" s="212" t="n">
        <f aca="false">+P254+Q253</f>
        <v>0.05</v>
      </c>
      <c r="R254" s="212" t="n">
        <f aca="false">+Q254+R253</f>
        <v>0.05</v>
      </c>
      <c r="S254" s="212" t="n">
        <f aca="false">+R254+S253</f>
        <v>0.05</v>
      </c>
      <c r="T254" s="212" t="n">
        <f aca="false">+S254+T253</f>
        <v>0.05</v>
      </c>
      <c r="U254" s="212" t="n">
        <f aca="false">+T254+U253</f>
        <v>0.05</v>
      </c>
      <c r="V254" s="212" t="n">
        <f aca="false">+U254+V253</f>
        <v>0.05</v>
      </c>
      <c r="W254" s="212" t="n">
        <f aca="false">+V254+W253</f>
        <v>0.05</v>
      </c>
      <c r="X254" s="212" t="n">
        <f aca="false">+W254+X253</f>
        <v>0.0661111111111111</v>
      </c>
      <c r="Y254" s="212" t="n">
        <f aca="false">+X254+Y253</f>
        <v>0.0822222222222222</v>
      </c>
      <c r="Z254" s="212" t="n">
        <f aca="false">+Y254+Z253</f>
        <v>0.0983333333333334</v>
      </c>
      <c r="AA254" s="212" t="n">
        <f aca="false">+Z254+AA253</f>
        <v>0.114444444444444</v>
      </c>
      <c r="AB254" s="212" t="n">
        <f aca="false">+AA254+AB253</f>
        <v>0.130555555555556</v>
      </c>
      <c r="AC254" s="212" t="n">
        <f aca="false">+AB254+AC253</f>
        <v>0.146666666666667</v>
      </c>
      <c r="AD254" s="164" t="n">
        <f aca="false">+AC254+AD253</f>
        <v>0.162777777777778</v>
      </c>
      <c r="AE254" s="212" t="n">
        <f aca="false">+AD254+AE253</f>
        <v>0.178888888888889</v>
      </c>
      <c r="AF254" s="212" t="n">
        <f aca="false">+AE254+AF253</f>
        <v>0.195</v>
      </c>
      <c r="AG254" s="212" t="n">
        <f aca="false">+AF254+AG253</f>
        <v>0.211111111111111</v>
      </c>
      <c r="AH254" s="212" t="n">
        <f aca="false">+AG254+AH253</f>
        <v>0.227222222222222</v>
      </c>
      <c r="AI254" s="212" t="n">
        <f aca="false">+AH254+AI253</f>
        <v>0.243333333333333</v>
      </c>
      <c r="AJ254" s="212" t="n">
        <f aca="false">+AI254+AJ253</f>
        <v>0.259444444444444</v>
      </c>
      <c r="AK254" s="212" t="n">
        <f aca="false">+AJ254+AK253</f>
        <v>0.275555555555556</v>
      </c>
      <c r="AL254" s="212" t="n">
        <f aca="false">+AK254+AL253</f>
        <v>0.291666666666667</v>
      </c>
      <c r="AM254" s="212" t="n">
        <f aca="false">+AL254+AM253</f>
        <v>0.307777777777778</v>
      </c>
      <c r="AN254" s="212" t="n">
        <f aca="false">+AM254+AN253</f>
        <v>0.323888888888889</v>
      </c>
      <c r="AO254" s="212" t="n">
        <f aca="false">+AN254+AO253</f>
        <v>0.34</v>
      </c>
      <c r="AP254" s="212" t="n">
        <f aca="false">+AO254+AP253</f>
        <v>1</v>
      </c>
      <c r="AQ254" s="212" t="n">
        <f aca="false">+AP254+AQ253</f>
        <v>1</v>
      </c>
      <c r="AR254" s="212" t="n">
        <f aca="false">+AQ254+AR253</f>
        <v>1</v>
      </c>
      <c r="AS254" s="212" t="n">
        <f aca="false">+AR254+AS253</f>
        <v>1</v>
      </c>
      <c r="AT254" s="212" t="n">
        <f aca="false">+AS254+AT253</f>
        <v>1</v>
      </c>
      <c r="AU254" s="212" t="n">
        <f aca="false">+AT254+AU253</f>
        <v>1</v>
      </c>
      <c r="AV254" s="212" t="n">
        <f aca="false">+AU254+AV253</f>
        <v>1</v>
      </c>
      <c r="AW254" s="212" t="n">
        <f aca="false">+AV254+AW253</f>
        <v>1</v>
      </c>
      <c r="AX254" s="212" t="n">
        <f aca="false">+AW254+AX253</f>
        <v>1</v>
      </c>
      <c r="AY254" s="212" t="n">
        <f aca="false">+AX254+AY253</f>
        <v>1</v>
      </c>
      <c r="AZ254" s="212" t="n">
        <f aca="false">+AY254+AZ253</f>
        <v>1</v>
      </c>
      <c r="BA254" s="212" t="n">
        <f aca="false">+AZ254+BA253</f>
        <v>1</v>
      </c>
      <c r="BB254" s="212" t="n">
        <f aca="false">+BA254+BB253</f>
        <v>1</v>
      </c>
      <c r="BC254" s="226"/>
      <c r="BD254" s="211"/>
    </row>
    <row r="255" customFormat="false" ht="12.75" hidden="false" customHeight="false" outlineLevel="0" collapsed="false">
      <c r="A255" s="233"/>
      <c r="B255" s="213"/>
      <c r="C255" s="209"/>
      <c r="D255" s="214"/>
      <c r="E255" s="214"/>
      <c r="F255" s="214"/>
      <c r="G255" s="214"/>
      <c r="H255" s="214"/>
      <c r="I255" s="214"/>
      <c r="J255" s="214"/>
      <c r="K255" s="214"/>
      <c r="L255" s="214"/>
      <c r="M255" s="214"/>
      <c r="N255" s="214"/>
      <c r="O255" s="214"/>
      <c r="P255" s="214"/>
      <c r="Q255" s="214"/>
      <c r="R255" s="214"/>
      <c r="S255" s="214"/>
      <c r="T255" s="214"/>
      <c r="U255" s="214"/>
      <c r="V255" s="214"/>
      <c r="W255" s="214"/>
      <c r="X255" s="214"/>
      <c r="Y255" s="214"/>
      <c r="Z255" s="214"/>
      <c r="AA255" s="214"/>
      <c r="AB255" s="214"/>
      <c r="AC255" s="214"/>
      <c r="AD255" s="169"/>
      <c r="AE255" s="214"/>
      <c r="AF255" s="214"/>
      <c r="AG255" s="214"/>
      <c r="AH255" s="214"/>
      <c r="AI255" s="214"/>
      <c r="AJ255" s="214"/>
      <c r="AK255" s="214"/>
      <c r="AL255" s="214"/>
      <c r="AM255" s="214"/>
      <c r="AN255" s="214"/>
      <c r="AO255" s="214"/>
      <c r="AP255" s="214"/>
      <c r="AQ255" s="214"/>
      <c r="AR255" s="214"/>
      <c r="AS255" s="214"/>
      <c r="AT255" s="214"/>
      <c r="AU255" s="214"/>
      <c r="AV255" s="214"/>
      <c r="AW255" s="214"/>
      <c r="AX255" s="214"/>
      <c r="AY255" s="214"/>
      <c r="AZ255" s="214"/>
      <c r="BA255" s="214"/>
      <c r="BB255" s="214"/>
      <c r="BC255" s="228"/>
      <c r="BD255" s="213"/>
    </row>
    <row r="256" customFormat="false" ht="12.75" hidden="false" customHeight="false" outlineLevel="0" collapsed="false">
      <c r="A256" s="215"/>
      <c r="B256" s="215" t="s">
        <v>132</v>
      </c>
      <c r="C256" s="216" t="n">
        <v>14.2</v>
      </c>
      <c r="D256" s="217" t="n">
        <f aca="false">+D252*$C256</f>
        <v>0</v>
      </c>
      <c r="E256" s="217" t="n">
        <f aca="false">+E252*$C256</f>
        <v>0</v>
      </c>
      <c r="F256" s="217" t="n">
        <f aca="false">+F252*$C256</f>
        <v>0</v>
      </c>
      <c r="G256" s="217" t="n">
        <f aca="false">+G252*$C256</f>
        <v>0</v>
      </c>
      <c r="H256" s="217" t="n">
        <f aca="false">+H252*$C256</f>
        <v>0</v>
      </c>
      <c r="I256" s="217" t="n">
        <f aca="false">+I252*$C256</f>
        <v>0</v>
      </c>
      <c r="J256" s="217" t="n">
        <f aca="false">+J252*$C256</f>
        <v>0</v>
      </c>
      <c r="K256" s="217" t="n">
        <f aca="false">+K252*$C256</f>
        <v>0</v>
      </c>
      <c r="L256" s="217" t="n">
        <f aca="false">+L252*$C256</f>
        <v>0</v>
      </c>
      <c r="M256" s="217" t="n">
        <f aca="false">+M252*$C256</f>
        <v>0</v>
      </c>
      <c r="N256" s="217" t="n">
        <f aca="false">+N252*$C256</f>
        <v>0.705773809523809</v>
      </c>
      <c r="O256" s="217" t="n">
        <f aca="false">+O252*$C256</f>
        <v>0.705773809523809</v>
      </c>
      <c r="P256" s="217" t="n">
        <f aca="false">+P252*$C256</f>
        <v>0.705773809523809</v>
      </c>
      <c r="Q256" s="217" t="n">
        <f aca="false">+Q252*$C256</f>
        <v>0.705773809523809</v>
      </c>
      <c r="R256" s="217" t="n">
        <f aca="false">+R252*$C256</f>
        <v>0.705773809523809</v>
      </c>
      <c r="S256" s="217" t="n">
        <f aca="false">+S252*$C256</f>
        <v>0.705773809523809</v>
      </c>
      <c r="T256" s="217" t="n">
        <f aca="false">+T252*$C256</f>
        <v>0.705773809523809</v>
      </c>
      <c r="U256" s="217" t="n">
        <f aca="false">+U252*$C256</f>
        <v>0.705773809523809</v>
      </c>
      <c r="V256" s="217" t="n">
        <f aca="false">+V252*$C256</f>
        <v>0.705773809523809</v>
      </c>
      <c r="W256" s="217" t="n">
        <f aca="false">+W252*$C256</f>
        <v>0.705773809523809</v>
      </c>
      <c r="X256" s="217" t="n">
        <f aca="false">+X252*$C256</f>
        <v>1.41601047619048</v>
      </c>
      <c r="Y256" s="217" t="n">
        <f aca="false">+Y252*$C256</f>
        <v>2.12624714285714</v>
      </c>
      <c r="Z256" s="217" t="n">
        <f aca="false">+Z252*$C256</f>
        <v>2.83648380952381</v>
      </c>
      <c r="AA256" s="217" t="n">
        <f aca="false">+AA252*$C256</f>
        <v>3.54672047619048</v>
      </c>
      <c r="AB256" s="217" t="n">
        <f aca="false">+AB252*$C256</f>
        <v>4.25695714285714</v>
      </c>
      <c r="AC256" s="217" t="n">
        <f aca="false">+AC252*$C256</f>
        <v>4.96719380952381</v>
      </c>
      <c r="AD256" s="175" t="n">
        <f aca="false">+AD252*$C256</f>
        <v>5.67743047619048</v>
      </c>
      <c r="AE256" s="217" t="n">
        <f aca="false">+AE252*$C256</f>
        <v>6.38766714285714</v>
      </c>
      <c r="AF256" s="217" t="n">
        <f aca="false">+AF252*$C256</f>
        <v>7.09790380952381</v>
      </c>
      <c r="AG256" s="217" t="n">
        <f aca="false">+AG252*$C256</f>
        <v>7.80814047619047</v>
      </c>
      <c r="AH256" s="217" t="n">
        <f aca="false">+AH252*$C256</f>
        <v>8.51837714285714</v>
      </c>
      <c r="AI256" s="217" t="n">
        <f aca="false">+AI252*$C256</f>
        <v>9.22861380952381</v>
      </c>
      <c r="AJ256" s="217" t="n">
        <f aca="false">+AJ252*$C256</f>
        <v>9.93885047619048</v>
      </c>
      <c r="AK256" s="217" t="n">
        <f aca="false">+AK252*$C256</f>
        <v>10.6490871428571</v>
      </c>
      <c r="AL256" s="217" t="n">
        <f aca="false">+AL252*$C256</f>
        <v>11.3593238095238</v>
      </c>
      <c r="AM256" s="217" t="n">
        <f aca="false">+AM252*$C256</f>
        <v>12.0695604761905</v>
      </c>
      <c r="AN256" s="217" t="n">
        <f aca="false">+AN252*$C256</f>
        <v>12.7797971428571</v>
      </c>
      <c r="AO256" s="217" t="n">
        <f aca="false">+AO252*$C256</f>
        <v>13.4900338095238</v>
      </c>
      <c r="AP256" s="217" t="n">
        <f aca="false">+AP252*$C256</f>
        <v>13.4900338095238</v>
      </c>
      <c r="AQ256" s="217" t="n">
        <f aca="false">+AQ252*$C256</f>
        <v>13.4900338095238</v>
      </c>
      <c r="AR256" s="217" t="n">
        <f aca="false">+AR252*$C256</f>
        <v>13.4900338095238</v>
      </c>
      <c r="AS256" s="217" t="n">
        <f aca="false">+AS252*$C256</f>
        <v>13.4900338095238</v>
      </c>
      <c r="AT256" s="217" t="n">
        <f aca="false">+AT252*$C256</f>
        <v>14.2000338095238</v>
      </c>
      <c r="AU256" s="217" t="n">
        <f aca="false">+AU252*$C256</f>
        <v>14.2000338095238</v>
      </c>
      <c r="AV256" s="217" t="n">
        <f aca="false">+AV252*$C256</f>
        <v>14.2000338095238</v>
      </c>
      <c r="AW256" s="217" t="n">
        <f aca="false">+AW252*$C256</f>
        <v>14.2000338095238</v>
      </c>
      <c r="AX256" s="217" t="n">
        <f aca="false">+AX252*$C256</f>
        <v>14.2000338095238</v>
      </c>
      <c r="AY256" s="217" t="n">
        <f aca="false">+AY252*$C256</f>
        <v>14.2000338095238</v>
      </c>
      <c r="AZ256" s="217" t="n">
        <f aca="false">+AZ252*$C256</f>
        <v>14.2000338095238</v>
      </c>
      <c r="BA256" s="217" t="n">
        <f aca="false">+BA252*$C256</f>
        <v>14.2000338095238</v>
      </c>
      <c r="BB256" s="217" t="n">
        <f aca="false">+BB252*$C256</f>
        <v>14.2000338095238</v>
      </c>
      <c r="BC256" s="229"/>
      <c r="BD256" s="230"/>
      <c r="BE256" s="230"/>
      <c r="BF256" s="230"/>
      <c r="BG256" s="230"/>
      <c r="BH256" s="230"/>
      <c r="BI256" s="230"/>
      <c r="BJ256" s="230"/>
      <c r="BK256" s="230"/>
      <c r="BL256" s="230"/>
      <c r="BM256" s="230"/>
      <c r="BN256" s="230"/>
      <c r="BO256" s="230"/>
      <c r="BP256" s="230"/>
      <c r="BQ256" s="230"/>
      <c r="BR256" s="230"/>
      <c r="BS256" s="230"/>
      <c r="BT256" s="230"/>
      <c r="BU256" s="230"/>
      <c r="BV256" s="230"/>
      <c r="BW256" s="230"/>
      <c r="BX256" s="230"/>
      <c r="BY256" s="230"/>
      <c r="BZ256" s="230"/>
      <c r="CA256" s="230"/>
      <c r="CB256" s="230"/>
      <c r="CC256" s="230"/>
      <c r="CD256" s="230"/>
      <c r="CE256" s="230"/>
      <c r="CF256" s="230"/>
      <c r="CG256" s="230"/>
      <c r="CH256" s="230"/>
      <c r="CI256" s="230"/>
      <c r="CJ256" s="230"/>
      <c r="CK256" s="230"/>
    </row>
    <row r="257" customFormat="false" ht="13.5" hidden="false" customHeight="false" outlineLevel="0" collapsed="false">
      <c r="A257" s="218"/>
      <c r="B257" s="218" t="s">
        <v>133</v>
      </c>
      <c r="C257" s="219" t="str">
        <f aca="false">+'NTP or Sold'!C22</f>
        <v>Available</v>
      </c>
      <c r="D257" s="220" t="n">
        <f aca="false">+D254*$C256</f>
        <v>0</v>
      </c>
      <c r="E257" s="220" t="n">
        <f aca="false">+E254*$C256</f>
        <v>0</v>
      </c>
      <c r="F257" s="220" t="n">
        <f aca="false">+F254*$C256</f>
        <v>0</v>
      </c>
      <c r="G257" s="220" t="n">
        <f aca="false">+G254*$C256</f>
        <v>0</v>
      </c>
      <c r="H257" s="220" t="n">
        <f aca="false">+H254*$C256</f>
        <v>0</v>
      </c>
      <c r="I257" s="220" t="n">
        <f aca="false">+I254*$C256</f>
        <v>0</v>
      </c>
      <c r="J257" s="220" t="n">
        <f aca="false">+J254*$C256</f>
        <v>0</v>
      </c>
      <c r="K257" s="220" t="n">
        <f aca="false">+K254*$C256</f>
        <v>0</v>
      </c>
      <c r="L257" s="220" t="n">
        <f aca="false">+L254*$C256</f>
        <v>0</v>
      </c>
      <c r="M257" s="220" t="n">
        <f aca="false">+M254*$C256</f>
        <v>0</v>
      </c>
      <c r="N257" s="220" t="n">
        <f aca="false">+N254*$C256</f>
        <v>0.71</v>
      </c>
      <c r="O257" s="220" t="n">
        <f aca="false">+O254*$C256</f>
        <v>0.71</v>
      </c>
      <c r="P257" s="220" t="n">
        <f aca="false">+P254*$C256</f>
        <v>0.71</v>
      </c>
      <c r="Q257" s="220" t="n">
        <f aca="false">+Q254*$C256</f>
        <v>0.71</v>
      </c>
      <c r="R257" s="220" t="n">
        <f aca="false">+R254*$C256</f>
        <v>0.71</v>
      </c>
      <c r="S257" s="220" t="n">
        <f aca="false">+S254*$C256</f>
        <v>0.71</v>
      </c>
      <c r="T257" s="220" t="n">
        <f aca="false">+T254*$C256</f>
        <v>0.71</v>
      </c>
      <c r="U257" s="220" t="n">
        <f aca="false">+U254*$C256</f>
        <v>0.71</v>
      </c>
      <c r="V257" s="220" t="n">
        <f aca="false">+V254*$C256</f>
        <v>0.71</v>
      </c>
      <c r="W257" s="220" t="n">
        <f aca="false">+W254*$C256</f>
        <v>0.71</v>
      </c>
      <c r="X257" s="220" t="n">
        <f aca="false">+X254*$C256</f>
        <v>0.938777777777778</v>
      </c>
      <c r="Y257" s="220" t="n">
        <f aca="false">+Y254*$C256</f>
        <v>1.16755555555556</v>
      </c>
      <c r="Z257" s="220" t="n">
        <f aca="false">+Z254*$C256</f>
        <v>1.39633333333333</v>
      </c>
      <c r="AA257" s="220" t="n">
        <f aca="false">+AA254*$C256</f>
        <v>1.62511111111111</v>
      </c>
      <c r="AB257" s="220" t="n">
        <f aca="false">+AB254*$C256</f>
        <v>1.85388888888889</v>
      </c>
      <c r="AC257" s="220" t="n">
        <f aca="false">+AC254*$C256</f>
        <v>2.08266666666667</v>
      </c>
      <c r="AD257" s="181" t="n">
        <f aca="false">+AD254*$C256</f>
        <v>2.31144444444444</v>
      </c>
      <c r="AE257" s="220" t="n">
        <f aca="false">+AE254*$C256</f>
        <v>2.54022222222222</v>
      </c>
      <c r="AF257" s="220" t="n">
        <f aca="false">+AF254*$C256</f>
        <v>2.769</v>
      </c>
      <c r="AG257" s="220" t="n">
        <f aca="false">+AG254*$C256</f>
        <v>2.99777777777778</v>
      </c>
      <c r="AH257" s="220" t="n">
        <f aca="false">+AH254*$C256</f>
        <v>3.22655555555556</v>
      </c>
      <c r="AI257" s="220" t="n">
        <f aca="false">+AI254*$C256</f>
        <v>3.45533333333333</v>
      </c>
      <c r="AJ257" s="220" t="n">
        <f aca="false">+AJ254*$C256</f>
        <v>3.68411111111111</v>
      </c>
      <c r="AK257" s="220" t="n">
        <f aca="false">+AK254*$C256</f>
        <v>3.91288888888889</v>
      </c>
      <c r="AL257" s="220" t="n">
        <f aca="false">+AL254*$C256</f>
        <v>4.14166666666667</v>
      </c>
      <c r="AM257" s="220" t="n">
        <f aca="false">+AM254*$C256</f>
        <v>4.37044444444445</v>
      </c>
      <c r="AN257" s="220" t="n">
        <f aca="false">+AN254*$C256</f>
        <v>4.59922222222222</v>
      </c>
      <c r="AO257" s="220" t="n">
        <f aca="false">+AO254*$C256</f>
        <v>4.828</v>
      </c>
      <c r="AP257" s="220" t="n">
        <f aca="false">+AP254*$C256</f>
        <v>14.2</v>
      </c>
      <c r="AQ257" s="220" t="n">
        <f aca="false">+AQ254*$C256</f>
        <v>14.2</v>
      </c>
      <c r="AR257" s="220" t="n">
        <f aca="false">+AR254*$C256</f>
        <v>14.2</v>
      </c>
      <c r="AS257" s="220" t="n">
        <f aca="false">+AS254*$C256</f>
        <v>14.2</v>
      </c>
      <c r="AT257" s="220" t="n">
        <f aca="false">+AT254*$C256</f>
        <v>14.2</v>
      </c>
      <c r="AU257" s="220" t="n">
        <f aca="false">+AU254*$C256</f>
        <v>14.2</v>
      </c>
      <c r="AV257" s="220" t="n">
        <f aca="false">+AV254*$C256</f>
        <v>14.2</v>
      </c>
      <c r="AW257" s="220" t="n">
        <f aca="false">+AW254*$C256</f>
        <v>14.2</v>
      </c>
      <c r="AX257" s="220" t="n">
        <f aca="false">+AX254*$C256</f>
        <v>14.2</v>
      </c>
      <c r="AY257" s="220" t="n">
        <f aca="false">+AY254*$C256</f>
        <v>14.2</v>
      </c>
      <c r="AZ257" s="220" t="n">
        <f aca="false">+AZ254*$C256</f>
        <v>14.2</v>
      </c>
      <c r="BA257" s="220" t="n">
        <f aca="false">+BA254*$C256</f>
        <v>14.2</v>
      </c>
      <c r="BB257" s="220" t="n">
        <f aca="false">+BB254*$C256</f>
        <v>14.2</v>
      </c>
      <c r="BC257" s="231"/>
      <c r="BD257" s="232"/>
      <c r="BE257" s="232"/>
      <c r="BF257" s="232"/>
      <c r="BG257" s="232"/>
      <c r="BH257" s="232"/>
      <c r="BI257" s="232"/>
      <c r="BJ257" s="232"/>
      <c r="BK257" s="232"/>
      <c r="BL257" s="232"/>
      <c r="BM257" s="232"/>
      <c r="BN257" s="232"/>
      <c r="BO257" s="232"/>
      <c r="BP257" s="232"/>
      <c r="BQ257" s="232"/>
      <c r="BR257" s="232"/>
      <c r="BS257" s="232"/>
      <c r="BT257" s="232"/>
      <c r="BU257" s="232"/>
      <c r="BV257" s="232"/>
      <c r="BW257" s="232"/>
      <c r="BX257" s="232"/>
      <c r="BY257" s="232"/>
      <c r="BZ257" s="232"/>
      <c r="CA257" s="232"/>
      <c r="CB257" s="232"/>
      <c r="CC257" s="232"/>
      <c r="CD257" s="232"/>
      <c r="CE257" s="232"/>
      <c r="CF257" s="232"/>
      <c r="CG257" s="232"/>
      <c r="CH257" s="232"/>
      <c r="CI257" s="232"/>
      <c r="CJ257" s="232"/>
      <c r="CK257" s="232"/>
    </row>
    <row r="258" customFormat="false" ht="15" hidden="false" customHeight="true" outlineLevel="0" collapsed="false">
      <c r="A258" s="225"/>
      <c r="B258" s="208" t="str">
        <f aca="false">+'NTP or Sold'!H23</f>
        <v>LM6000</v>
      </c>
      <c r="C258" s="209" t="str">
        <f aca="false">+'NTP or Sold'!T23</f>
        <v>Unassigned</v>
      </c>
      <c r="D258" s="210"/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  <c r="S258" s="210"/>
      <c r="T258" s="210"/>
      <c r="U258" s="210"/>
      <c r="V258" s="210"/>
      <c r="W258" s="210"/>
      <c r="X258" s="210"/>
      <c r="Y258" s="210"/>
      <c r="Z258" s="210"/>
      <c r="AA258" s="210"/>
      <c r="AB258" s="210"/>
      <c r="AC258" s="210"/>
      <c r="AD258" s="159"/>
      <c r="AE258" s="210"/>
      <c r="AF258" s="210"/>
      <c r="AG258" s="210"/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23"/>
    </row>
    <row r="259" customFormat="false" ht="12.75" hidden="false" customHeight="false" outlineLevel="0" collapsed="false">
      <c r="A259" s="227"/>
      <c r="B259" s="211" t="s">
        <v>128</v>
      </c>
      <c r="C259" s="209"/>
      <c r="D259" s="212" t="n">
        <v>0</v>
      </c>
      <c r="E259" s="212" t="n">
        <v>0</v>
      </c>
      <c r="F259" s="212" t="n">
        <v>0</v>
      </c>
      <c r="G259" s="212" t="n">
        <v>0</v>
      </c>
      <c r="H259" s="212" t="n">
        <v>0</v>
      </c>
      <c r="I259" s="212" t="n">
        <v>0</v>
      </c>
      <c r="J259" s="212" t="n">
        <v>0</v>
      </c>
      <c r="K259" s="212" t="n">
        <v>0</v>
      </c>
      <c r="L259" s="212" t="n">
        <v>0</v>
      </c>
      <c r="M259" s="212" t="n">
        <v>0</v>
      </c>
      <c r="N259" s="212" t="n">
        <f aca="false">16.7/336</f>
        <v>0.049702380952381</v>
      </c>
      <c r="O259" s="212" t="n">
        <v>0</v>
      </c>
      <c r="P259" s="212" t="n">
        <v>0</v>
      </c>
      <c r="Q259" s="212" t="n">
        <v>0</v>
      </c>
      <c r="R259" s="212" t="n">
        <v>0</v>
      </c>
      <c r="S259" s="212" t="n">
        <v>0</v>
      </c>
      <c r="T259" s="212" t="n">
        <v>0</v>
      </c>
      <c r="U259" s="212" t="n">
        <v>0</v>
      </c>
      <c r="V259" s="212" t="n">
        <v>0</v>
      </c>
      <c r="W259" s="212" t="n">
        <v>0</v>
      </c>
      <c r="X259" s="212" t="n">
        <f aca="false">+(0.95-0.0497)/18</f>
        <v>0.0500166666666667</v>
      </c>
      <c r="Y259" s="212" t="n">
        <f aca="false">+(0.95-0.0497)/18</f>
        <v>0.0500166666666667</v>
      </c>
      <c r="Z259" s="212" t="n">
        <f aca="false">+(0.95-0.0497)/18</f>
        <v>0.0500166666666667</v>
      </c>
      <c r="AA259" s="212" t="n">
        <f aca="false">+(0.95-0.0497)/18</f>
        <v>0.0500166666666667</v>
      </c>
      <c r="AB259" s="212" t="n">
        <f aca="false">+(0.95-0.0497)/18</f>
        <v>0.0500166666666667</v>
      </c>
      <c r="AC259" s="212" t="n">
        <f aca="false">+(0.95-0.0497)/18</f>
        <v>0.0500166666666667</v>
      </c>
      <c r="AD259" s="164" t="n">
        <f aca="false">+(0.95-0.0497)/18</f>
        <v>0.0500166666666667</v>
      </c>
      <c r="AE259" s="212" t="n">
        <f aca="false">+(0.95-0.0497)/18</f>
        <v>0.0500166666666667</v>
      </c>
      <c r="AF259" s="212" t="n">
        <f aca="false">+(0.95-0.0497)/18</f>
        <v>0.0500166666666667</v>
      </c>
      <c r="AG259" s="212" t="n">
        <f aca="false">+(0.95-0.0497)/18</f>
        <v>0.0500166666666667</v>
      </c>
      <c r="AH259" s="212" t="n">
        <f aca="false">+(0.95-0.0497)/18</f>
        <v>0.0500166666666667</v>
      </c>
      <c r="AI259" s="212" t="n">
        <f aca="false">+(0.95-0.0497)/18</f>
        <v>0.0500166666666667</v>
      </c>
      <c r="AJ259" s="212" t="n">
        <f aca="false">+(0.95-0.0497)/18</f>
        <v>0.0500166666666667</v>
      </c>
      <c r="AK259" s="212" t="n">
        <f aca="false">+(0.95-0.0497)/18</f>
        <v>0.0500166666666667</v>
      </c>
      <c r="AL259" s="212" t="n">
        <f aca="false">+(0.95-0.0497)/18</f>
        <v>0.0500166666666667</v>
      </c>
      <c r="AM259" s="212" t="n">
        <f aca="false">+(0.95-0.0497)/18</f>
        <v>0.0500166666666667</v>
      </c>
      <c r="AN259" s="212" t="n">
        <f aca="false">+(0.95-0.0497)/18</f>
        <v>0.0500166666666667</v>
      </c>
      <c r="AO259" s="212" t="n">
        <f aca="false">+(0.95-0.0497)/18</f>
        <v>0.0500166666666667</v>
      </c>
      <c r="AP259" s="212" t="n">
        <v>0</v>
      </c>
      <c r="AQ259" s="212" t="n">
        <v>0</v>
      </c>
      <c r="AR259" s="212" t="n">
        <v>0</v>
      </c>
      <c r="AS259" s="212" t="n">
        <v>0</v>
      </c>
      <c r="AT259" s="212" t="n">
        <v>0.05</v>
      </c>
      <c r="AU259" s="212" t="n">
        <v>0</v>
      </c>
      <c r="AV259" s="212" t="n">
        <v>0</v>
      </c>
      <c r="AW259" s="212" t="n">
        <v>0</v>
      </c>
      <c r="AX259" s="212" t="n">
        <v>0</v>
      </c>
      <c r="AY259" s="212" t="n">
        <v>0</v>
      </c>
      <c r="AZ259" s="212" t="n">
        <v>0</v>
      </c>
      <c r="BA259" s="212" t="n">
        <v>0</v>
      </c>
      <c r="BB259" s="212" t="n">
        <v>0</v>
      </c>
      <c r="BC259" s="226" t="n">
        <f aca="false">SUM(D259:BB259)</f>
        <v>1.00000238095238</v>
      </c>
      <c r="BD259" s="211"/>
    </row>
    <row r="260" customFormat="false" ht="12.75" hidden="false" customHeight="false" outlineLevel="0" collapsed="false">
      <c r="A260" s="227"/>
      <c r="B260" s="211" t="s">
        <v>129</v>
      </c>
      <c r="C260" s="209"/>
      <c r="D260" s="212" t="n">
        <f aca="false">D259</f>
        <v>0</v>
      </c>
      <c r="E260" s="212" t="n">
        <f aca="false">+D260+E259</f>
        <v>0</v>
      </c>
      <c r="F260" s="212" t="n">
        <f aca="false">+E260+F259</f>
        <v>0</v>
      </c>
      <c r="G260" s="212" t="n">
        <f aca="false">+F260+G259</f>
        <v>0</v>
      </c>
      <c r="H260" s="212" t="n">
        <f aca="false">+G260+H259</f>
        <v>0</v>
      </c>
      <c r="I260" s="212" t="n">
        <f aca="false">+H260+I259</f>
        <v>0</v>
      </c>
      <c r="J260" s="212" t="n">
        <f aca="false">+I260+J259</f>
        <v>0</v>
      </c>
      <c r="K260" s="212" t="n">
        <f aca="false">+J260+K259</f>
        <v>0</v>
      </c>
      <c r="L260" s="212" t="n">
        <f aca="false">+K260+L259</f>
        <v>0</v>
      </c>
      <c r="M260" s="212" t="n">
        <f aca="false">+L260+M259</f>
        <v>0</v>
      </c>
      <c r="N260" s="212" t="n">
        <f aca="false">+M260+N259</f>
        <v>0.049702380952381</v>
      </c>
      <c r="O260" s="212" t="n">
        <f aca="false">+N260+O259</f>
        <v>0.049702380952381</v>
      </c>
      <c r="P260" s="212" t="n">
        <f aca="false">+O260+P259</f>
        <v>0.049702380952381</v>
      </c>
      <c r="Q260" s="212" t="n">
        <f aca="false">+P260+Q259</f>
        <v>0.049702380952381</v>
      </c>
      <c r="R260" s="212" t="n">
        <f aca="false">+Q260+R259</f>
        <v>0.049702380952381</v>
      </c>
      <c r="S260" s="212" t="n">
        <f aca="false">+R260+S259</f>
        <v>0.049702380952381</v>
      </c>
      <c r="T260" s="212" t="n">
        <f aca="false">+S260+T259</f>
        <v>0.049702380952381</v>
      </c>
      <c r="U260" s="212" t="n">
        <f aca="false">+T260+U259</f>
        <v>0.049702380952381</v>
      </c>
      <c r="V260" s="212" t="n">
        <f aca="false">+U260+V259</f>
        <v>0.049702380952381</v>
      </c>
      <c r="W260" s="212" t="n">
        <f aca="false">+V260+W259</f>
        <v>0.049702380952381</v>
      </c>
      <c r="X260" s="212" t="n">
        <f aca="false">+W260+X259</f>
        <v>0.0997190476190476</v>
      </c>
      <c r="Y260" s="212" t="n">
        <f aca="false">+X260+Y259</f>
        <v>0.149735714285714</v>
      </c>
      <c r="Z260" s="212" t="n">
        <f aca="false">+Y260+Z259</f>
        <v>0.199752380952381</v>
      </c>
      <c r="AA260" s="212" t="n">
        <f aca="false">+Z260+AA259</f>
        <v>0.249769047619048</v>
      </c>
      <c r="AB260" s="212" t="n">
        <f aca="false">+AA260+AB259</f>
        <v>0.299785714285714</v>
      </c>
      <c r="AC260" s="212" t="n">
        <f aca="false">+AB260+AC259</f>
        <v>0.349802380952381</v>
      </c>
      <c r="AD260" s="164" t="n">
        <f aca="false">+AC260+AD259</f>
        <v>0.399819047619048</v>
      </c>
      <c r="AE260" s="212" t="n">
        <f aca="false">+AD260+AE259</f>
        <v>0.449835714285714</v>
      </c>
      <c r="AF260" s="212" t="n">
        <f aca="false">+AE260+AF259</f>
        <v>0.499852380952381</v>
      </c>
      <c r="AG260" s="212" t="n">
        <f aca="false">+AF260+AG259</f>
        <v>0.549869047619048</v>
      </c>
      <c r="AH260" s="212" t="n">
        <f aca="false">+AG260+AH259</f>
        <v>0.599885714285714</v>
      </c>
      <c r="AI260" s="212" t="n">
        <f aca="false">+AH260+AI259</f>
        <v>0.649902380952381</v>
      </c>
      <c r="AJ260" s="212" t="n">
        <f aca="false">+AI260+AJ259</f>
        <v>0.699919047619048</v>
      </c>
      <c r="AK260" s="212" t="n">
        <f aca="false">+AJ260+AK259</f>
        <v>0.749935714285714</v>
      </c>
      <c r="AL260" s="212" t="n">
        <f aca="false">+AK260+AL259</f>
        <v>0.799952380952381</v>
      </c>
      <c r="AM260" s="212" t="n">
        <f aca="false">+AL260+AM259</f>
        <v>0.849969047619048</v>
      </c>
      <c r="AN260" s="212" t="n">
        <f aca="false">+AM260+AN259</f>
        <v>0.899985714285715</v>
      </c>
      <c r="AO260" s="212" t="n">
        <f aca="false">+AN260+AO259</f>
        <v>0.950002380952381</v>
      </c>
      <c r="AP260" s="212" t="n">
        <f aca="false">+AO260+AP259</f>
        <v>0.950002380952381</v>
      </c>
      <c r="AQ260" s="212" t="n">
        <f aca="false">+AP260+AQ259</f>
        <v>0.950002380952381</v>
      </c>
      <c r="AR260" s="212" t="n">
        <f aca="false">+AQ260+AR259</f>
        <v>0.950002380952381</v>
      </c>
      <c r="AS260" s="212" t="n">
        <f aca="false">+AR260+AS259</f>
        <v>0.950002380952381</v>
      </c>
      <c r="AT260" s="212" t="n">
        <f aca="false">+AS260+AT259</f>
        <v>1.00000238095238</v>
      </c>
      <c r="AU260" s="212" t="n">
        <f aca="false">+AT260+AU259</f>
        <v>1.00000238095238</v>
      </c>
      <c r="AV260" s="212" t="n">
        <f aca="false">+AU260+AV259</f>
        <v>1.00000238095238</v>
      </c>
      <c r="AW260" s="212" t="n">
        <f aca="false">+AV260+AW259</f>
        <v>1.00000238095238</v>
      </c>
      <c r="AX260" s="212" t="n">
        <f aca="false">+AW260+AX259</f>
        <v>1.00000238095238</v>
      </c>
      <c r="AY260" s="212" t="n">
        <f aca="false">+AX260+AY259</f>
        <v>1.00000238095238</v>
      </c>
      <c r="AZ260" s="212" t="n">
        <f aca="false">+AY260+AZ259</f>
        <v>1.00000238095238</v>
      </c>
      <c r="BA260" s="212" t="n">
        <f aca="false">+AZ260+BA259</f>
        <v>1.00000238095238</v>
      </c>
      <c r="BB260" s="212" t="n">
        <f aca="false">+BA260+BB259</f>
        <v>1.00000238095238</v>
      </c>
      <c r="BC260" s="226"/>
      <c r="BD260" s="211"/>
    </row>
    <row r="261" customFormat="false" ht="12.75" hidden="false" customHeight="false" outlineLevel="0" collapsed="false">
      <c r="A261" s="227"/>
      <c r="B261" s="211" t="s">
        <v>130</v>
      </c>
      <c r="C261" s="209"/>
      <c r="D261" s="212" t="n">
        <v>0</v>
      </c>
      <c r="E261" s="212" t="n">
        <v>0</v>
      </c>
      <c r="F261" s="212" t="n">
        <v>0</v>
      </c>
      <c r="G261" s="212" t="n">
        <v>0</v>
      </c>
      <c r="H261" s="212" t="n">
        <v>0</v>
      </c>
      <c r="I261" s="212" t="n">
        <v>0</v>
      </c>
      <c r="J261" s="212" t="n">
        <v>0</v>
      </c>
      <c r="K261" s="212" t="n">
        <v>0</v>
      </c>
      <c r="L261" s="212" t="n">
        <v>0</v>
      </c>
      <c r="M261" s="212" t="n">
        <v>0</v>
      </c>
      <c r="N261" s="212" t="n">
        <v>0.05</v>
      </c>
      <c r="O261" s="212" t="n">
        <v>0</v>
      </c>
      <c r="P261" s="212" t="n">
        <v>0</v>
      </c>
      <c r="Q261" s="212" t="n">
        <v>0</v>
      </c>
      <c r="R261" s="212" t="n">
        <v>0</v>
      </c>
      <c r="S261" s="212" t="n">
        <v>0</v>
      </c>
      <c r="T261" s="212" t="n">
        <v>0</v>
      </c>
      <c r="U261" s="212" t="n">
        <v>0</v>
      </c>
      <c r="V261" s="212" t="n">
        <v>0</v>
      </c>
      <c r="W261" s="212" t="n">
        <v>0</v>
      </c>
      <c r="X261" s="212" t="n">
        <f aca="false">+(0.34-0.05)/18</f>
        <v>0.0161111111111111</v>
      </c>
      <c r="Y261" s="212" t="n">
        <f aca="false">+(0.34-0.05)/18</f>
        <v>0.0161111111111111</v>
      </c>
      <c r="Z261" s="212" t="n">
        <f aca="false">+(0.34-0.05)/18</f>
        <v>0.0161111111111111</v>
      </c>
      <c r="AA261" s="212" t="n">
        <f aca="false">+(0.34-0.05)/18</f>
        <v>0.0161111111111111</v>
      </c>
      <c r="AB261" s="212" t="n">
        <f aca="false">+(0.34-0.05)/18</f>
        <v>0.0161111111111111</v>
      </c>
      <c r="AC261" s="212" t="n">
        <f aca="false">+(0.34-0.05)/18</f>
        <v>0.0161111111111111</v>
      </c>
      <c r="AD261" s="164" t="n">
        <f aca="false">+(0.34-0.05)/18</f>
        <v>0.0161111111111111</v>
      </c>
      <c r="AE261" s="212" t="n">
        <f aca="false">+(0.34-0.05)/18</f>
        <v>0.0161111111111111</v>
      </c>
      <c r="AF261" s="212" t="n">
        <f aca="false">+(0.34-0.05)/18</f>
        <v>0.0161111111111111</v>
      </c>
      <c r="AG261" s="212" t="n">
        <f aca="false">+(0.34-0.05)/18</f>
        <v>0.0161111111111111</v>
      </c>
      <c r="AH261" s="212" t="n">
        <f aca="false">+(0.34-0.05)/18</f>
        <v>0.0161111111111111</v>
      </c>
      <c r="AI261" s="212" t="n">
        <f aca="false">+(0.34-0.05)/18</f>
        <v>0.0161111111111111</v>
      </c>
      <c r="AJ261" s="212" t="n">
        <f aca="false">+(0.34-0.05)/18</f>
        <v>0.0161111111111111</v>
      </c>
      <c r="AK261" s="212" t="n">
        <f aca="false">+(0.34-0.05)/18</f>
        <v>0.0161111111111111</v>
      </c>
      <c r="AL261" s="212" t="n">
        <f aca="false">+(0.34-0.05)/18</f>
        <v>0.0161111111111111</v>
      </c>
      <c r="AM261" s="212" t="n">
        <f aca="false">+(0.34-0.05)/18</f>
        <v>0.0161111111111111</v>
      </c>
      <c r="AN261" s="212" t="n">
        <f aca="false">+(0.34-0.05)/18</f>
        <v>0.0161111111111111</v>
      </c>
      <c r="AO261" s="212" t="n">
        <f aca="false">+(0.34-0.05)/18</f>
        <v>0.0161111111111111</v>
      </c>
      <c r="AP261" s="212" t="n">
        <v>0.66</v>
      </c>
      <c r="AQ261" s="212" t="n">
        <v>0</v>
      </c>
      <c r="AR261" s="212" t="n">
        <v>0</v>
      </c>
      <c r="AS261" s="212" t="n">
        <v>0</v>
      </c>
      <c r="AT261" s="212" t="n">
        <v>0</v>
      </c>
      <c r="AU261" s="212" t="n">
        <v>0</v>
      </c>
      <c r="AV261" s="212" t="n">
        <v>0</v>
      </c>
      <c r="AW261" s="212" t="n">
        <v>0</v>
      </c>
      <c r="AX261" s="212" t="n">
        <v>0</v>
      </c>
      <c r="AY261" s="212" t="n">
        <v>0</v>
      </c>
      <c r="AZ261" s="212" t="n">
        <v>0</v>
      </c>
      <c r="BA261" s="212" t="n">
        <v>0</v>
      </c>
      <c r="BB261" s="212" t="n">
        <v>0</v>
      </c>
      <c r="BC261" s="226" t="n">
        <f aca="false">SUM(D261:BB261)</f>
        <v>1</v>
      </c>
      <c r="BD261" s="211"/>
    </row>
    <row r="262" customFormat="false" ht="12.75" hidden="false" customHeight="false" outlineLevel="0" collapsed="false">
      <c r="A262" s="227"/>
      <c r="B262" s="211" t="s">
        <v>131</v>
      </c>
      <c r="C262" s="209"/>
      <c r="D262" s="212" t="n">
        <f aca="false">D261</f>
        <v>0</v>
      </c>
      <c r="E262" s="212" t="n">
        <f aca="false">+D262+E261</f>
        <v>0</v>
      </c>
      <c r="F262" s="212" t="n">
        <f aca="false">+E262+F261</f>
        <v>0</v>
      </c>
      <c r="G262" s="212" t="n">
        <f aca="false">+F262+G261</f>
        <v>0</v>
      </c>
      <c r="H262" s="212" t="n">
        <f aca="false">+G262+H261</f>
        <v>0</v>
      </c>
      <c r="I262" s="212" t="n">
        <f aca="false">+H262+I261</f>
        <v>0</v>
      </c>
      <c r="J262" s="212" t="n">
        <f aca="false">+I262+J261</f>
        <v>0</v>
      </c>
      <c r="K262" s="212" t="n">
        <f aca="false">+J262+K261</f>
        <v>0</v>
      </c>
      <c r="L262" s="212" t="n">
        <f aca="false">+K262+L261</f>
        <v>0</v>
      </c>
      <c r="M262" s="212" t="n">
        <f aca="false">+L262+M261</f>
        <v>0</v>
      </c>
      <c r="N262" s="212" t="n">
        <f aca="false">+M262+N261</f>
        <v>0.05</v>
      </c>
      <c r="O262" s="212" t="n">
        <f aca="false">+N262+O261</f>
        <v>0.05</v>
      </c>
      <c r="P262" s="212" t="n">
        <f aca="false">+O262+P261</f>
        <v>0.05</v>
      </c>
      <c r="Q262" s="212" t="n">
        <f aca="false">+P262+Q261</f>
        <v>0.05</v>
      </c>
      <c r="R262" s="212" t="n">
        <f aca="false">+Q262+R261</f>
        <v>0.05</v>
      </c>
      <c r="S262" s="212" t="n">
        <f aca="false">+R262+S261</f>
        <v>0.05</v>
      </c>
      <c r="T262" s="212" t="n">
        <f aca="false">+S262+T261</f>
        <v>0.05</v>
      </c>
      <c r="U262" s="212" t="n">
        <f aca="false">+T262+U261</f>
        <v>0.05</v>
      </c>
      <c r="V262" s="212" t="n">
        <f aca="false">+U262+V261</f>
        <v>0.05</v>
      </c>
      <c r="W262" s="212" t="n">
        <f aca="false">+V262+W261</f>
        <v>0.05</v>
      </c>
      <c r="X262" s="212" t="n">
        <f aca="false">+W262+X261</f>
        <v>0.0661111111111111</v>
      </c>
      <c r="Y262" s="212" t="n">
        <f aca="false">+X262+Y261</f>
        <v>0.0822222222222222</v>
      </c>
      <c r="Z262" s="212" t="n">
        <f aca="false">+Y262+Z261</f>
        <v>0.0983333333333334</v>
      </c>
      <c r="AA262" s="212" t="n">
        <f aca="false">+Z262+AA261</f>
        <v>0.114444444444444</v>
      </c>
      <c r="AB262" s="212" t="n">
        <f aca="false">+AA262+AB261</f>
        <v>0.130555555555556</v>
      </c>
      <c r="AC262" s="212" t="n">
        <f aca="false">+AB262+AC261</f>
        <v>0.146666666666667</v>
      </c>
      <c r="AD262" s="164" t="n">
        <f aca="false">+AC262+AD261</f>
        <v>0.162777777777778</v>
      </c>
      <c r="AE262" s="212" t="n">
        <f aca="false">+AD262+AE261</f>
        <v>0.178888888888889</v>
      </c>
      <c r="AF262" s="212" t="n">
        <f aca="false">+AE262+AF261</f>
        <v>0.195</v>
      </c>
      <c r="AG262" s="212" t="n">
        <f aca="false">+AF262+AG261</f>
        <v>0.211111111111111</v>
      </c>
      <c r="AH262" s="212" t="n">
        <f aca="false">+AG262+AH261</f>
        <v>0.227222222222222</v>
      </c>
      <c r="AI262" s="212" t="n">
        <f aca="false">+AH262+AI261</f>
        <v>0.243333333333333</v>
      </c>
      <c r="AJ262" s="212" t="n">
        <f aca="false">+AI262+AJ261</f>
        <v>0.259444444444444</v>
      </c>
      <c r="AK262" s="212" t="n">
        <f aca="false">+AJ262+AK261</f>
        <v>0.275555555555556</v>
      </c>
      <c r="AL262" s="212" t="n">
        <f aca="false">+AK262+AL261</f>
        <v>0.291666666666667</v>
      </c>
      <c r="AM262" s="212" t="n">
        <f aca="false">+AL262+AM261</f>
        <v>0.307777777777778</v>
      </c>
      <c r="AN262" s="212" t="n">
        <f aca="false">+AM262+AN261</f>
        <v>0.323888888888889</v>
      </c>
      <c r="AO262" s="212" t="n">
        <f aca="false">+AN262+AO261</f>
        <v>0.34</v>
      </c>
      <c r="AP262" s="212" t="n">
        <f aca="false">+AO262+AP261</f>
        <v>1</v>
      </c>
      <c r="AQ262" s="212" t="n">
        <f aca="false">+AP262+AQ261</f>
        <v>1</v>
      </c>
      <c r="AR262" s="212" t="n">
        <f aca="false">+AQ262+AR261</f>
        <v>1</v>
      </c>
      <c r="AS262" s="212" t="n">
        <f aca="false">+AR262+AS261</f>
        <v>1</v>
      </c>
      <c r="AT262" s="212" t="n">
        <f aca="false">+AS262+AT261</f>
        <v>1</v>
      </c>
      <c r="AU262" s="212" t="n">
        <f aca="false">+AT262+AU261</f>
        <v>1</v>
      </c>
      <c r="AV262" s="212" t="n">
        <f aca="false">+AU262+AV261</f>
        <v>1</v>
      </c>
      <c r="AW262" s="212" t="n">
        <f aca="false">+AV262+AW261</f>
        <v>1</v>
      </c>
      <c r="AX262" s="212" t="n">
        <f aca="false">+AW262+AX261</f>
        <v>1</v>
      </c>
      <c r="AY262" s="212" t="n">
        <f aca="false">+AX262+AY261</f>
        <v>1</v>
      </c>
      <c r="AZ262" s="212" t="n">
        <f aca="false">+AY262+AZ261</f>
        <v>1</v>
      </c>
      <c r="BA262" s="212" t="n">
        <f aca="false">+AZ262+BA261</f>
        <v>1</v>
      </c>
      <c r="BB262" s="212" t="n">
        <f aca="false">+BA262+BB261</f>
        <v>1</v>
      </c>
      <c r="BC262" s="226"/>
      <c r="BD262" s="211"/>
    </row>
    <row r="263" customFormat="false" ht="12.75" hidden="false" customHeight="false" outlineLevel="0" collapsed="false">
      <c r="A263" s="233"/>
      <c r="B263" s="213"/>
      <c r="C263" s="209"/>
      <c r="D263" s="214"/>
      <c r="E263" s="214"/>
      <c r="F263" s="214"/>
      <c r="G263" s="214"/>
      <c r="H263" s="214"/>
      <c r="I263" s="214"/>
      <c r="J263" s="214"/>
      <c r="K263" s="214"/>
      <c r="L263" s="214"/>
      <c r="M263" s="214"/>
      <c r="N263" s="214"/>
      <c r="O263" s="214"/>
      <c r="P263" s="214"/>
      <c r="Q263" s="214"/>
      <c r="R263" s="214"/>
      <c r="S263" s="214"/>
      <c r="T263" s="214"/>
      <c r="U263" s="214"/>
      <c r="V263" s="214"/>
      <c r="W263" s="214"/>
      <c r="X263" s="214"/>
      <c r="Y263" s="214"/>
      <c r="Z263" s="214"/>
      <c r="AA263" s="214"/>
      <c r="AB263" s="214"/>
      <c r="AC263" s="214"/>
      <c r="AD263" s="169"/>
      <c r="AE263" s="214"/>
      <c r="AF263" s="214"/>
      <c r="AG263" s="214"/>
      <c r="AH263" s="214"/>
      <c r="AI263" s="214"/>
      <c r="AJ263" s="214"/>
      <c r="AK263" s="214"/>
      <c r="AL263" s="214"/>
      <c r="AM263" s="214"/>
      <c r="AN263" s="214"/>
      <c r="AO263" s="214"/>
      <c r="AP263" s="214"/>
      <c r="AQ263" s="214"/>
      <c r="AR263" s="214"/>
      <c r="AS263" s="214"/>
      <c r="AT263" s="214"/>
      <c r="AU263" s="214"/>
      <c r="AV263" s="214"/>
      <c r="AW263" s="214"/>
      <c r="AX263" s="214"/>
      <c r="AY263" s="214"/>
      <c r="AZ263" s="214"/>
      <c r="BA263" s="214"/>
      <c r="BB263" s="214"/>
      <c r="BC263" s="228"/>
      <c r="BD263" s="213"/>
    </row>
    <row r="264" customFormat="false" ht="12.75" hidden="false" customHeight="false" outlineLevel="0" collapsed="false">
      <c r="A264" s="215"/>
      <c r="B264" s="215" t="s">
        <v>132</v>
      </c>
      <c r="C264" s="216" t="n">
        <v>14.2</v>
      </c>
      <c r="D264" s="217" t="n">
        <f aca="false">+D260*$C264</f>
        <v>0</v>
      </c>
      <c r="E264" s="217" t="n">
        <f aca="false">+E260*$C264</f>
        <v>0</v>
      </c>
      <c r="F264" s="217" t="n">
        <f aca="false">+F260*$C264</f>
        <v>0</v>
      </c>
      <c r="G264" s="217" t="n">
        <f aca="false">+G260*$C264</f>
        <v>0</v>
      </c>
      <c r="H264" s="217" t="n">
        <f aca="false">+H260*$C264</f>
        <v>0</v>
      </c>
      <c r="I264" s="217" t="n">
        <f aca="false">+I260*$C264</f>
        <v>0</v>
      </c>
      <c r="J264" s="217" t="n">
        <f aca="false">+J260*$C264</f>
        <v>0</v>
      </c>
      <c r="K264" s="217" t="n">
        <f aca="false">+K260*$C264</f>
        <v>0</v>
      </c>
      <c r="L264" s="217" t="n">
        <f aca="false">+L260*$C264</f>
        <v>0</v>
      </c>
      <c r="M264" s="217" t="n">
        <f aca="false">+M260*$C264</f>
        <v>0</v>
      </c>
      <c r="N264" s="217" t="n">
        <f aca="false">+N260*$C264</f>
        <v>0.705773809523809</v>
      </c>
      <c r="O264" s="217" t="n">
        <f aca="false">+O260*$C264</f>
        <v>0.705773809523809</v>
      </c>
      <c r="P264" s="217" t="n">
        <f aca="false">+P260*$C264</f>
        <v>0.705773809523809</v>
      </c>
      <c r="Q264" s="217" t="n">
        <f aca="false">+Q260*$C264</f>
        <v>0.705773809523809</v>
      </c>
      <c r="R264" s="217" t="n">
        <f aca="false">+R260*$C264</f>
        <v>0.705773809523809</v>
      </c>
      <c r="S264" s="217" t="n">
        <f aca="false">+S260*$C264</f>
        <v>0.705773809523809</v>
      </c>
      <c r="T264" s="217" t="n">
        <f aca="false">+T260*$C264</f>
        <v>0.705773809523809</v>
      </c>
      <c r="U264" s="217" t="n">
        <f aca="false">+U260*$C264</f>
        <v>0.705773809523809</v>
      </c>
      <c r="V264" s="217" t="n">
        <f aca="false">+V260*$C264</f>
        <v>0.705773809523809</v>
      </c>
      <c r="W264" s="217" t="n">
        <f aca="false">+W260*$C264</f>
        <v>0.705773809523809</v>
      </c>
      <c r="X264" s="217" t="n">
        <f aca="false">+X260*$C264</f>
        <v>1.41601047619048</v>
      </c>
      <c r="Y264" s="217" t="n">
        <f aca="false">+Y260*$C264</f>
        <v>2.12624714285714</v>
      </c>
      <c r="Z264" s="217" t="n">
        <f aca="false">+Z260*$C264</f>
        <v>2.83648380952381</v>
      </c>
      <c r="AA264" s="217" t="n">
        <f aca="false">+AA260*$C264</f>
        <v>3.54672047619048</v>
      </c>
      <c r="AB264" s="217" t="n">
        <f aca="false">+AB260*$C264</f>
        <v>4.25695714285714</v>
      </c>
      <c r="AC264" s="217" t="n">
        <f aca="false">+AC260*$C264</f>
        <v>4.96719380952381</v>
      </c>
      <c r="AD264" s="175" t="n">
        <f aca="false">+AD260*$C264</f>
        <v>5.67743047619048</v>
      </c>
      <c r="AE264" s="217" t="n">
        <f aca="false">+AE260*$C264</f>
        <v>6.38766714285714</v>
      </c>
      <c r="AF264" s="217" t="n">
        <f aca="false">+AF260*$C264</f>
        <v>7.09790380952381</v>
      </c>
      <c r="AG264" s="217" t="n">
        <f aca="false">+AG260*$C264</f>
        <v>7.80814047619047</v>
      </c>
      <c r="AH264" s="217" t="n">
        <f aca="false">+AH260*$C264</f>
        <v>8.51837714285714</v>
      </c>
      <c r="AI264" s="217" t="n">
        <f aca="false">+AI260*$C264</f>
        <v>9.22861380952381</v>
      </c>
      <c r="AJ264" s="217" t="n">
        <f aca="false">+AJ260*$C264</f>
        <v>9.93885047619048</v>
      </c>
      <c r="AK264" s="217" t="n">
        <f aca="false">+AK260*$C264</f>
        <v>10.6490871428571</v>
      </c>
      <c r="AL264" s="217" t="n">
        <f aca="false">+AL260*$C264</f>
        <v>11.3593238095238</v>
      </c>
      <c r="AM264" s="217" t="n">
        <f aca="false">+AM260*$C264</f>
        <v>12.0695604761905</v>
      </c>
      <c r="AN264" s="217" t="n">
        <f aca="false">+AN260*$C264</f>
        <v>12.7797971428571</v>
      </c>
      <c r="AO264" s="217" t="n">
        <f aca="false">+AO260*$C264</f>
        <v>13.4900338095238</v>
      </c>
      <c r="AP264" s="217" t="n">
        <f aca="false">+AP260*$C264</f>
        <v>13.4900338095238</v>
      </c>
      <c r="AQ264" s="217" t="n">
        <f aca="false">+AQ260*$C264</f>
        <v>13.4900338095238</v>
      </c>
      <c r="AR264" s="217" t="n">
        <f aca="false">+AR260*$C264</f>
        <v>13.4900338095238</v>
      </c>
      <c r="AS264" s="217" t="n">
        <f aca="false">+AS260*$C264</f>
        <v>13.4900338095238</v>
      </c>
      <c r="AT264" s="217" t="n">
        <f aca="false">+AT260*$C264</f>
        <v>14.2000338095238</v>
      </c>
      <c r="AU264" s="217" t="n">
        <f aca="false">+AU260*$C264</f>
        <v>14.2000338095238</v>
      </c>
      <c r="AV264" s="217" t="n">
        <f aca="false">+AV260*$C264</f>
        <v>14.2000338095238</v>
      </c>
      <c r="AW264" s="217" t="n">
        <f aca="false">+AW260*$C264</f>
        <v>14.2000338095238</v>
      </c>
      <c r="AX264" s="217" t="n">
        <f aca="false">+AX260*$C264</f>
        <v>14.2000338095238</v>
      </c>
      <c r="AY264" s="217" t="n">
        <f aca="false">+AY260*$C264</f>
        <v>14.2000338095238</v>
      </c>
      <c r="AZ264" s="217" t="n">
        <f aca="false">+AZ260*$C264</f>
        <v>14.2000338095238</v>
      </c>
      <c r="BA264" s="217" t="n">
        <f aca="false">+BA260*$C264</f>
        <v>14.2000338095238</v>
      </c>
      <c r="BB264" s="217" t="n">
        <f aca="false">+BB260*$C264</f>
        <v>14.2000338095238</v>
      </c>
      <c r="BC264" s="229"/>
      <c r="BD264" s="230"/>
      <c r="BE264" s="230"/>
      <c r="BF264" s="230"/>
      <c r="BG264" s="230"/>
      <c r="BH264" s="230"/>
      <c r="BI264" s="230"/>
      <c r="BJ264" s="230"/>
      <c r="BK264" s="230"/>
      <c r="BL264" s="230"/>
      <c r="BM264" s="230"/>
      <c r="BN264" s="230"/>
      <c r="BO264" s="230"/>
      <c r="BP264" s="230"/>
      <c r="BQ264" s="230"/>
      <c r="BR264" s="230"/>
      <c r="BS264" s="230"/>
      <c r="BT264" s="230"/>
      <c r="BU264" s="230"/>
      <c r="BV264" s="230"/>
      <c r="BW264" s="230"/>
      <c r="BX264" s="230"/>
      <c r="BY264" s="230"/>
      <c r="BZ264" s="230"/>
      <c r="CA264" s="230"/>
      <c r="CB264" s="230"/>
      <c r="CC264" s="230"/>
      <c r="CD264" s="230"/>
      <c r="CE264" s="230"/>
      <c r="CF264" s="230"/>
      <c r="CG264" s="230"/>
      <c r="CH264" s="230"/>
      <c r="CI264" s="230"/>
      <c r="CJ264" s="230"/>
      <c r="CK264" s="230"/>
    </row>
    <row r="265" customFormat="false" ht="13.5" hidden="false" customHeight="false" outlineLevel="0" collapsed="false">
      <c r="A265" s="218"/>
      <c r="B265" s="218" t="s">
        <v>133</v>
      </c>
      <c r="C265" s="219" t="str">
        <f aca="false">+'NTP or Sold'!C23</f>
        <v>Available</v>
      </c>
      <c r="D265" s="220" t="n">
        <f aca="false">+D262*$C264</f>
        <v>0</v>
      </c>
      <c r="E265" s="220" t="n">
        <f aca="false">+E262*$C264</f>
        <v>0</v>
      </c>
      <c r="F265" s="220" t="n">
        <f aca="false">+F262*$C264</f>
        <v>0</v>
      </c>
      <c r="G265" s="220" t="n">
        <f aca="false">+G262*$C264</f>
        <v>0</v>
      </c>
      <c r="H265" s="220" t="n">
        <f aca="false">+H262*$C264</f>
        <v>0</v>
      </c>
      <c r="I265" s="220" t="n">
        <f aca="false">+I262*$C264</f>
        <v>0</v>
      </c>
      <c r="J265" s="220" t="n">
        <f aca="false">+J262*$C264</f>
        <v>0</v>
      </c>
      <c r="K265" s="220" t="n">
        <f aca="false">+K262*$C264</f>
        <v>0</v>
      </c>
      <c r="L265" s="220" t="n">
        <f aca="false">+L262*$C264</f>
        <v>0</v>
      </c>
      <c r="M265" s="220" t="n">
        <f aca="false">+M262*$C264</f>
        <v>0</v>
      </c>
      <c r="N265" s="220" t="n">
        <f aca="false">+N262*$C264</f>
        <v>0.71</v>
      </c>
      <c r="O265" s="220" t="n">
        <f aca="false">+O262*$C264</f>
        <v>0.71</v>
      </c>
      <c r="P265" s="220" t="n">
        <f aca="false">+P262*$C264</f>
        <v>0.71</v>
      </c>
      <c r="Q265" s="220" t="n">
        <f aca="false">+Q262*$C264</f>
        <v>0.71</v>
      </c>
      <c r="R265" s="220" t="n">
        <f aca="false">+R262*$C264</f>
        <v>0.71</v>
      </c>
      <c r="S265" s="220" t="n">
        <f aca="false">+S262*$C264</f>
        <v>0.71</v>
      </c>
      <c r="T265" s="220" t="n">
        <f aca="false">+T262*$C264</f>
        <v>0.71</v>
      </c>
      <c r="U265" s="220" t="n">
        <f aca="false">+U262*$C264</f>
        <v>0.71</v>
      </c>
      <c r="V265" s="220" t="n">
        <f aca="false">+V262*$C264</f>
        <v>0.71</v>
      </c>
      <c r="W265" s="220" t="n">
        <f aca="false">+W262*$C264</f>
        <v>0.71</v>
      </c>
      <c r="X265" s="220" t="n">
        <f aca="false">+X262*$C264</f>
        <v>0.938777777777778</v>
      </c>
      <c r="Y265" s="220" t="n">
        <f aca="false">+Y262*$C264</f>
        <v>1.16755555555556</v>
      </c>
      <c r="Z265" s="220" t="n">
        <f aca="false">+Z262*$C264</f>
        <v>1.39633333333333</v>
      </c>
      <c r="AA265" s="220" t="n">
        <f aca="false">+AA262*$C264</f>
        <v>1.62511111111111</v>
      </c>
      <c r="AB265" s="220" t="n">
        <f aca="false">+AB262*$C264</f>
        <v>1.85388888888889</v>
      </c>
      <c r="AC265" s="220" t="n">
        <f aca="false">+AC262*$C264</f>
        <v>2.08266666666667</v>
      </c>
      <c r="AD265" s="181" t="n">
        <f aca="false">+AD262*$C264</f>
        <v>2.31144444444444</v>
      </c>
      <c r="AE265" s="220" t="n">
        <f aca="false">+AE262*$C264</f>
        <v>2.54022222222222</v>
      </c>
      <c r="AF265" s="220" t="n">
        <f aca="false">+AF262*$C264</f>
        <v>2.769</v>
      </c>
      <c r="AG265" s="220" t="n">
        <f aca="false">+AG262*$C264</f>
        <v>2.99777777777778</v>
      </c>
      <c r="AH265" s="220" t="n">
        <f aca="false">+AH262*$C264</f>
        <v>3.22655555555556</v>
      </c>
      <c r="AI265" s="220" t="n">
        <f aca="false">+AI262*$C264</f>
        <v>3.45533333333333</v>
      </c>
      <c r="AJ265" s="220" t="n">
        <f aca="false">+AJ262*$C264</f>
        <v>3.68411111111111</v>
      </c>
      <c r="AK265" s="220" t="n">
        <f aca="false">+AK262*$C264</f>
        <v>3.91288888888889</v>
      </c>
      <c r="AL265" s="220" t="n">
        <f aca="false">+AL262*$C264</f>
        <v>4.14166666666667</v>
      </c>
      <c r="AM265" s="220" t="n">
        <f aca="false">+AM262*$C264</f>
        <v>4.37044444444445</v>
      </c>
      <c r="AN265" s="220" t="n">
        <f aca="false">+AN262*$C264</f>
        <v>4.59922222222222</v>
      </c>
      <c r="AO265" s="220" t="n">
        <f aca="false">+AO262*$C264</f>
        <v>4.828</v>
      </c>
      <c r="AP265" s="220" t="n">
        <f aca="false">+AP262*$C264</f>
        <v>14.2</v>
      </c>
      <c r="AQ265" s="220" t="n">
        <f aca="false">+AQ262*$C264</f>
        <v>14.2</v>
      </c>
      <c r="AR265" s="220" t="n">
        <f aca="false">+AR262*$C264</f>
        <v>14.2</v>
      </c>
      <c r="AS265" s="220" t="n">
        <f aca="false">+AS262*$C264</f>
        <v>14.2</v>
      </c>
      <c r="AT265" s="220" t="n">
        <f aca="false">+AT262*$C264</f>
        <v>14.2</v>
      </c>
      <c r="AU265" s="220" t="n">
        <f aca="false">+AU262*$C264</f>
        <v>14.2</v>
      </c>
      <c r="AV265" s="220" t="n">
        <f aca="false">+AV262*$C264</f>
        <v>14.2</v>
      </c>
      <c r="AW265" s="220" t="n">
        <f aca="false">+AW262*$C264</f>
        <v>14.2</v>
      </c>
      <c r="AX265" s="220" t="n">
        <f aca="false">+AX262*$C264</f>
        <v>14.2</v>
      </c>
      <c r="AY265" s="220" t="n">
        <f aca="false">+AY262*$C264</f>
        <v>14.2</v>
      </c>
      <c r="AZ265" s="220" t="n">
        <f aca="false">+AZ262*$C264</f>
        <v>14.2</v>
      </c>
      <c r="BA265" s="220" t="n">
        <f aca="false">+BA262*$C264</f>
        <v>14.2</v>
      </c>
      <c r="BB265" s="220" t="n">
        <f aca="false">+BB262*$C264</f>
        <v>14.2</v>
      </c>
      <c r="BC265" s="231"/>
      <c r="BD265" s="232"/>
      <c r="BE265" s="232"/>
      <c r="BF265" s="232"/>
      <c r="BG265" s="232"/>
      <c r="BH265" s="232"/>
      <c r="BI265" s="232"/>
      <c r="BJ265" s="232"/>
      <c r="BK265" s="232"/>
      <c r="BL265" s="232"/>
      <c r="BM265" s="232"/>
      <c r="BN265" s="232"/>
      <c r="BO265" s="232"/>
      <c r="BP265" s="232"/>
      <c r="BQ265" s="232"/>
      <c r="BR265" s="232"/>
      <c r="BS265" s="232"/>
      <c r="BT265" s="232"/>
      <c r="BU265" s="232"/>
      <c r="BV265" s="232"/>
      <c r="BW265" s="232"/>
      <c r="BX265" s="232"/>
      <c r="BY265" s="232"/>
      <c r="BZ265" s="232"/>
      <c r="CA265" s="232"/>
      <c r="CB265" s="232"/>
      <c r="CC265" s="232"/>
      <c r="CD265" s="232"/>
      <c r="CE265" s="232"/>
      <c r="CF265" s="232"/>
      <c r="CG265" s="232"/>
      <c r="CH265" s="232"/>
      <c r="CI265" s="232"/>
      <c r="CJ265" s="232"/>
      <c r="CK265" s="232"/>
    </row>
    <row r="266" customFormat="false" ht="15" hidden="false" customHeight="true" outlineLevel="0" collapsed="false">
      <c r="A266" s="155" t="n">
        <v>4</v>
      </c>
      <c r="B266" s="172" t="str">
        <f aca="false">+'NTP or Sold'!H25</f>
        <v>LM6000</v>
      </c>
      <c r="C266" s="157" t="str">
        <f aca="false">+'NTP or Sold'!T25</f>
        <v>Fountain Valley PSCO (ENA) - 90%</v>
      </c>
      <c r="D266" s="276"/>
      <c r="E266" s="276"/>
      <c r="F266" s="276"/>
      <c r="G266" s="276"/>
      <c r="H266" s="276"/>
      <c r="I266" s="276"/>
      <c r="J266" s="276"/>
      <c r="K266" s="276"/>
      <c r="L266" s="276"/>
      <c r="M266" s="276"/>
      <c r="N266" s="276"/>
      <c r="O266" s="276"/>
      <c r="P266" s="276"/>
      <c r="Q266" s="276"/>
      <c r="R266" s="276"/>
      <c r="S266" s="276"/>
      <c r="T266" s="276"/>
      <c r="U266" s="276"/>
      <c r="V266" s="276"/>
      <c r="W266" s="276"/>
      <c r="X266" s="276"/>
      <c r="Y266" s="276"/>
      <c r="Z266" s="276"/>
      <c r="AA266" s="276"/>
      <c r="AB266" s="276"/>
      <c r="AC266" s="276"/>
      <c r="AD266" s="235"/>
      <c r="AE266" s="276"/>
      <c r="AF266" s="276"/>
      <c r="AG266" s="276"/>
      <c r="AH266" s="276"/>
      <c r="AI266" s="276"/>
      <c r="AJ266" s="276"/>
      <c r="AK266" s="276"/>
      <c r="AL266" s="276"/>
      <c r="AM266" s="276"/>
      <c r="AN266" s="276"/>
      <c r="AO266" s="276"/>
      <c r="AP266" s="276"/>
      <c r="AQ266" s="276"/>
      <c r="AR266" s="276"/>
      <c r="AS266" s="276"/>
      <c r="AT266" s="276"/>
      <c r="AU266" s="276"/>
      <c r="AV266" s="276"/>
      <c r="AW266" s="276"/>
      <c r="AX266" s="276"/>
      <c r="AY266" s="276"/>
      <c r="AZ266" s="276"/>
      <c r="BA266" s="276"/>
      <c r="BB266" s="276"/>
      <c r="BC266" s="280"/>
    </row>
    <row r="267" customFormat="false" ht="12.75" hidden="false" customHeight="false" outlineLevel="0" collapsed="false">
      <c r="A267" s="155"/>
      <c r="B267" s="162" t="s">
        <v>128</v>
      </c>
      <c r="C267" s="157"/>
      <c r="D267" s="163" t="n">
        <v>0</v>
      </c>
      <c r="E267" s="163" t="n">
        <v>0</v>
      </c>
      <c r="F267" s="163" t="n">
        <v>0</v>
      </c>
      <c r="G267" s="163" t="n">
        <v>0</v>
      </c>
      <c r="H267" s="163" t="n">
        <v>0</v>
      </c>
      <c r="I267" s="163" t="n">
        <v>0</v>
      </c>
      <c r="J267" s="163" t="n">
        <v>0</v>
      </c>
      <c r="K267" s="163" t="n">
        <v>0</v>
      </c>
      <c r="L267" s="163" t="n">
        <v>0</v>
      </c>
      <c r="M267" s="163" t="n">
        <v>0</v>
      </c>
      <c r="N267" s="163" t="n">
        <f aca="false">16.7/336</f>
        <v>0.049702380952381</v>
      </c>
      <c r="O267" s="163" t="n">
        <v>0</v>
      </c>
      <c r="P267" s="163" t="n">
        <v>0</v>
      </c>
      <c r="Q267" s="163" t="n">
        <v>0</v>
      </c>
      <c r="R267" s="163" t="n">
        <v>0</v>
      </c>
      <c r="S267" s="163" t="n">
        <v>0</v>
      </c>
      <c r="T267" s="163" t="n">
        <v>0</v>
      </c>
      <c r="U267" s="163" t="n">
        <v>0</v>
      </c>
      <c r="V267" s="163" t="n">
        <v>0</v>
      </c>
      <c r="W267" s="163" t="n">
        <v>0</v>
      </c>
      <c r="X267" s="163" t="n">
        <f aca="false">+(0.95-0.0497)/18</f>
        <v>0.0500166666666667</v>
      </c>
      <c r="Y267" s="163" t="n">
        <f aca="false">+(0.95-0.0497)/18</f>
        <v>0.0500166666666667</v>
      </c>
      <c r="Z267" s="163" t="n">
        <f aca="false">+(0.95-0.0497)/18</f>
        <v>0.0500166666666667</v>
      </c>
      <c r="AA267" s="163" t="n">
        <f aca="false">+(0.95-0.0497)/18</f>
        <v>0.0500166666666667</v>
      </c>
      <c r="AB267" s="163" t="n">
        <f aca="false">+(0.95-0.0497)/18</f>
        <v>0.0500166666666667</v>
      </c>
      <c r="AC267" s="163" t="n">
        <f aca="false">+(0.95-0.0497)/18</f>
        <v>0.0500166666666667</v>
      </c>
      <c r="AD267" s="164" t="n">
        <f aca="false">+(0.95-0.0497)/18</f>
        <v>0.0500166666666667</v>
      </c>
      <c r="AE267" s="163" t="n">
        <f aca="false">+(0.95-0.0497)/18</f>
        <v>0.0500166666666667</v>
      </c>
      <c r="AF267" s="163" t="n">
        <f aca="false">+(0.95-0.0497)/18</f>
        <v>0.0500166666666667</v>
      </c>
      <c r="AG267" s="163" t="n">
        <f aca="false">+(0.95-0.0497)/18</f>
        <v>0.0500166666666667</v>
      </c>
      <c r="AH267" s="163" t="n">
        <f aca="false">+(0.95-0.0497)/18</f>
        <v>0.0500166666666667</v>
      </c>
      <c r="AI267" s="163" t="n">
        <f aca="false">+(0.95-0.0497)/18</f>
        <v>0.0500166666666667</v>
      </c>
      <c r="AJ267" s="163" t="n">
        <f aca="false">+(0.95-0.0497)/18</f>
        <v>0.0500166666666667</v>
      </c>
      <c r="AK267" s="163" t="n">
        <f aca="false">+(0.95-0.0497)/18</f>
        <v>0.0500166666666667</v>
      </c>
      <c r="AL267" s="163" t="n">
        <f aca="false">+(0.95-0.0497)/18</f>
        <v>0.0500166666666667</v>
      </c>
      <c r="AM267" s="163" t="n">
        <f aca="false">+(0.95-0.0497)/18</f>
        <v>0.0500166666666667</v>
      </c>
      <c r="AN267" s="163" t="n">
        <f aca="false">+(0.95-0.0497)/18</f>
        <v>0.0500166666666667</v>
      </c>
      <c r="AO267" s="163" t="n">
        <f aca="false">+(0.95-0.0497)/18</f>
        <v>0.0500166666666667</v>
      </c>
      <c r="AP267" s="163" t="n">
        <v>0</v>
      </c>
      <c r="AQ267" s="163" t="n">
        <v>0</v>
      </c>
      <c r="AR267" s="163" t="n">
        <v>0</v>
      </c>
      <c r="AS267" s="163" t="n">
        <v>0</v>
      </c>
      <c r="AT267" s="163" t="n">
        <v>0.05</v>
      </c>
      <c r="AU267" s="163" t="n">
        <v>0</v>
      </c>
      <c r="AV267" s="163" t="n">
        <v>0</v>
      </c>
      <c r="AW267" s="163" t="n">
        <v>0</v>
      </c>
      <c r="AX267" s="163" t="n">
        <v>0</v>
      </c>
      <c r="AY267" s="163" t="n">
        <v>0</v>
      </c>
      <c r="AZ267" s="163" t="n">
        <v>0</v>
      </c>
      <c r="BA267" s="163" t="n">
        <v>0</v>
      </c>
      <c r="BB267" s="163" t="n">
        <v>0</v>
      </c>
      <c r="BC267" s="165" t="n">
        <f aca="false">SUM(D267:BB267)</f>
        <v>1.00000238095238</v>
      </c>
      <c r="BD267" s="162"/>
    </row>
    <row r="268" customFormat="false" ht="12.75" hidden="false" customHeight="false" outlineLevel="0" collapsed="false">
      <c r="A268" s="155"/>
      <c r="B268" s="162" t="s">
        <v>129</v>
      </c>
      <c r="C268" s="157"/>
      <c r="D268" s="163" t="n">
        <f aca="false">D267</f>
        <v>0</v>
      </c>
      <c r="E268" s="163" t="n">
        <f aca="false">+D268+E267</f>
        <v>0</v>
      </c>
      <c r="F268" s="163" t="n">
        <f aca="false">+E268+F267</f>
        <v>0</v>
      </c>
      <c r="G268" s="163" t="n">
        <f aca="false">+F268+G267</f>
        <v>0</v>
      </c>
      <c r="H268" s="163" t="n">
        <f aca="false">+G268+H267</f>
        <v>0</v>
      </c>
      <c r="I268" s="163" t="n">
        <f aca="false">+H268+I267</f>
        <v>0</v>
      </c>
      <c r="J268" s="163" t="n">
        <f aca="false">+I268+J267</f>
        <v>0</v>
      </c>
      <c r="K268" s="163" t="n">
        <f aca="false">+J268+K267</f>
        <v>0</v>
      </c>
      <c r="L268" s="163" t="n">
        <f aca="false">+K268+L267</f>
        <v>0</v>
      </c>
      <c r="M268" s="163" t="n">
        <f aca="false">+L268+M267</f>
        <v>0</v>
      </c>
      <c r="N268" s="163" t="n">
        <f aca="false">+M268+N267</f>
        <v>0.049702380952381</v>
      </c>
      <c r="O268" s="163" t="n">
        <f aca="false">+N268+O267</f>
        <v>0.049702380952381</v>
      </c>
      <c r="P268" s="163" t="n">
        <f aca="false">+O268+P267</f>
        <v>0.049702380952381</v>
      </c>
      <c r="Q268" s="163" t="n">
        <f aca="false">+P268+Q267</f>
        <v>0.049702380952381</v>
      </c>
      <c r="R268" s="163" t="n">
        <f aca="false">+Q268+R267</f>
        <v>0.049702380952381</v>
      </c>
      <c r="S268" s="163" t="n">
        <f aca="false">+R268+S267</f>
        <v>0.049702380952381</v>
      </c>
      <c r="T268" s="163" t="n">
        <f aca="false">+S268+T267</f>
        <v>0.049702380952381</v>
      </c>
      <c r="U268" s="163" t="n">
        <f aca="false">+T268+U267</f>
        <v>0.049702380952381</v>
      </c>
      <c r="V268" s="163" t="n">
        <f aca="false">+U268+V267</f>
        <v>0.049702380952381</v>
      </c>
      <c r="W268" s="163" t="n">
        <f aca="false">+V268+W267</f>
        <v>0.049702380952381</v>
      </c>
      <c r="X268" s="163" t="n">
        <f aca="false">+W268+X267</f>
        <v>0.0997190476190476</v>
      </c>
      <c r="Y268" s="163" t="n">
        <f aca="false">+X268+Y267</f>
        <v>0.149735714285714</v>
      </c>
      <c r="Z268" s="163" t="n">
        <f aca="false">+Y268+Z267</f>
        <v>0.199752380952381</v>
      </c>
      <c r="AA268" s="163" t="n">
        <f aca="false">+Z268+AA267</f>
        <v>0.249769047619048</v>
      </c>
      <c r="AB268" s="163" t="n">
        <f aca="false">+AA268+AB267</f>
        <v>0.299785714285714</v>
      </c>
      <c r="AC268" s="163" t="n">
        <f aca="false">+AB268+AC267</f>
        <v>0.349802380952381</v>
      </c>
      <c r="AD268" s="164" t="n">
        <f aca="false">+AC268+AD267</f>
        <v>0.399819047619048</v>
      </c>
      <c r="AE268" s="163" t="n">
        <f aca="false">+AD268+AE267</f>
        <v>0.449835714285714</v>
      </c>
      <c r="AF268" s="163" t="n">
        <f aca="false">+AE268+AF267</f>
        <v>0.499852380952381</v>
      </c>
      <c r="AG268" s="163" t="n">
        <f aca="false">+AF268+AG267</f>
        <v>0.549869047619048</v>
      </c>
      <c r="AH268" s="163" t="n">
        <f aca="false">+AG268+AH267</f>
        <v>0.599885714285714</v>
      </c>
      <c r="AI268" s="163" t="n">
        <f aca="false">+AH268+AI267</f>
        <v>0.649902380952381</v>
      </c>
      <c r="AJ268" s="163" t="n">
        <f aca="false">+AI268+AJ267</f>
        <v>0.699919047619048</v>
      </c>
      <c r="AK268" s="163" t="n">
        <f aca="false">+AJ268+AK267</f>
        <v>0.749935714285714</v>
      </c>
      <c r="AL268" s="163" t="n">
        <f aca="false">+AK268+AL267</f>
        <v>0.799952380952381</v>
      </c>
      <c r="AM268" s="163" t="n">
        <f aca="false">+AL268+AM267</f>
        <v>0.849969047619048</v>
      </c>
      <c r="AN268" s="163" t="n">
        <f aca="false">+AM268+AN267</f>
        <v>0.899985714285715</v>
      </c>
      <c r="AO268" s="163" t="n">
        <f aca="false">+AN268+AO267</f>
        <v>0.950002380952381</v>
      </c>
      <c r="AP268" s="163" t="n">
        <f aca="false">+AO268+AP267</f>
        <v>0.950002380952381</v>
      </c>
      <c r="AQ268" s="163" t="n">
        <f aca="false">+AP268+AQ267</f>
        <v>0.950002380952381</v>
      </c>
      <c r="AR268" s="163" t="n">
        <f aca="false">+AQ268+AR267</f>
        <v>0.950002380952381</v>
      </c>
      <c r="AS268" s="163" t="n">
        <f aca="false">+AR268+AS267</f>
        <v>0.950002380952381</v>
      </c>
      <c r="AT268" s="163" t="n">
        <f aca="false">+AS268+AT267</f>
        <v>1.00000238095238</v>
      </c>
      <c r="AU268" s="163" t="n">
        <f aca="false">+AT268+AU267</f>
        <v>1.00000238095238</v>
      </c>
      <c r="AV268" s="163" t="n">
        <f aca="false">+AU268+AV267</f>
        <v>1.00000238095238</v>
      </c>
      <c r="AW268" s="163" t="n">
        <f aca="false">+AV268+AW267</f>
        <v>1.00000238095238</v>
      </c>
      <c r="AX268" s="163" t="n">
        <f aca="false">+AW268+AX267</f>
        <v>1.00000238095238</v>
      </c>
      <c r="AY268" s="163" t="n">
        <f aca="false">+AX268+AY267</f>
        <v>1.00000238095238</v>
      </c>
      <c r="AZ268" s="163" t="n">
        <f aca="false">+AY268+AZ267</f>
        <v>1.00000238095238</v>
      </c>
      <c r="BA268" s="163" t="n">
        <f aca="false">+AZ268+BA267</f>
        <v>1.00000238095238</v>
      </c>
      <c r="BB268" s="163" t="n">
        <f aca="false">+BA268+BB267</f>
        <v>1.00000238095238</v>
      </c>
      <c r="BC268" s="165"/>
      <c r="BD268" s="162"/>
    </row>
    <row r="269" customFormat="false" ht="12.75" hidden="false" customHeight="false" outlineLevel="0" collapsed="false">
      <c r="A269" s="155"/>
      <c r="B269" s="162" t="s">
        <v>130</v>
      </c>
      <c r="C269" s="157"/>
      <c r="D269" s="163" t="n">
        <v>0</v>
      </c>
      <c r="E269" s="163" t="n">
        <v>0</v>
      </c>
      <c r="F269" s="163" t="n">
        <v>0</v>
      </c>
      <c r="G269" s="163" t="n">
        <v>0</v>
      </c>
      <c r="H269" s="163" t="n">
        <v>0</v>
      </c>
      <c r="I269" s="163" t="n">
        <v>0</v>
      </c>
      <c r="J269" s="163" t="n">
        <v>0</v>
      </c>
      <c r="K269" s="163" t="n">
        <v>0</v>
      </c>
      <c r="L269" s="163" t="n">
        <v>0</v>
      </c>
      <c r="M269" s="163" t="n">
        <v>0</v>
      </c>
      <c r="N269" s="163" t="n">
        <v>0.05</v>
      </c>
      <c r="O269" s="163" t="n">
        <v>0</v>
      </c>
      <c r="P269" s="163" t="n">
        <v>0</v>
      </c>
      <c r="Q269" s="163" t="n">
        <v>0</v>
      </c>
      <c r="R269" s="163" t="n">
        <v>0</v>
      </c>
      <c r="S269" s="163" t="n">
        <v>0</v>
      </c>
      <c r="T269" s="163" t="n">
        <v>0</v>
      </c>
      <c r="U269" s="163" t="n">
        <v>0</v>
      </c>
      <c r="V269" s="163" t="n">
        <v>0</v>
      </c>
      <c r="W269" s="163" t="n">
        <v>0</v>
      </c>
      <c r="X269" s="163" t="n">
        <f aca="false">+(0.34-0.05)/18</f>
        <v>0.0161111111111111</v>
      </c>
      <c r="Y269" s="163" t="n">
        <f aca="false">+(0.34-0.05)/18</f>
        <v>0.0161111111111111</v>
      </c>
      <c r="Z269" s="163" t="n">
        <f aca="false">+(0.34-0.05)/18</f>
        <v>0.0161111111111111</v>
      </c>
      <c r="AA269" s="163" t="n">
        <f aca="false">+(0.34-0.05)/18</f>
        <v>0.0161111111111111</v>
      </c>
      <c r="AB269" s="163" t="n">
        <f aca="false">+(0.34-0.05)/18</f>
        <v>0.0161111111111111</v>
      </c>
      <c r="AC269" s="163" t="n">
        <f aca="false">+(0.34-0.05)/18</f>
        <v>0.0161111111111111</v>
      </c>
      <c r="AD269" s="164" t="n">
        <f aca="false">+(0.34-0.05)/18</f>
        <v>0.0161111111111111</v>
      </c>
      <c r="AE269" s="163" t="n">
        <f aca="false">+(0.34-0.05)/18</f>
        <v>0.0161111111111111</v>
      </c>
      <c r="AF269" s="163" t="n">
        <f aca="false">+(0.34-0.05)/18</f>
        <v>0.0161111111111111</v>
      </c>
      <c r="AG269" s="163" t="n">
        <f aca="false">+(0.34-0.05)/18</f>
        <v>0.0161111111111111</v>
      </c>
      <c r="AH269" s="163" t="n">
        <f aca="false">+(0.34-0.05)/18</f>
        <v>0.0161111111111111</v>
      </c>
      <c r="AI269" s="163" t="n">
        <f aca="false">+(0.34-0.05)/18</f>
        <v>0.0161111111111111</v>
      </c>
      <c r="AJ269" s="163" t="n">
        <f aca="false">+(0.34-0.05)/18</f>
        <v>0.0161111111111111</v>
      </c>
      <c r="AK269" s="163" t="n">
        <f aca="false">+(0.34-0.05)/18</f>
        <v>0.0161111111111111</v>
      </c>
      <c r="AL269" s="163" t="n">
        <f aca="false">+(0.34-0.05)/18</f>
        <v>0.0161111111111111</v>
      </c>
      <c r="AM269" s="163" t="n">
        <f aca="false">+(0.34-0.05)/18</f>
        <v>0.0161111111111111</v>
      </c>
      <c r="AN269" s="163" t="n">
        <f aca="false">+(0.34-0.05)/18</f>
        <v>0.0161111111111111</v>
      </c>
      <c r="AO269" s="163" t="n">
        <f aca="false">+(0.34-0.05)/18</f>
        <v>0.0161111111111111</v>
      </c>
      <c r="AP269" s="163" t="n">
        <v>0.66</v>
      </c>
      <c r="AQ269" s="163" t="n">
        <v>0</v>
      </c>
      <c r="AR269" s="163" t="n">
        <v>0</v>
      </c>
      <c r="AS269" s="163" t="n">
        <v>0</v>
      </c>
      <c r="AT269" s="163" t="n">
        <v>0</v>
      </c>
      <c r="AU269" s="163" t="n">
        <v>0</v>
      </c>
      <c r="AV269" s="163" t="n">
        <v>0</v>
      </c>
      <c r="AW269" s="163" t="n">
        <v>0</v>
      </c>
      <c r="AX269" s="163" t="n">
        <v>0</v>
      </c>
      <c r="AY269" s="163" t="n">
        <v>0</v>
      </c>
      <c r="AZ269" s="163" t="n">
        <v>0</v>
      </c>
      <c r="BA269" s="163" t="n">
        <v>0</v>
      </c>
      <c r="BB269" s="163" t="n">
        <v>0</v>
      </c>
      <c r="BC269" s="165" t="n">
        <f aca="false">SUM(D269:BB269)</f>
        <v>1</v>
      </c>
      <c r="BD269" s="162"/>
    </row>
    <row r="270" customFormat="false" ht="12.75" hidden="false" customHeight="false" outlineLevel="0" collapsed="false">
      <c r="A270" s="155"/>
      <c r="B270" s="162" t="s">
        <v>131</v>
      </c>
      <c r="C270" s="157"/>
      <c r="D270" s="163" t="n">
        <f aca="false">D269</f>
        <v>0</v>
      </c>
      <c r="E270" s="163" t="n">
        <f aca="false">+D270+E269</f>
        <v>0</v>
      </c>
      <c r="F270" s="163" t="n">
        <f aca="false">+E270+F269</f>
        <v>0</v>
      </c>
      <c r="G270" s="163" t="n">
        <f aca="false">+F270+G269</f>
        <v>0</v>
      </c>
      <c r="H270" s="163" t="n">
        <f aca="false">+G270+H269</f>
        <v>0</v>
      </c>
      <c r="I270" s="163" t="n">
        <f aca="false">+H270+I269</f>
        <v>0</v>
      </c>
      <c r="J270" s="163" t="n">
        <f aca="false">+I270+J269</f>
        <v>0</v>
      </c>
      <c r="K270" s="163" t="n">
        <f aca="false">+J270+K269</f>
        <v>0</v>
      </c>
      <c r="L270" s="163" t="n">
        <f aca="false">+K270+L269</f>
        <v>0</v>
      </c>
      <c r="M270" s="163" t="n">
        <f aca="false">+L270+M269</f>
        <v>0</v>
      </c>
      <c r="N270" s="163" t="n">
        <f aca="false">+M270+N269</f>
        <v>0.05</v>
      </c>
      <c r="O270" s="163" t="n">
        <f aca="false">+N270+O269</f>
        <v>0.05</v>
      </c>
      <c r="P270" s="163" t="n">
        <f aca="false">+O270+P269</f>
        <v>0.05</v>
      </c>
      <c r="Q270" s="163" t="n">
        <f aca="false">+P270+Q269</f>
        <v>0.05</v>
      </c>
      <c r="R270" s="163" t="n">
        <f aca="false">+Q270+R269</f>
        <v>0.05</v>
      </c>
      <c r="S270" s="163" t="n">
        <f aca="false">+R270+S269</f>
        <v>0.05</v>
      </c>
      <c r="T270" s="163" t="n">
        <f aca="false">+S270+T269</f>
        <v>0.05</v>
      </c>
      <c r="U270" s="163" t="n">
        <f aca="false">+T270+U269</f>
        <v>0.05</v>
      </c>
      <c r="V270" s="163" t="n">
        <f aca="false">+U270+V269</f>
        <v>0.05</v>
      </c>
      <c r="W270" s="163" t="n">
        <f aca="false">+V270+W269</f>
        <v>0.05</v>
      </c>
      <c r="X270" s="163" t="n">
        <f aca="false">+W270+X269</f>
        <v>0.0661111111111111</v>
      </c>
      <c r="Y270" s="163" t="n">
        <f aca="false">+X270+Y269</f>
        <v>0.0822222222222222</v>
      </c>
      <c r="Z270" s="163" t="n">
        <f aca="false">+Y270+Z269</f>
        <v>0.0983333333333334</v>
      </c>
      <c r="AA270" s="163" t="n">
        <f aca="false">+Z270+AA269</f>
        <v>0.114444444444444</v>
      </c>
      <c r="AB270" s="163" t="n">
        <f aca="false">+AA270+AB269</f>
        <v>0.130555555555556</v>
      </c>
      <c r="AC270" s="163" t="n">
        <f aca="false">+AB270+AC269</f>
        <v>0.146666666666667</v>
      </c>
      <c r="AD270" s="164" t="n">
        <f aca="false">+AC270+AD269</f>
        <v>0.162777777777778</v>
      </c>
      <c r="AE270" s="163" t="n">
        <f aca="false">+AD270+AE269</f>
        <v>0.178888888888889</v>
      </c>
      <c r="AF270" s="163" t="n">
        <f aca="false">+AE270+AF269</f>
        <v>0.195</v>
      </c>
      <c r="AG270" s="163" t="n">
        <f aca="false">+AF270+AG269</f>
        <v>0.211111111111111</v>
      </c>
      <c r="AH270" s="163" t="n">
        <f aca="false">+AG270+AH269</f>
        <v>0.227222222222222</v>
      </c>
      <c r="AI270" s="163" t="n">
        <f aca="false">+AH270+AI269</f>
        <v>0.243333333333333</v>
      </c>
      <c r="AJ270" s="163" t="n">
        <f aca="false">+AI270+AJ269</f>
        <v>0.259444444444444</v>
      </c>
      <c r="AK270" s="163" t="n">
        <f aca="false">+AJ270+AK269</f>
        <v>0.275555555555556</v>
      </c>
      <c r="AL270" s="163" t="n">
        <f aca="false">+AK270+AL269</f>
        <v>0.291666666666667</v>
      </c>
      <c r="AM270" s="163" t="n">
        <f aca="false">+AL270+AM269</f>
        <v>0.307777777777778</v>
      </c>
      <c r="AN270" s="163" t="n">
        <f aca="false">+AM270+AN269</f>
        <v>0.323888888888889</v>
      </c>
      <c r="AO270" s="163" t="n">
        <f aca="false">+AN270+AO269</f>
        <v>0.34</v>
      </c>
      <c r="AP270" s="163" t="n">
        <f aca="false">+AO270+AP269</f>
        <v>1</v>
      </c>
      <c r="AQ270" s="163" t="n">
        <f aca="false">+AP270+AQ269</f>
        <v>1</v>
      </c>
      <c r="AR270" s="163" t="n">
        <f aca="false">+AQ270+AR269</f>
        <v>1</v>
      </c>
      <c r="AS270" s="163" t="n">
        <f aca="false">+AR270+AS269</f>
        <v>1</v>
      </c>
      <c r="AT270" s="163" t="n">
        <f aca="false">+AS270+AT269</f>
        <v>1</v>
      </c>
      <c r="AU270" s="163" t="n">
        <f aca="false">+AT270+AU269</f>
        <v>1</v>
      </c>
      <c r="AV270" s="163" t="n">
        <f aca="false">+AU270+AV269</f>
        <v>1</v>
      </c>
      <c r="AW270" s="163" t="n">
        <f aca="false">+AV270+AW269</f>
        <v>1</v>
      </c>
      <c r="AX270" s="163" t="n">
        <f aca="false">+AW270+AX269</f>
        <v>1</v>
      </c>
      <c r="AY270" s="163" t="n">
        <f aca="false">+AX270+AY269</f>
        <v>1</v>
      </c>
      <c r="AZ270" s="163" t="n">
        <f aca="false">+AY270+AZ269</f>
        <v>1</v>
      </c>
      <c r="BA270" s="163" t="n">
        <f aca="false">+AZ270+BA269</f>
        <v>1</v>
      </c>
      <c r="BB270" s="163" t="n">
        <f aca="false">+BA270+BB269</f>
        <v>1</v>
      </c>
      <c r="BC270" s="165"/>
      <c r="BD270" s="162"/>
    </row>
    <row r="271" customFormat="false" ht="12.75" hidden="false" customHeight="false" outlineLevel="0" collapsed="false">
      <c r="A271" s="155"/>
      <c r="B271" s="167"/>
      <c r="C271" s="157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  <c r="AA271" s="168"/>
      <c r="AB271" s="168"/>
      <c r="AC271" s="168"/>
      <c r="AD271" s="169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68"/>
      <c r="AT271" s="168"/>
      <c r="AU271" s="168"/>
      <c r="AV271" s="168"/>
      <c r="AW271" s="168"/>
      <c r="AX271" s="168"/>
      <c r="AY271" s="168"/>
      <c r="AZ271" s="168"/>
      <c r="BA271" s="168"/>
      <c r="BB271" s="168"/>
      <c r="BC271" s="170"/>
      <c r="BD271" s="167"/>
    </row>
    <row r="272" customFormat="false" ht="12.75" hidden="false" customHeight="false" outlineLevel="0" collapsed="false">
      <c r="A272" s="155"/>
      <c r="B272" s="172" t="s">
        <v>132</v>
      </c>
      <c r="C272" s="173" t="n">
        <v>14.5</v>
      </c>
      <c r="D272" s="174" t="n">
        <f aca="false">+D268*$C272</f>
        <v>0</v>
      </c>
      <c r="E272" s="174" t="n">
        <f aca="false">+E268*$C272</f>
        <v>0</v>
      </c>
      <c r="F272" s="174" t="n">
        <f aca="false">+F268*$C272</f>
        <v>0</v>
      </c>
      <c r="G272" s="174" t="n">
        <f aca="false">+G268*$C272</f>
        <v>0</v>
      </c>
      <c r="H272" s="174" t="n">
        <f aca="false">+H268*$C272</f>
        <v>0</v>
      </c>
      <c r="I272" s="174" t="n">
        <f aca="false">+I268*$C272</f>
        <v>0</v>
      </c>
      <c r="J272" s="174" t="n">
        <f aca="false">+J268*$C272</f>
        <v>0</v>
      </c>
      <c r="K272" s="174" t="n">
        <f aca="false">+K268*$C272</f>
        <v>0</v>
      </c>
      <c r="L272" s="174" t="n">
        <f aca="false">+L268*$C272</f>
        <v>0</v>
      </c>
      <c r="M272" s="174" t="n">
        <f aca="false">+M268*$C272</f>
        <v>0</v>
      </c>
      <c r="N272" s="174" t="n">
        <f aca="false">+N268*$C272</f>
        <v>0.720684523809524</v>
      </c>
      <c r="O272" s="174" t="n">
        <f aca="false">+O268*$C272</f>
        <v>0.720684523809524</v>
      </c>
      <c r="P272" s="174" t="n">
        <f aca="false">+P268*$C272</f>
        <v>0.720684523809524</v>
      </c>
      <c r="Q272" s="174" t="n">
        <f aca="false">+Q268*$C272</f>
        <v>0.720684523809524</v>
      </c>
      <c r="R272" s="174" t="n">
        <f aca="false">+R268*$C272</f>
        <v>0.720684523809524</v>
      </c>
      <c r="S272" s="174" t="n">
        <f aca="false">+S268*$C272</f>
        <v>0.720684523809524</v>
      </c>
      <c r="T272" s="174" t="n">
        <f aca="false">+T268*$C272</f>
        <v>0.720684523809524</v>
      </c>
      <c r="U272" s="174" t="n">
        <f aca="false">+U268*$C272</f>
        <v>0.720684523809524</v>
      </c>
      <c r="V272" s="174" t="n">
        <f aca="false">+V268*$C272</f>
        <v>0.720684523809524</v>
      </c>
      <c r="W272" s="174" t="n">
        <f aca="false">+W268*$C272</f>
        <v>0.720684523809524</v>
      </c>
      <c r="X272" s="174" t="n">
        <f aca="false">+X268*$C272</f>
        <v>1.44592619047619</v>
      </c>
      <c r="Y272" s="174" t="n">
        <f aca="false">+Y268*$C272</f>
        <v>2.17116785714286</v>
      </c>
      <c r="Z272" s="174" t="n">
        <f aca="false">+Z268*$C272</f>
        <v>2.89640952380952</v>
      </c>
      <c r="AA272" s="174" t="n">
        <f aca="false">+AA268*$C272</f>
        <v>3.62165119047619</v>
      </c>
      <c r="AB272" s="174" t="n">
        <f aca="false">+AB268*$C272</f>
        <v>4.34689285714286</v>
      </c>
      <c r="AC272" s="174" t="n">
        <f aca="false">+AC268*$C272</f>
        <v>5.07213452380952</v>
      </c>
      <c r="AD272" s="175" t="n">
        <f aca="false">+AD268*$C272</f>
        <v>5.79737619047619</v>
      </c>
      <c r="AE272" s="174" t="n">
        <f aca="false">+AE268*$C272</f>
        <v>6.52261785714286</v>
      </c>
      <c r="AF272" s="174" t="n">
        <f aca="false">+AF268*$C272</f>
        <v>7.24785952380952</v>
      </c>
      <c r="AG272" s="174" t="n">
        <f aca="false">+AG268*$C272</f>
        <v>7.97310119047619</v>
      </c>
      <c r="AH272" s="174" t="n">
        <f aca="false">+AH268*$C272</f>
        <v>8.69834285714286</v>
      </c>
      <c r="AI272" s="174" t="n">
        <f aca="false">+AI268*$C272</f>
        <v>9.42358452380952</v>
      </c>
      <c r="AJ272" s="174" t="n">
        <f aca="false">+AJ268*$C272</f>
        <v>10.1488261904762</v>
      </c>
      <c r="AK272" s="174" t="n">
        <f aca="false">+AK268*$C272</f>
        <v>10.8740678571429</v>
      </c>
      <c r="AL272" s="174" t="n">
        <f aca="false">+AL268*$C272</f>
        <v>11.5993095238095</v>
      </c>
      <c r="AM272" s="174" t="n">
        <f aca="false">+AM268*$C272</f>
        <v>12.3245511904762</v>
      </c>
      <c r="AN272" s="174" t="n">
        <f aca="false">+AN268*$C272</f>
        <v>13.0497928571429</v>
      </c>
      <c r="AO272" s="174" t="n">
        <f aca="false">+AO268*$C272</f>
        <v>13.7750345238095</v>
      </c>
      <c r="AP272" s="174" t="n">
        <f aca="false">+AP268*$C272</f>
        <v>13.7750345238095</v>
      </c>
      <c r="AQ272" s="174" t="n">
        <f aca="false">+AQ268*$C272</f>
        <v>13.7750345238095</v>
      </c>
      <c r="AR272" s="174" t="n">
        <f aca="false">+AR268*$C272</f>
        <v>13.7750345238095</v>
      </c>
      <c r="AS272" s="174" t="n">
        <f aca="false">+AS268*$C272</f>
        <v>13.7750345238095</v>
      </c>
      <c r="AT272" s="174" t="n">
        <f aca="false">+AT268*$C272</f>
        <v>14.5000345238095</v>
      </c>
      <c r="AU272" s="174" t="n">
        <f aca="false">+AU268*$C272</f>
        <v>14.5000345238095</v>
      </c>
      <c r="AV272" s="174" t="n">
        <f aca="false">+AV268*$C272</f>
        <v>14.5000345238095</v>
      </c>
      <c r="AW272" s="174" t="n">
        <f aca="false">+AW268*$C272</f>
        <v>14.5000345238095</v>
      </c>
      <c r="AX272" s="174" t="n">
        <f aca="false">+AX268*$C272</f>
        <v>14.5000345238095</v>
      </c>
      <c r="AY272" s="174" t="n">
        <f aca="false">+AY268*$C272</f>
        <v>14.5000345238095</v>
      </c>
      <c r="AZ272" s="174" t="n">
        <f aca="false">+AZ268*$C272</f>
        <v>14.5000345238095</v>
      </c>
      <c r="BA272" s="174" t="n">
        <f aca="false">+BA268*$C272</f>
        <v>14.5000345238095</v>
      </c>
      <c r="BB272" s="174" t="n">
        <f aca="false">+BB268*$C272</f>
        <v>14.5000345238095</v>
      </c>
      <c r="BC272" s="176"/>
      <c r="BD272" s="177"/>
      <c r="BE272" s="177"/>
      <c r="BF272" s="177"/>
      <c r="BG272" s="177"/>
      <c r="BH272" s="177"/>
      <c r="BI272" s="177"/>
      <c r="BJ272" s="177"/>
      <c r="BK272" s="177"/>
      <c r="BL272" s="177"/>
      <c r="BM272" s="177"/>
      <c r="BN272" s="177"/>
      <c r="BO272" s="177"/>
      <c r="BP272" s="177"/>
      <c r="BQ272" s="177"/>
      <c r="BR272" s="177"/>
      <c r="BS272" s="177"/>
      <c r="BT272" s="177"/>
      <c r="BU272" s="177"/>
      <c r="BV272" s="177"/>
      <c r="BW272" s="177"/>
      <c r="BX272" s="177"/>
      <c r="BY272" s="177"/>
      <c r="BZ272" s="177"/>
      <c r="CA272" s="177"/>
      <c r="CB272" s="177"/>
      <c r="CC272" s="177"/>
      <c r="CD272" s="177"/>
      <c r="CE272" s="177"/>
      <c r="CF272" s="177"/>
      <c r="CG272" s="177"/>
      <c r="CH272" s="177"/>
      <c r="CI272" s="177"/>
      <c r="CJ272" s="177"/>
      <c r="CK272" s="177"/>
    </row>
    <row r="273" customFormat="false" ht="13.5" hidden="false" customHeight="false" outlineLevel="0" collapsed="false">
      <c r="A273" s="155"/>
      <c r="B273" s="178" t="s">
        <v>133</v>
      </c>
      <c r="C273" s="179" t="str">
        <f aca="false">+'NTP or Sold'!C25</f>
        <v>Committed</v>
      </c>
      <c r="D273" s="180" t="n">
        <f aca="false">+D270*$C272</f>
        <v>0</v>
      </c>
      <c r="E273" s="180" t="n">
        <f aca="false">+E270*$C272</f>
        <v>0</v>
      </c>
      <c r="F273" s="180" t="n">
        <f aca="false">+F270*$C272</f>
        <v>0</v>
      </c>
      <c r="G273" s="180" t="n">
        <f aca="false">+G270*$C272</f>
        <v>0</v>
      </c>
      <c r="H273" s="180" t="n">
        <f aca="false">+H270*$C272</f>
        <v>0</v>
      </c>
      <c r="I273" s="180" t="n">
        <f aca="false">+I270*$C272</f>
        <v>0</v>
      </c>
      <c r="J273" s="180" t="n">
        <f aca="false">+J270*$C272</f>
        <v>0</v>
      </c>
      <c r="K273" s="180" t="n">
        <f aca="false">+K270*$C272</f>
        <v>0</v>
      </c>
      <c r="L273" s="180" t="n">
        <f aca="false">+L270*$C272</f>
        <v>0</v>
      </c>
      <c r="M273" s="180" t="n">
        <f aca="false">+M270*$C272</f>
        <v>0</v>
      </c>
      <c r="N273" s="180" t="n">
        <f aca="false">+N270*$C272</f>
        <v>0.725</v>
      </c>
      <c r="O273" s="180" t="n">
        <f aca="false">+O270*$C272</f>
        <v>0.725</v>
      </c>
      <c r="P273" s="180" t="n">
        <f aca="false">+P270*$C272</f>
        <v>0.725</v>
      </c>
      <c r="Q273" s="180" t="n">
        <f aca="false">+Q270*$C272</f>
        <v>0.725</v>
      </c>
      <c r="R273" s="180" t="n">
        <f aca="false">+R270*$C272</f>
        <v>0.725</v>
      </c>
      <c r="S273" s="180" t="n">
        <f aca="false">+S270*$C272</f>
        <v>0.725</v>
      </c>
      <c r="T273" s="180" t="n">
        <f aca="false">+T270*$C272</f>
        <v>0.725</v>
      </c>
      <c r="U273" s="180" t="n">
        <f aca="false">+U270*$C272</f>
        <v>0.725</v>
      </c>
      <c r="V273" s="180" t="n">
        <f aca="false">+V270*$C272</f>
        <v>0.725</v>
      </c>
      <c r="W273" s="180" t="n">
        <f aca="false">+W270*$C272</f>
        <v>0.725</v>
      </c>
      <c r="X273" s="180" t="n">
        <f aca="false">+X270*$C272</f>
        <v>0.958611111111111</v>
      </c>
      <c r="Y273" s="180" t="n">
        <f aca="false">+Y270*$C272</f>
        <v>1.19222222222222</v>
      </c>
      <c r="Z273" s="180" t="n">
        <f aca="false">+Z270*$C272</f>
        <v>1.42583333333333</v>
      </c>
      <c r="AA273" s="180" t="n">
        <f aca="false">+AA270*$C272</f>
        <v>1.65944444444445</v>
      </c>
      <c r="AB273" s="180" t="n">
        <f aca="false">+AB270*$C272</f>
        <v>1.89305555555556</v>
      </c>
      <c r="AC273" s="180" t="n">
        <f aca="false">+AC270*$C272</f>
        <v>2.12666666666667</v>
      </c>
      <c r="AD273" s="181" t="n">
        <f aca="false">+AD270*$C272</f>
        <v>2.36027777777778</v>
      </c>
      <c r="AE273" s="180" t="n">
        <f aca="false">+AE270*$C272</f>
        <v>2.59388888888889</v>
      </c>
      <c r="AF273" s="180" t="n">
        <f aca="false">+AF270*$C272</f>
        <v>2.8275</v>
      </c>
      <c r="AG273" s="180" t="n">
        <f aca="false">+AG270*$C272</f>
        <v>3.06111111111111</v>
      </c>
      <c r="AH273" s="180" t="n">
        <f aca="false">+AH270*$C272</f>
        <v>3.29472222222222</v>
      </c>
      <c r="AI273" s="180" t="n">
        <f aca="false">+AI270*$C272</f>
        <v>3.52833333333333</v>
      </c>
      <c r="AJ273" s="180" t="n">
        <f aca="false">+AJ270*$C272</f>
        <v>3.76194444444444</v>
      </c>
      <c r="AK273" s="180" t="n">
        <f aca="false">+AK270*$C272</f>
        <v>3.99555555555556</v>
      </c>
      <c r="AL273" s="180" t="n">
        <f aca="false">+AL270*$C272</f>
        <v>4.22916666666667</v>
      </c>
      <c r="AM273" s="180" t="n">
        <f aca="false">+AM270*$C272</f>
        <v>4.46277777777778</v>
      </c>
      <c r="AN273" s="180" t="n">
        <f aca="false">+AN270*$C272</f>
        <v>4.69638888888889</v>
      </c>
      <c r="AO273" s="180" t="n">
        <f aca="false">+AO270*$C272</f>
        <v>4.93</v>
      </c>
      <c r="AP273" s="180" t="n">
        <f aca="false">+AP270*$C272</f>
        <v>14.5</v>
      </c>
      <c r="AQ273" s="180" t="n">
        <f aca="false">+AQ270*$C272</f>
        <v>14.5</v>
      </c>
      <c r="AR273" s="180" t="n">
        <f aca="false">+AR270*$C272</f>
        <v>14.5</v>
      </c>
      <c r="AS273" s="180" t="n">
        <f aca="false">+AS270*$C272</f>
        <v>14.5</v>
      </c>
      <c r="AT273" s="180" t="n">
        <f aca="false">+AT270*$C272</f>
        <v>14.5</v>
      </c>
      <c r="AU273" s="180" t="n">
        <f aca="false">+AU270*$C272</f>
        <v>14.5</v>
      </c>
      <c r="AV273" s="180" t="n">
        <f aca="false">+AV270*$C272</f>
        <v>14.5</v>
      </c>
      <c r="AW273" s="180" t="n">
        <f aca="false">+AW270*$C272</f>
        <v>14.5</v>
      </c>
      <c r="AX273" s="180" t="n">
        <f aca="false">+AX270*$C272</f>
        <v>14.5</v>
      </c>
      <c r="AY273" s="180" t="n">
        <f aca="false">+AY270*$C272</f>
        <v>14.5</v>
      </c>
      <c r="AZ273" s="180" t="n">
        <f aca="false">+AZ270*$C272</f>
        <v>14.5</v>
      </c>
      <c r="BA273" s="180" t="n">
        <f aca="false">+BA270*$C272</f>
        <v>14.5</v>
      </c>
      <c r="BB273" s="180" t="n">
        <f aca="false">+BB270*$C272</f>
        <v>14.5</v>
      </c>
      <c r="BC273" s="182"/>
      <c r="BD273" s="183"/>
      <c r="BE273" s="183"/>
      <c r="BF273" s="183"/>
      <c r="BG273" s="183"/>
      <c r="BH273" s="183"/>
      <c r="BI273" s="183"/>
      <c r="BJ273" s="183"/>
      <c r="BK273" s="183"/>
      <c r="BL273" s="183"/>
      <c r="BM273" s="183"/>
      <c r="BN273" s="183"/>
      <c r="BO273" s="183"/>
      <c r="BP273" s="183"/>
      <c r="BQ273" s="183"/>
      <c r="BR273" s="183"/>
      <c r="BS273" s="183"/>
      <c r="BT273" s="183"/>
      <c r="BU273" s="183"/>
      <c r="BV273" s="183"/>
      <c r="BW273" s="183"/>
      <c r="BX273" s="183"/>
      <c r="BY273" s="183"/>
      <c r="BZ273" s="183"/>
      <c r="CA273" s="183"/>
      <c r="CB273" s="183"/>
      <c r="CC273" s="183"/>
      <c r="CD273" s="183"/>
      <c r="CE273" s="183"/>
      <c r="CF273" s="183"/>
      <c r="CG273" s="183"/>
      <c r="CH273" s="183"/>
      <c r="CI273" s="183"/>
      <c r="CJ273" s="183"/>
      <c r="CK273" s="183"/>
    </row>
    <row r="274" customFormat="false" ht="15" hidden="false" customHeight="true" outlineLevel="0" collapsed="false">
      <c r="A274" s="155" t="n">
        <f aca="false">+A266+1</f>
        <v>5</v>
      </c>
      <c r="B274" s="172" t="str">
        <f aca="false">+'NTP or Sold'!H26</f>
        <v>LM6000</v>
      </c>
      <c r="C274" s="157" t="str">
        <f aca="false">+'NTP or Sold'!T26</f>
        <v>Fountain Valley PSCO (ENA) - 90%</v>
      </c>
      <c r="D274" s="276"/>
      <c r="E274" s="276"/>
      <c r="F274" s="276"/>
      <c r="G274" s="276"/>
      <c r="H274" s="276"/>
      <c r="I274" s="276"/>
      <c r="J274" s="276"/>
      <c r="K274" s="276"/>
      <c r="L274" s="276"/>
      <c r="M274" s="276"/>
      <c r="N274" s="276"/>
      <c r="O274" s="276"/>
      <c r="P274" s="276"/>
      <c r="Q274" s="276"/>
      <c r="R274" s="276"/>
      <c r="S274" s="276"/>
      <c r="T274" s="276"/>
      <c r="U274" s="276"/>
      <c r="V274" s="276"/>
      <c r="W274" s="276"/>
      <c r="X274" s="276"/>
      <c r="Y274" s="276"/>
      <c r="Z274" s="276"/>
      <c r="AA274" s="276"/>
      <c r="AB274" s="276"/>
      <c r="AC274" s="276"/>
      <c r="AD274" s="235"/>
      <c r="AE274" s="276"/>
      <c r="AF274" s="276"/>
      <c r="AG274" s="276"/>
      <c r="AH274" s="276"/>
      <c r="AI274" s="276"/>
      <c r="AJ274" s="276"/>
      <c r="AK274" s="276"/>
      <c r="AL274" s="276"/>
      <c r="AM274" s="276"/>
      <c r="AN274" s="276"/>
      <c r="AO274" s="276"/>
      <c r="AP274" s="276"/>
      <c r="AQ274" s="276"/>
      <c r="AR274" s="276"/>
      <c r="AS274" s="276"/>
      <c r="AT274" s="276"/>
      <c r="AU274" s="276"/>
      <c r="AV274" s="276"/>
      <c r="AW274" s="276"/>
      <c r="AX274" s="276"/>
      <c r="AY274" s="276"/>
      <c r="AZ274" s="276"/>
      <c r="BA274" s="276"/>
      <c r="BB274" s="276"/>
      <c r="BC274" s="280"/>
    </row>
    <row r="275" customFormat="false" ht="12.75" hidden="false" customHeight="false" outlineLevel="0" collapsed="false">
      <c r="A275" s="155"/>
      <c r="B275" s="162" t="s">
        <v>128</v>
      </c>
      <c r="C275" s="157"/>
      <c r="D275" s="163" t="n">
        <v>0</v>
      </c>
      <c r="E275" s="163" t="n">
        <v>0</v>
      </c>
      <c r="F275" s="163" t="n">
        <v>0</v>
      </c>
      <c r="G275" s="163" t="n">
        <v>0</v>
      </c>
      <c r="H275" s="163" t="n">
        <v>0</v>
      </c>
      <c r="I275" s="163" t="n">
        <v>0</v>
      </c>
      <c r="J275" s="163" t="n">
        <v>0</v>
      </c>
      <c r="K275" s="163" t="n">
        <v>0</v>
      </c>
      <c r="L275" s="163" t="n">
        <v>0</v>
      </c>
      <c r="M275" s="163" t="n">
        <v>0</v>
      </c>
      <c r="N275" s="163" t="n">
        <f aca="false">16.7/336</f>
        <v>0.049702380952381</v>
      </c>
      <c r="O275" s="163" t="n">
        <v>0</v>
      </c>
      <c r="P275" s="163" t="n">
        <v>0</v>
      </c>
      <c r="Q275" s="163" t="n">
        <v>0</v>
      </c>
      <c r="R275" s="163" t="n">
        <v>0</v>
      </c>
      <c r="S275" s="163" t="n">
        <v>0</v>
      </c>
      <c r="T275" s="163" t="n">
        <v>0</v>
      </c>
      <c r="U275" s="163" t="n">
        <v>0</v>
      </c>
      <c r="V275" s="163" t="n">
        <v>0</v>
      </c>
      <c r="W275" s="163" t="n">
        <v>0</v>
      </c>
      <c r="X275" s="163" t="n">
        <f aca="false">+(0.95-0.0497)/18</f>
        <v>0.0500166666666667</v>
      </c>
      <c r="Y275" s="163" t="n">
        <f aca="false">+(0.95-0.0497)/18</f>
        <v>0.0500166666666667</v>
      </c>
      <c r="Z275" s="163" t="n">
        <f aca="false">+(0.95-0.0497)/18</f>
        <v>0.0500166666666667</v>
      </c>
      <c r="AA275" s="163" t="n">
        <f aca="false">+(0.95-0.0497)/18</f>
        <v>0.0500166666666667</v>
      </c>
      <c r="AB275" s="163" t="n">
        <f aca="false">+(0.95-0.0497)/18</f>
        <v>0.0500166666666667</v>
      </c>
      <c r="AC275" s="163" t="n">
        <f aca="false">+(0.95-0.0497)/18</f>
        <v>0.0500166666666667</v>
      </c>
      <c r="AD275" s="164" t="n">
        <f aca="false">+(0.95-0.0497)/18</f>
        <v>0.0500166666666667</v>
      </c>
      <c r="AE275" s="163" t="n">
        <f aca="false">+(0.95-0.0497)/18</f>
        <v>0.0500166666666667</v>
      </c>
      <c r="AF275" s="163" t="n">
        <f aca="false">+(0.95-0.0497)/18</f>
        <v>0.0500166666666667</v>
      </c>
      <c r="AG275" s="163" t="n">
        <f aca="false">+(0.95-0.0497)/18</f>
        <v>0.0500166666666667</v>
      </c>
      <c r="AH275" s="163" t="n">
        <f aca="false">+(0.95-0.0497)/18</f>
        <v>0.0500166666666667</v>
      </c>
      <c r="AI275" s="163" t="n">
        <f aca="false">+(0.95-0.0497)/18</f>
        <v>0.0500166666666667</v>
      </c>
      <c r="AJ275" s="163" t="n">
        <f aca="false">+(0.95-0.0497)/18</f>
        <v>0.0500166666666667</v>
      </c>
      <c r="AK275" s="163" t="n">
        <f aca="false">+(0.95-0.0497)/18</f>
        <v>0.0500166666666667</v>
      </c>
      <c r="AL275" s="163" t="n">
        <f aca="false">+(0.95-0.0497)/18</f>
        <v>0.0500166666666667</v>
      </c>
      <c r="AM275" s="163" t="n">
        <f aca="false">+(0.95-0.0497)/18</f>
        <v>0.0500166666666667</v>
      </c>
      <c r="AN275" s="163" t="n">
        <f aca="false">+(0.95-0.0497)/18</f>
        <v>0.0500166666666667</v>
      </c>
      <c r="AO275" s="163" t="n">
        <f aca="false">+(0.95-0.0497)/18</f>
        <v>0.0500166666666667</v>
      </c>
      <c r="AP275" s="163" t="n">
        <v>0</v>
      </c>
      <c r="AQ275" s="163" t="n">
        <v>0</v>
      </c>
      <c r="AR275" s="163" t="n">
        <v>0</v>
      </c>
      <c r="AS275" s="163" t="n">
        <v>0</v>
      </c>
      <c r="AT275" s="163" t="n">
        <v>0.05</v>
      </c>
      <c r="AU275" s="163" t="n">
        <v>0</v>
      </c>
      <c r="AV275" s="163" t="n">
        <v>0</v>
      </c>
      <c r="AW275" s="163" t="n">
        <v>0</v>
      </c>
      <c r="AX275" s="163" t="n">
        <v>0</v>
      </c>
      <c r="AY275" s="163" t="n">
        <v>0</v>
      </c>
      <c r="AZ275" s="163" t="n">
        <v>0</v>
      </c>
      <c r="BA275" s="163" t="n">
        <v>0</v>
      </c>
      <c r="BB275" s="163" t="n">
        <v>0</v>
      </c>
      <c r="BC275" s="165" t="n">
        <f aca="false">SUM(D275:BB275)</f>
        <v>1.00000238095238</v>
      </c>
      <c r="BD275" s="162"/>
    </row>
    <row r="276" customFormat="false" ht="12.75" hidden="false" customHeight="false" outlineLevel="0" collapsed="false">
      <c r="A276" s="155"/>
      <c r="B276" s="162" t="s">
        <v>129</v>
      </c>
      <c r="C276" s="157"/>
      <c r="D276" s="163" t="n">
        <f aca="false">D275</f>
        <v>0</v>
      </c>
      <c r="E276" s="163" t="n">
        <f aca="false">+D276+E275</f>
        <v>0</v>
      </c>
      <c r="F276" s="163" t="n">
        <f aca="false">+E276+F275</f>
        <v>0</v>
      </c>
      <c r="G276" s="163" t="n">
        <f aca="false">+F276+G275</f>
        <v>0</v>
      </c>
      <c r="H276" s="163" t="n">
        <f aca="false">+G276+H275</f>
        <v>0</v>
      </c>
      <c r="I276" s="163" t="n">
        <f aca="false">+H276+I275</f>
        <v>0</v>
      </c>
      <c r="J276" s="163" t="n">
        <f aca="false">+I276+J275</f>
        <v>0</v>
      </c>
      <c r="K276" s="163" t="n">
        <f aca="false">+J276+K275</f>
        <v>0</v>
      </c>
      <c r="L276" s="163" t="n">
        <f aca="false">+K276+L275</f>
        <v>0</v>
      </c>
      <c r="M276" s="163" t="n">
        <f aca="false">+L276+M275</f>
        <v>0</v>
      </c>
      <c r="N276" s="163" t="n">
        <f aca="false">+M276+N275</f>
        <v>0.049702380952381</v>
      </c>
      <c r="O276" s="163" t="n">
        <f aca="false">+N276+O275</f>
        <v>0.049702380952381</v>
      </c>
      <c r="P276" s="163" t="n">
        <f aca="false">+O276+P275</f>
        <v>0.049702380952381</v>
      </c>
      <c r="Q276" s="163" t="n">
        <f aca="false">+P276+Q275</f>
        <v>0.049702380952381</v>
      </c>
      <c r="R276" s="163" t="n">
        <f aca="false">+Q276+R275</f>
        <v>0.049702380952381</v>
      </c>
      <c r="S276" s="163" t="n">
        <f aca="false">+R276+S275</f>
        <v>0.049702380952381</v>
      </c>
      <c r="T276" s="163" t="n">
        <f aca="false">+S276+T275</f>
        <v>0.049702380952381</v>
      </c>
      <c r="U276" s="163" t="n">
        <f aca="false">+T276+U275</f>
        <v>0.049702380952381</v>
      </c>
      <c r="V276" s="163" t="n">
        <f aca="false">+U276+V275</f>
        <v>0.049702380952381</v>
      </c>
      <c r="W276" s="163" t="n">
        <f aca="false">+V276+W275</f>
        <v>0.049702380952381</v>
      </c>
      <c r="X276" s="163" t="n">
        <f aca="false">+W276+X275</f>
        <v>0.0997190476190476</v>
      </c>
      <c r="Y276" s="163" t="n">
        <f aca="false">+X276+Y275</f>
        <v>0.149735714285714</v>
      </c>
      <c r="Z276" s="163" t="n">
        <f aca="false">+Y276+Z275</f>
        <v>0.199752380952381</v>
      </c>
      <c r="AA276" s="163" t="n">
        <f aca="false">+Z276+AA275</f>
        <v>0.249769047619048</v>
      </c>
      <c r="AB276" s="163" t="n">
        <f aca="false">+AA276+AB275</f>
        <v>0.299785714285714</v>
      </c>
      <c r="AC276" s="163" t="n">
        <f aca="false">+AB276+AC275</f>
        <v>0.349802380952381</v>
      </c>
      <c r="AD276" s="164" t="n">
        <f aca="false">+AC276+AD275</f>
        <v>0.399819047619048</v>
      </c>
      <c r="AE276" s="163" t="n">
        <f aca="false">+AD276+AE275</f>
        <v>0.449835714285714</v>
      </c>
      <c r="AF276" s="163" t="n">
        <f aca="false">+AE276+AF275</f>
        <v>0.499852380952381</v>
      </c>
      <c r="AG276" s="163" t="n">
        <f aca="false">+AF276+AG275</f>
        <v>0.549869047619048</v>
      </c>
      <c r="AH276" s="163" t="n">
        <f aca="false">+AG276+AH275</f>
        <v>0.599885714285714</v>
      </c>
      <c r="AI276" s="163" t="n">
        <f aca="false">+AH276+AI275</f>
        <v>0.649902380952381</v>
      </c>
      <c r="AJ276" s="163" t="n">
        <f aca="false">+AI276+AJ275</f>
        <v>0.699919047619048</v>
      </c>
      <c r="AK276" s="163" t="n">
        <f aca="false">+AJ276+AK275</f>
        <v>0.749935714285714</v>
      </c>
      <c r="AL276" s="163" t="n">
        <f aca="false">+AK276+AL275</f>
        <v>0.799952380952381</v>
      </c>
      <c r="AM276" s="163" t="n">
        <f aca="false">+AL276+AM275</f>
        <v>0.849969047619048</v>
      </c>
      <c r="AN276" s="163" t="n">
        <f aca="false">+AM276+AN275</f>
        <v>0.899985714285715</v>
      </c>
      <c r="AO276" s="163" t="n">
        <f aca="false">+AN276+AO275</f>
        <v>0.950002380952381</v>
      </c>
      <c r="AP276" s="163" t="n">
        <f aca="false">+AO276+AP275</f>
        <v>0.950002380952381</v>
      </c>
      <c r="AQ276" s="163" t="n">
        <f aca="false">+AP276+AQ275</f>
        <v>0.950002380952381</v>
      </c>
      <c r="AR276" s="163" t="n">
        <f aca="false">+AQ276+AR275</f>
        <v>0.950002380952381</v>
      </c>
      <c r="AS276" s="163" t="n">
        <f aca="false">+AR276+AS275</f>
        <v>0.950002380952381</v>
      </c>
      <c r="AT276" s="163" t="n">
        <f aca="false">+AS276+AT275</f>
        <v>1.00000238095238</v>
      </c>
      <c r="AU276" s="163" t="n">
        <f aca="false">+AT276+AU275</f>
        <v>1.00000238095238</v>
      </c>
      <c r="AV276" s="163" t="n">
        <f aca="false">+AU276+AV275</f>
        <v>1.00000238095238</v>
      </c>
      <c r="AW276" s="163" t="n">
        <f aca="false">+AV276+AW275</f>
        <v>1.00000238095238</v>
      </c>
      <c r="AX276" s="163" t="n">
        <f aca="false">+AW276+AX275</f>
        <v>1.00000238095238</v>
      </c>
      <c r="AY276" s="163" t="n">
        <f aca="false">+AX276+AY275</f>
        <v>1.00000238095238</v>
      </c>
      <c r="AZ276" s="163" t="n">
        <f aca="false">+AY276+AZ275</f>
        <v>1.00000238095238</v>
      </c>
      <c r="BA276" s="163" t="n">
        <f aca="false">+AZ276+BA275</f>
        <v>1.00000238095238</v>
      </c>
      <c r="BB276" s="163" t="n">
        <f aca="false">+BA276+BB275</f>
        <v>1.00000238095238</v>
      </c>
      <c r="BC276" s="165"/>
      <c r="BD276" s="162"/>
    </row>
    <row r="277" customFormat="false" ht="12.75" hidden="false" customHeight="false" outlineLevel="0" collapsed="false">
      <c r="A277" s="155"/>
      <c r="B277" s="162" t="s">
        <v>130</v>
      </c>
      <c r="C277" s="157"/>
      <c r="D277" s="163" t="n">
        <v>0</v>
      </c>
      <c r="E277" s="163" t="n">
        <v>0</v>
      </c>
      <c r="F277" s="163" t="n">
        <v>0</v>
      </c>
      <c r="G277" s="163" t="n">
        <v>0</v>
      </c>
      <c r="H277" s="163" t="n">
        <v>0</v>
      </c>
      <c r="I277" s="163" t="n">
        <v>0</v>
      </c>
      <c r="J277" s="163" t="n">
        <v>0</v>
      </c>
      <c r="K277" s="163" t="n">
        <v>0</v>
      </c>
      <c r="L277" s="163" t="n">
        <v>0</v>
      </c>
      <c r="M277" s="163" t="n">
        <v>0</v>
      </c>
      <c r="N277" s="163" t="n">
        <v>0.05</v>
      </c>
      <c r="O277" s="163" t="n">
        <v>0</v>
      </c>
      <c r="P277" s="163" t="n">
        <v>0</v>
      </c>
      <c r="Q277" s="163" t="n">
        <v>0</v>
      </c>
      <c r="R277" s="163" t="n">
        <v>0</v>
      </c>
      <c r="S277" s="163" t="n">
        <v>0</v>
      </c>
      <c r="T277" s="163" t="n">
        <v>0</v>
      </c>
      <c r="U277" s="163" t="n">
        <v>0</v>
      </c>
      <c r="V277" s="163" t="n">
        <v>0</v>
      </c>
      <c r="W277" s="163" t="n">
        <v>0</v>
      </c>
      <c r="X277" s="163" t="n">
        <f aca="false">+(0.34-0.05)/18</f>
        <v>0.0161111111111111</v>
      </c>
      <c r="Y277" s="163" t="n">
        <f aca="false">+(0.34-0.05)/18</f>
        <v>0.0161111111111111</v>
      </c>
      <c r="Z277" s="163" t="n">
        <f aca="false">+(0.34-0.05)/18</f>
        <v>0.0161111111111111</v>
      </c>
      <c r="AA277" s="163" t="n">
        <f aca="false">+(0.34-0.05)/18</f>
        <v>0.0161111111111111</v>
      </c>
      <c r="AB277" s="163" t="n">
        <f aca="false">+(0.34-0.05)/18</f>
        <v>0.0161111111111111</v>
      </c>
      <c r="AC277" s="163" t="n">
        <f aca="false">+(0.34-0.05)/18</f>
        <v>0.0161111111111111</v>
      </c>
      <c r="AD277" s="164" t="n">
        <f aca="false">+(0.34-0.05)/18</f>
        <v>0.0161111111111111</v>
      </c>
      <c r="AE277" s="163" t="n">
        <f aca="false">+(0.34-0.05)/18</f>
        <v>0.0161111111111111</v>
      </c>
      <c r="AF277" s="163" t="n">
        <f aca="false">+(0.34-0.05)/18</f>
        <v>0.0161111111111111</v>
      </c>
      <c r="AG277" s="163" t="n">
        <f aca="false">+(0.34-0.05)/18</f>
        <v>0.0161111111111111</v>
      </c>
      <c r="AH277" s="163" t="n">
        <f aca="false">+(0.34-0.05)/18</f>
        <v>0.0161111111111111</v>
      </c>
      <c r="AI277" s="163" t="n">
        <f aca="false">+(0.34-0.05)/18</f>
        <v>0.0161111111111111</v>
      </c>
      <c r="AJ277" s="163" t="n">
        <f aca="false">+(0.34-0.05)/18</f>
        <v>0.0161111111111111</v>
      </c>
      <c r="AK277" s="163" t="n">
        <f aca="false">+(0.34-0.05)/18</f>
        <v>0.0161111111111111</v>
      </c>
      <c r="AL277" s="163" t="n">
        <f aca="false">+(0.34-0.05)/18</f>
        <v>0.0161111111111111</v>
      </c>
      <c r="AM277" s="163" t="n">
        <f aca="false">+(0.34-0.05)/18</f>
        <v>0.0161111111111111</v>
      </c>
      <c r="AN277" s="163" t="n">
        <f aca="false">+(0.34-0.05)/18</f>
        <v>0.0161111111111111</v>
      </c>
      <c r="AO277" s="163" t="n">
        <f aca="false">+(0.34-0.05)/18</f>
        <v>0.0161111111111111</v>
      </c>
      <c r="AP277" s="163" t="n">
        <v>0.66</v>
      </c>
      <c r="AQ277" s="163" t="n">
        <v>0</v>
      </c>
      <c r="AR277" s="163" t="n">
        <v>0</v>
      </c>
      <c r="AS277" s="163" t="n">
        <v>0</v>
      </c>
      <c r="AT277" s="163" t="n">
        <v>0</v>
      </c>
      <c r="AU277" s="163" t="n">
        <v>0</v>
      </c>
      <c r="AV277" s="163" t="n">
        <v>0</v>
      </c>
      <c r="AW277" s="163" t="n">
        <v>0</v>
      </c>
      <c r="AX277" s="163" t="n">
        <v>0</v>
      </c>
      <c r="AY277" s="163" t="n">
        <v>0</v>
      </c>
      <c r="AZ277" s="163" t="n">
        <v>0</v>
      </c>
      <c r="BA277" s="163" t="n">
        <v>0</v>
      </c>
      <c r="BB277" s="163" t="n">
        <v>0</v>
      </c>
      <c r="BC277" s="165" t="n">
        <f aca="false">SUM(D277:BB277)</f>
        <v>1</v>
      </c>
      <c r="BD277" s="162"/>
    </row>
    <row r="278" customFormat="false" ht="12.75" hidden="false" customHeight="false" outlineLevel="0" collapsed="false">
      <c r="A278" s="155"/>
      <c r="B278" s="162" t="s">
        <v>131</v>
      </c>
      <c r="C278" s="157"/>
      <c r="D278" s="163" t="n">
        <f aca="false">D277</f>
        <v>0</v>
      </c>
      <c r="E278" s="163" t="n">
        <f aca="false">+D278+E277</f>
        <v>0</v>
      </c>
      <c r="F278" s="163" t="n">
        <f aca="false">+E278+F277</f>
        <v>0</v>
      </c>
      <c r="G278" s="163" t="n">
        <f aca="false">+F278+G277</f>
        <v>0</v>
      </c>
      <c r="H278" s="163" t="n">
        <f aca="false">+G278+H277</f>
        <v>0</v>
      </c>
      <c r="I278" s="163" t="n">
        <f aca="false">+H278+I277</f>
        <v>0</v>
      </c>
      <c r="J278" s="163" t="n">
        <f aca="false">+I278+J277</f>
        <v>0</v>
      </c>
      <c r="K278" s="163" t="n">
        <f aca="false">+J278+K277</f>
        <v>0</v>
      </c>
      <c r="L278" s="163" t="n">
        <f aca="false">+K278+L277</f>
        <v>0</v>
      </c>
      <c r="M278" s="163" t="n">
        <f aca="false">+L278+M277</f>
        <v>0</v>
      </c>
      <c r="N278" s="163" t="n">
        <f aca="false">+M278+N277</f>
        <v>0.05</v>
      </c>
      <c r="O278" s="163" t="n">
        <f aca="false">+N278+O277</f>
        <v>0.05</v>
      </c>
      <c r="P278" s="163" t="n">
        <f aca="false">+O278+P277</f>
        <v>0.05</v>
      </c>
      <c r="Q278" s="163" t="n">
        <f aca="false">+P278+Q277</f>
        <v>0.05</v>
      </c>
      <c r="R278" s="163" t="n">
        <f aca="false">+Q278+R277</f>
        <v>0.05</v>
      </c>
      <c r="S278" s="163" t="n">
        <f aca="false">+R278+S277</f>
        <v>0.05</v>
      </c>
      <c r="T278" s="163" t="n">
        <f aca="false">+S278+T277</f>
        <v>0.05</v>
      </c>
      <c r="U278" s="163" t="n">
        <f aca="false">+T278+U277</f>
        <v>0.05</v>
      </c>
      <c r="V278" s="163" t="n">
        <f aca="false">+U278+V277</f>
        <v>0.05</v>
      </c>
      <c r="W278" s="163" t="n">
        <f aca="false">+V278+W277</f>
        <v>0.05</v>
      </c>
      <c r="X278" s="163" t="n">
        <f aca="false">+W278+X277</f>
        <v>0.0661111111111111</v>
      </c>
      <c r="Y278" s="163" t="n">
        <f aca="false">+X278+Y277</f>
        <v>0.0822222222222222</v>
      </c>
      <c r="Z278" s="163" t="n">
        <f aca="false">+Y278+Z277</f>
        <v>0.0983333333333334</v>
      </c>
      <c r="AA278" s="163" t="n">
        <f aca="false">+Z278+AA277</f>
        <v>0.114444444444444</v>
      </c>
      <c r="AB278" s="163" t="n">
        <f aca="false">+AA278+AB277</f>
        <v>0.130555555555556</v>
      </c>
      <c r="AC278" s="163" t="n">
        <f aca="false">+AB278+AC277</f>
        <v>0.146666666666667</v>
      </c>
      <c r="AD278" s="164" t="n">
        <f aca="false">+AC278+AD277</f>
        <v>0.162777777777778</v>
      </c>
      <c r="AE278" s="163" t="n">
        <f aca="false">+AD278+AE277</f>
        <v>0.178888888888889</v>
      </c>
      <c r="AF278" s="163" t="n">
        <f aca="false">+AE278+AF277</f>
        <v>0.195</v>
      </c>
      <c r="AG278" s="163" t="n">
        <f aca="false">+AF278+AG277</f>
        <v>0.211111111111111</v>
      </c>
      <c r="AH278" s="163" t="n">
        <f aca="false">+AG278+AH277</f>
        <v>0.227222222222222</v>
      </c>
      <c r="AI278" s="163" t="n">
        <f aca="false">+AH278+AI277</f>
        <v>0.243333333333333</v>
      </c>
      <c r="AJ278" s="163" t="n">
        <f aca="false">+AI278+AJ277</f>
        <v>0.259444444444444</v>
      </c>
      <c r="AK278" s="163" t="n">
        <f aca="false">+AJ278+AK277</f>
        <v>0.275555555555556</v>
      </c>
      <c r="AL278" s="163" t="n">
        <f aca="false">+AK278+AL277</f>
        <v>0.291666666666667</v>
      </c>
      <c r="AM278" s="163" t="n">
        <f aca="false">+AL278+AM277</f>
        <v>0.307777777777778</v>
      </c>
      <c r="AN278" s="163" t="n">
        <f aca="false">+AM278+AN277</f>
        <v>0.323888888888889</v>
      </c>
      <c r="AO278" s="163" t="n">
        <f aca="false">+AN278+AO277</f>
        <v>0.34</v>
      </c>
      <c r="AP278" s="163" t="n">
        <f aca="false">+AO278+AP277</f>
        <v>1</v>
      </c>
      <c r="AQ278" s="163" t="n">
        <f aca="false">+AP278+AQ277</f>
        <v>1</v>
      </c>
      <c r="AR278" s="163" t="n">
        <f aca="false">+AQ278+AR277</f>
        <v>1</v>
      </c>
      <c r="AS278" s="163" t="n">
        <f aca="false">+AR278+AS277</f>
        <v>1</v>
      </c>
      <c r="AT278" s="163" t="n">
        <f aca="false">+AS278+AT277</f>
        <v>1</v>
      </c>
      <c r="AU278" s="163" t="n">
        <f aca="false">+AT278+AU277</f>
        <v>1</v>
      </c>
      <c r="AV278" s="163" t="n">
        <f aca="false">+AU278+AV277</f>
        <v>1</v>
      </c>
      <c r="AW278" s="163" t="n">
        <f aca="false">+AV278+AW277</f>
        <v>1</v>
      </c>
      <c r="AX278" s="163" t="n">
        <f aca="false">+AW278+AX277</f>
        <v>1</v>
      </c>
      <c r="AY278" s="163" t="n">
        <f aca="false">+AX278+AY277</f>
        <v>1</v>
      </c>
      <c r="AZ278" s="163" t="n">
        <f aca="false">+AY278+AZ277</f>
        <v>1</v>
      </c>
      <c r="BA278" s="163" t="n">
        <f aca="false">+AZ278+BA277</f>
        <v>1</v>
      </c>
      <c r="BB278" s="163" t="n">
        <f aca="false">+BA278+BB277</f>
        <v>1</v>
      </c>
      <c r="BC278" s="165"/>
      <c r="BD278" s="162"/>
    </row>
    <row r="279" customFormat="false" ht="12.75" hidden="false" customHeight="false" outlineLevel="0" collapsed="false">
      <c r="A279" s="155"/>
      <c r="B279" s="167"/>
      <c r="C279" s="157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9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168"/>
      <c r="AT279" s="168"/>
      <c r="AU279" s="168"/>
      <c r="AV279" s="168"/>
      <c r="AW279" s="168"/>
      <c r="AX279" s="168"/>
      <c r="AY279" s="168"/>
      <c r="AZ279" s="168"/>
      <c r="BA279" s="168"/>
      <c r="BB279" s="168"/>
      <c r="BC279" s="170"/>
      <c r="BD279" s="167"/>
    </row>
    <row r="280" customFormat="false" ht="12.75" hidden="false" customHeight="false" outlineLevel="0" collapsed="false">
      <c r="A280" s="155"/>
      <c r="B280" s="172" t="s">
        <v>132</v>
      </c>
      <c r="C280" s="173" t="n">
        <v>14.5</v>
      </c>
      <c r="D280" s="174" t="n">
        <f aca="false">+D276*$C280</f>
        <v>0</v>
      </c>
      <c r="E280" s="174" t="n">
        <f aca="false">+E276*$C280</f>
        <v>0</v>
      </c>
      <c r="F280" s="174" t="n">
        <f aca="false">+F276*$C280</f>
        <v>0</v>
      </c>
      <c r="G280" s="174" t="n">
        <f aca="false">+G276*$C280</f>
        <v>0</v>
      </c>
      <c r="H280" s="174" t="n">
        <f aca="false">+H276*$C280</f>
        <v>0</v>
      </c>
      <c r="I280" s="174" t="n">
        <f aca="false">+I276*$C280</f>
        <v>0</v>
      </c>
      <c r="J280" s="174" t="n">
        <f aca="false">+J276*$C280</f>
        <v>0</v>
      </c>
      <c r="K280" s="174" t="n">
        <f aca="false">+K276*$C280</f>
        <v>0</v>
      </c>
      <c r="L280" s="174" t="n">
        <f aca="false">+L276*$C280</f>
        <v>0</v>
      </c>
      <c r="M280" s="174" t="n">
        <f aca="false">+M276*$C280</f>
        <v>0</v>
      </c>
      <c r="N280" s="174" t="n">
        <f aca="false">+N276*$C280</f>
        <v>0.720684523809524</v>
      </c>
      <c r="O280" s="174" t="n">
        <f aca="false">+O276*$C280</f>
        <v>0.720684523809524</v>
      </c>
      <c r="P280" s="174" t="n">
        <f aca="false">+P276*$C280</f>
        <v>0.720684523809524</v>
      </c>
      <c r="Q280" s="174" t="n">
        <f aca="false">+Q276*$C280</f>
        <v>0.720684523809524</v>
      </c>
      <c r="R280" s="174" t="n">
        <f aca="false">+R276*$C280</f>
        <v>0.720684523809524</v>
      </c>
      <c r="S280" s="174" t="n">
        <f aca="false">+S276*$C280</f>
        <v>0.720684523809524</v>
      </c>
      <c r="T280" s="174" t="n">
        <f aca="false">+T276*$C280</f>
        <v>0.720684523809524</v>
      </c>
      <c r="U280" s="174" t="n">
        <f aca="false">+U276*$C280</f>
        <v>0.720684523809524</v>
      </c>
      <c r="V280" s="174" t="n">
        <f aca="false">+V276*$C280</f>
        <v>0.720684523809524</v>
      </c>
      <c r="W280" s="174" t="n">
        <f aca="false">+W276*$C280</f>
        <v>0.720684523809524</v>
      </c>
      <c r="X280" s="174" t="n">
        <f aca="false">+X276*$C280</f>
        <v>1.44592619047619</v>
      </c>
      <c r="Y280" s="174" t="n">
        <f aca="false">+Y276*$C280</f>
        <v>2.17116785714286</v>
      </c>
      <c r="Z280" s="174" t="n">
        <f aca="false">+Z276*$C280</f>
        <v>2.89640952380952</v>
      </c>
      <c r="AA280" s="174" t="n">
        <f aca="false">+AA276*$C280</f>
        <v>3.62165119047619</v>
      </c>
      <c r="AB280" s="174" t="n">
        <f aca="false">+AB276*$C280</f>
        <v>4.34689285714286</v>
      </c>
      <c r="AC280" s="174" t="n">
        <f aca="false">+AC276*$C280</f>
        <v>5.07213452380952</v>
      </c>
      <c r="AD280" s="175" t="n">
        <f aca="false">+AD276*$C280</f>
        <v>5.79737619047619</v>
      </c>
      <c r="AE280" s="174" t="n">
        <f aca="false">+AE276*$C280</f>
        <v>6.52261785714286</v>
      </c>
      <c r="AF280" s="174" t="n">
        <f aca="false">+AF276*$C280</f>
        <v>7.24785952380952</v>
      </c>
      <c r="AG280" s="174" t="n">
        <f aca="false">+AG276*$C280</f>
        <v>7.97310119047619</v>
      </c>
      <c r="AH280" s="174" t="n">
        <f aca="false">+AH276*$C280</f>
        <v>8.69834285714286</v>
      </c>
      <c r="AI280" s="174" t="n">
        <f aca="false">+AI276*$C280</f>
        <v>9.42358452380952</v>
      </c>
      <c r="AJ280" s="174" t="n">
        <f aca="false">+AJ276*$C280</f>
        <v>10.1488261904762</v>
      </c>
      <c r="AK280" s="174" t="n">
        <f aca="false">+AK276*$C280</f>
        <v>10.8740678571429</v>
      </c>
      <c r="AL280" s="174" t="n">
        <f aca="false">+AL276*$C280</f>
        <v>11.5993095238095</v>
      </c>
      <c r="AM280" s="174" t="n">
        <f aca="false">+AM276*$C280</f>
        <v>12.3245511904762</v>
      </c>
      <c r="AN280" s="174" t="n">
        <f aca="false">+AN276*$C280</f>
        <v>13.0497928571429</v>
      </c>
      <c r="AO280" s="174" t="n">
        <f aca="false">+AO276*$C280</f>
        <v>13.7750345238095</v>
      </c>
      <c r="AP280" s="174" t="n">
        <f aca="false">+AP276*$C280</f>
        <v>13.7750345238095</v>
      </c>
      <c r="AQ280" s="174" t="n">
        <f aca="false">+AQ276*$C280</f>
        <v>13.7750345238095</v>
      </c>
      <c r="AR280" s="174" t="n">
        <f aca="false">+AR276*$C280</f>
        <v>13.7750345238095</v>
      </c>
      <c r="AS280" s="174" t="n">
        <f aca="false">+AS276*$C280</f>
        <v>13.7750345238095</v>
      </c>
      <c r="AT280" s="174" t="n">
        <f aca="false">+AT276*$C280</f>
        <v>14.5000345238095</v>
      </c>
      <c r="AU280" s="174" t="n">
        <f aca="false">+AU276*$C280</f>
        <v>14.5000345238095</v>
      </c>
      <c r="AV280" s="174" t="n">
        <f aca="false">+AV276*$C280</f>
        <v>14.5000345238095</v>
      </c>
      <c r="AW280" s="174" t="n">
        <f aca="false">+AW276*$C280</f>
        <v>14.5000345238095</v>
      </c>
      <c r="AX280" s="174" t="n">
        <f aca="false">+AX276*$C280</f>
        <v>14.5000345238095</v>
      </c>
      <c r="AY280" s="174" t="n">
        <f aca="false">+AY276*$C280</f>
        <v>14.5000345238095</v>
      </c>
      <c r="AZ280" s="174" t="n">
        <f aca="false">+AZ276*$C280</f>
        <v>14.5000345238095</v>
      </c>
      <c r="BA280" s="174" t="n">
        <f aca="false">+BA276*$C280</f>
        <v>14.5000345238095</v>
      </c>
      <c r="BB280" s="174" t="n">
        <f aca="false">+BB276*$C280</f>
        <v>14.5000345238095</v>
      </c>
      <c r="BC280" s="176"/>
      <c r="BD280" s="177"/>
      <c r="BE280" s="177"/>
      <c r="BF280" s="177"/>
      <c r="BG280" s="177"/>
      <c r="BH280" s="177"/>
      <c r="BI280" s="177"/>
      <c r="BJ280" s="177"/>
      <c r="BK280" s="177"/>
      <c r="BL280" s="177"/>
      <c r="BM280" s="177"/>
      <c r="BN280" s="177"/>
      <c r="BO280" s="177"/>
      <c r="BP280" s="177"/>
      <c r="BQ280" s="177"/>
      <c r="BR280" s="177"/>
      <c r="BS280" s="177"/>
      <c r="BT280" s="177"/>
      <c r="BU280" s="177"/>
      <c r="BV280" s="177"/>
      <c r="BW280" s="177"/>
      <c r="BX280" s="177"/>
      <c r="BY280" s="177"/>
      <c r="BZ280" s="177"/>
      <c r="CA280" s="177"/>
      <c r="CB280" s="177"/>
      <c r="CC280" s="177"/>
      <c r="CD280" s="177"/>
      <c r="CE280" s="177"/>
      <c r="CF280" s="177"/>
      <c r="CG280" s="177"/>
      <c r="CH280" s="177"/>
      <c r="CI280" s="177"/>
      <c r="CJ280" s="177"/>
      <c r="CK280" s="177"/>
    </row>
    <row r="281" customFormat="false" ht="13.5" hidden="false" customHeight="false" outlineLevel="0" collapsed="false">
      <c r="A281" s="155"/>
      <c r="B281" s="178" t="s">
        <v>133</v>
      </c>
      <c r="C281" s="179" t="str">
        <f aca="false">+'NTP or Sold'!C26</f>
        <v>Committed</v>
      </c>
      <c r="D281" s="180" t="n">
        <f aca="false">+D278*$C280</f>
        <v>0</v>
      </c>
      <c r="E281" s="180" t="n">
        <f aca="false">+E278*$C280</f>
        <v>0</v>
      </c>
      <c r="F281" s="180" t="n">
        <f aca="false">+F278*$C280</f>
        <v>0</v>
      </c>
      <c r="G281" s="180" t="n">
        <f aca="false">+G278*$C280</f>
        <v>0</v>
      </c>
      <c r="H281" s="180" t="n">
        <f aca="false">+H278*$C280</f>
        <v>0</v>
      </c>
      <c r="I281" s="180" t="n">
        <f aca="false">+I278*$C280</f>
        <v>0</v>
      </c>
      <c r="J281" s="180" t="n">
        <f aca="false">+J278*$C280</f>
        <v>0</v>
      </c>
      <c r="K281" s="180" t="n">
        <f aca="false">+K278*$C280</f>
        <v>0</v>
      </c>
      <c r="L281" s="180" t="n">
        <f aca="false">+L278*$C280</f>
        <v>0</v>
      </c>
      <c r="M281" s="180" t="n">
        <f aca="false">+M278*$C280</f>
        <v>0</v>
      </c>
      <c r="N281" s="180" t="n">
        <f aca="false">+N278*$C280</f>
        <v>0.725</v>
      </c>
      <c r="O281" s="180" t="n">
        <f aca="false">+O278*$C280</f>
        <v>0.725</v>
      </c>
      <c r="P281" s="180" t="n">
        <f aca="false">+P278*$C280</f>
        <v>0.725</v>
      </c>
      <c r="Q281" s="180" t="n">
        <f aca="false">+Q278*$C280</f>
        <v>0.725</v>
      </c>
      <c r="R281" s="180" t="n">
        <f aca="false">+R278*$C280</f>
        <v>0.725</v>
      </c>
      <c r="S281" s="180" t="n">
        <f aca="false">+S278*$C280</f>
        <v>0.725</v>
      </c>
      <c r="T281" s="180" t="n">
        <f aca="false">+T278*$C280</f>
        <v>0.725</v>
      </c>
      <c r="U281" s="180" t="n">
        <f aca="false">+U278*$C280</f>
        <v>0.725</v>
      </c>
      <c r="V281" s="180" t="n">
        <f aca="false">+V278*$C280</f>
        <v>0.725</v>
      </c>
      <c r="W281" s="180" t="n">
        <f aca="false">+W278*$C280</f>
        <v>0.725</v>
      </c>
      <c r="X281" s="180" t="n">
        <f aca="false">+X278*$C280</f>
        <v>0.958611111111111</v>
      </c>
      <c r="Y281" s="180" t="n">
        <f aca="false">+Y278*$C280</f>
        <v>1.19222222222222</v>
      </c>
      <c r="Z281" s="180" t="n">
        <f aca="false">+Z278*$C280</f>
        <v>1.42583333333333</v>
      </c>
      <c r="AA281" s="180" t="n">
        <f aca="false">+AA278*$C280</f>
        <v>1.65944444444445</v>
      </c>
      <c r="AB281" s="180" t="n">
        <f aca="false">+AB278*$C280</f>
        <v>1.89305555555556</v>
      </c>
      <c r="AC281" s="180" t="n">
        <f aca="false">+AC278*$C280</f>
        <v>2.12666666666667</v>
      </c>
      <c r="AD281" s="181" t="n">
        <f aca="false">+AD278*$C280</f>
        <v>2.36027777777778</v>
      </c>
      <c r="AE281" s="180" t="n">
        <f aca="false">+AE278*$C280</f>
        <v>2.59388888888889</v>
      </c>
      <c r="AF281" s="180" t="n">
        <f aca="false">+AF278*$C280</f>
        <v>2.8275</v>
      </c>
      <c r="AG281" s="180" t="n">
        <f aca="false">+AG278*$C280</f>
        <v>3.06111111111111</v>
      </c>
      <c r="AH281" s="180" t="n">
        <f aca="false">+AH278*$C280</f>
        <v>3.29472222222222</v>
      </c>
      <c r="AI281" s="180" t="n">
        <f aca="false">+AI278*$C280</f>
        <v>3.52833333333333</v>
      </c>
      <c r="AJ281" s="180" t="n">
        <f aca="false">+AJ278*$C280</f>
        <v>3.76194444444444</v>
      </c>
      <c r="AK281" s="180" t="n">
        <f aca="false">+AK278*$C280</f>
        <v>3.99555555555556</v>
      </c>
      <c r="AL281" s="180" t="n">
        <f aca="false">+AL278*$C280</f>
        <v>4.22916666666667</v>
      </c>
      <c r="AM281" s="180" t="n">
        <f aca="false">+AM278*$C280</f>
        <v>4.46277777777778</v>
      </c>
      <c r="AN281" s="180" t="n">
        <f aca="false">+AN278*$C280</f>
        <v>4.69638888888889</v>
      </c>
      <c r="AO281" s="180" t="n">
        <f aca="false">+AO278*$C280</f>
        <v>4.93</v>
      </c>
      <c r="AP281" s="180" t="n">
        <f aca="false">+AP278*$C280</f>
        <v>14.5</v>
      </c>
      <c r="AQ281" s="180" t="n">
        <f aca="false">+AQ278*$C280</f>
        <v>14.5</v>
      </c>
      <c r="AR281" s="180" t="n">
        <f aca="false">+AR278*$C280</f>
        <v>14.5</v>
      </c>
      <c r="AS281" s="180" t="n">
        <f aca="false">+AS278*$C280</f>
        <v>14.5</v>
      </c>
      <c r="AT281" s="180" t="n">
        <f aca="false">+AT278*$C280</f>
        <v>14.5</v>
      </c>
      <c r="AU281" s="180" t="n">
        <f aca="false">+AU278*$C280</f>
        <v>14.5</v>
      </c>
      <c r="AV281" s="180" t="n">
        <f aca="false">+AV278*$C280</f>
        <v>14.5</v>
      </c>
      <c r="AW281" s="180" t="n">
        <f aca="false">+AW278*$C280</f>
        <v>14.5</v>
      </c>
      <c r="AX281" s="180" t="n">
        <f aca="false">+AX278*$C280</f>
        <v>14.5</v>
      </c>
      <c r="AY281" s="180" t="n">
        <f aca="false">+AY278*$C280</f>
        <v>14.5</v>
      </c>
      <c r="AZ281" s="180" t="n">
        <f aca="false">+AZ278*$C280</f>
        <v>14.5</v>
      </c>
      <c r="BA281" s="180" t="n">
        <f aca="false">+BA278*$C280</f>
        <v>14.5</v>
      </c>
      <c r="BB281" s="180" t="n">
        <f aca="false">+BB278*$C280</f>
        <v>14.5</v>
      </c>
      <c r="BC281" s="182"/>
      <c r="BD281" s="183"/>
      <c r="BE281" s="183"/>
      <c r="BF281" s="183"/>
      <c r="BG281" s="183"/>
      <c r="BH281" s="183"/>
      <c r="BI281" s="183"/>
      <c r="BJ281" s="183"/>
      <c r="BK281" s="183"/>
      <c r="BL281" s="183"/>
      <c r="BM281" s="183"/>
      <c r="BN281" s="183"/>
      <c r="BO281" s="183"/>
      <c r="BP281" s="183"/>
      <c r="BQ281" s="183"/>
      <c r="BR281" s="183"/>
      <c r="BS281" s="183"/>
      <c r="BT281" s="183"/>
      <c r="BU281" s="183"/>
      <c r="BV281" s="183"/>
      <c r="BW281" s="183"/>
      <c r="BX281" s="183"/>
      <c r="BY281" s="183"/>
      <c r="BZ281" s="183"/>
      <c r="CA281" s="183"/>
      <c r="CB281" s="183"/>
      <c r="CC281" s="183"/>
      <c r="CD281" s="183"/>
      <c r="CE281" s="183"/>
      <c r="CF281" s="183"/>
      <c r="CG281" s="183"/>
      <c r="CH281" s="183"/>
      <c r="CI281" s="183"/>
      <c r="CJ281" s="183"/>
      <c r="CK281" s="183"/>
    </row>
    <row r="282" customFormat="false" ht="15" hidden="false" customHeight="true" outlineLevel="0" collapsed="false">
      <c r="A282" s="155" t="n">
        <f aca="false">+A274+1</f>
        <v>6</v>
      </c>
      <c r="B282" s="172" t="str">
        <f aca="false">+'NTP or Sold'!H28</f>
        <v>LM6000</v>
      </c>
      <c r="C282" s="157" t="str">
        <f aca="false">+'NTP or Sold'!T27</f>
        <v>Fountain Valley PSCO (ENA) - 90%</v>
      </c>
      <c r="D282" s="276"/>
      <c r="E282" s="276"/>
      <c r="F282" s="276"/>
      <c r="G282" s="276"/>
      <c r="H282" s="276"/>
      <c r="I282" s="276"/>
      <c r="J282" s="276"/>
      <c r="K282" s="276"/>
      <c r="L282" s="276"/>
      <c r="M282" s="276"/>
      <c r="N282" s="276"/>
      <c r="O282" s="276"/>
      <c r="P282" s="276"/>
      <c r="Q282" s="276"/>
      <c r="R282" s="276"/>
      <c r="S282" s="276"/>
      <c r="T282" s="276"/>
      <c r="U282" s="276"/>
      <c r="V282" s="276"/>
      <c r="W282" s="276"/>
      <c r="X282" s="276"/>
      <c r="Y282" s="276"/>
      <c r="Z282" s="276"/>
      <c r="AA282" s="276"/>
      <c r="AB282" s="276"/>
      <c r="AC282" s="276"/>
      <c r="AD282" s="235"/>
      <c r="AE282" s="276"/>
      <c r="AF282" s="276"/>
      <c r="AG282" s="276"/>
      <c r="AH282" s="276"/>
      <c r="AI282" s="276"/>
      <c r="AJ282" s="276"/>
      <c r="AK282" s="276"/>
      <c r="AL282" s="276"/>
      <c r="AM282" s="276"/>
      <c r="AN282" s="276"/>
      <c r="AO282" s="276"/>
      <c r="AP282" s="276"/>
      <c r="AQ282" s="276"/>
      <c r="AR282" s="276"/>
      <c r="AS282" s="276"/>
      <c r="AT282" s="276"/>
      <c r="AU282" s="276"/>
      <c r="AV282" s="276"/>
      <c r="AW282" s="276"/>
      <c r="AX282" s="276"/>
      <c r="AY282" s="276"/>
      <c r="AZ282" s="276"/>
      <c r="BA282" s="276"/>
      <c r="BB282" s="276"/>
      <c r="BC282" s="280"/>
    </row>
    <row r="283" customFormat="false" ht="12.75" hidden="false" customHeight="false" outlineLevel="0" collapsed="false">
      <c r="A283" s="155"/>
      <c r="B283" s="162" t="s">
        <v>128</v>
      </c>
      <c r="C283" s="157"/>
      <c r="D283" s="163" t="n">
        <v>0</v>
      </c>
      <c r="E283" s="163" t="n">
        <v>0</v>
      </c>
      <c r="F283" s="163" t="n">
        <v>0</v>
      </c>
      <c r="G283" s="163" t="n">
        <v>0</v>
      </c>
      <c r="H283" s="163" t="n">
        <v>0</v>
      </c>
      <c r="I283" s="163" t="n">
        <v>0</v>
      </c>
      <c r="J283" s="163" t="n">
        <v>0</v>
      </c>
      <c r="K283" s="163" t="n">
        <v>0</v>
      </c>
      <c r="L283" s="163" t="n">
        <v>0</v>
      </c>
      <c r="M283" s="163" t="n">
        <v>0</v>
      </c>
      <c r="N283" s="163" t="n">
        <f aca="false">16.7/336</f>
        <v>0.049702380952381</v>
      </c>
      <c r="O283" s="163" t="n">
        <v>0</v>
      </c>
      <c r="P283" s="163" t="n">
        <v>0</v>
      </c>
      <c r="Q283" s="163" t="n">
        <v>0</v>
      </c>
      <c r="R283" s="163" t="n">
        <v>0</v>
      </c>
      <c r="S283" s="163" t="n">
        <v>0</v>
      </c>
      <c r="T283" s="163" t="n">
        <v>0</v>
      </c>
      <c r="U283" s="163" t="n">
        <v>0</v>
      </c>
      <c r="V283" s="163" t="n">
        <v>0</v>
      </c>
      <c r="W283" s="163" t="n">
        <v>0</v>
      </c>
      <c r="X283" s="163" t="n">
        <f aca="false">+(0.95-0.0497)/18</f>
        <v>0.0500166666666667</v>
      </c>
      <c r="Y283" s="163" t="n">
        <f aca="false">+(0.95-0.0497)/18</f>
        <v>0.0500166666666667</v>
      </c>
      <c r="Z283" s="163" t="n">
        <f aca="false">+(0.95-0.0497)/18</f>
        <v>0.0500166666666667</v>
      </c>
      <c r="AA283" s="163" t="n">
        <f aca="false">+(0.95-0.0497)/18</f>
        <v>0.0500166666666667</v>
      </c>
      <c r="AB283" s="163" t="n">
        <f aca="false">+(0.95-0.0497)/18</f>
        <v>0.0500166666666667</v>
      </c>
      <c r="AC283" s="163" t="n">
        <f aca="false">+(0.95-0.0497)/18</f>
        <v>0.0500166666666667</v>
      </c>
      <c r="AD283" s="164" t="n">
        <f aca="false">+(0.95-0.0497)/18</f>
        <v>0.0500166666666667</v>
      </c>
      <c r="AE283" s="163" t="n">
        <f aca="false">+(0.95-0.0497)/18</f>
        <v>0.0500166666666667</v>
      </c>
      <c r="AF283" s="163" t="n">
        <f aca="false">+(0.95-0.0497)/18</f>
        <v>0.0500166666666667</v>
      </c>
      <c r="AG283" s="163" t="n">
        <f aca="false">+(0.95-0.0497)/18</f>
        <v>0.0500166666666667</v>
      </c>
      <c r="AH283" s="163" t="n">
        <f aca="false">+(0.95-0.0497)/18</f>
        <v>0.0500166666666667</v>
      </c>
      <c r="AI283" s="163" t="n">
        <f aca="false">+(0.95-0.0497)/18</f>
        <v>0.0500166666666667</v>
      </c>
      <c r="AJ283" s="163" t="n">
        <f aca="false">+(0.95-0.0497)/18</f>
        <v>0.0500166666666667</v>
      </c>
      <c r="AK283" s="163" t="n">
        <f aca="false">+(0.95-0.0497)/18</f>
        <v>0.0500166666666667</v>
      </c>
      <c r="AL283" s="163" t="n">
        <f aca="false">+(0.95-0.0497)/18</f>
        <v>0.0500166666666667</v>
      </c>
      <c r="AM283" s="163" t="n">
        <f aca="false">+(0.95-0.0497)/18</f>
        <v>0.0500166666666667</v>
      </c>
      <c r="AN283" s="163" t="n">
        <f aca="false">+(0.95-0.0497)/18</f>
        <v>0.0500166666666667</v>
      </c>
      <c r="AO283" s="163" t="n">
        <f aca="false">+(0.95-0.0497)/18</f>
        <v>0.0500166666666667</v>
      </c>
      <c r="AP283" s="163" t="n">
        <v>0</v>
      </c>
      <c r="AQ283" s="163" t="n">
        <v>0</v>
      </c>
      <c r="AR283" s="163" t="n">
        <v>0</v>
      </c>
      <c r="AS283" s="163" t="n">
        <v>0</v>
      </c>
      <c r="AT283" s="163" t="n">
        <v>0.05</v>
      </c>
      <c r="AU283" s="163" t="n">
        <v>0</v>
      </c>
      <c r="AV283" s="163" t="n">
        <v>0</v>
      </c>
      <c r="AW283" s="163" t="n">
        <v>0</v>
      </c>
      <c r="AX283" s="163" t="n">
        <v>0</v>
      </c>
      <c r="AY283" s="163" t="n">
        <v>0</v>
      </c>
      <c r="AZ283" s="163" t="n">
        <v>0</v>
      </c>
      <c r="BA283" s="163" t="n">
        <v>0</v>
      </c>
      <c r="BB283" s="163" t="n">
        <v>0</v>
      </c>
      <c r="BC283" s="165" t="n">
        <f aca="false">SUM(D283:BB283)</f>
        <v>1.00000238095238</v>
      </c>
      <c r="BD283" s="162"/>
    </row>
    <row r="284" customFormat="false" ht="12.75" hidden="false" customHeight="false" outlineLevel="0" collapsed="false">
      <c r="A284" s="155"/>
      <c r="B284" s="162" t="s">
        <v>129</v>
      </c>
      <c r="C284" s="157"/>
      <c r="D284" s="163" t="n">
        <f aca="false">D283</f>
        <v>0</v>
      </c>
      <c r="E284" s="163" t="n">
        <f aca="false">+D284+E283</f>
        <v>0</v>
      </c>
      <c r="F284" s="163" t="n">
        <f aca="false">+E284+F283</f>
        <v>0</v>
      </c>
      <c r="G284" s="163" t="n">
        <f aca="false">+F284+G283</f>
        <v>0</v>
      </c>
      <c r="H284" s="163" t="n">
        <f aca="false">+G284+H283</f>
        <v>0</v>
      </c>
      <c r="I284" s="163" t="n">
        <f aca="false">+H284+I283</f>
        <v>0</v>
      </c>
      <c r="J284" s="163" t="n">
        <f aca="false">+I284+J283</f>
        <v>0</v>
      </c>
      <c r="K284" s="163" t="n">
        <f aca="false">+J284+K283</f>
        <v>0</v>
      </c>
      <c r="L284" s="163" t="n">
        <f aca="false">+K284+L283</f>
        <v>0</v>
      </c>
      <c r="M284" s="163" t="n">
        <f aca="false">+L284+M283</f>
        <v>0</v>
      </c>
      <c r="N284" s="163" t="n">
        <f aca="false">+M284+N283</f>
        <v>0.049702380952381</v>
      </c>
      <c r="O284" s="163" t="n">
        <f aca="false">+N284+O283</f>
        <v>0.049702380952381</v>
      </c>
      <c r="P284" s="163" t="n">
        <f aca="false">+O284+P283</f>
        <v>0.049702380952381</v>
      </c>
      <c r="Q284" s="163" t="n">
        <f aca="false">+P284+Q283</f>
        <v>0.049702380952381</v>
      </c>
      <c r="R284" s="163" t="n">
        <f aca="false">+Q284+R283</f>
        <v>0.049702380952381</v>
      </c>
      <c r="S284" s="163" t="n">
        <f aca="false">+R284+S283</f>
        <v>0.049702380952381</v>
      </c>
      <c r="T284" s="163" t="n">
        <f aca="false">+S284+T283</f>
        <v>0.049702380952381</v>
      </c>
      <c r="U284" s="163" t="n">
        <f aca="false">+T284+U283</f>
        <v>0.049702380952381</v>
      </c>
      <c r="V284" s="163" t="n">
        <f aca="false">+U284+V283</f>
        <v>0.049702380952381</v>
      </c>
      <c r="W284" s="163" t="n">
        <f aca="false">+V284+W283</f>
        <v>0.049702380952381</v>
      </c>
      <c r="X284" s="163" t="n">
        <f aca="false">+W284+X283</f>
        <v>0.0997190476190476</v>
      </c>
      <c r="Y284" s="163" t="n">
        <f aca="false">+X284+Y283</f>
        <v>0.149735714285714</v>
      </c>
      <c r="Z284" s="163" t="n">
        <f aca="false">+Y284+Z283</f>
        <v>0.199752380952381</v>
      </c>
      <c r="AA284" s="163" t="n">
        <f aca="false">+Z284+AA283</f>
        <v>0.249769047619048</v>
      </c>
      <c r="AB284" s="163" t="n">
        <f aca="false">+AA284+AB283</f>
        <v>0.299785714285714</v>
      </c>
      <c r="AC284" s="163" t="n">
        <f aca="false">+AB284+AC283</f>
        <v>0.349802380952381</v>
      </c>
      <c r="AD284" s="164" t="n">
        <f aca="false">+AC284+AD283</f>
        <v>0.399819047619048</v>
      </c>
      <c r="AE284" s="163" t="n">
        <f aca="false">+AD284+AE283</f>
        <v>0.449835714285714</v>
      </c>
      <c r="AF284" s="163" t="n">
        <f aca="false">+AE284+AF283</f>
        <v>0.499852380952381</v>
      </c>
      <c r="AG284" s="163" t="n">
        <f aca="false">+AF284+AG283</f>
        <v>0.549869047619048</v>
      </c>
      <c r="AH284" s="163" t="n">
        <f aca="false">+AG284+AH283</f>
        <v>0.599885714285714</v>
      </c>
      <c r="AI284" s="163" t="n">
        <f aca="false">+AH284+AI283</f>
        <v>0.649902380952381</v>
      </c>
      <c r="AJ284" s="163" t="n">
        <f aca="false">+AI284+AJ283</f>
        <v>0.699919047619048</v>
      </c>
      <c r="AK284" s="163" t="n">
        <f aca="false">+AJ284+AK283</f>
        <v>0.749935714285714</v>
      </c>
      <c r="AL284" s="163" t="n">
        <f aca="false">+AK284+AL283</f>
        <v>0.799952380952381</v>
      </c>
      <c r="AM284" s="163" t="n">
        <f aca="false">+AL284+AM283</f>
        <v>0.849969047619048</v>
      </c>
      <c r="AN284" s="163" t="n">
        <f aca="false">+AM284+AN283</f>
        <v>0.899985714285715</v>
      </c>
      <c r="AO284" s="163" t="n">
        <f aca="false">+AN284+AO283</f>
        <v>0.950002380952381</v>
      </c>
      <c r="AP284" s="163" t="n">
        <f aca="false">+AO284+AP283</f>
        <v>0.950002380952381</v>
      </c>
      <c r="AQ284" s="163" t="n">
        <f aca="false">+AP284+AQ283</f>
        <v>0.950002380952381</v>
      </c>
      <c r="AR284" s="163" t="n">
        <f aca="false">+AQ284+AR283</f>
        <v>0.950002380952381</v>
      </c>
      <c r="AS284" s="163" t="n">
        <f aca="false">+AR284+AS283</f>
        <v>0.950002380952381</v>
      </c>
      <c r="AT284" s="163" t="n">
        <f aca="false">+AS284+AT283</f>
        <v>1.00000238095238</v>
      </c>
      <c r="AU284" s="163" t="n">
        <f aca="false">+AT284+AU283</f>
        <v>1.00000238095238</v>
      </c>
      <c r="AV284" s="163" t="n">
        <f aca="false">+AU284+AV283</f>
        <v>1.00000238095238</v>
      </c>
      <c r="AW284" s="163" t="n">
        <f aca="false">+AV284+AW283</f>
        <v>1.00000238095238</v>
      </c>
      <c r="AX284" s="163" t="n">
        <f aca="false">+AW284+AX283</f>
        <v>1.00000238095238</v>
      </c>
      <c r="AY284" s="163" t="n">
        <f aca="false">+AX284+AY283</f>
        <v>1.00000238095238</v>
      </c>
      <c r="AZ284" s="163" t="n">
        <f aca="false">+AY284+AZ283</f>
        <v>1.00000238095238</v>
      </c>
      <c r="BA284" s="163" t="n">
        <f aca="false">+AZ284+BA283</f>
        <v>1.00000238095238</v>
      </c>
      <c r="BB284" s="163" t="n">
        <f aca="false">+BA284+BB283</f>
        <v>1.00000238095238</v>
      </c>
      <c r="BC284" s="165"/>
      <c r="BD284" s="162"/>
    </row>
    <row r="285" customFormat="false" ht="12.75" hidden="false" customHeight="false" outlineLevel="0" collapsed="false">
      <c r="A285" s="155"/>
      <c r="B285" s="162" t="s">
        <v>130</v>
      </c>
      <c r="C285" s="157"/>
      <c r="D285" s="163" t="n">
        <v>0</v>
      </c>
      <c r="E285" s="163" t="n">
        <v>0</v>
      </c>
      <c r="F285" s="163" t="n">
        <v>0</v>
      </c>
      <c r="G285" s="163" t="n">
        <v>0</v>
      </c>
      <c r="H285" s="163" t="n">
        <v>0</v>
      </c>
      <c r="I285" s="163" t="n">
        <v>0</v>
      </c>
      <c r="J285" s="163" t="n">
        <v>0</v>
      </c>
      <c r="K285" s="163" t="n">
        <v>0</v>
      </c>
      <c r="L285" s="163" t="n">
        <v>0</v>
      </c>
      <c r="M285" s="163" t="n">
        <v>0</v>
      </c>
      <c r="N285" s="163" t="n">
        <v>0.05</v>
      </c>
      <c r="O285" s="163" t="n">
        <v>0</v>
      </c>
      <c r="P285" s="163" t="n">
        <v>0</v>
      </c>
      <c r="Q285" s="163" t="n">
        <v>0</v>
      </c>
      <c r="R285" s="163" t="n">
        <v>0</v>
      </c>
      <c r="S285" s="163" t="n">
        <v>0</v>
      </c>
      <c r="T285" s="163" t="n">
        <v>0</v>
      </c>
      <c r="U285" s="163" t="n">
        <v>0</v>
      </c>
      <c r="V285" s="163" t="n">
        <v>0</v>
      </c>
      <c r="W285" s="163" t="n">
        <v>0</v>
      </c>
      <c r="X285" s="163" t="n">
        <f aca="false">+(0.34-0.05)/18</f>
        <v>0.0161111111111111</v>
      </c>
      <c r="Y285" s="163" t="n">
        <f aca="false">+(0.34-0.05)/18</f>
        <v>0.0161111111111111</v>
      </c>
      <c r="Z285" s="163" t="n">
        <f aca="false">+(0.34-0.05)/18</f>
        <v>0.0161111111111111</v>
      </c>
      <c r="AA285" s="163" t="n">
        <f aca="false">+(0.34-0.05)/18</f>
        <v>0.0161111111111111</v>
      </c>
      <c r="AB285" s="163" t="n">
        <f aca="false">+(0.34-0.05)/18</f>
        <v>0.0161111111111111</v>
      </c>
      <c r="AC285" s="163" t="n">
        <f aca="false">+(0.34-0.05)/18</f>
        <v>0.0161111111111111</v>
      </c>
      <c r="AD285" s="164" t="n">
        <f aca="false">+(0.34-0.05)/18</f>
        <v>0.0161111111111111</v>
      </c>
      <c r="AE285" s="163" t="n">
        <f aca="false">+(0.34-0.05)/18</f>
        <v>0.0161111111111111</v>
      </c>
      <c r="AF285" s="163" t="n">
        <f aca="false">+(0.34-0.05)/18</f>
        <v>0.0161111111111111</v>
      </c>
      <c r="AG285" s="163" t="n">
        <f aca="false">+(0.34-0.05)/18</f>
        <v>0.0161111111111111</v>
      </c>
      <c r="AH285" s="163" t="n">
        <f aca="false">+(0.34-0.05)/18</f>
        <v>0.0161111111111111</v>
      </c>
      <c r="AI285" s="163" t="n">
        <f aca="false">+(0.34-0.05)/18</f>
        <v>0.0161111111111111</v>
      </c>
      <c r="AJ285" s="163" t="n">
        <f aca="false">+(0.34-0.05)/18</f>
        <v>0.0161111111111111</v>
      </c>
      <c r="AK285" s="163" t="n">
        <f aca="false">+(0.34-0.05)/18</f>
        <v>0.0161111111111111</v>
      </c>
      <c r="AL285" s="163" t="n">
        <f aca="false">+(0.34-0.05)/18</f>
        <v>0.0161111111111111</v>
      </c>
      <c r="AM285" s="163" t="n">
        <f aca="false">+(0.34-0.05)/18</f>
        <v>0.0161111111111111</v>
      </c>
      <c r="AN285" s="163" t="n">
        <f aca="false">+(0.34-0.05)/18</f>
        <v>0.0161111111111111</v>
      </c>
      <c r="AO285" s="163" t="n">
        <f aca="false">+(0.34-0.05)/18</f>
        <v>0.0161111111111111</v>
      </c>
      <c r="AP285" s="163" t="n">
        <v>0.66</v>
      </c>
      <c r="AQ285" s="163" t="n">
        <v>0</v>
      </c>
      <c r="AR285" s="163" t="n">
        <v>0</v>
      </c>
      <c r="AS285" s="163" t="n">
        <v>0</v>
      </c>
      <c r="AT285" s="163" t="n">
        <v>0</v>
      </c>
      <c r="AU285" s="163" t="n">
        <v>0</v>
      </c>
      <c r="AV285" s="163" t="n">
        <v>0</v>
      </c>
      <c r="AW285" s="163" t="n">
        <v>0</v>
      </c>
      <c r="AX285" s="163" t="n">
        <v>0</v>
      </c>
      <c r="AY285" s="163" t="n">
        <v>0</v>
      </c>
      <c r="AZ285" s="163" t="n">
        <v>0</v>
      </c>
      <c r="BA285" s="163" t="n">
        <v>0</v>
      </c>
      <c r="BB285" s="163" t="n">
        <v>0</v>
      </c>
      <c r="BC285" s="165" t="n">
        <f aca="false">SUM(D285:BB285)</f>
        <v>1</v>
      </c>
      <c r="BD285" s="162"/>
    </row>
    <row r="286" customFormat="false" ht="12.75" hidden="false" customHeight="false" outlineLevel="0" collapsed="false">
      <c r="A286" s="155"/>
      <c r="B286" s="162" t="s">
        <v>131</v>
      </c>
      <c r="C286" s="157"/>
      <c r="D286" s="163" t="n">
        <f aca="false">D285</f>
        <v>0</v>
      </c>
      <c r="E286" s="163" t="n">
        <f aca="false">+D286+E285</f>
        <v>0</v>
      </c>
      <c r="F286" s="163" t="n">
        <f aca="false">+E286+F285</f>
        <v>0</v>
      </c>
      <c r="G286" s="163" t="n">
        <f aca="false">+F286+G285</f>
        <v>0</v>
      </c>
      <c r="H286" s="163" t="n">
        <f aca="false">+G286+H285</f>
        <v>0</v>
      </c>
      <c r="I286" s="163" t="n">
        <f aca="false">+H286+I285</f>
        <v>0</v>
      </c>
      <c r="J286" s="163" t="n">
        <f aca="false">+I286+J285</f>
        <v>0</v>
      </c>
      <c r="K286" s="163" t="n">
        <f aca="false">+J286+K285</f>
        <v>0</v>
      </c>
      <c r="L286" s="163" t="n">
        <f aca="false">+K286+L285</f>
        <v>0</v>
      </c>
      <c r="M286" s="163" t="n">
        <f aca="false">+L286+M285</f>
        <v>0</v>
      </c>
      <c r="N286" s="163" t="n">
        <f aca="false">+M286+N285</f>
        <v>0.05</v>
      </c>
      <c r="O286" s="163" t="n">
        <f aca="false">+N286+O285</f>
        <v>0.05</v>
      </c>
      <c r="P286" s="163" t="n">
        <f aca="false">+O286+P285</f>
        <v>0.05</v>
      </c>
      <c r="Q286" s="163" t="n">
        <f aca="false">+P286+Q285</f>
        <v>0.05</v>
      </c>
      <c r="R286" s="163" t="n">
        <f aca="false">+Q286+R285</f>
        <v>0.05</v>
      </c>
      <c r="S286" s="163" t="n">
        <f aca="false">+R286+S285</f>
        <v>0.05</v>
      </c>
      <c r="T286" s="163" t="n">
        <f aca="false">+S286+T285</f>
        <v>0.05</v>
      </c>
      <c r="U286" s="163" t="n">
        <f aca="false">+T286+U285</f>
        <v>0.05</v>
      </c>
      <c r="V286" s="163" t="n">
        <f aca="false">+U286+V285</f>
        <v>0.05</v>
      </c>
      <c r="W286" s="163" t="n">
        <f aca="false">+V286+W285</f>
        <v>0.05</v>
      </c>
      <c r="X286" s="163" t="n">
        <f aca="false">+W286+X285</f>
        <v>0.0661111111111111</v>
      </c>
      <c r="Y286" s="163" t="n">
        <f aca="false">+X286+Y285</f>
        <v>0.0822222222222222</v>
      </c>
      <c r="Z286" s="163" t="n">
        <f aca="false">+Y286+Z285</f>
        <v>0.0983333333333334</v>
      </c>
      <c r="AA286" s="163" t="n">
        <f aca="false">+Z286+AA285</f>
        <v>0.114444444444444</v>
      </c>
      <c r="AB286" s="163" t="n">
        <f aca="false">+AA286+AB285</f>
        <v>0.130555555555556</v>
      </c>
      <c r="AC286" s="163" t="n">
        <f aca="false">+AB286+AC285</f>
        <v>0.146666666666667</v>
      </c>
      <c r="AD286" s="164" t="n">
        <f aca="false">+AC286+AD285</f>
        <v>0.162777777777778</v>
      </c>
      <c r="AE286" s="163" t="n">
        <f aca="false">+AD286+AE285</f>
        <v>0.178888888888889</v>
      </c>
      <c r="AF286" s="163" t="n">
        <f aca="false">+AE286+AF285</f>
        <v>0.195</v>
      </c>
      <c r="AG286" s="163" t="n">
        <f aca="false">+AF286+AG285</f>
        <v>0.211111111111111</v>
      </c>
      <c r="AH286" s="163" t="n">
        <f aca="false">+AG286+AH285</f>
        <v>0.227222222222222</v>
      </c>
      <c r="AI286" s="163" t="n">
        <f aca="false">+AH286+AI285</f>
        <v>0.243333333333333</v>
      </c>
      <c r="AJ286" s="163" t="n">
        <f aca="false">+AI286+AJ285</f>
        <v>0.259444444444444</v>
      </c>
      <c r="AK286" s="163" t="n">
        <f aca="false">+AJ286+AK285</f>
        <v>0.275555555555556</v>
      </c>
      <c r="AL286" s="163" t="n">
        <f aca="false">+AK286+AL285</f>
        <v>0.291666666666667</v>
      </c>
      <c r="AM286" s="163" t="n">
        <f aca="false">+AL286+AM285</f>
        <v>0.307777777777778</v>
      </c>
      <c r="AN286" s="163" t="n">
        <f aca="false">+AM286+AN285</f>
        <v>0.323888888888889</v>
      </c>
      <c r="AO286" s="163" t="n">
        <f aca="false">+AN286+AO285</f>
        <v>0.34</v>
      </c>
      <c r="AP286" s="163" t="n">
        <f aca="false">+AO286+AP285</f>
        <v>1</v>
      </c>
      <c r="AQ286" s="163" t="n">
        <f aca="false">+AP286+AQ285</f>
        <v>1</v>
      </c>
      <c r="AR286" s="163" t="n">
        <f aca="false">+AQ286+AR285</f>
        <v>1</v>
      </c>
      <c r="AS286" s="163" t="n">
        <f aca="false">+AR286+AS285</f>
        <v>1</v>
      </c>
      <c r="AT286" s="163" t="n">
        <f aca="false">+AS286+AT285</f>
        <v>1</v>
      </c>
      <c r="AU286" s="163" t="n">
        <f aca="false">+AT286+AU285</f>
        <v>1</v>
      </c>
      <c r="AV286" s="163" t="n">
        <f aca="false">+AU286+AV285</f>
        <v>1</v>
      </c>
      <c r="AW286" s="163" t="n">
        <f aca="false">+AV286+AW285</f>
        <v>1</v>
      </c>
      <c r="AX286" s="163" t="n">
        <f aca="false">+AW286+AX285</f>
        <v>1</v>
      </c>
      <c r="AY286" s="163" t="n">
        <f aca="false">+AX286+AY285</f>
        <v>1</v>
      </c>
      <c r="AZ286" s="163" t="n">
        <f aca="false">+AY286+AZ285</f>
        <v>1</v>
      </c>
      <c r="BA286" s="163" t="n">
        <f aca="false">+AZ286+BA285</f>
        <v>1</v>
      </c>
      <c r="BB286" s="163" t="n">
        <f aca="false">+BA286+BB285</f>
        <v>1</v>
      </c>
      <c r="BC286" s="165"/>
      <c r="BD286" s="162"/>
    </row>
    <row r="287" customFormat="false" ht="12.75" hidden="false" customHeight="false" outlineLevel="0" collapsed="false">
      <c r="A287" s="155"/>
      <c r="B287" s="167"/>
      <c r="C287" s="157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  <c r="X287" s="168"/>
      <c r="Y287" s="168"/>
      <c r="Z287" s="168"/>
      <c r="AA287" s="168"/>
      <c r="AB287" s="168"/>
      <c r="AC287" s="168"/>
      <c r="AD287" s="169"/>
      <c r="AE287" s="168"/>
      <c r="AF287" s="168"/>
      <c r="AG287" s="168"/>
      <c r="AH287" s="168"/>
      <c r="AI287" s="168"/>
      <c r="AJ287" s="168"/>
      <c r="AK287" s="168"/>
      <c r="AL287" s="168"/>
      <c r="AM287" s="168"/>
      <c r="AN287" s="168"/>
      <c r="AO287" s="168"/>
      <c r="AP287" s="168"/>
      <c r="AQ287" s="168"/>
      <c r="AR287" s="168"/>
      <c r="AS287" s="168"/>
      <c r="AT287" s="168"/>
      <c r="AU287" s="168"/>
      <c r="AV287" s="168"/>
      <c r="AW287" s="168"/>
      <c r="AX287" s="168"/>
      <c r="AY287" s="168"/>
      <c r="AZ287" s="168"/>
      <c r="BA287" s="168"/>
      <c r="BB287" s="168"/>
      <c r="BC287" s="170"/>
      <c r="BD287" s="167"/>
    </row>
    <row r="288" customFormat="false" ht="12.75" hidden="false" customHeight="false" outlineLevel="0" collapsed="false">
      <c r="A288" s="155"/>
      <c r="B288" s="172" t="s">
        <v>132</v>
      </c>
      <c r="C288" s="173" t="n">
        <v>14.5</v>
      </c>
      <c r="D288" s="174" t="n">
        <f aca="false">+D284*$C288</f>
        <v>0</v>
      </c>
      <c r="E288" s="174" t="n">
        <f aca="false">+E284*$C288</f>
        <v>0</v>
      </c>
      <c r="F288" s="174" t="n">
        <f aca="false">+F284*$C288</f>
        <v>0</v>
      </c>
      <c r="G288" s="174" t="n">
        <f aca="false">+G284*$C288</f>
        <v>0</v>
      </c>
      <c r="H288" s="174" t="n">
        <f aca="false">+H284*$C288</f>
        <v>0</v>
      </c>
      <c r="I288" s="174" t="n">
        <f aca="false">+I284*$C288</f>
        <v>0</v>
      </c>
      <c r="J288" s="174" t="n">
        <f aca="false">+J284*$C288</f>
        <v>0</v>
      </c>
      <c r="K288" s="174" t="n">
        <f aca="false">+K284*$C288</f>
        <v>0</v>
      </c>
      <c r="L288" s="174" t="n">
        <f aca="false">+L284*$C288</f>
        <v>0</v>
      </c>
      <c r="M288" s="174" t="n">
        <f aca="false">+M284*$C288</f>
        <v>0</v>
      </c>
      <c r="N288" s="174" t="n">
        <f aca="false">+N284*$C288</f>
        <v>0.720684523809524</v>
      </c>
      <c r="O288" s="174" t="n">
        <f aca="false">+O284*$C288</f>
        <v>0.720684523809524</v>
      </c>
      <c r="P288" s="174" t="n">
        <f aca="false">+P284*$C288</f>
        <v>0.720684523809524</v>
      </c>
      <c r="Q288" s="174" t="n">
        <f aca="false">+Q284*$C288</f>
        <v>0.720684523809524</v>
      </c>
      <c r="R288" s="174" t="n">
        <f aca="false">+R284*$C288</f>
        <v>0.720684523809524</v>
      </c>
      <c r="S288" s="174" t="n">
        <f aca="false">+S284*$C288</f>
        <v>0.720684523809524</v>
      </c>
      <c r="T288" s="174" t="n">
        <f aca="false">+T284*$C288</f>
        <v>0.720684523809524</v>
      </c>
      <c r="U288" s="174" t="n">
        <f aca="false">+U284*$C288</f>
        <v>0.720684523809524</v>
      </c>
      <c r="V288" s="174" t="n">
        <f aca="false">+V284*$C288</f>
        <v>0.720684523809524</v>
      </c>
      <c r="W288" s="174" t="n">
        <f aca="false">+W284*$C288</f>
        <v>0.720684523809524</v>
      </c>
      <c r="X288" s="174" t="n">
        <f aca="false">+X284*$C288</f>
        <v>1.44592619047619</v>
      </c>
      <c r="Y288" s="174" t="n">
        <f aca="false">+Y284*$C288</f>
        <v>2.17116785714286</v>
      </c>
      <c r="Z288" s="174" t="n">
        <f aca="false">+Z284*$C288</f>
        <v>2.89640952380952</v>
      </c>
      <c r="AA288" s="174" t="n">
        <f aca="false">+AA284*$C288</f>
        <v>3.62165119047619</v>
      </c>
      <c r="AB288" s="174" t="n">
        <f aca="false">+AB284*$C288</f>
        <v>4.34689285714286</v>
      </c>
      <c r="AC288" s="174" t="n">
        <f aca="false">+AC284*$C288</f>
        <v>5.07213452380952</v>
      </c>
      <c r="AD288" s="175" t="n">
        <f aca="false">+AD284*$C288</f>
        <v>5.79737619047619</v>
      </c>
      <c r="AE288" s="174" t="n">
        <f aca="false">+AE284*$C288</f>
        <v>6.52261785714286</v>
      </c>
      <c r="AF288" s="174" t="n">
        <f aca="false">+AF284*$C288</f>
        <v>7.24785952380952</v>
      </c>
      <c r="AG288" s="174" t="n">
        <f aca="false">+AG284*$C288</f>
        <v>7.97310119047619</v>
      </c>
      <c r="AH288" s="174" t="n">
        <f aca="false">+AH284*$C288</f>
        <v>8.69834285714286</v>
      </c>
      <c r="AI288" s="174" t="n">
        <f aca="false">+AI284*$C288</f>
        <v>9.42358452380952</v>
      </c>
      <c r="AJ288" s="174" t="n">
        <f aca="false">+AJ284*$C288</f>
        <v>10.1488261904762</v>
      </c>
      <c r="AK288" s="174" t="n">
        <f aca="false">+AK284*$C288</f>
        <v>10.8740678571429</v>
      </c>
      <c r="AL288" s="174" t="n">
        <f aca="false">+AL284*$C288</f>
        <v>11.5993095238095</v>
      </c>
      <c r="AM288" s="174" t="n">
        <f aca="false">+AM284*$C288</f>
        <v>12.3245511904762</v>
      </c>
      <c r="AN288" s="174" t="n">
        <f aca="false">+AN284*$C288</f>
        <v>13.0497928571429</v>
      </c>
      <c r="AO288" s="174" t="n">
        <f aca="false">+AO284*$C288</f>
        <v>13.7750345238095</v>
      </c>
      <c r="AP288" s="174" t="n">
        <f aca="false">+AP284*$C288</f>
        <v>13.7750345238095</v>
      </c>
      <c r="AQ288" s="174" t="n">
        <f aca="false">+AQ284*$C288</f>
        <v>13.7750345238095</v>
      </c>
      <c r="AR288" s="174" t="n">
        <f aca="false">+AR284*$C288</f>
        <v>13.7750345238095</v>
      </c>
      <c r="AS288" s="174" t="n">
        <f aca="false">+AS284*$C288</f>
        <v>13.7750345238095</v>
      </c>
      <c r="AT288" s="174" t="n">
        <f aca="false">+AT284*$C288</f>
        <v>14.5000345238095</v>
      </c>
      <c r="AU288" s="174" t="n">
        <f aca="false">+AU284*$C288</f>
        <v>14.5000345238095</v>
      </c>
      <c r="AV288" s="174" t="n">
        <f aca="false">+AV284*$C288</f>
        <v>14.5000345238095</v>
      </c>
      <c r="AW288" s="174" t="n">
        <f aca="false">+AW284*$C288</f>
        <v>14.5000345238095</v>
      </c>
      <c r="AX288" s="174" t="n">
        <f aca="false">+AX284*$C288</f>
        <v>14.5000345238095</v>
      </c>
      <c r="AY288" s="174" t="n">
        <f aca="false">+AY284*$C288</f>
        <v>14.5000345238095</v>
      </c>
      <c r="AZ288" s="174" t="n">
        <f aca="false">+AZ284*$C288</f>
        <v>14.5000345238095</v>
      </c>
      <c r="BA288" s="174" t="n">
        <f aca="false">+BA284*$C288</f>
        <v>14.5000345238095</v>
      </c>
      <c r="BB288" s="174" t="n">
        <f aca="false">+BB284*$C288</f>
        <v>14.5000345238095</v>
      </c>
      <c r="BC288" s="176"/>
      <c r="BD288" s="177"/>
      <c r="BE288" s="177"/>
      <c r="BF288" s="177"/>
      <c r="BG288" s="177"/>
      <c r="BH288" s="177"/>
      <c r="BI288" s="177"/>
      <c r="BJ288" s="177"/>
      <c r="BK288" s="177"/>
      <c r="BL288" s="177"/>
      <c r="BM288" s="177"/>
      <c r="BN288" s="177"/>
      <c r="BO288" s="177"/>
      <c r="BP288" s="177"/>
      <c r="BQ288" s="177"/>
      <c r="BR288" s="177"/>
      <c r="BS288" s="177"/>
      <c r="BT288" s="177"/>
      <c r="BU288" s="177"/>
      <c r="BV288" s="177"/>
      <c r="BW288" s="177"/>
      <c r="BX288" s="177"/>
      <c r="BY288" s="177"/>
      <c r="BZ288" s="177"/>
      <c r="CA288" s="177"/>
      <c r="CB288" s="177"/>
      <c r="CC288" s="177"/>
      <c r="CD288" s="177"/>
      <c r="CE288" s="177"/>
      <c r="CF288" s="177"/>
      <c r="CG288" s="177"/>
      <c r="CH288" s="177"/>
      <c r="CI288" s="177"/>
      <c r="CJ288" s="177"/>
      <c r="CK288" s="177"/>
    </row>
    <row r="289" customFormat="false" ht="13.5" hidden="false" customHeight="false" outlineLevel="0" collapsed="false">
      <c r="A289" s="155"/>
      <c r="B289" s="178" t="s">
        <v>133</v>
      </c>
      <c r="C289" s="179" t="str">
        <f aca="false">+'NTP or Sold'!C27</f>
        <v>Committed</v>
      </c>
      <c r="D289" s="180" t="n">
        <f aca="false">+D286*$C288</f>
        <v>0</v>
      </c>
      <c r="E289" s="180" t="n">
        <f aca="false">+E286*$C288</f>
        <v>0</v>
      </c>
      <c r="F289" s="180" t="n">
        <f aca="false">+F286*$C288</f>
        <v>0</v>
      </c>
      <c r="G289" s="180" t="n">
        <f aca="false">+G286*$C288</f>
        <v>0</v>
      </c>
      <c r="H289" s="180" t="n">
        <f aca="false">+H286*$C288</f>
        <v>0</v>
      </c>
      <c r="I289" s="180" t="n">
        <f aca="false">+I286*$C288</f>
        <v>0</v>
      </c>
      <c r="J289" s="180" t="n">
        <f aca="false">+J286*$C288</f>
        <v>0</v>
      </c>
      <c r="K289" s="180" t="n">
        <f aca="false">+K286*$C288</f>
        <v>0</v>
      </c>
      <c r="L289" s="180" t="n">
        <f aca="false">+L286*$C288</f>
        <v>0</v>
      </c>
      <c r="M289" s="180" t="n">
        <f aca="false">+M286*$C288</f>
        <v>0</v>
      </c>
      <c r="N289" s="180" t="n">
        <f aca="false">+N286*$C288</f>
        <v>0.725</v>
      </c>
      <c r="O289" s="180" t="n">
        <f aca="false">+O286*$C288</f>
        <v>0.725</v>
      </c>
      <c r="P289" s="180" t="n">
        <f aca="false">+P286*$C288</f>
        <v>0.725</v>
      </c>
      <c r="Q289" s="180" t="n">
        <f aca="false">+Q286*$C288</f>
        <v>0.725</v>
      </c>
      <c r="R289" s="180" t="n">
        <f aca="false">+R286*$C288</f>
        <v>0.725</v>
      </c>
      <c r="S289" s="180" t="n">
        <f aca="false">+S286*$C288</f>
        <v>0.725</v>
      </c>
      <c r="T289" s="180" t="n">
        <f aca="false">+T286*$C288</f>
        <v>0.725</v>
      </c>
      <c r="U289" s="180" t="n">
        <f aca="false">+U286*$C288</f>
        <v>0.725</v>
      </c>
      <c r="V289" s="180" t="n">
        <f aca="false">+V286*$C288</f>
        <v>0.725</v>
      </c>
      <c r="W289" s="180" t="n">
        <f aca="false">+W286*$C288</f>
        <v>0.725</v>
      </c>
      <c r="X289" s="180" t="n">
        <f aca="false">+X286*$C288</f>
        <v>0.958611111111111</v>
      </c>
      <c r="Y289" s="180" t="n">
        <f aca="false">+Y286*$C288</f>
        <v>1.19222222222222</v>
      </c>
      <c r="Z289" s="180" t="n">
        <f aca="false">+Z286*$C288</f>
        <v>1.42583333333333</v>
      </c>
      <c r="AA289" s="180" t="n">
        <f aca="false">+AA286*$C288</f>
        <v>1.65944444444445</v>
      </c>
      <c r="AB289" s="180" t="n">
        <f aca="false">+AB286*$C288</f>
        <v>1.89305555555556</v>
      </c>
      <c r="AC289" s="180" t="n">
        <f aca="false">+AC286*$C288</f>
        <v>2.12666666666667</v>
      </c>
      <c r="AD289" s="181" t="n">
        <f aca="false">+AD286*$C288</f>
        <v>2.36027777777778</v>
      </c>
      <c r="AE289" s="180" t="n">
        <f aca="false">+AE286*$C288</f>
        <v>2.59388888888889</v>
      </c>
      <c r="AF289" s="180" t="n">
        <f aca="false">+AF286*$C288</f>
        <v>2.8275</v>
      </c>
      <c r="AG289" s="180" t="n">
        <f aca="false">+AG286*$C288</f>
        <v>3.06111111111111</v>
      </c>
      <c r="AH289" s="180" t="n">
        <f aca="false">+AH286*$C288</f>
        <v>3.29472222222222</v>
      </c>
      <c r="AI289" s="180" t="n">
        <f aca="false">+AI286*$C288</f>
        <v>3.52833333333333</v>
      </c>
      <c r="AJ289" s="180" t="n">
        <f aca="false">+AJ286*$C288</f>
        <v>3.76194444444444</v>
      </c>
      <c r="AK289" s="180" t="n">
        <f aca="false">+AK286*$C288</f>
        <v>3.99555555555556</v>
      </c>
      <c r="AL289" s="180" t="n">
        <f aca="false">+AL286*$C288</f>
        <v>4.22916666666667</v>
      </c>
      <c r="AM289" s="180" t="n">
        <f aca="false">+AM286*$C288</f>
        <v>4.46277777777778</v>
      </c>
      <c r="AN289" s="180" t="n">
        <f aca="false">+AN286*$C288</f>
        <v>4.69638888888889</v>
      </c>
      <c r="AO289" s="180" t="n">
        <f aca="false">+AO286*$C288</f>
        <v>4.93</v>
      </c>
      <c r="AP289" s="180" t="n">
        <f aca="false">+AP286*$C288</f>
        <v>14.5</v>
      </c>
      <c r="AQ289" s="180" t="n">
        <f aca="false">+AQ286*$C288</f>
        <v>14.5</v>
      </c>
      <c r="AR289" s="180" t="n">
        <f aca="false">+AR286*$C288</f>
        <v>14.5</v>
      </c>
      <c r="AS289" s="180" t="n">
        <f aca="false">+AS286*$C288</f>
        <v>14.5</v>
      </c>
      <c r="AT289" s="180" t="n">
        <f aca="false">+AT286*$C288</f>
        <v>14.5</v>
      </c>
      <c r="AU289" s="180" t="n">
        <f aca="false">+AU286*$C288</f>
        <v>14.5</v>
      </c>
      <c r="AV289" s="180" t="n">
        <f aca="false">+AV286*$C288</f>
        <v>14.5</v>
      </c>
      <c r="AW289" s="180" t="n">
        <f aca="false">+AW286*$C288</f>
        <v>14.5</v>
      </c>
      <c r="AX289" s="180" t="n">
        <f aca="false">+AX286*$C288</f>
        <v>14.5</v>
      </c>
      <c r="AY289" s="180" t="n">
        <f aca="false">+AY286*$C288</f>
        <v>14.5</v>
      </c>
      <c r="AZ289" s="180" t="n">
        <f aca="false">+AZ286*$C288</f>
        <v>14.5</v>
      </c>
      <c r="BA289" s="180" t="n">
        <f aca="false">+BA286*$C288</f>
        <v>14.5</v>
      </c>
      <c r="BB289" s="180" t="n">
        <f aca="false">+BB286*$C288</f>
        <v>14.5</v>
      </c>
      <c r="BC289" s="182"/>
      <c r="BD289" s="183"/>
      <c r="BE289" s="183"/>
      <c r="BF289" s="183"/>
      <c r="BG289" s="183"/>
      <c r="BH289" s="183"/>
      <c r="BI289" s="183"/>
      <c r="BJ289" s="183"/>
      <c r="BK289" s="183"/>
      <c r="BL289" s="183"/>
      <c r="BM289" s="183"/>
      <c r="BN289" s="183"/>
      <c r="BO289" s="183"/>
      <c r="BP289" s="183"/>
      <c r="BQ289" s="183"/>
      <c r="BR289" s="183"/>
      <c r="BS289" s="183"/>
      <c r="BT289" s="183"/>
      <c r="BU289" s="183"/>
      <c r="BV289" s="183"/>
      <c r="BW289" s="183"/>
      <c r="BX289" s="183"/>
      <c r="BY289" s="183"/>
      <c r="BZ289" s="183"/>
      <c r="CA289" s="183"/>
      <c r="CB289" s="183"/>
      <c r="CC289" s="183"/>
      <c r="CD289" s="183"/>
      <c r="CE289" s="183"/>
      <c r="CF289" s="183"/>
      <c r="CG289" s="183"/>
      <c r="CH289" s="183"/>
      <c r="CI289" s="183"/>
      <c r="CJ289" s="183"/>
      <c r="CK289" s="183"/>
    </row>
    <row r="290" customFormat="false" ht="15" hidden="false" customHeight="true" outlineLevel="0" collapsed="false">
      <c r="A290" s="155" t="n">
        <f aca="false">+A282+1</f>
        <v>7</v>
      </c>
      <c r="B290" s="172" t="str">
        <f aca="false">+'NTP or Sold'!H28</f>
        <v>LM6000</v>
      </c>
      <c r="C290" s="157" t="str">
        <f aca="false">+'NTP or Sold'!T28</f>
        <v>Fountain Valley PSCO (ENA) - 90%</v>
      </c>
      <c r="D290" s="276"/>
      <c r="E290" s="276"/>
      <c r="F290" s="276"/>
      <c r="G290" s="276"/>
      <c r="H290" s="276"/>
      <c r="I290" s="276"/>
      <c r="J290" s="276"/>
      <c r="K290" s="276"/>
      <c r="L290" s="276"/>
      <c r="M290" s="276"/>
      <c r="N290" s="276"/>
      <c r="O290" s="276"/>
      <c r="P290" s="276"/>
      <c r="Q290" s="276"/>
      <c r="R290" s="276"/>
      <c r="S290" s="276"/>
      <c r="T290" s="276"/>
      <c r="U290" s="276"/>
      <c r="V290" s="276"/>
      <c r="W290" s="276"/>
      <c r="X290" s="276"/>
      <c r="Y290" s="276"/>
      <c r="Z290" s="276"/>
      <c r="AA290" s="276"/>
      <c r="AB290" s="276"/>
      <c r="AC290" s="276"/>
      <c r="AD290" s="235"/>
      <c r="AE290" s="276"/>
      <c r="AF290" s="276"/>
      <c r="AG290" s="276"/>
      <c r="AH290" s="276"/>
      <c r="AI290" s="276"/>
      <c r="AJ290" s="276"/>
      <c r="AK290" s="276"/>
      <c r="AL290" s="276"/>
      <c r="AM290" s="276"/>
      <c r="AN290" s="276"/>
      <c r="AO290" s="276"/>
      <c r="AP290" s="276"/>
      <c r="AQ290" s="276"/>
      <c r="AR290" s="276"/>
      <c r="AS290" s="276"/>
      <c r="AT290" s="276"/>
      <c r="AU290" s="276"/>
      <c r="AV290" s="276"/>
      <c r="AW290" s="276"/>
      <c r="AX290" s="276"/>
      <c r="AY290" s="276"/>
      <c r="AZ290" s="276"/>
      <c r="BA290" s="276"/>
      <c r="BB290" s="276"/>
      <c r="BC290" s="280"/>
    </row>
    <row r="291" customFormat="false" ht="12.75" hidden="false" customHeight="false" outlineLevel="0" collapsed="false">
      <c r="A291" s="155"/>
      <c r="B291" s="162" t="s">
        <v>128</v>
      </c>
      <c r="C291" s="157"/>
      <c r="D291" s="163" t="n">
        <v>0</v>
      </c>
      <c r="E291" s="163" t="n">
        <v>0</v>
      </c>
      <c r="F291" s="163" t="n">
        <v>0</v>
      </c>
      <c r="G291" s="163" t="n">
        <v>0</v>
      </c>
      <c r="H291" s="163" t="n">
        <v>0</v>
      </c>
      <c r="I291" s="163" t="n">
        <v>0</v>
      </c>
      <c r="J291" s="163" t="n">
        <v>0</v>
      </c>
      <c r="K291" s="163" t="n">
        <v>0</v>
      </c>
      <c r="L291" s="163" t="n">
        <v>0</v>
      </c>
      <c r="M291" s="163" t="n">
        <v>0</v>
      </c>
      <c r="N291" s="163" t="n">
        <f aca="false">16.7/336</f>
        <v>0.049702380952381</v>
      </c>
      <c r="O291" s="163" t="n">
        <v>0</v>
      </c>
      <c r="P291" s="163" t="n">
        <v>0</v>
      </c>
      <c r="Q291" s="163" t="n">
        <v>0</v>
      </c>
      <c r="R291" s="163" t="n">
        <v>0</v>
      </c>
      <c r="S291" s="163" t="n">
        <v>0</v>
      </c>
      <c r="T291" s="163" t="n">
        <v>0</v>
      </c>
      <c r="U291" s="163" t="n">
        <v>0</v>
      </c>
      <c r="V291" s="163" t="n">
        <v>0</v>
      </c>
      <c r="W291" s="163" t="n">
        <v>0</v>
      </c>
      <c r="X291" s="163" t="n">
        <f aca="false">+(0.95-0.0497)/18</f>
        <v>0.0500166666666667</v>
      </c>
      <c r="Y291" s="163" t="n">
        <f aca="false">+(0.95-0.0497)/18</f>
        <v>0.0500166666666667</v>
      </c>
      <c r="Z291" s="163" t="n">
        <f aca="false">+(0.95-0.0497)/18</f>
        <v>0.0500166666666667</v>
      </c>
      <c r="AA291" s="163" t="n">
        <f aca="false">+(0.95-0.0497)/18</f>
        <v>0.0500166666666667</v>
      </c>
      <c r="AB291" s="163" t="n">
        <f aca="false">+(0.95-0.0497)/18</f>
        <v>0.0500166666666667</v>
      </c>
      <c r="AC291" s="163" t="n">
        <f aca="false">+(0.95-0.0497)/18</f>
        <v>0.0500166666666667</v>
      </c>
      <c r="AD291" s="164" t="n">
        <f aca="false">+(0.95-0.0497)/18</f>
        <v>0.0500166666666667</v>
      </c>
      <c r="AE291" s="163" t="n">
        <f aca="false">+(0.95-0.0497)/18</f>
        <v>0.0500166666666667</v>
      </c>
      <c r="AF291" s="163" t="n">
        <f aca="false">+(0.95-0.0497)/18</f>
        <v>0.0500166666666667</v>
      </c>
      <c r="AG291" s="163" t="n">
        <f aca="false">+(0.95-0.0497)/18</f>
        <v>0.0500166666666667</v>
      </c>
      <c r="AH291" s="163" t="n">
        <f aca="false">+(0.95-0.0497)/18</f>
        <v>0.0500166666666667</v>
      </c>
      <c r="AI291" s="163" t="n">
        <f aca="false">+(0.95-0.0497)/18</f>
        <v>0.0500166666666667</v>
      </c>
      <c r="AJ291" s="163" t="n">
        <f aca="false">+(0.95-0.0497)/18</f>
        <v>0.0500166666666667</v>
      </c>
      <c r="AK291" s="163" t="n">
        <f aca="false">+(0.95-0.0497)/18</f>
        <v>0.0500166666666667</v>
      </c>
      <c r="AL291" s="163" t="n">
        <f aca="false">+(0.95-0.0497)/18</f>
        <v>0.0500166666666667</v>
      </c>
      <c r="AM291" s="163" t="n">
        <f aca="false">+(0.95-0.0497)/18</f>
        <v>0.0500166666666667</v>
      </c>
      <c r="AN291" s="163" t="n">
        <f aca="false">+(0.95-0.0497)/18</f>
        <v>0.0500166666666667</v>
      </c>
      <c r="AO291" s="163" t="n">
        <f aca="false">+(0.95-0.0497)/18</f>
        <v>0.0500166666666667</v>
      </c>
      <c r="AP291" s="163" t="n">
        <v>0</v>
      </c>
      <c r="AQ291" s="163" t="n">
        <v>0</v>
      </c>
      <c r="AR291" s="163" t="n">
        <v>0</v>
      </c>
      <c r="AS291" s="163" t="n">
        <v>0</v>
      </c>
      <c r="AT291" s="163" t="n">
        <v>0.05</v>
      </c>
      <c r="AU291" s="163" t="n">
        <v>0</v>
      </c>
      <c r="AV291" s="163" t="n">
        <v>0</v>
      </c>
      <c r="AW291" s="163" t="n">
        <v>0</v>
      </c>
      <c r="AX291" s="163" t="n">
        <v>0</v>
      </c>
      <c r="AY291" s="163" t="n">
        <v>0</v>
      </c>
      <c r="AZ291" s="163" t="n">
        <v>0</v>
      </c>
      <c r="BA291" s="163" t="n">
        <v>0</v>
      </c>
      <c r="BB291" s="163" t="n">
        <v>0</v>
      </c>
      <c r="BC291" s="165" t="n">
        <f aca="false">SUM(D291:BB291)</f>
        <v>1.00000238095238</v>
      </c>
      <c r="BD291" s="162"/>
    </row>
    <row r="292" customFormat="false" ht="12.75" hidden="false" customHeight="false" outlineLevel="0" collapsed="false">
      <c r="A292" s="155"/>
      <c r="B292" s="162" t="s">
        <v>129</v>
      </c>
      <c r="C292" s="157"/>
      <c r="D292" s="163" t="n">
        <f aca="false">D291</f>
        <v>0</v>
      </c>
      <c r="E292" s="163" t="n">
        <f aca="false">+D292+E291</f>
        <v>0</v>
      </c>
      <c r="F292" s="163" t="n">
        <f aca="false">+E292+F291</f>
        <v>0</v>
      </c>
      <c r="G292" s="163" t="n">
        <f aca="false">+F292+G291</f>
        <v>0</v>
      </c>
      <c r="H292" s="163" t="n">
        <f aca="false">+G292+H291</f>
        <v>0</v>
      </c>
      <c r="I292" s="163" t="n">
        <f aca="false">+H292+I291</f>
        <v>0</v>
      </c>
      <c r="J292" s="163" t="n">
        <f aca="false">+I292+J291</f>
        <v>0</v>
      </c>
      <c r="K292" s="163" t="n">
        <f aca="false">+J292+K291</f>
        <v>0</v>
      </c>
      <c r="L292" s="163" t="n">
        <f aca="false">+K292+L291</f>
        <v>0</v>
      </c>
      <c r="M292" s="163" t="n">
        <f aca="false">+L292+M291</f>
        <v>0</v>
      </c>
      <c r="N292" s="163" t="n">
        <f aca="false">+M292+N291</f>
        <v>0.049702380952381</v>
      </c>
      <c r="O292" s="163" t="n">
        <f aca="false">+N292+O291</f>
        <v>0.049702380952381</v>
      </c>
      <c r="P292" s="163" t="n">
        <f aca="false">+O292+P291</f>
        <v>0.049702380952381</v>
      </c>
      <c r="Q292" s="163" t="n">
        <f aca="false">+P292+Q291</f>
        <v>0.049702380952381</v>
      </c>
      <c r="R292" s="163" t="n">
        <f aca="false">+Q292+R291</f>
        <v>0.049702380952381</v>
      </c>
      <c r="S292" s="163" t="n">
        <f aca="false">+R292+S291</f>
        <v>0.049702380952381</v>
      </c>
      <c r="T292" s="163" t="n">
        <f aca="false">+S292+T291</f>
        <v>0.049702380952381</v>
      </c>
      <c r="U292" s="163" t="n">
        <f aca="false">+T292+U291</f>
        <v>0.049702380952381</v>
      </c>
      <c r="V292" s="163" t="n">
        <f aca="false">+U292+V291</f>
        <v>0.049702380952381</v>
      </c>
      <c r="W292" s="163" t="n">
        <f aca="false">+V292+W291</f>
        <v>0.049702380952381</v>
      </c>
      <c r="X292" s="163" t="n">
        <f aca="false">+W292+X291</f>
        <v>0.0997190476190476</v>
      </c>
      <c r="Y292" s="163" t="n">
        <f aca="false">+X292+Y291</f>
        <v>0.149735714285714</v>
      </c>
      <c r="Z292" s="163" t="n">
        <f aca="false">+Y292+Z291</f>
        <v>0.199752380952381</v>
      </c>
      <c r="AA292" s="163" t="n">
        <f aca="false">+Z292+AA291</f>
        <v>0.249769047619048</v>
      </c>
      <c r="AB292" s="163" t="n">
        <f aca="false">+AA292+AB291</f>
        <v>0.299785714285714</v>
      </c>
      <c r="AC292" s="163" t="n">
        <f aca="false">+AB292+AC291</f>
        <v>0.349802380952381</v>
      </c>
      <c r="AD292" s="164" t="n">
        <f aca="false">+AC292+AD291</f>
        <v>0.399819047619048</v>
      </c>
      <c r="AE292" s="163" t="n">
        <f aca="false">+AD292+AE291</f>
        <v>0.449835714285714</v>
      </c>
      <c r="AF292" s="163" t="n">
        <f aca="false">+AE292+AF291</f>
        <v>0.499852380952381</v>
      </c>
      <c r="AG292" s="163" t="n">
        <f aca="false">+AF292+AG291</f>
        <v>0.549869047619048</v>
      </c>
      <c r="AH292" s="163" t="n">
        <f aca="false">+AG292+AH291</f>
        <v>0.599885714285714</v>
      </c>
      <c r="AI292" s="163" t="n">
        <f aca="false">+AH292+AI291</f>
        <v>0.649902380952381</v>
      </c>
      <c r="AJ292" s="163" t="n">
        <f aca="false">+AI292+AJ291</f>
        <v>0.699919047619048</v>
      </c>
      <c r="AK292" s="163" t="n">
        <f aca="false">+AJ292+AK291</f>
        <v>0.749935714285714</v>
      </c>
      <c r="AL292" s="163" t="n">
        <f aca="false">+AK292+AL291</f>
        <v>0.799952380952381</v>
      </c>
      <c r="AM292" s="163" t="n">
        <f aca="false">+AL292+AM291</f>
        <v>0.849969047619048</v>
      </c>
      <c r="AN292" s="163" t="n">
        <f aca="false">+AM292+AN291</f>
        <v>0.899985714285715</v>
      </c>
      <c r="AO292" s="163" t="n">
        <f aca="false">+AN292+AO291</f>
        <v>0.950002380952381</v>
      </c>
      <c r="AP292" s="163" t="n">
        <f aca="false">+AO292+AP291</f>
        <v>0.950002380952381</v>
      </c>
      <c r="AQ292" s="163" t="n">
        <f aca="false">+AP292+AQ291</f>
        <v>0.950002380952381</v>
      </c>
      <c r="AR292" s="163" t="n">
        <f aca="false">+AQ292+AR291</f>
        <v>0.950002380952381</v>
      </c>
      <c r="AS292" s="163" t="n">
        <f aca="false">+AR292+AS291</f>
        <v>0.950002380952381</v>
      </c>
      <c r="AT292" s="163" t="n">
        <f aca="false">+AS292+AT291</f>
        <v>1.00000238095238</v>
      </c>
      <c r="AU292" s="163" t="n">
        <f aca="false">+AT292+AU291</f>
        <v>1.00000238095238</v>
      </c>
      <c r="AV292" s="163" t="n">
        <f aca="false">+AU292+AV291</f>
        <v>1.00000238095238</v>
      </c>
      <c r="AW292" s="163" t="n">
        <f aca="false">+AV292+AW291</f>
        <v>1.00000238095238</v>
      </c>
      <c r="AX292" s="163" t="n">
        <f aca="false">+AW292+AX291</f>
        <v>1.00000238095238</v>
      </c>
      <c r="AY292" s="163" t="n">
        <f aca="false">+AX292+AY291</f>
        <v>1.00000238095238</v>
      </c>
      <c r="AZ292" s="163" t="n">
        <f aca="false">+AY292+AZ291</f>
        <v>1.00000238095238</v>
      </c>
      <c r="BA292" s="163" t="n">
        <f aca="false">+AZ292+BA291</f>
        <v>1.00000238095238</v>
      </c>
      <c r="BB292" s="163" t="n">
        <f aca="false">+BA292+BB291</f>
        <v>1.00000238095238</v>
      </c>
      <c r="BC292" s="165"/>
      <c r="BD292" s="162"/>
    </row>
    <row r="293" customFormat="false" ht="12.75" hidden="false" customHeight="false" outlineLevel="0" collapsed="false">
      <c r="A293" s="155"/>
      <c r="B293" s="162" t="s">
        <v>130</v>
      </c>
      <c r="C293" s="157"/>
      <c r="D293" s="163" t="n">
        <v>0</v>
      </c>
      <c r="E293" s="163" t="n">
        <v>0</v>
      </c>
      <c r="F293" s="163" t="n">
        <v>0</v>
      </c>
      <c r="G293" s="163" t="n">
        <v>0</v>
      </c>
      <c r="H293" s="163" t="n">
        <v>0</v>
      </c>
      <c r="I293" s="163" t="n">
        <v>0</v>
      </c>
      <c r="J293" s="163" t="n">
        <v>0</v>
      </c>
      <c r="K293" s="163" t="n">
        <v>0</v>
      </c>
      <c r="L293" s="163" t="n">
        <v>0</v>
      </c>
      <c r="M293" s="163" t="n">
        <v>0</v>
      </c>
      <c r="N293" s="163" t="n">
        <v>0.05</v>
      </c>
      <c r="O293" s="163" t="n">
        <v>0</v>
      </c>
      <c r="P293" s="163" t="n">
        <v>0</v>
      </c>
      <c r="Q293" s="163" t="n">
        <v>0</v>
      </c>
      <c r="R293" s="163" t="n">
        <v>0</v>
      </c>
      <c r="S293" s="163" t="n">
        <v>0</v>
      </c>
      <c r="T293" s="163" t="n">
        <v>0</v>
      </c>
      <c r="U293" s="163" t="n">
        <v>0</v>
      </c>
      <c r="V293" s="163" t="n">
        <v>0</v>
      </c>
      <c r="W293" s="163" t="n">
        <v>0</v>
      </c>
      <c r="X293" s="163" t="n">
        <f aca="false">+(0.34-0.05)/18</f>
        <v>0.0161111111111111</v>
      </c>
      <c r="Y293" s="163" t="n">
        <f aca="false">+(0.34-0.05)/18</f>
        <v>0.0161111111111111</v>
      </c>
      <c r="Z293" s="163" t="n">
        <f aca="false">+(0.34-0.05)/18</f>
        <v>0.0161111111111111</v>
      </c>
      <c r="AA293" s="163" t="n">
        <f aca="false">+(0.34-0.05)/18</f>
        <v>0.0161111111111111</v>
      </c>
      <c r="AB293" s="163" t="n">
        <f aca="false">+(0.34-0.05)/18</f>
        <v>0.0161111111111111</v>
      </c>
      <c r="AC293" s="163" t="n">
        <f aca="false">+(0.34-0.05)/18</f>
        <v>0.0161111111111111</v>
      </c>
      <c r="AD293" s="164" t="n">
        <f aca="false">+(0.34-0.05)/18</f>
        <v>0.0161111111111111</v>
      </c>
      <c r="AE293" s="163" t="n">
        <f aca="false">+(0.34-0.05)/18</f>
        <v>0.0161111111111111</v>
      </c>
      <c r="AF293" s="163" t="n">
        <f aca="false">+(0.34-0.05)/18</f>
        <v>0.0161111111111111</v>
      </c>
      <c r="AG293" s="163" t="n">
        <f aca="false">+(0.34-0.05)/18</f>
        <v>0.0161111111111111</v>
      </c>
      <c r="AH293" s="163" t="n">
        <f aca="false">+(0.34-0.05)/18</f>
        <v>0.0161111111111111</v>
      </c>
      <c r="AI293" s="163" t="n">
        <f aca="false">+(0.34-0.05)/18</f>
        <v>0.0161111111111111</v>
      </c>
      <c r="AJ293" s="163" t="n">
        <f aca="false">+(0.34-0.05)/18</f>
        <v>0.0161111111111111</v>
      </c>
      <c r="AK293" s="163" t="n">
        <f aca="false">+(0.34-0.05)/18</f>
        <v>0.0161111111111111</v>
      </c>
      <c r="AL293" s="163" t="n">
        <f aca="false">+(0.34-0.05)/18</f>
        <v>0.0161111111111111</v>
      </c>
      <c r="AM293" s="163" t="n">
        <f aca="false">+(0.34-0.05)/18</f>
        <v>0.0161111111111111</v>
      </c>
      <c r="AN293" s="163" t="n">
        <f aca="false">+(0.34-0.05)/18</f>
        <v>0.0161111111111111</v>
      </c>
      <c r="AO293" s="163" t="n">
        <f aca="false">+(0.34-0.05)/18</f>
        <v>0.0161111111111111</v>
      </c>
      <c r="AP293" s="163" t="n">
        <v>0.66</v>
      </c>
      <c r="AQ293" s="163" t="n">
        <v>0</v>
      </c>
      <c r="AR293" s="163" t="n">
        <v>0</v>
      </c>
      <c r="AS293" s="163" t="n">
        <v>0</v>
      </c>
      <c r="AT293" s="163" t="n">
        <v>0</v>
      </c>
      <c r="AU293" s="163" t="n">
        <v>0</v>
      </c>
      <c r="AV293" s="163" t="n">
        <v>0</v>
      </c>
      <c r="AW293" s="163" t="n">
        <v>0</v>
      </c>
      <c r="AX293" s="163" t="n">
        <v>0</v>
      </c>
      <c r="AY293" s="163" t="n">
        <v>0</v>
      </c>
      <c r="AZ293" s="163" t="n">
        <v>0</v>
      </c>
      <c r="BA293" s="163" t="n">
        <v>0</v>
      </c>
      <c r="BB293" s="163" t="n">
        <v>0</v>
      </c>
      <c r="BC293" s="165" t="n">
        <f aca="false">SUM(D293:BB293)</f>
        <v>1</v>
      </c>
      <c r="BD293" s="162"/>
    </row>
    <row r="294" customFormat="false" ht="12.75" hidden="false" customHeight="false" outlineLevel="0" collapsed="false">
      <c r="A294" s="155"/>
      <c r="B294" s="162" t="s">
        <v>131</v>
      </c>
      <c r="C294" s="157"/>
      <c r="D294" s="163" t="n">
        <f aca="false">D293</f>
        <v>0</v>
      </c>
      <c r="E294" s="163" t="n">
        <f aca="false">+D294+E293</f>
        <v>0</v>
      </c>
      <c r="F294" s="163" t="n">
        <f aca="false">+E294+F293</f>
        <v>0</v>
      </c>
      <c r="G294" s="163" t="n">
        <f aca="false">+F294+G293</f>
        <v>0</v>
      </c>
      <c r="H294" s="163" t="n">
        <f aca="false">+G294+H293</f>
        <v>0</v>
      </c>
      <c r="I294" s="163" t="n">
        <f aca="false">+H294+I293</f>
        <v>0</v>
      </c>
      <c r="J294" s="163" t="n">
        <f aca="false">+I294+J293</f>
        <v>0</v>
      </c>
      <c r="K294" s="163" t="n">
        <f aca="false">+J294+K293</f>
        <v>0</v>
      </c>
      <c r="L294" s="163" t="n">
        <f aca="false">+K294+L293</f>
        <v>0</v>
      </c>
      <c r="M294" s="163" t="n">
        <f aca="false">+L294+M293</f>
        <v>0</v>
      </c>
      <c r="N294" s="163" t="n">
        <f aca="false">+M294+N293</f>
        <v>0.05</v>
      </c>
      <c r="O294" s="163" t="n">
        <f aca="false">+N294+O293</f>
        <v>0.05</v>
      </c>
      <c r="P294" s="163" t="n">
        <f aca="false">+O294+P293</f>
        <v>0.05</v>
      </c>
      <c r="Q294" s="163" t="n">
        <f aca="false">+P294+Q293</f>
        <v>0.05</v>
      </c>
      <c r="R294" s="163" t="n">
        <f aca="false">+Q294+R293</f>
        <v>0.05</v>
      </c>
      <c r="S294" s="163" t="n">
        <f aca="false">+R294+S293</f>
        <v>0.05</v>
      </c>
      <c r="T294" s="163" t="n">
        <f aca="false">+S294+T293</f>
        <v>0.05</v>
      </c>
      <c r="U294" s="163" t="n">
        <f aca="false">+T294+U293</f>
        <v>0.05</v>
      </c>
      <c r="V294" s="163" t="n">
        <f aca="false">+U294+V293</f>
        <v>0.05</v>
      </c>
      <c r="W294" s="163" t="n">
        <f aca="false">+V294+W293</f>
        <v>0.05</v>
      </c>
      <c r="X294" s="163" t="n">
        <f aca="false">+W294+X293</f>
        <v>0.0661111111111111</v>
      </c>
      <c r="Y294" s="163" t="n">
        <f aca="false">+X294+Y293</f>
        <v>0.0822222222222222</v>
      </c>
      <c r="Z294" s="163" t="n">
        <f aca="false">+Y294+Z293</f>
        <v>0.0983333333333334</v>
      </c>
      <c r="AA294" s="163" t="n">
        <f aca="false">+Z294+AA293</f>
        <v>0.114444444444444</v>
      </c>
      <c r="AB294" s="163" t="n">
        <f aca="false">+AA294+AB293</f>
        <v>0.130555555555556</v>
      </c>
      <c r="AC294" s="163" t="n">
        <f aca="false">+AB294+AC293</f>
        <v>0.146666666666667</v>
      </c>
      <c r="AD294" s="164" t="n">
        <f aca="false">+AC294+AD293</f>
        <v>0.162777777777778</v>
      </c>
      <c r="AE294" s="163" t="n">
        <f aca="false">+AD294+AE293</f>
        <v>0.178888888888889</v>
      </c>
      <c r="AF294" s="163" t="n">
        <f aca="false">+AE294+AF293</f>
        <v>0.195</v>
      </c>
      <c r="AG294" s="163" t="n">
        <f aca="false">+AF294+AG293</f>
        <v>0.211111111111111</v>
      </c>
      <c r="AH294" s="163" t="n">
        <f aca="false">+AG294+AH293</f>
        <v>0.227222222222222</v>
      </c>
      <c r="AI294" s="163" t="n">
        <f aca="false">+AH294+AI293</f>
        <v>0.243333333333333</v>
      </c>
      <c r="AJ294" s="163" t="n">
        <f aca="false">+AI294+AJ293</f>
        <v>0.259444444444444</v>
      </c>
      <c r="AK294" s="163" t="n">
        <f aca="false">+AJ294+AK293</f>
        <v>0.275555555555556</v>
      </c>
      <c r="AL294" s="163" t="n">
        <f aca="false">+AK294+AL293</f>
        <v>0.291666666666667</v>
      </c>
      <c r="AM294" s="163" t="n">
        <f aca="false">+AL294+AM293</f>
        <v>0.307777777777778</v>
      </c>
      <c r="AN294" s="163" t="n">
        <f aca="false">+AM294+AN293</f>
        <v>0.323888888888889</v>
      </c>
      <c r="AO294" s="163" t="n">
        <f aca="false">+AN294+AO293</f>
        <v>0.34</v>
      </c>
      <c r="AP294" s="163" t="n">
        <f aca="false">+AO294+AP293</f>
        <v>1</v>
      </c>
      <c r="AQ294" s="163" t="n">
        <f aca="false">+AP294+AQ293</f>
        <v>1</v>
      </c>
      <c r="AR294" s="163" t="n">
        <f aca="false">+AQ294+AR293</f>
        <v>1</v>
      </c>
      <c r="AS294" s="163" t="n">
        <f aca="false">+AR294+AS293</f>
        <v>1</v>
      </c>
      <c r="AT294" s="163" t="n">
        <f aca="false">+AS294+AT293</f>
        <v>1</v>
      </c>
      <c r="AU294" s="163" t="n">
        <f aca="false">+AT294+AU293</f>
        <v>1</v>
      </c>
      <c r="AV294" s="163" t="n">
        <f aca="false">+AU294+AV293</f>
        <v>1</v>
      </c>
      <c r="AW294" s="163" t="n">
        <f aca="false">+AV294+AW293</f>
        <v>1</v>
      </c>
      <c r="AX294" s="163" t="n">
        <f aca="false">+AW294+AX293</f>
        <v>1</v>
      </c>
      <c r="AY294" s="163" t="n">
        <f aca="false">+AX294+AY293</f>
        <v>1</v>
      </c>
      <c r="AZ294" s="163" t="n">
        <f aca="false">+AY294+AZ293</f>
        <v>1</v>
      </c>
      <c r="BA294" s="163" t="n">
        <f aca="false">+AZ294+BA293</f>
        <v>1</v>
      </c>
      <c r="BB294" s="163" t="n">
        <f aca="false">+BA294+BB293</f>
        <v>1</v>
      </c>
      <c r="BC294" s="165"/>
      <c r="BD294" s="162"/>
    </row>
    <row r="295" customFormat="false" ht="12.75" hidden="false" customHeight="false" outlineLevel="0" collapsed="false">
      <c r="A295" s="155"/>
      <c r="B295" s="167"/>
      <c r="C295" s="157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8"/>
      <c r="P295" s="168"/>
      <c r="Q295" s="168"/>
      <c r="R295" s="168"/>
      <c r="S295" s="168"/>
      <c r="T295" s="168"/>
      <c r="U295" s="168"/>
      <c r="V295" s="168"/>
      <c r="W295" s="168"/>
      <c r="X295" s="168"/>
      <c r="Y295" s="168"/>
      <c r="Z295" s="168"/>
      <c r="AA295" s="168"/>
      <c r="AB295" s="168"/>
      <c r="AC295" s="168"/>
      <c r="AD295" s="169"/>
      <c r="AE295" s="168"/>
      <c r="AF295" s="168"/>
      <c r="AG295" s="168"/>
      <c r="AH295" s="168"/>
      <c r="AI295" s="168"/>
      <c r="AJ295" s="168"/>
      <c r="AK295" s="168"/>
      <c r="AL295" s="168"/>
      <c r="AM295" s="168"/>
      <c r="AN295" s="168"/>
      <c r="AO295" s="168"/>
      <c r="AP295" s="168"/>
      <c r="AQ295" s="168"/>
      <c r="AR295" s="168"/>
      <c r="AS295" s="168"/>
      <c r="AT295" s="168"/>
      <c r="AU295" s="168"/>
      <c r="AV295" s="168"/>
      <c r="AW295" s="168"/>
      <c r="AX295" s="168"/>
      <c r="AY295" s="168"/>
      <c r="AZ295" s="168"/>
      <c r="BA295" s="168"/>
      <c r="BB295" s="168"/>
      <c r="BC295" s="170"/>
      <c r="BD295" s="167"/>
    </row>
    <row r="296" customFormat="false" ht="12.75" hidden="false" customHeight="false" outlineLevel="0" collapsed="false">
      <c r="A296" s="155"/>
      <c r="B296" s="172" t="s">
        <v>132</v>
      </c>
      <c r="C296" s="173" t="n">
        <v>14.5</v>
      </c>
      <c r="D296" s="174" t="n">
        <f aca="false">+D292*$C296</f>
        <v>0</v>
      </c>
      <c r="E296" s="174" t="n">
        <f aca="false">+E292*$C296</f>
        <v>0</v>
      </c>
      <c r="F296" s="174" t="n">
        <f aca="false">+F292*$C296</f>
        <v>0</v>
      </c>
      <c r="G296" s="174" t="n">
        <f aca="false">+G292*$C296</f>
        <v>0</v>
      </c>
      <c r="H296" s="174" t="n">
        <f aca="false">+H292*$C296</f>
        <v>0</v>
      </c>
      <c r="I296" s="174" t="n">
        <f aca="false">+I292*$C296</f>
        <v>0</v>
      </c>
      <c r="J296" s="174" t="n">
        <f aca="false">+J292*$C296</f>
        <v>0</v>
      </c>
      <c r="K296" s="174" t="n">
        <f aca="false">+K292*$C296</f>
        <v>0</v>
      </c>
      <c r="L296" s="174" t="n">
        <f aca="false">+L292*$C296</f>
        <v>0</v>
      </c>
      <c r="M296" s="174" t="n">
        <f aca="false">+M292*$C296</f>
        <v>0</v>
      </c>
      <c r="N296" s="174" t="n">
        <f aca="false">+N292*$C296</f>
        <v>0.720684523809524</v>
      </c>
      <c r="O296" s="174" t="n">
        <f aca="false">+O292*$C296</f>
        <v>0.720684523809524</v>
      </c>
      <c r="P296" s="174" t="n">
        <f aca="false">+P292*$C296</f>
        <v>0.720684523809524</v>
      </c>
      <c r="Q296" s="174" t="n">
        <f aca="false">+Q292*$C296</f>
        <v>0.720684523809524</v>
      </c>
      <c r="R296" s="174" t="n">
        <f aca="false">+R292*$C296</f>
        <v>0.720684523809524</v>
      </c>
      <c r="S296" s="174" t="n">
        <f aca="false">+S292*$C296</f>
        <v>0.720684523809524</v>
      </c>
      <c r="T296" s="174" t="n">
        <f aca="false">+T292*$C296</f>
        <v>0.720684523809524</v>
      </c>
      <c r="U296" s="174" t="n">
        <f aca="false">+U292*$C296</f>
        <v>0.720684523809524</v>
      </c>
      <c r="V296" s="174" t="n">
        <f aca="false">+V292*$C296</f>
        <v>0.720684523809524</v>
      </c>
      <c r="W296" s="174" t="n">
        <f aca="false">+W292*$C296</f>
        <v>0.720684523809524</v>
      </c>
      <c r="X296" s="174" t="n">
        <f aca="false">+X292*$C296</f>
        <v>1.44592619047619</v>
      </c>
      <c r="Y296" s="174" t="n">
        <f aca="false">+Y292*$C296</f>
        <v>2.17116785714286</v>
      </c>
      <c r="Z296" s="174" t="n">
        <f aca="false">+Z292*$C296</f>
        <v>2.89640952380952</v>
      </c>
      <c r="AA296" s="174" t="n">
        <f aca="false">+AA292*$C296</f>
        <v>3.62165119047619</v>
      </c>
      <c r="AB296" s="174" t="n">
        <f aca="false">+AB292*$C296</f>
        <v>4.34689285714286</v>
      </c>
      <c r="AC296" s="174" t="n">
        <f aca="false">+AC292*$C296</f>
        <v>5.07213452380952</v>
      </c>
      <c r="AD296" s="175" t="n">
        <f aca="false">+AD292*$C296</f>
        <v>5.79737619047619</v>
      </c>
      <c r="AE296" s="174" t="n">
        <f aca="false">+AE292*$C296</f>
        <v>6.52261785714286</v>
      </c>
      <c r="AF296" s="174" t="n">
        <f aca="false">+AF292*$C296</f>
        <v>7.24785952380952</v>
      </c>
      <c r="AG296" s="174" t="n">
        <f aca="false">+AG292*$C296</f>
        <v>7.97310119047619</v>
      </c>
      <c r="AH296" s="174" t="n">
        <f aca="false">+AH292*$C296</f>
        <v>8.69834285714286</v>
      </c>
      <c r="AI296" s="174" t="n">
        <f aca="false">+AI292*$C296</f>
        <v>9.42358452380952</v>
      </c>
      <c r="AJ296" s="174" t="n">
        <f aca="false">+AJ292*$C296</f>
        <v>10.1488261904762</v>
      </c>
      <c r="AK296" s="174" t="n">
        <f aca="false">+AK292*$C296</f>
        <v>10.8740678571429</v>
      </c>
      <c r="AL296" s="174" t="n">
        <f aca="false">+AL292*$C296</f>
        <v>11.5993095238095</v>
      </c>
      <c r="AM296" s="174" t="n">
        <f aca="false">+AM292*$C296</f>
        <v>12.3245511904762</v>
      </c>
      <c r="AN296" s="174" t="n">
        <f aca="false">+AN292*$C296</f>
        <v>13.0497928571429</v>
      </c>
      <c r="AO296" s="174" t="n">
        <f aca="false">+AO292*$C296</f>
        <v>13.7750345238095</v>
      </c>
      <c r="AP296" s="174" t="n">
        <f aca="false">+AP292*$C296</f>
        <v>13.7750345238095</v>
      </c>
      <c r="AQ296" s="174" t="n">
        <f aca="false">+AQ292*$C296</f>
        <v>13.7750345238095</v>
      </c>
      <c r="AR296" s="174" t="n">
        <f aca="false">+AR292*$C296</f>
        <v>13.7750345238095</v>
      </c>
      <c r="AS296" s="174" t="n">
        <f aca="false">+AS292*$C296</f>
        <v>13.7750345238095</v>
      </c>
      <c r="AT296" s="174" t="n">
        <f aca="false">+AT292*$C296</f>
        <v>14.5000345238095</v>
      </c>
      <c r="AU296" s="174" t="n">
        <f aca="false">+AU292*$C296</f>
        <v>14.5000345238095</v>
      </c>
      <c r="AV296" s="174" t="n">
        <f aca="false">+AV292*$C296</f>
        <v>14.5000345238095</v>
      </c>
      <c r="AW296" s="174" t="n">
        <f aca="false">+AW292*$C296</f>
        <v>14.5000345238095</v>
      </c>
      <c r="AX296" s="174" t="n">
        <f aca="false">+AX292*$C296</f>
        <v>14.5000345238095</v>
      </c>
      <c r="AY296" s="174" t="n">
        <f aca="false">+AY292*$C296</f>
        <v>14.5000345238095</v>
      </c>
      <c r="AZ296" s="174" t="n">
        <f aca="false">+AZ292*$C296</f>
        <v>14.5000345238095</v>
      </c>
      <c r="BA296" s="174" t="n">
        <f aca="false">+BA292*$C296</f>
        <v>14.5000345238095</v>
      </c>
      <c r="BB296" s="174" t="n">
        <f aca="false">+BB292*$C296</f>
        <v>14.5000345238095</v>
      </c>
      <c r="BC296" s="176"/>
      <c r="BD296" s="177"/>
      <c r="BE296" s="177"/>
      <c r="BF296" s="177"/>
      <c r="BG296" s="177"/>
      <c r="BH296" s="177"/>
      <c r="BI296" s="177"/>
      <c r="BJ296" s="177"/>
      <c r="BK296" s="177"/>
      <c r="BL296" s="177"/>
      <c r="BM296" s="177"/>
      <c r="BN296" s="177"/>
      <c r="BO296" s="177"/>
      <c r="BP296" s="177"/>
      <c r="BQ296" s="177"/>
      <c r="BR296" s="177"/>
      <c r="BS296" s="177"/>
      <c r="BT296" s="177"/>
      <c r="BU296" s="177"/>
      <c r="BV296" s="177"/>
      <c r="BW296" s="177"/>
      <c r="BX296" s="177"/>
      <c r="BY296" s="177"/>
      <c r="BZ296" s="177"/>
      <c r="CA296" s="177"/>
      <c r="CB296" s="177"/>
      <c r="CC296" s="177"/>
      <c r="CD296" s="177"/>
      <c r="CE296" s="177"/>
      <c r="CF296" s="177"/>
      <c r="CG296" s="177"/>
      <c r="CH296" s="177"/>
      <c r="CI296" s="177"/>
      <c r="CJ296" s="177"/>
      <c r="CK296" s="177"/>
    </row>
    <row r="297" customFormat="false" ht="13.5" hidden="false" customHeight="false" outlineLevel="0" collapsed="false">
      <c r="A297" s="155"/>
      <c r="B297" s="178" t="s">
        <v>133</v>
      </c>
      <c r="C297" s="179" t="str">
        <f aca="false">+'NTP or Sold'!C28</f>
        <v>Committed</v>
      </c>
      <c r="D297" s="180" t="n">
        <f aca="false">+D294*$C296</f>
        <v>0</v>
      </c>
      <c r="E297" s="180" t="n">
        <f aca="false">+E294*$C296</f>
        <v>0</v>
      </c>
      <c r="F297" s="180" t="n">
        <f aca="false">+F294*$C296</f>
        <v>0</v>
      </c>
      <c r="G297" s="180" t="n">
        <f aca="false">+G294*$C296</f>
        <v>0</v>
      </c>
      <c r="H297" s="180" t="n">
        <f aca="false">+H294*$C296</f>
        <v>0</v>
      </c>
      <c r="I297" s="180" t="n">
        <f aca="false">+I294*$C296</f>
        <v>0</v>
      </c>
      <c r="J297" s="180" t="n">
        <f aca="false">+J294*$C296</f>
        <v>0</v>
      </c>
      <c r="K297" s="180" t="n">
        <f aca="false">+K294*$C296</f>
        <v>0</v>
      </c>
      <c r="L297" s="180" t="n">
        <f aca="false">+L294*$C296</f>
        <v>0</v>
      </c>
      <c r="M297" s="180" t="n">
        <f aca="false">+M294*$C296</f>
        <v>0</v>
      </c>
      <c r="N297" s="180" t="n">
        <f aca="false">+N294*$C296</f>
        <v>0.725</v>
      </c>
      <c r="O297" s="180" t="n">
        <f aca="false">+O294*$C296</f>
        <v>0.725</v>
      </c>
      <c r="P297" s="180" t="n">
        <f aca="false">+P294*$C296</f>
        <v>0.725</v>
      </c>
      <c r="Q297" s="180" t="n">
        <f aca="false">+Q294*$C296</f>
        <v>0.725</v>
      </c>
      <c r="R297" s="180" t="n">
        <f aca="false">+R294*$C296</f>
        <v>0.725</v>
      </c>
      <c r="S297" s="180" t="n">
        <f aca="false">+S294*$C296</f>
        <v>0.725</v>
      </c>
      <c r="T297" s="180" t="n">
        <f aca="false">+T294*$C296</f>
        <v>0.725</v>
      </c>
      <c r="U297" s="180" t="n">
        <f aca="false">+U294*$C296</f>
        <v>0.725</v>
      </c>
      <c r="V297" s="180" t="n">
        <f aca="false">+V294*$C296</f>
        <v>0.725</v>
      </c>
      <c r="W297" s="180" t="n">
        <f aca="false">+W294*$C296</f>
        <v>0.725</v>
      </c>
      <c r="X297" s="180" t="n">
        <f aca="false">+X294*$C296</f>
        <v>0.958611111111111</v>
      </c>
      <c r="Y297" s="180" t="n">
        <f aca="false">+Y294*$C296</f>
        <v>1.19222222222222</v>
      </c>
      <c r="Z297" s="180" t="n">
        <f aca="false">+Z294*$C296</f>
        <v>1.42583333333333</v>
      </c>
      <c r="AA297" s="180" t="n">
        <f aca="false">+AA294*$C296</f>
        <v>1.65944444444445</v>
      </c>
      <c r="AB297" s="180" t="n">
        <f aca="false">+AB294*$C296</f>
        <v>1.89305555555556</v>
      </c>
      <c r="AC297" s="180" t="n">
        <f aca="false">+AC294*$C296</f>
        <v>2.12666666666667</v>
      </c>
      <c r="AD297" s="181" t="n">
        <f aca="false">+AD294*$C296</f>
        <v>2.36027777777778</v>
      </c>
      <c r="AE297" s="180" t="n">
        <f aca="false">+AE294*$C296</f>
        <v>2.59388888888889</v>
      </c>
      <c r="AF297" s="180" t="n">
        <f aca="false">+AF294*$C296</f>
        <v>2.8275</v>
      </c>
      <c r="AG297" s="180" t="n">
        <f aca="false">+AG294*$C296</f>
        <v>3.06111111111111</v>
      </c>
      <c r="AH297" s="180" t="n">
        <f aca="false">+AH294*$C296</f>
        <v>3.29472222222222</v>
      </c>
      <c r="AI297" s="180" t="n">
        <f aca="false">+AI294*$C296</f>
        <v>3.52833333333333</v>
      </c>
      <c r="AJ297" s="180" t="n">
        <f aca="false">+AJ294*$C296</f>
        <v>3.76194444444444</v>
      </c>
      <c r="AK297" s="180" t="n">
        <f aca="false">+AK294*$C296</f>
        <v>3.99555555555556</v>
      </c>
      <c r="AL297" s="180" t="n">
        <f aca="false">+AL294*$C296</f>
        <v>4.22916666666667</v>
      </c>
      <c r="AM297" s="180" t="n">
        <f aca="false">+AM294*$C296</f>
        <v>4.46277777777778</v>
      </c>
      <c r="AN297" s="180" t="n">
        <f aca="false">+AN294*$C296</f>
        <v>4.69638888888889</v>
      </c>
      <c r="AO297" s="180" t="n">
        <f aca="false">+AO294*$C296</f>
        <v>4.93</v>
      </c>
      <c r="AP297" s="180" t="n">
        <f aca="false">+AP294*$C296</f>
        <v>14.5</v>
      </c>
      <c r="AQ297" s="180" t="n">
        <f aca="false">+AQ294*$C296</f>
        <v>14.5</v>
      </c>
      <c r="AR297" s="180" t="n">
        <f aca="false">+AR294*$C296</f>
        <v>14.5</v>
      </c>
      <c r="AS297" s="180" t="n">
        <f aca="false">+AS294*$C296</f>
        <v>14.5</v>
      </c>
      <c r="AT297" s="180" t="n">
        <f aca="false">+AT294*$C296</f>
        <v>14.5</v>
      </c>
      <c r="AU297" s="180" t="n">
        <f aca="false">+AU294*$C296</f>
        <v>14.5</v>
      </c>
      <c r="AV297" s="180" t="n">
        <f aca="false">+AV294*$C296</f>
        <v>14.5</v>
      </c>
      <c r="AW297" s="180" t="n">
        <f aca="false">+AW294*$C296</f>
        <v>14.5</v>
      </c>
      <c r="AX297" s="180" t="n">
        <f aca="false">+AX294*$C296</f>
        <v>14.5</v>
      </c>
      <c r="AY297" s="180" t="n">
        <f aca="false">+AY294*$C296</f>
        <v>14.5</v>
      </c>
      <c r="AZ297" s="180" t="n">
        <f aca="false">+AZ294*$C296</f>
        <v>14.5</v>
      </c>
      <c r="BA297" s="180" t="n">
        <f aca="false">+BA294*$C296</f>
        <v>14.5</v>
      </c>
      <c r="BB297" s="180" t="n">
        <f aca="false">+BB294*$C296</f>
        <v>14.5</v>
      </c>
      <c r="BC297" s="182"/>
      <c r="BD297" s="183"/>
      <c r="BE297" s="183"/>
      <c r="BF297" s="183"/>
      <c r="BG297" s="183"/>
      <c r="BH297" s="183"/>
      <c r="BI297" s="183"/>
      <c r="BJ297" s="183"/>
      <c r="BK297" s="183"/>
      <c r="BL297" s="183"/>
      <c r="BM297" s="183"/>
      <c r="BN297" s="183"/>
      <c r="BO297" s="183"/>
      <c r="BP297" s="183"/>
      <c r="BQ297" s="183"/>
      <c r="BR297" s="183"/>
      <c r="BS297" s="183"/>
      <c r="BT297" s="183"/>
      <c r="BU297" s="183"/>
      <c r="BV297" s="183"/>
      <c r="BW297" s="183"/>
      <c r="BX297" s="183"/>
      <c r="BY297" s="183"/>
      <c r="BZ297" s="183"/>
      <c r="CA297" s="183"/>
      <c r="CB297" s="183"/>
      <c r="CC297" s="183"/>
      <c r="CD297" s="183"/>
      <c r="CE297" s="183"/>
      <c r="CF297" s="183"/>
      <c r="CG297" s="183"/>
      <c r="CH297" s="183"/>
      <c r="CI297" s="183"/>
      <c r="CJ297" s="183"/>
      <c r="CK297" s="183"/>
    </row>
    <row r="298" customFormat="false" ht="15" hidden="false" customHeight="true" outlineLevel="0" collapsed="false">
      <c r="A298" s="155" t="n">
        <f aca="false">+A290+1</f>
        <v>8</v>
      </c>
      <c r="B298" s="156" t="str">
        <f aca="false">+'NTP or Sold'!H29</f>
        <v>LM6000</v>
      </c>
      <c r="C298" s="157" t="str">
        <f aca="false">+'NTP or Sold'!T29</f>
        <v>Fountain Valley PSCO (ENA) - 90%</v>
      </c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  <c r="AA298" s="158"/>
      <c r="AB298" s="158"/>
      <c r="AC298" s="158"/>
      <c r="AD298" s="159"/>
      <c r="AE298" s="158"/>
      <c r="AF298" s="158"/>
      <c r="AG298" s="158"/>
      <c r="AH298" s="158"/>
      <c r="AI298" s="158"/>
      <c r="AJ298" s="158"/>
      <c r="AK298" s="158"/>
      <c r="AL298" s="158"/>
      <c r="AM298" s="158"/>
      <c r="AN298" s="158"/>
      <c r="AO298" s="158"/>
      <c r="AP298" s="158"/>
      <c r="AQ298" s="158"/>
      <c r="AR298" s="158"/>
      <c r="AS298" s="158"/>
      <c r="AT298" s="158"/>
      <c r="AU298" s="158"/>
      <c r="AV298" s="158"/>
      <c r="AW298" s="158"/>
      <c r="AX298" s="158"/>
      <c r="AY298" s="158"/>
      <c r="AZ298" s="158"/>
      <c r="BA298" s="158"/>
      <c r="BB298" s="158"/>
      <c r="BC298" s="160"/>
    </row>
    <row r="299" customFormat="false" ht="12.75" hidden="false" customHeight="false" outlineLevel="0" collapsed="false">
      <c r="A299" s="155"/>
      <c r="B299" s="162" t="s">
        <v>128</v>
      </c>
      <c r="C299" s="157"/>
      <c r="D299" s="163" t="n">
        <v>0</v>
      </c>
      <c r="E299" s="163" t="n">
        <v>0</v>
      </c>
      <c r="F299" s="163" t="n">
        <v>0</v>
      </c>
      <c r="G299" s="163" t="n">
        <v>0</v>
      </c>
      <c r="H299" s="163" t="n">
        <v>0</v>
      </c>
      <c r="I299" s="163" t="n">
        <v>0</v>
      </c>
      <c r="J299" s="163" t="n">
        <v>0</v>
      </c>
      <c r="K299" s="163" t="n">
        <v>0</v>
      </c>
      <c r="L299" s="163" t="n">
        <v>0</v>
      </c>
      <c r="M299" s="163" t="n">
        <v>0</v>
      </c>
      <c r="N299" s="163" t="n">
        <f aca="false">16.7/336</f>
        <v>0.049702380952381</v>
      </c>
      <c r="O299" s="163" t="n">
        <v>0</v>
      </c>
      <c r="P299" s="163" t="n">
        <v>0</v>
      </c>
      <c r="Q299" s="163" t="n">
        <v>0</v>
      </c>
      <c r="R299" s="163" t="n">
        <v>0</v>
      </c>
      <c r="S299" s="163" t="n">
        <v>0</v>
      </c>
      <c r="T299" s="163" t="n">
        <v>0</v>
      </c>
      <c r="U299" s="163" t="n">
        <v>0</v>
      </c>
      <c r="V299" s="163" t="n">
        <v>0</v>
      </c>
      <c r="W299" s="163" t="n">
        <v>0</v>
      </c>
      <c r="X299" s="163" t="n">
        <f aca="false">+(0.95-0.0497)/18</f>
        <v>0.0500166666666667</v>
      </c>
      <c r="Y299" s="163" t="n">
        <f aca="false">+(0.95-0.0497)/18</f>
        <v>0.0500166666666667</v>
      </c>
      <c r="Z299" s="163" t="n">
        <f aca="false">+(0.95-0.0497)/18</f>
        <v>0.0500166666666667</v>
      </c>
      <c r="AA299" s="163" t="n">
        <f aca="false">+(0.95-0.0497)/18</f>
        <v>0.0500166666666667</v>
      </c>
      <c r="AB299" s="163" t="n">
        <f aca="false">+(0.95-0.0497)/18</f>
        <v>0.0500166666666667</v>
      </c>
      <c r="AC299" s="163" t="n">
        <f aca="false">+(0.95-0.0497)/18</f>
        <v>0.0500166666666667</v>
      </c>
      <c r="AD299" s="164" t="n">
        <f aca="false">+(0.95-0.0497)/18</f>
        <v>0.0500166666666667</v>
      </c>
      <c r="AE299" s="163" t="n">
        <f aca="false">+(0.95-0.0497)/18</f>
        <v>0.0500166666666667</v>
      </c>
      <c r="AF299" s="163" t="n">
        <f aca="false">+(0.95-0.0497)/18</f>
        <v>0.0500166666666667</v>
      </c>
      <c r="AG299" s="163" t="n">
        <f aca="false">+(0.95-0.0497)/18</f>
        <v>0.0500166666666667</v>
      </c>
      <c r="AH299" s="163" t="n">
        <f aca="false">+(0.95-0.0497)/18</f>
        <v>0.0500166666666667</v>
      </c>
      <c r="AI299" s="163" t="n">
        <f aca="false">+(0.95-0.0497)/18</f>
        <v>0.0500166666666667</v>
      </c>
      <c r="AJ299" s="163" t="n">
        <f aca="false">+(0.95-0.0497)/18</f>
        <v>0.0500166666666667</v>
      </c>
      <c r="AK299" s="163" t="n">
        <f aca="false">+(0.95-0.0497)/18</f>
        <v>0.0500166666666667</v>
      </c>
      <c r="AL299" s="163" t="n">
        <f aca="false">+(0.95-0.0497)/18</f>
        <v>0.0500166666666667</v>
      </c>
      <c r="AM299" s="163" t="n">
        <f aca="false">+(0.95-0.0497)/18</f>
        <v>0.0500166666666667</v>
      </c>
      <c r="AN299" s="163" t="n">
        <f aca="false">+(0.95-0.0497)/18</f>
        <v>0.0500166666666667</v>
      </c>
      <c r="AO299" s="163" t="n">
        <f aca="false">+(0.95-0.0497)/18</f>
        <v>0.0500166666666667</v>
      </c>
      <c r="AP299" s="163" t="n">
        <v>0</v>
      </c>
      <c r="AQ299" s="163" t="n">
        <v>0</v>
      </c>
      <c r="AR299" s="163" t="n">
        <v>0</v>
      </c>
      <c r="AS299" s="163" t="n">
        <v>0</v>
      </c>
      <c r="AT299" s="163" t="n">
        <v>0.05</v>
      </c>
      <c r="AU299" s="163" t="n">
        <v>0</v>
      </c>
      <c r="AV299" s="163" t="n">
        <v>0</v>
      </c>
      <c r="AW299" s="163" t="n">
        <v>0</v>
      </c>
      <c r="AX299" s="163" t="n">
        <v>0</v>
      </c>
      <c r="AY299" s="163" t="n">
        <v>0</v>
      </c>
      <c r="AZ299" s="163" t="n">
        <v>0</v>
      </c>
      <c r="BA299" s="163" t="n">
        <v>0</v>
      </c>
      <c r="BB299" s="163" t="n">
        <v>0</v>
      </c>
      <c r="BC299" s="165" t="n">
        <f aca="false">SUM(D299:BB299)</f>
        <v>1.00000238095238</v>
      </c>
      <c r="BD299" s="162"/>
    </row>
    <row r="300" customFormat="false" ht="12.75" hidden="false" customHeight="false" outlineLevel="0" collapsed="false">
      <c r="A300" s="155"/>
      <c r="B300" s="162" t="s">
        <v>129</v>
      </c>
      <c r="C300" s="157"/>
      <c r="D300" s="163" t="n">
        <f aca="false">D299</f>
        <v>0</v>
      </c>
      <c r="E300" s="163" t="n">
        <f aca="false">+D300+E299</f>
        <v>0</v>
      </c>
      <c r="F300" s="163" t="n">
        <f aca="false">+E300+F299</f>
        <v>0</v>
      </c>
      <c r="G300" s="163" t="n">
        <f aca="false">+F300+G299</f>
        <v>0</v>
      </c>
      <c r="H300" s="163" t="n">
        <f aca="false">+G300+H299</f>
        <v>0</v>
      </c>
      <c r="I300" s="163" t="n">
        <f aca="false">+H300+I299</f>
        <v>0</v>
      </c>
      <c r="J300" s="163" t="n">
        <f aca="false">+I300+J299</f>
        <v>0</v>
      </c>
      <c r="K300" s="163" t="n">
        <f aca="false">+J300+K299</f>
        <v>0</v>
      </c>
      <c r="L300" s="163" t="n">
        <f aca="false">+K300+L299</f>
        <v>0</v>
      </c>
      <c r="M300" s="163" t="n">
        <f aca="false">+L300+M299</f>
        <v>0</v>
      </c>
      <c r="N300" s="163" t="n">
        <f aca="false">+M300+N299</f>
        <v>0.049702380952381</v>
      </c>
      <c r="O300" s="163" t="n">
        <f aca="false">+N300+O299</f>
        <v>0.049702380952381</v>
      </c>
      <c r="P300" s="163" t="n">
        <f aca="false">+O300+P299</f>
        <v>0.049702380952381</v>
      </c>
      <c r="Q300" s="163" t="n">
        <f aca="false">+P300+Q299</f>
        <v>0.049702380952381</v>
      </c>
      <c r="R300" s="163" t="n">
        <f aca="false">+Q300+R299</f>
        <v>0.049702380952381</v>
      </c>
      <c r="S300" s="163" t="n">
        <f aca="false">+R300+S299</f>
        <v>0.049702380952381</v>
      </c>
      <c r="T300" s="163" t="n">
        <f aca="false">+S300+T299</f>
        <v>0.049702380952381</v>
      </c>
      <c r="U300" s="163" t="n">
        <f aca="false">+T300+U299</f>
        <v>0.049702380952381</v>
      </c>
      <c r="V300" s="163" t="n">
        <f aca="false">+U300+V299</f>
        <v>0.049702380952381</v>
      </c>
      <c r="W300" s="163" t="n">
        <f aca="false">+V300+W299</f>
        <v>0.049702380952381</v>
      </c>
      <c r="X300" s="163" t="n">
        <f aca="false">+W300+X299</f>
        <v>0.0997190476190476</v>
      </c>
      <c r="Y300" s="163" t="n">
        <f aca="false">+X300+Y299</f>
        <v>0.149735714285714</v>
      </c>
      <c r="Z300" s="163" t="n">
        <f aca="false">+Y300+Z299</f>
        <v>0.199752380952381</v>
      </c>
      <c r="AA300" s="163" t="n">
        <f aca="false">+Z300+AA299</f>
        <v>0.249769047619048</v>
      </c>
      <c r="AB300" s="163" t="n">
        <f aca="false">+AA300+AB299</f>
        <v>0.299785714285714</v>
      </c>
      <c r="AC300" s="163" t="n">
        <f aca="false">+AB300+AC299</f>
        <v>0.349802380952381</v>
      </c>
      <c r="AD300" s="164" t="n">
        <f aca="false">+AC300+AD299</f>
        <v>0.399819047619048</v>
      </c>
      <c r="AE300" s="163" t="n">
        <f aca="false">+AD300+AE299</f>
        <v>0.449835714285714</v>
      </c>
      <c r="AF300" s="163" t="n">
        <f aca="false">+AE300+AF299</f>
        <v>0.499852380952381</v>
      </c>
      <c r="AG300" s="163" t="n">
        <f aca="false">+AF300+AG299</f>
        <v>0.549869047619048</v>
      </c>
      <c r="AH300" s="163" t="n">
        <f aca="false">+AG300+AH299</f>
        <v>0.599885714285714</v>
      </c>
      <c r="AI300" s="163" t="n">
        <f aca="false">+AH300+AI299</f>
        <v>0.649902380952381</v>
      </c>
      <c r="AJ300" s="163" t="n">
        <f aca="false">+AI300+AJ299</f>
        <v>0.699919047619048</v>
      </c>
      <c r="AK300" s="163" t="n">
        <f aca="false">+AJ300+AK299</f>
        <v>0.749935714285714</v>
      </c>
      <c r="AL300" s="163" t="n">
        <f aca="false">+AK300+AL299</f>
        <v>0.799952380952381</v>
      </c>
      <c r="AM300" s="163" t="n">
        <f aca="false">+AL300+AM299</f>
        <v>0.849969047619048</v>
      </c>
      <c r="AN300" s="163" t="n">
        <f aca="false">+AM300+AN299</f>
        <v>0.899985714285715</v>
      </c>
      <c r="AO300" s="163" t="n">
        <f aca="false">+AN300+AO299</f>
        <v>0.950002380952381</v>
      </c>
      <c r="AP300" s="163" t="n">
        <f aca="false">+AO300+AP299</f>
        <v>0.950002380952381</v>
      </c>
      <c r="AQ300" s="163" t="n">
        <f aca="false">+AP300+AQ299</f>
        <v>0.950002380952381</v>
      </c>
      <c r="AR300" s="163" t="n">
        <f aca="false">+AQ300+AR299</f>
        <v>0.950002380952381</v>
      </c>
      <c r="AS300" s="163" t="n">
        <f aca="false">+AR300+AS299</f>
        <v>0.950002380952381</v>
      </c>
      <c r="AT300" s="163" t="n">
        <f aca="false">+AS300+AT299</f>
        <v>1.00000238095238</v>
      </c>
      <c r="AU300" s="163" t="n">
        <f aca="false">+AT300+AU299</f>
        <v>1.00000238095238</v>
      </c>
      <c r="AV300" s="163" t="n">
        <f aca="false">+AU300+AV299</f>
        <v>1.00000238095238</v>
      </c>
      <c r="AW300" s="163" t="n">
        <f aca="false">+AV300+AW299</f>
        <v>1.00000238095238</v>
      </c>
      <c r="AX300" s="163" t="n">
        <f aca="false">+AW300+AX299</f>
        <v>1.00000238095238</v>
      </c>
      <c r="AY300" s="163" t="n">
        <f aca="false">+AX300+AY299</f>
        <v>1.00000238095238</v>
      </c>
      <c r="AZ300" s="163" t="n">
        <f aca="false">+AY300+AZ299</f>
        <v>1.00000238095238</v>
      </c>
      <c r="BA300" s="163" t="n">
        <f aca="false">+AZ300+BA299</f>
        <v>1.00000238095238</v>
      </c>
      <c r="BB300" s="163" t="n">
        <f aca="false">+BA300+BB299</f>
        <v>1.00000238095238</v>
      </c>
      <c r="BC300" s="165"/>
      <c r="BD300" s="162"/>
    </row>
    <row r="301" customFormat="false" ht="12.75" hidden="false" customHeight="false" outlineLevel="0" collapsed="false">
      <c r="A301" s="155"/>
      <c r="B301" s="162" t="s">
        <v>130</v>
      </c>
      <c r="C301" s="157"/>
      <c r="D301" s="163" t="n">
        <v>0</v>
      </c>
      <c r="E301" s="163" t="n">
        <v>0</v>
      </c>
      <c r="F301" s="163" t="n">
        <v>0</v>
      </c>
      <c r="G301" s="163" t="n">
        <v>0</v>
      </c>
      <c r="H301" s="163" t="n">
        <v>0</v>
      </c>
      <c r="I301" s="163" t="n">
        <v>0</v>
      </c>
      <c r="J301" s="163" t="n">
        <v>0</v>
      </c>
      <c r="K301" s="163" t="n">
        <v>0</v>
      </c>
      <c r="L301" s="163" t="n">
        <v>0</v>
      </c>
      <c r="M301" s="163" t="n">
        <v>0</v>
      </c>
      <c r="N301" s="163" t="n">
        <v>0.05</v>
      </c>
      <c r="O301" s="163" t="n">
        <v>0</v>
      </c>
      <c r="P301" s="163" t="n">
        <v>0</v>
      </c>
      <c r="Q301" s="163" t="n">
        <v>0</v>
      </c>
      <c r="R301" s="163" t="n">
        <v>0</v>
      </c>
      <c r="S301" s="163" t="n">
        <v>0</v>
      </c>
      <c r="T301" s="163" t="n">
        <v>0</v>
      </c>
      <c r="U301" s="163" t="n">
        <v>0</v>
      </c>
      <c r="V301" s="163" t="n">
        <v>0</v>
      </c>
      <c r="W301" s="163" t="n">
        <v>0</v>
      </c>
      <c r="X301" s="163" t="n">
        <f aca="false">+(0.34-0.05)/18</f>
        <v>0.0161111111111111</v>
      </c>
      <c r="Y301" s="163" t="n">
        <f aca="false">+(0.34-0.05)/18</f>
        <v>0.0161111111111111</v>
      </c>
      <c r="Z301" s="163" t="n">
        <f aca="false">+(0.34-0.05)/18</f>
        <v>0.0161111111111111</v>
      </c>
      <c r="AA301" s="163" t="n">
        <f aca="false">+(0.34-0.05)/18</f>
        <v>0.0161111111111111</v>
      </c>
      <c r="AB301" s="163" t="n">
        <f aca="false">+(0.34-0.05)/18</f>
        <v>0.0161111111111111</v>
      </c>
      <c r="AC301" s="163" t="n">
        <f aca="false">+(0.34-0.05)/18</f>
        <v>0.0161111111111111</v>
      </c>
      <c r="AD301" s="164" t="n">
        <f aca="false">+(0.34-0.05)/18</f>
        <v>0.0161111111111111</v>
      </c>
      <c r="AE301" s="163" t="n">
        <f aca="false">+(0.34-0.05)/18</f>
        <v>0.0161111111111111</v>
      </c>
      <c r="AF301" s="163" t="n">
        <f aca="false">+(0.34-0.05)/18</f>
        <v>0.0161111111111111</v>
      </c>
      <c r="AG301" s="163" t="n">
        <f aca="false">+(0.34-0.05)/18</f>
        <v>0.0161111111111111</v>
      </c>
      <c r="AH301" s="163" t="n">
        <f aca="false">+(0.34-0.05)/18</f>
        <v>0.0161111111111111</v>
      </c>
      <c r="AI301" s="163" t="n">
        <f aca="false">+(0.34-0.05)/18</f>
        <v>0.0161111111111111</v>
      </c>
      <c r="AJ301" s="163" t="n">
        <f aca="false">+(0.34-0.05)/18</f>
        <v>0.0161111111111111</v>
      </c>
      <c r="AK301" s="163" t="n">
        <f aca="false">+(0.34-0.05)/18</f>
        <v>0.0161111111111111</v>
      </c>
      <c r="AL301" s="163" t="n">
        <f aca="false">+(0.34-0.05)/18</f>
        <v>0.0161111111111111</v>
      </c>
      <c r="AM301" s="163" t="n">
        <f aca="false">+(0.34-0.05)/18</f>
        <v>0.0161111111111111</v>
      </c>
      <c r="AN301" s="163" t="n">
        <f aca="false">+(0.34-0.05)/18</f>
        <v>0.0161111111111111</v>
      </c>
      <c r="AO301" s="163" t="n">
        <f aca="false">+(0.34-0.05)/18</f>
        <v>0.0161111111111111</v>
      </c>
      <c r="AP301" s="163" t="n">
        <v>0.66</v>
      </c>
      <c r="AQ301" s="163" t="n">
        <v>0</v>
      </c>
      <c r="AR301" s="163" t="n">
        <v>0</v>
      </c>
      <c r="AS301" s="163" t="n">
        <v>0</v>
      </c>
      <c r="AT301" s="163" t="n">
        <v>0</v>
      </c>
      <c r="AU301" s="163" t="n">
        <v>0</v>
      </c>
      <c r="AV301" s="163" t="n">
        <v>0</v>
      </c>
      <c r="AW301" s="163" t="n">
        <v>0</v>
      </c>
      <c r="AX301" s="163" t="n">
        <v>0</v>
      </c>
      <c r="AY301" s="163" t="n">
        <v>0</v>
      </c>
      <c r="AZ301" s="163" t="n">
        <v>0</v>
      </c>
      <c r="BA301" s="163" t="n">
        <v>0</v>
      </c>
      <c r="BB301" s="163" t="n">
        <v>0</v>
      </c>
      <c r="BC301" s="165" t="n">
        <f aca="false">SUM(D301:BB301)</f>
        <v>1</v>
      </c>
      <c r="BD301" s="162"/>
    </row>
    <row r="302" customFormat="false" ht="12.75" hidden="false" customHeight="false" outlineLevel="0" collapsed="false">
      <c r="A302" s="155"/>
      <c r="B302" s="162" t="s">
        <v>131</v>
      </c>
      <c r="C302" s="157"/>
      <c r="D302" s="163" t="n">
        <f aca="false">D301</f>
        <v>0</v>
      </c>
      <c r="E302" s="163" t="n">
        <f aca="false">+D302+E301</f>
        <v>0</v>
      </c>
      <c r="F302" s="163" t="n">
        <f aca="false">+E302+F301</f>
        <v>0</v>
      </c>
      <c r="G302" s="163" t="n">
        <f aca="false">+F302+G301</f>
        <v>0</v>
      </c>
      <c r="H302" s="163" t="n">
        <f aca="false">+G302+H301</f>
        <v>0</v>
      </c>
      <c r="I302" s="163" t="n">
        <f aca="false">+H302+I301</f>
        <v>0</v>
      </c>
      <c r="J302" s="163" t="n">
        <f aca="false">+I302+J301</f>
        <v>0</v>
      </c>
      <c r="K302" s="163" t="n">
        <f aca="false">+J302+K301</f>
        <v>0</v>
      </c>
      <c r="L302" s="163" t="n">
        <f aca="false">+K302+L301</f>
        <v>0</v>
      </c>
      <c r="M302" s="163" t="n">
        <f aca="false">+L302+M301</f>
        <v>0</v>
      </c>
      <c r="N302" s="163" t="n">
        <f aca="false">+M302+N301</f>
        <v>0.05</v>
      </c>
      <c r="O302" s="163" t="n">
        <f aca="false">+N302+O301</f>
        <v>0.05</v>
      </c>
      <c r="P302" s="163" t="n">
        <f aca="false">+O302+P301</f>
        <v>0.05</v>
      </c>
      <c r="Q302" s="163" t="n">
        <f aca="false">+P302+Q301</f>
        <v>0.05</v>
      </c>
      <c r="R302" s="163" t="n">
        <f aca="false">+Q302+R301</f>
        <v>0.05</v>
      </c>
      <c r="S302" s="163" t="n">
        <f aca="false">+R302+S301</f>
        <v>0.05</v>
      </c>
      <c r="T302" s="163" t="n">
        <f aca="false">+S302+T301</f>
        <v>0.05</v>
      </c>
      <c r="U302" s="163" t="n">
        <f aca="false">+T302+U301</f>
        <v>0.05</v>
      </c>
      <c r="V302" s="163" t="n">
        <f aca="false">+U302+V301</f>
        <v>0.05</v>
      </c>
      <c r="W302" s="163" t="n">
        <f aca="false">+V302+W301</f>
        <v>0.05</v>
      </c>
      <c r="X302" s="163" t="n">
        <f aca="false">+W302+X301</f>
        <v>0.0661111111111111</v>
      </c>
      <c r="Y302" s="163" t="n">
        <f aca="false">+X302+Y301</f>
        <v>0.0822222222222222</v>
      </c>
      <c r="Z302" s="163" t="n">
        <f aca="false">+Y302+Z301</f>
        <v>0.0983333333333334</v>
      </c>
      <c r="AA302" s="163" t="n">
        <f aca="false">+Z302+AA301</f>
        <v>0.114444444444444</v>
      </c>
      <c r="AB302" s="163" t="n">
        <f aca="false">+AA302+AB301</f>
        <v>0.130555555555556</v>
      </c>
      <c r="AC302" s="163" t="n">
        <f aca="false">+AB302+AC301</f>
        <v>0.146666666666667</v>
      </c>
      <c r="AD302" s="164" t="n">
        <f aca="false">+AC302+AD301</f>
        <v>0.162777777777778</v>
      </c>
      <c r="AE302" s="163" t="n">
        <f aca="false">+AD302+AE301</f>
        <v>0.178888888888889</v>
      </c>
      <c r="AF302" s="163" t="n">
        <f aca="false">+AE302+AF301</f>
        <v>0.195</v>
      </c>
      <c r="AG302" s="163" t="n">
        <f aca="false">+AF302+AG301</f>
        <v>0.211111111111111</v>
      </c>
      <c r="AH302" s="163" t="n">
        <f aca="false">+AG302+AH301</f>
        <v>0.227222222222222</v>
      </c>
      <c r="AI302" s="163" t="n">
        <f aca="false">+AH302+AI301</f>
        <v>0.243333333333333</v>
      </c>
      <c r="AJ302" s="163" t="n">
        <f aca="false">+AI302+AJ301</f>
        <v>0.259444444444444</v>
      </c>
      <c r="AK302" s="163" t="n">
        <f aca="false">+AJ302+AK301</f>
        <v>0.275555555555556</v>
      </c>
      <c r="AL302" s="163" t="n">
        <f aca="false">+AK302+AL301</f>
        <v>0.291666666666667</v>
      </c>
      <c r="AM302" s="163" t="n">
        <f aca="false">+AL302+AM301</f>
        <v>0.307777777777778</v>
      </c>
      <c r="AN302" s="163" t="n">
        <f aca="false">+AM302+AN301</f>
        <v>0.323888888888889</v>
      </c>
      <c r="AO302" s="163" t="n">
        <f aca="false">+AN302+AO301</f>
        <v>0.34</v>
      </c>
      <c r="AP302" s="163" t="n">
        <f aca="false">+AO302+AP301</f>
        <v>1</v>
      </c>
      <c r="AQ302" s="163" t="n">
        <f aca="false">+AP302+AQ301</f>
        <v>1</v>
      </c>
      <c r="AR302" s="163" t="n">
        <f aca="false">+AQ302+AR301</f>
        <v>1</v>
      </c>
      <c r="AS302" s="163" t="n">
        <f aca="false">+AR302+AS301</f>
        <v>1</v>
      </c>
      <c r="AT302" s="163" t="n">
        <f aca="false">+AS302+AT301</f>
        <v>1</v>
      </c>
      <c r="AU302" s="163" t="n">
        <f aca="false">+AT302+AU301</f>
        <v>1</v>
      </c>
      <c r="AV302" s="163" t="n">
        <f aca="false">+AU302+AV301</f>
        <v>1</v>
      </c>
      <c r="AW302" s="163" t="n">
        <f aca="false">+AV302+AW301</f>
        <v>1</v>
      </c>
      <c r="AX302" s="163" t="n">
        <f aca="false">+AW302+AX301</f>
        <v>1</v>
      </c>
      <c r="AY302" s="163" t="n">
        <f aca="false">+AX302+AY301</f>
        <v>1</v>
      </c>
      <c r="AZ302" s="163" t="n">
        <f aca="false">+AY302+AZ301</f>
        <v>1</v>
      </c>
      <c r="BA302" s="163" t="n">
        <f aca="false">+AZ302+BA301</f>
        <v>1</v>
      </c>
      <c r="BB302" s="163" t="n">
        <f aca="false">+BA302+BB301</f>
        <v>1</v>
      </c>
      <c r="BC302" s="165"/>
      <c r="BD302" s="162"/>
    </row>
    <row r="303" customFormat="false" ht="12.75" hidden="false" customHeight="false" outlineLevel="0" collapsed="false">
      <c r="A303" s="155"/>
      <c r="B303" s="167"/>
      <c r="C303" s="157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68"/>
      <c r="Q303" s="168"/>
      <c r="R303" s="168"/>
      <c r="S303" s="168"/>
      <c r="T303" s="168"/>
      <c r="U303" s="168"/>
      <c r="V303" s="168"/>
      <c r="W303" s="168"/>
      <c r="X303" s="168"/>
      <c r="Y303" s="168"/>
      <c r="Z303" s="168"/>
      <c r="AA303" s="168"/>
      <c r="AB303" s="168"/>
      <c r="AC303" s="168"/>
      <c r="AD303" s="169"/>
      <c r="AE303" s="168"/>
      <c r="AF303" s="168"/>
      <c r="AG303" s="168"/>
      <c r="AH303" s="168"/>
      <c r="AI303" s="168"/>
      <c r="AJ303" s="168"/>
      <c r="AK303" s="168"/>
      <c r="AL303" s="168"/>
      <c r="AM303" s="168"/>
      <c r="AN303" s="168"/>
      <c r="AO303" s="168"/>
      <c r="AP303" s="168"/>
      <c r="AQ303" s="168"/>
      <c r="AR303" s="168"/>
      <c r="AS303" s="168"/>
      <c r="AT303" s="168"/>
      <c r="AU303" s="168"/>
      <c r="AV303" s="168"/>
      <c r="AW303" s="168"/>
      <c r="AX303" s="168"/>
      <c r="AY303" s="168"/>
      <c r="AZ303" s="168"/>
      <c r="BA303" s="168"/>
      <c r="BB303" s="168"/>
      <c r="BC303" s="170"/>
      <c r="BD303" s="167"/>
    </row>
    <row r="304" customFormat="false" ht="12.75" hidden="false" customHeight="false" outlineLevel="0" collapsed="false">
      <c r="A304" s="155"/>
      <c r="B304" s="172" t="s">
        <v>132</v>
      </c>
      <c r="C304" s="173" t="n">
        <v>14.8</v>
      </c>
      <c r="D304" s="174" t="n">
        <f aca="false">+D300*$C304</f>
        <v>0</v>
      </c>
      <c r="E304" s="174" t="n">
        <f aca="false">+E300*$C304</f>
        <v>0</v>
      </c>
      <c r="F304" s="174" t="n">
        <f aca="false">+F300*$C304</f>
        <v>0</v>
      </c>
      <c r="G304" s="174" t="n">
        <f aca="false">+G300*$C304</f>
        <v>0</v>
      </c>
      <c r="H304" s="174" t="n">
        <f aca="false">+H300*$C304</f>
        <v>0</v>
      </c>
      <c r="I304" s="174" t="n">
        <f aca="false">+I300*$C304</f>
        <v>0</v>
      </c>
      <c r="J304" s="174" t="n">
        <f aca="false">+J300*$C304</f>
        <v>0</v>
      </c>
      <c r="K304" s="174" t="n">
        <f aca="false">+K300*$C304</f>
        <v>0</v>
      </c>
      <c r="L304" s="174" t="n">
        <f aca="false">+L300*$C304</f>
        <v>0</v>
      </c>
      <c r="M304" s="174" t="n">
        <f aca="false">+M300*$C304</f>
        <v>0</v>
      </c>
      <c r="N304" s="174" t="n">
        <f aca="false">+N300*$C304</f>
        <v>0.735595238095238</v>
      </c>
      <c r="O304" s="174" t="n">
        <f aca="false">+O300*$C304</f>
        <v>0.735595238095238</v>
      </c>
      <c r="P304" s="174" t="n">
        <f aca="false">+P300*$C304</f>
        <v>0.735595238095238</v>
      </c>
      <c r="Q304" s="174" t="n">
        <f aca="false">+Q300*$C304</f>
        <v>0.735595238095238</v>
      </c>
      <c r="R304" s="174" t="n">
        <f aca="false">+R300*$C304</f>
        <v>0.735595238095238</v>
      </c>
      <c r="S304" s="174" t="n">
        <f aca="false">+S300*$C304</f>
        <v>0.735595238095238</v>
      </c>
      <c r="T304" s="174" t="n">
        <f aca="false">+T300*$C304</f>
        <v>0.735595238095238</v>
      </c>
      <c r="U304" s="174" t="n">
        <f aca="false">+U300*$C304</f>
        <v>0.735595238095238</v>
      </c>
      <c r="V304" s="174" t="n">
        <f aca="false">+V300*$C304</f>
        <v>0.735595238095238</v>
      </c>
      <c r="W304" s="174" t="n">
        <f aca="false">+W300*$C304</f>
        <v>0.735595238095238</v>
      </c>
      <c r="X304" s="174" t="n">
        <f aca="false">+X300*$C304</f>
        <v>1.47584190476191</v>
      </c>
      <c r="Y304" s="174" t="n">
        <f aca="false">+Y300*$C304</f>
        <v>2.21608857142857</v>
      </c>
      <c r="Z304" s="174" t="n">
        <f aca="false">+Z300*$C304</f>
        <v>2.95633523809524</v>
      </c>
      <c r="AA304" s="174" t="n">
        <f aca="false">+AA300*$C304</f>
        <v>3.6965819047619</v>
      </c>
      <c r="AB304" s="174" t="n">
        <f aca="false">+AB300*$C304</f>
        <v>4.43682857142857</v>
      </c>
      <c r="AC304" s="174" t="n">
        <f aca="false">+AC300*$C304</f>
        <v>5.17707523809524</v>
      </c>
      <c r="AD304" s="175" t="n">
        <f aca="false">+AD300*$C304</f>
        <v>5.91732190476191</v>
      </c>
      <c r="AE304" s="174" t="n">
        <f aca="false">+AE300*$C304</f>
        <v>6.65756857142857</v>
      </c>
      <c r="AF304" s="174" t="n">
        <f aca="false">+AF300*$C304</f>
        <v>7.39781523809524</v>
      </c>
      <c r="AG304" s="174" t="n">
        <f aca="false">+AG300*$C304</f>
        <v>8.1380619047619</v>
      </c>
      <c r="AH304" s="174" t="n">
        <f aca="false">+AH300*$C304</f>
        <v>8.87830857142857</v>
      </c>
      <c r="AI304" s="174" t="n">
        <f aca="false">+AI300*$C304</f>
        <v>9.61855523809524</v>
      </c>
      <c r="AJ304" s="174" t="n">
        <f aca="false">+AJ300*$C304</f>
        <v>10.3588019047619</v>
      </c>
      <c r="AK304" s="174" t="n">
        <f aca="false">+AK300*$C304</f>
        <v>11.0990485714286</v>
      </c>
      <c r="AL304" s="174" t="n">
        <f aca="false">+AL300*$C304</f>
        <v>11.8392952380952</v>
      </c>
      <c r="AM304" s="174" t="n">
        <f aca="false">+AM300*$C304</f>
        <v>12.5795419047619</v>
      </c>
      <c r="AN304" s="174" t="n">
        <f aca="false">+AN300*$C304</f>
        <v>13.3197885714286</v>
      </c>
      <c r="AO304" s="174" t="n">
        <f aca="false">+AO300*$C304</f>
        <v>14.0600352380952</v>
      </c>
      <c r="AP304" s="174" t="n">
        <f aca="false">+AP300*$C304</f>
        <v>14.0600352380952</v>
      </c>
      <c r="AQ304" s="174" t="n">
        <f aca="false">+AQ300*$C304</f>
        <v>14.0600352380952</v>
      </c>
      <c r="AR304" s="174" t="n">
        <f aca="false">+AR300*$C304</f>
        <v>14.0600352380952</v>
      </c>
      <c r="AS304" s="174" t="n">
        <f aca="false">+AS300*$C304</f>
        <v>14.0600352380952</v>
      </c>
      <c r="AT304" s="174" t="n">
        <f aca="false">+AT300*$C304</f>
        <v>14.8000352380952</v>
      </c>
      <c r="AU304" s="174" t="n">
        <f aca="false">+AU300*$C304</f>
        <v>14.8000352380952</v>
      </c>
      <c r="AV304" s="174" t="n">
        <f aca="false">+AV300*$C304</f>
        <v>14.8000352380952</v>
      </c>
      <c r="AW304" s="174" t="n">
        <f aca="false">+AW300*$C304</f>
        <v>14.8000352380952</v>
      </c>
      <c r="AX304" s="174" t="n">
        <f aca="false">+AX300*$C304</f>
        <v>14.8000352380952</v>
      </c>
      <c r="AY304" s="174" t="n">
        <f aca="false">+AY300*$C304</f>
        <v>14.8000352380952</v>
      </c>
      <c r="AZ304" s="174" t="n">
        <f aca="false">+AZ300*$C304</f>
        <v>14.8000352380952</v>
      </c>
      <c r="BA304" s="174" t="n">
        <f aca="false">+BA300*$C304</f>
        <v>14.8000352380952</v>
      </c>
      <c r="BB304" s="174" t="n">
        <f aca="false">+BB300*$C304</f>
        <v>14.8000352380952</v>
      </c>
      <c r="BC304" s="176"/>
      <c r="BD304" s="177"/>
      <c r="BE304" s="177"/>
      <c r="BF304" s="177"/>
      <c r="BG304" s="177"/>
      <c r="BH304" s="177"/>
      <c r="BI304" s="177"/>
      <c r="BJ304" s="177"/>
      <c r="BK304" s="177"/>
      <c r="BL304" s="177"/>
      <c r="BM304" s="177"/>
      <c r="BN304" s="177"/>
      <c r="BO304" s="177"/>
      <c r="BP304" s="177"/>
      <c r="BQ304" s="177"/>
      <c r="BR304" s="177"/>
      <c r="BS304" s="177"/>
      <c r="BT304" s="177"/>
      <c r="BU304" s="177"/>
      <c r="BV304" s="177"/>
      <c r="BW304" s="177"/>
      <c r="BX304" s="177"/>
      <c r="BY304" s="177"/>
      <c r="BZ304" s="177"/>
      <c r="CA304" s="177"/>
      <c r="CB304" s="177"/>
      <c r="CC304" s="177"/>
      <c r="CD304" s="177"/>
      <c r="CE304" s="177"/>
      <c r="CF304" s="177"/>
      <c r="CG304" s="177"/>
      <c r="CH304" s="177"/>
      <c r="CI304" s="177"/>
      <c r="CJ304" s="177"/>
      <c r="CK304" s="177"/>
    </row>
    <row r="305" customFormat="false" ht="13.5" hidden="false" customHeight="false" outlineLevel="0" collapsed="false">
      <c r="A305" s="155"/>
      <c r="B305" s="178" t="s">
        <v>133</v>
      </c>
      <c r="C305" s="179" t="str">
        <f aca="false">+'NTP or Sold'!C29</f>
        <v>Committed</v>
      </c>
      <c r="D305" s="180" t="n">
        <f aca="false">+D302*$C304</f>
        <v>0</v>
      </c>
      <c r="E305" s="180" t="n">
        <f aca="false">+E302*$C304</f>
        <v>0</v>
      </c>
      <c r="F305" s="180" t="n">
        <f aca="false">+F302*$C304</f>
        <v>0</v>
      </c>
      <c r="G305" s="180" t="n">
        <f aca="false">+G302*$C304</f>
        <v>0</v>
      </c>
      <c r="H305" s="180" t="n">
        <f aca="false">+H302*$C304</f>
        <v>0</v>
      </c>
      <c r="I305" s="180" t="n">
        <f aca="false">+I302*$C304</f>
        <v>0</v>
      </c>
      <c r="J305" s="180" t="n">
        <f aca="false">+J302*$C304</f>
        <v>0</v>
      </c>
      <c r="K305" s="180" t="n">
        <f aca="false">+K302*$C304</f>
        <v>0</v>
      </c>
      <c r="L305" s="180" t="n">
        <f aca="false">+L302*$C304</f>
        <v>0</v>
      </c>
      <c r="M305" s="180" t="n">
        <f aca="false">+M302*$C304</f>
        <v>0</v>
      </c>
      <c r="N305" s="180" t="n">
        <f aca="false">+N302*$C304</f>
        <v>0.74</v>
      </c>
      <c r="O305" s="180" t="n">
        <f aca="false">+O302*$C304</f>
        <v>0.74</v>
      </c>
      <c r="P305" s="180" t="n">
        <f aca="false">+P302*$C304</f>
        <v>0.74</v>
      </c>
      <c r="Q305" s="180" t="n">
        <f aca="false">+Q302*$C304</f>
        <v>0.74</v>
      </c>
      <c r="R305" s="180" t="n">
        <f aca="false">+R302*$C304</f>
        <v>0.74</v>
      </c>
      <c r="S305" s="180" t="n">
        <f aca="false">+S302*$C304</f>
        <v>0.74</v>
      </c>
      <c r="T305" s="180" t="n">
        <f aca="false">+T302*$C304</f>
        <v>0.74</v>
      </c>
      <c r="U305" s="180" t="n">
        <f aca="false">+U302*$C304</f>
        <v>0.74</v>
      </c>
      <c r="V305" s="180" t="n">
        <f aca="false">+V302*$C304</f>
        <v>0.74</v>
      </c>
      <c r="W305" s="180" t="n">
        <f aca="false">+W302*$C304</f>
        <v>0.74</v>
      </c>
      <c r="X305" s="180" t="n">
        <f aca="false">+X302*$C304</f>
        <v>0.978444444444445</v>
      </c>
      <c r="Y305" s="180" t="n">
        <f aca="false">+Y302*$C304</f>
        <v>1.21688888888889</v>
      </c>
      <c r="Z305" s="180" t="n">
        <f aca="false">+Z302*$C304</f>
        <v>1.45533333333333</v>
      </c>
      <c r="AA305" s="180" t="n">
        <f aca="false">+AA302*$C304</f>
        <v>1.69377777777778</v>
      </c>
      <c r="AB305" s="180" t="n">
        <f aca="false">+AB302*$C304</f>
        <v>1.93222222222222</v>
      </c>
      <c r="AC305" s="180" t="n">
        <f aca="false">+AC302*$C304</f>
        <v>2.17066666666667</v>
      </c>
      <c r="AD305" s="181" t="n">
        <f aca="false">+AD302*$C304</f>
        <v>2.40911111111111</v>
      </c>
      <c r="AE305" s="180" t="n">
        <f aca="false">+AE302*$C304</f>
        <v>2.64755555555556</v>
      </c>
      <c r="AF305" s="180" t="n">
        <f aca="false">+AF302*$C304</f>
        <v>2.886</v>
      </c>
      <c r="AG305" s="180" t="n">
        <f aca="false">+AG302*$C304</f>
        <v>3.12444444444445</v>
      </c>
      <c r="AH305" s="180" t="n">
        <f aca="false">+AH302*$C304</f>
        <v>3.36288888888889</v>
      </c>
      <c r="AI305" s="180" t="n">
        <f aca="false">+AI302*$C304</f>
        <v>3.60133333333333</v>
      </c>
      <c r="AJ305" s="180" t="n">
        <f aca="false">+AJ302*$C304</f>
        <v>3.83977777777778</v>
      </c>
      <c r="AK305" s="180" t="n">
        <f aca="false">+AK302*$C304</f>
        <v>4.07822222222222</v>
      </c>
      <c r="AL305" s="180" t="n">
        <f aca="false">+AL302*$C304</f>
        <v>4.31666666666667</v>
      </c>
      <c r="AM305" s="180" t="n">
        <f aca="false">+AM302*$C304</f>
        <v>4.55511111111111</v>
      </c>
      <c r="AN305" s="180" t="n">
        <f aca="false">+AN302*$C304</f>
        <v>4.79355555555556</v>
      </c>
      <c r="AO305" s="180" t="n">
        <f aca="false">+AO302*$C304</f>
        <v>5.032</v>
      </c>
      <c r="AP305" s="180" t="n">
        <f aca="false">+AP302*$C304</f>
        <v>14.8</v>
      </c>
      <c r="AQ305" s="180" t="n">
        <f aca="false">+AQ302*$C304</f>
        <v>14.8</v>
      </c>
      <c r="AR305" s="180" t="n">
        <f aca="false">+AR302*$C304</f>
        <v>14.8</v>
      </c>
      <c r="AS305" s="180" t="n">
        <f aca="false">+AS302*$C304</f>
        <v>14.8</v>
      </c>
      <c r="AT305" s="180" t="n">
        <f aca="false">+AT302*$C304</f>
        <v>14.8</v>
      </c>
      <c r="AU305" s="180" t="n">
        <f aca="false">+AU302*$C304</f>
        <v>14.8</v>
      </c>
      <c r="AV305" s="180" t="n">
        <f aca="false">+AV302*$C304</f>
        <v>14.8</v>
      </c>
      <c r="AW305" s="180" t="n">
        <f aca="false">+AW302*$C304</f>
        <v>14.8</v>
      </c>
      <c r="AX305" s="180" t="n">
        <f aca="false">+AX302*$C304</f>
        <v>14.8</v>
      </c>
      <c r="AY305" s="180" t="n">
        <f aca="false">+AY302*$C304</f>
        <v>14.8</v>
      </c>
      <c r="AZ305" s="180" t="n">
        <f aca="false">+AZ302*$C304</f>
        <v>14.8</v>
      </c>
      <c r="BA305" s="180" t="n">
        <f aca="false">+BA302*$C304</f>
        <v>14.8</v>
      </c>
      <c r="BB305" s="180" t="n">
        <f aca="false">+BB302*$C304</f>
        <v>14.8</v>
      </c>
      <c r="BC305" s="182"/>
      <c r="BD305" s="183"/>
      <c r="BE305" s="183"/>
      <c r="BF305" s="183"/>
      <c r="BG305" s="183"/>
      <c r="BH305" s="183"/>
      <c r="BI305" s="183"/>
      <c r="BJ305" s="183"/>
      <c r="BK305" s="183"/>
      <c r="BL305" s="183"/>
      <c r="BM305" s="183"/>
      <c r="BN305" s="183"/>
      <c r="BO305" s="183"/>
      <c r="BP305" s="183"/>
      <c r="BQ305" s="183"/>
      <c r="BR305" s="183"/>
      <c r="BS305" s="183"/>
      <c r="BT305" s="183"/>
      <c r="BU305" s="183"/>
      <c r="BV305" s="183"/>
      <c r="BW305" s="183"/>
      <c r="BX305" s="183"/>
      <c r="BY305" s="183"/>
      <c r="BZ305" s="183"/>
      <c r="CA305" s="183"/>
      <c r="CB305" s="183"/>
      <c r="CC305" s="183"/>
      <c r="CD305" s="183"/>
      <c r="CE305" s="183"/>
      <c r="CF305" s="183"/>
      <c r="CG305" s="183"/>
      <c r="CH305" s="183"/>
      <c r="CI305" s="183"/>
      <c r="CJ305" s="183"/>
      <c r="CK305" s="183"/>
    </row>
    <row r="306" customFormat="false" ht="15" hidden="false" customHeight="true" outlineLevel="0" collapsed="false">
      <c r="A306" s="155" t="n">
        <f aca="false">+A298+1</f>
        <v>9</v>
      </c>
      <c r="B306" s="156" t="str">
        <f aca="false">+'NTP or Sold'!H30</f>
        <v>LM6000</v>
      </c>
      <c r="C306" s="157" t="str">
        <f aca="false">+'NTP or Sold'!T30</f>
        <v>Fountain Valley PSCO (ENA) - 90%</v>
      </c>
      <c r="D306" s="158"/>
      <c r="E306" s="158"/>
      <c r="F306" s="158"/>
      <c r="G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  <c r="AA306" s="158"/>
      <c r="AB306" s="158"/>
      <c r="AC306" s="158"/>
      <c r="AD306" s="159"/>
      <c r="AE306" s="158"/>
      <c r="AF306" s="158"/>
      <c r="AG306" s="158"/>
      <c r="AH306" s="158"/>
      <c r="AI306" s="158"/>
      <c r="AJ306" s="158"/>
      <c r="AK306" s="158"/>
      <c r="AL306" s="158"/>
      <c r="AM306" s="158"/>
      <c r="AN306" s="158"/>
      <c r="AO306" s="158"/>
      <c r="AP306" s="158"/>
      <c r="AQ306" s="158"/>
      <c r="AR306" s="158"/>
      <c r="AS306" s="158"/>
      <c r="AT306" s="158"/>
      <c r="AU306" s="158"/>
      <c r="AV306" s="158"/>
      <c r="AW306" s="158"/>
      <c r="AX306" s="158"/>
      <c r="AY306" s="158"/>
      <c r="AZ306" s="158"/>
      <c r="BA306" s="158"/>
      <c r="BB306" s="158"/>
      <c r="BC306" s="160"/>
    </row>
    <row r="307" customFormat="false" ht="12.75" hidden="false" customHeight="false" outlineLevel="0" collapsed="false">
      <c r="A307" s="155"/>
      <c r="B307" s="162" t="s">
        <v>128</v>
      </c>
      <c r="C307" s="157"/>
      <c r="D307" s="163" t="n">
        <v>0</v>
      </c>
      <c r="E307" s="163" t="n">
        <v>0</v>
      </c>
      <c r="F307" s="163" t="n">
        <v>0</v>
      </c>
      <c r="G307" s="163" t="n">
        <v>0</v>
      </c>
      <c r="H307" s="163" t="n">
        <v>0</v>
      </c>
      <c r="I307" s="163" t="n">
        <v>0</v>
      </c>
      <c r="J307" s="163" t="n">
        <v>0</v>
      </c>
      <c r="K307" s="163" t="n">
        <v>0</v>
      </c>
      <c r="L307" s="163" t="n">
        <v>0</v>
      </c>
      <c r="M307" s="163" t="n">
        <v>0</v>
      </c>
      <c r="N307" s="163" t="n">
        <f aca="false">16.7/336</f>
        <v>0.049702380952381</v>
      </c>
      <c r="O307" s="163" t="n">
        <v>0</v>
      </c>
      <c r="P307" s="163" t="n">
        <v>0</v>
      </c>
      <c r="Q307" s="163" t="n">
        <v>0</v>
      </c>
      <c r="R307" s="163" t="n">
        <v>0</v>
      </c>
      <c r="S307" s="163" t="n">
        <v>0</v>
      </c>
      <c r="T307" s="163" t="n">
        <v>0</v>
      </c>
      <c r="U307" s="163" t="n">
        <v>0</v>
      </c>
      <c r="V307" s="163" t="n">
        <v>0</v>
      </c>
      <c r="W307" s="163" t="n">
        <v>0</v>
      </c>
      <c r="X307" s="163" t="n">
        <f aca="false">+(0.95-0.0497)/18</f>
        <v>0.0500166666666667</v>
      </c>
      <c r="Y307" s="163" t="n">
        <f aca="false">+(0.95-0.0497)/18</f>
        <v>0.0500166666666667</v>
      </c>
      <c r="Z307" s="163" t="n">
        <f aca="false">+(0.95-0.0497)/18</f>
        <v>0.0500166666666667</v>
      </c>
      <c r="AA307" s="163" t="n">
        <f aca="false">+(0.95-0.0497)/18</f>
        <v>0.0500166666666667</v>
      </c>
      <c r="AB307" s="163" t="n">
        <f aca="false">+(0.95-0.0497)/18</f>
        <v>0.0500166666666667</v>
      </c>
      <c r="AC307" s="163" t="n">
        <f aca="false">+(0.95-0.0497)/18</f>
        <v>0.0500166666666667</v>
      </c>
      <c r="AD307" s="164" t="n">
        <f aca="false">+(0.95-0.0497)/18</f>
        <v>0.0500166666666667</v>
      </c>
      <c r="AE307" s="163" t="n">
        <f aca="false">+(0.95-0.0497)/18</f>
        <v>0.0500166666666667</v>
      </c>
      <c r="AF307" s="163" t="n">
        <f aca="false">+(0.95-0.0497)/18</f>
        <v>0.0500166666666667</v>
      </c>
      <c r="AG307" s="163" t="n">
        <f aca="false">+(0.95-0.0497)/18</f>
        <v>0.0500166666666667</v>
      </c>
      <c r="AH307" s="163" t="n">
        <f aca="false">+(0.95-0.0497)/18</f>
        <v>0.0500166666666667</v>
      </c>
      <c r="AI307" s="163" t="n">
        <f aca="false">+(0.95-0.0497)/18</f>
        <v>0.0500166666666667</v>
      </c>
      <c r="AJ307" s="163" t="n">
        <f aca="false">+(0.95-0.0497)/18</f>
        <v>0.0500166666666667</v>
      </c>
      <c r="AK307" s="163" t="n">
        <f aca="false">+(0.95-0.0497)/18</f>
        <v>0.0500166666666667</v>
      </c>
      <c r="AL307" s="163" t="n">
        <f aca="false">+(0.95-0.0497)/18</f>
        <v>0.0500166666666667</v>
      </c>
      <c r="AM307" s="163" t="n">
        <f aca="false">+(0.95-0.0497)/18</f>
        <v>0.0500166666666667</v>
      </c>
      <c r="AN307" s="163" t="n">
        <f aca="false">+(0.95-0.0497)/18</f>
        <v>0.0500166666666667</v>
      </c>
      <c r="AO307" s="163" t="n">
        <f aca="false">+(0.95-0.0497)/18</f>
        <v>0.0500166666666667</v>
      </c>
      <c r="AP307" s="163" t="n">
        <v>0</v>
      </c>
      <c r="AQ307" s="163" t="n">
        <v>0</v>
      </c>
      <c r="AR307" s="163" t="n">
        <v>0</v>
      </c>
      <c r="AS307" s="163" t="n">
        <v>0</v>
      </c>
      <c r="AT307" s="163" t="n">
        <v>0.05</v>
      </c>
      <c r="AU307" s="163" t="n">
        <v>0</v>
      </c>
      <c r="AV307" s="163" t="n">
        <v>0</v>
      </c>
      <c r="AW307" s="163" t="n">
        <v>0</v>
      </c>
      <c r="AX307" s="163" t="n">
        <v>0</v>
      </c>
      <c r="AY307" s="163" t="n">
        <v>0</v>
      </c>
      <c r="AZ307" s="163" t="n">
        <v>0</v>
      </c>
      <c r="BA307" s="163" t="n">
        <v>0</v>
      </c>
      <c r="BB307" s="163" t="n">
        <v>0</v>
      </c>
      <c r="BC307" s="165" t="n">
        <f aca="false">SUM(D307:BB307)</f>
        <v>1.00000238095238</v>
      </c>
      <c r="BD307" s="162"/>
    </row>
    <row r="308" customFormat="false" ht="12.75" hidden="false" customHeight="false" outlineLevel="0" collapsed="false">
      <c r="A308" s="155"/>
      <c r="B308" s="162" t="s">
        <v>129</v>
      </c>
      <c r="C308" s="157"/>
      <c r="D308" s="163" t="n">
        <f aca="false">D307</f>
        <v>0</v>
      </c>
      <c r="E308" s="163" t="n">
        <f aca="false">+D308+E307</f>
        <v>0</v>
      </c>
      <c r="F308" s="163" t="n">
        <f aca="false">+E308+F307</f>
        <v>0</v>
      </c>
      <c r="G308" s="163" t="n">
        <f aca="false">+F308+G307</f>
        <v>0</v>
      </c>
      <c r="H308" s="163" t="n">
        <f aca="false">+G308+H307</f>
        <v>0</v>
      </c>
      <c r="I308" s="163" t="n">
        <f aca="false">+H308+I307</f>
        <v>0</v>
      </c>
      <c r="J308" s="163" t="n">
        <f aca="false">+I308+J307</f>
        <v>0</v>
      </c>
      <c r="K308" s="163" t="n">
        <f aca="false">+J308+K307</f>
        <v>0</v>
      </c>
      <c r="L308" s="163" t="n">
        <f aca="false">+K308+L307</f>
        <v>0</v>
      </c>
      <c r="M308" s="163" t="n">
        <f aca="false">+L308+M307</f>
        <v>0</v>
      </c>
      <c r="N308" s="163" t="n">
        <f aca="false">+M308+N307</f>
        <v>0.049702380952381</v>
      </c>
      <c r="O308" s="163" t="n">
        <f aca="false">+N308+O307</f>
        <v>0.049702380952381</v>
      </c>
      <c r="P308" s="163" t="n">
        <f aca="false">+O308+P307</f>
        <v>0.049702380952381</v>
      </c>
      <c r="Q308" s="163" t="n">
        <f aca="false">+P308+Q307</f>
        <v>0.049702380952381</v>
      </c>
      <c r="R308" s="163" t="n">
        <f aca="false">+Q308+R307</f>
        <v>0.049702380952381</v>
      </c>
      <c r="S308" s="163" t="n">
        <f aca="false">+R308+S307</f>
        <v>0.049702380952381</v>
      </c>
      <c r="T308" s="163" t="n">
        <f aca="false">+S308+T307</f>
        <v>0.049702380952381</v>
      </c>
      <c r="U308" s="163" t="n">
        <f aca="false">+T308+U307</f>
        <v>0.049702380952381</v>
      </c>
      <c r="V308" s="163" t="n">
        <f aca="false">+U308+V307</f>
        <v>0.049702380952381</v>
      </c>
      <c r="W308" s="163" t="n">
        <f aca="false">+V308+W307</f>
        <v>0.049702380952381</v>
      </c>
      <c r="X308" s="163" t="n">
        <f aca="false">+W308+X307</f>
        <v>0.0997190476190476</v>
      </c>
      <c r="Y308" s="163" t="n">
        <f aca="false">+X308+Y307</f>
        <v>0.149735714285714</v>
      </c>
      <c r="Z308" s="163" t="n">
        <f aca="false">+Y308+Z307</f>
        <v>0.199752380952381</v>
      </c>
      <c r="AA308" s="163" t="n">
        <f aca="false">+Z308+AA307</f>
        <v>0.249769047619048</v>
      </c>
      <c r="AB308" s="163" t="n">
        <f aca="false">+AA308+AB307</f>
        <v>0.299785714285714</v>
      </c>
      <c r="AC308" s="163" t="n">
        <f aca="false">+AB308+AC307</f>
        <v>0.349802380952381</v>
      </c>
      <c r="AD308" s="164" t="n">
        <f aca="false">+AC308+AD307</f>
        <v>0.399819047619048</v>
      </c>
      <c r="AE308" s="163" t="n">
        <f aca="false">+AD308+AE307</f>
        <v>0.449835714285714</v>
      </c>
      <c r="AF308" s="163" t="n">
        <f aca="false">+AE308+AF307</f>
        <v>0.499852380952381</v>
      </c>
      <c r="AG308" s="163" t="n">
        <f aca="false">+AF308+AG307</f>
        <v>0.549869047619048</v>
      </c>
      <c r="AH308" s="163" t="n">
        <f aca="false">+AG308+AH307</f>
        <v>0.599885714285714</v>
      </c>
      <c r="AI308" s="163" t="n">
        <f aca="false">+AH308+AI307</f>
        <v>0.649902380952381</v>
      </c>
      <c r="AJ308" s="163" t="n">
        <f aca="false">+AI308+AJ307</f>
        <v>0.699919047619048</v>
      </c>
      <c r="AK308" s="163" t="n">
        <f aca="false">+AJ308+AK307</f>
        <v>0.749935714285714</v>
      </c>
      <c r="AL308" s="163" t="n">
        <f aca="false">+AK308+AL307</f>
        <v>0.799952380952381</v>
      </c>
      <c r="AM308" s="163" t="n">
        <f aca="false">+AL308+AM307</f>
        <v>0.849969047619048</v>
      </c>
      <c r="AN308" s="163" t="n">
        <f aca="false">+AM308+AN307</f>
        <v>0.899985714285715</v>
      </c>
      <c r="AO308" s="163" t="n">
        <f aca="false">+AN308+AO307</f>
        <v>0.950002380952381</v>
      </c>
      <c r="AP308" s="163" t="n">
        <f aca="false">+AO308+AP307</f>
        <v>0.950002380952381</v>
      </c>
      <c r="AQ308" s="163" t="n">
        <f aca="false">+AP308+AQ307</f>
        <v>0.950002380952381</v>
      </c>
      <c r="AR308" s="163" t="n">
        <f aca="false">+AQ308+AR307</f>
        <v>0.950002380952381</v>
      </c>
      <c r="AS308" s="163" t="n">
        <f aca="false">+AR308+AS307</f>
        <v>0.950002380952381</v>
      </c>
      <c r="AT308" s="163" t="n">
        <f aca="false">+AS308+AT307</f>
        <v>1.00000238095238</v>
      </c>
      <c r="AU308" s="163" t="n">
        <f aca="false">+AT308+AU307</f>
        <v>1.00000238095238</v>
      </c>
      <c r="AV308" s="163" t="n">
        <f aca="false">+AU308+AV307</f>
        <v>1.00000238095238</v>
      </c>
      <c r="AW308" s="163" t="n">
        <f aca="false">+AV308+AW307</f>
        <v>1.00000238095238</v>
      </c>
      <c r="AX308" s="163" t="n">
        <f aca="false">+AW308+AX307</f>
        <v>1.00000238095238</v>
      </c>
      <c r="AY308" s="163" t="n">
        <f aca="false">+AX308+AY307</f>
        <v>1.00000238095238</v>
      </c>
      <c r="AZ308" s="163" t="n">
        <f aca="false">+AY308+AZ307</f>
        <v>1.00000238095238</v>
      </c>
      <c r="BA308" s="163" t="n">
        <f aca="false">+AZ308+BA307</f>
        <v>1.00000238095238</v>
      </c>
      <c r="BB308" s="163" t="n">
        <f aca="false">+BA308+BB307</f>
        <v>1.00000238095238</v>
      </c>
      <c r="BC308" s="165"/>
      <c r="BD308" s="162"/>
    </row>
    <row r="309" customFormat="false" ht="12.75" hidden="false" customHeight="false" outlineLevel="0" collapsed="false">
      <c r="A309" s="155"/>
      <c r="B309" s="162" t="s">
        <v>130</v>
      </c>
      <c r="C309" s="157"/>
      <c r="D309" s="163" t="n">
        <v>0</v>
      </c>
      <c r="E309" s="163" t="n">
        <v>0</v>
      </c>
      <c r="F309" s="163" t="n">
        <v>0</v>
      </c>
      <c r="G309" s="163" t="n">
        <v>0</v>
      </c>
      <c r="H309" s="163" t="n">
        <v>0</v>
      </c>
      <c r="I309" s="163" t="n">
        <v>0</v>
      </c>
      <c r="J309" s="163" t="n">
        <v>0</v>
      </c>
      <c r="K309" s="163" t="n">
        <v>0</v>
      </c>
      <c r="L309" s="163" t="n">
        <v>0</v>
      </c>
      <c r="M309" s="163" t="n">
        <v>0</v>
      </c>
      <c r="N309" s="163" t="n">
        <v>0.05</v>
      </c>
      <c r="O309" s="163" t="n">
        <v>0</v>
      </c>
      <c r="P309" s="163" t="n">
        <v>0</v>
      </c>
      <c r="Q309" s="163" t="n">
        <v>0</v>
      </c>
      <c r="R309" s="163" t="n">
        <v>0</v>
      </c>
      <c r="S309" s="163" t="n">
        <v>0</v>
      </c>
      <c r="T309" s="163" t="n">
        <v>0</v>
      </c>
      <c r="U309" s="163" t="n">
        <v>0</v>
      </c>
      <c r="V309" s="163" t="n">
        <v>0</v>
      </c>
      <c r="W309" s="163" t="n">
        <v>0</v>
      </c>
      <c r="X309" s="163" t="n">
        <f aca="false">+(0.34-0.05)/18</f>
        <v>0.0161111111111111</v>
      </c>
      <c r="Y309" s="163" t="n">
        <f aca="false">+(0.34-0.05)/18</f>
        <v>0.0161111111111111</v>
      </c>
      <c r="Z309" s="163" t="n">
        <f aca="false">+(0.34-0.05)/18</f>
        <v>0.0161111111111111</v>
      </c>
      <c r="AA309" s="163" t="n">
        <f aca="false">+(0.34-0.05)/18</f>
        <v>0.0161111111111111</v>
      </c>
      <c r="AB309" s="163" t="n">
        <f aca="false">+(0.34-0.05)/18</f>
        <v>0.0161111111111111</v>
      </c>
      <c r="AC309" s="163" t="n">
        <f aca="false">+(0.34-0.05)/18</f>
        <v>0.0161111111111111</v>
      </c>
      <c r="AD309" s="164" t="n">
        <f aca="false">+(0.34-0.05)/18</f>
        <v>0.0161111111111111</v>
      </c>
      <c r="AE309" s="163" t="n">
        <f aca="false">+(0.34-0.05)/18</f>
        <v>0.0161111111111111</v>
      </c>
      <c r="AF309" s="163" t="n">
        <f aca="false">+(0.34-0.05)/18</f>
        <v>0.0161111111111111</v>
      </c>
      <c r="AG309" s="163" t="n">
        <f aca="false">+(0.34-0.05)/18</f>
        <v>0.0161111111111111</v>
      </c>
      <c r="AH309" s="163" t="n">
        <f aca="false">+(0.34-0.05)/18</f>
        <v>0.0161111111111111</v>
      </c>
      <c r="AI309" s="163" t="n">
        <f aca="false">+(0.34-0.05)/18</f>
        <v>0.0161111111111111</v>
      </c>
      <c r="AJ309" s="163" t="n">
        <f aca="false">+(0.34-0.05)/18</f>
        <v>0.0161111111111111</v>
      </c>
      <c r="AK309" s="163" t="n">
        <f aca="false">+(0.34-0.05)/18</f>
        <v>0.0161111111111111</v>
      </c>
      <c r="AL309" s="163" t="n">
        <f aca="false">+(0.34-0.05)/18</f>
        <v>0.0161111111111111</v>
      </c>
      <c r="AM309" s="163" t="n">
        <f aca="false">+(0.34-0.05)/18</f>
        <v>0.0161111111111111</v>
      </c>
      <c r="AN309" s="163" t="n">
        <f aca="false">+(0.34-0.05)/18</f>
        <v>0.0161111111111111</v>
      </c>
      <c r="AO309" s="163" t="n">
        <f aca="false">+(0.34-0.05)/18</f>
        <v>0.0161111111111111</v>
      </c>
      <c r="AP309" s="163" t="n">
        <v>0.66</v>
      </c>
      <c r="AQ309" s="163" t="n">
        <v>0</v>
      </c>
      <c r="AR309" s="163" t="n">
        <v>0</v>
      </c>
      <c r="AS309" s="163" t="n">
        <v>0</v>
      </c>
      <c r="AT309" s="163" t="n">
        <v>0</v>
      </c>
      <c r="AU309" s="163" t="n">
        <v>0</v>
      </c>
      <c r="AV309" s="163" t="n">
        <v>0</v>
      </c>
      <c r="AW309" s="163" t="n">
        <v>0</v>
      </c>
      <c r="AX309" s="163" t="n">
        <v>0</v>
      </c>
      <c r="AY309" s="163" t="n">
        <v>0</v>
      </c>
      <c r="AZ309" s="163" t="n">
        <v>0</v>
      </c>
      <c r="BA309" s="163" t="n">
        <v>0</v>
      </c>
      <c r="BB309" s="163" t="n">
        <v>0</v>
      </c>
      <c r="BC309" s="165" t="n">
        <f aca="false">SUM(D309:BB309)</f>
        <v>1</v>
      </c>
      <c r="BD309" s="162"/>
    </row>
    <row r="310" customFormat="false" ht="12.75" hidden="false" customHeight="false" outlineLevel="0" collapsed="false">
      <c r="A310" s="155"/>
      <c r="B310" s="162" t="s">
        <v>131</v>
      </c>
      <c r="C310" s="157"/>
      <c r="D310" s="163" t="n">
        <f aca="false">D309</f>
        <v>0</v>
      </c>
      <c r="E310" s="163" t="n">
        <f aca="false">+D310+E309</f>
        <v>0</v>
      </c>
      <c r="F310" s="163" t="n">
        <f aca="false">+E310+F309</f>
        <v>0</v>
      </c>
      <c r="G310" s="163" t="n">
        <f aca="false">+F310+G309</f>
        <v>0</v>
      </c>
      <c r="H310" s="163" t="n">
        <f aca="false">+G310+H309</f>
        <v>0</v>
      </c>
      <c r="I310" s="163" t="n">
        <f aca="false">+H310+I309</f>
        <v>0</v>
      </c>
      <c r="J310" s="163" t="n">
        <f aca="false">+I310+J309</f>
        <v>0</v>
      </c>
      <c r="K310" s="163" t="n">
        <f aca="false">+J310+K309</f>
        <v>0</v>
      </c>
      <c r="L310" s="163" t="n">
        <f aca="false">+K310+L309</f>
        <v>0</v>
      </c>
      <c r="M310" s="163" t="n">
        <f aca="false">+L310+M309</f>
        <v>0</v>
      </c>
      <c r="N310" s="163" t="n">
        <f aca="false">+M310+N309</f>
        <v>0.05</v>
      </c>
      <c r="O310" s="163" t="n">
        <f aca="false">+N310+O309</f>
        <v>0.05</v>
      </c>
      <c r="P310" s="163" t="n">
        <f aca="false">+O310+P309</f>
        <v>0.05</v>
      </c>
      <c r="Q310" s="163" t="n">
        <f aca="false">+P310+Q309</f>
        <v>0.05</v>
      </c>
      <c r="R310" s="163" t="n">
        <f aca="false">+Q310+R309</f>
        <v>0.05</v>
      </c>
      <c r="S310" s="163" t="n">
        <f aca="false">+R310+S309</f>
        <v>0.05</v>
      </c>
      <c r="T310" s="163" t="n">
        <f aca="false">+S310+T309</f>
        <v>0.05</v>
      </c>
      <c r="U310" s="163" t="n">
        <f aca="false">+T310+U309</f>
        <v>0.05</v>
      </c>
      <c r="V310" s="163" t="n">
        <f aca="false">+U310+V309</f>
        <v>0.05</v>
      </c>
      <c r="W310" s="163" t="n">
        <f aca="false">+V310+W309</f>
        <v>0.05</v>
      </c>
      <c r="X310" s="163" t="n">
        <f aca="false">+W310+X309</f>
        <v>0.0661111111111111</v>
      </c>
      <c r="Y310" s="163" t="n">
        <f aca="false">+X310+Y309</f>
        <v>0.0822222222222222</v>
      </c>
      <c r="Z310" s="163" t="n">
        <f aca="false">+Y310+Z309</f>
        <v>0.0983333333333334</v>
      </c>
      <c r="AA310" s="163" t="n">
        <f aca="false">+Z310+AA309</f>
        <v>0.114444444444444</v>
      </c>
      <c r="AB310" s="163" t="n">
        <f aca="false">+AA310+AB309</f>
        <v>0.130555555555556</v>
      </c>
      <c r="AC310" s="163" t="n">
        <f aca="false">+AB310+AC309</f>
        <v>0.146666666666667</v>
      </c>
      <c r="AD310" s="164" t="n">
        <f aca="false">+AC310+AD309</f>
        <v>0.162777777777778</v>
      </c>
      <c r="AE310" s="163" t="n">
        <f aca="false">+AD310+AE309</f>
        <v>0.178888888888889</v>
      </c>
      <c r="AF310" s="163" t="n">
        <f aca="false">+AE310+AF309</f>
        <v>0.195</v>
      </c>
      <c r="AG310" s="163" t="n">
        <f aca="false">+AF310+AG309</f>
        <v>0.211111111111111</v>
      </c>
      <c r="AH310" s="163" t="n">
        <f aca="false">+AG310+AH309</f>
        <v>0.227222222222222</v>
      </c>
      <c r="AI310" s="163" t="n">
        <f aca="false">+AH310+AI309</f>
        <v>0.243333333333333</v>
      </c>
      <c r="AJ310" s="163" t="n">
        <f aca="false">+AI310+AJ309</f>
        <v>0.259444444444444</v>
      </c>
      <c r="AK310" s="163" t="n">
        <f aca="false">+AJ310+AK309</f>
        <v>0.275555555555556</v>
      </c>
      <c r="AL310" s="163" t="n">
        <f aca="false">+AK310+AL309</f>
        <v>0.291666666666667</v>
      </c>
      <c r="AM310" s="163" t="n">
        <f aca="false">+AL310+AM309</f>
        <v>0.307777777777778</v>
      </c>
      <c r="AN310" s="163" t="n">
        <f aca="false">+AM310+AN309</f>
        <v>0.323888888888889</v>
      </c>
      <c r="AO310" s="163" t="n">
        <f aca="false">+AN310+AO309</f>
        <v>0.34</v>
      </c>
      <c r="AP310" s="163" t="n">
        <f aca="false">+AO310+AP309</f>
        <v>1</v>
      </c>
      <c r="AQ310" s="163" t="n">
        <f aca="false">+AP310+AQ309</f>
        <v>1</v>
      </c>
      <c r="AR310" s="163" t="n">
        <f aca="false">+AQ310+AR309</f>
        <v>1</v>
      </c>
      <c r="AS310" s="163" t="n">
        <f aca="false">+AR310+AS309</f>
        <v>1</v>
      </c>
      <c r="AT310" s="163" t="n">
        <f aca="false">+AS310+AT309</f>
        <v>1</v>
      </c>
      <c r="AU310" s="163" t="n">
        <f aca="false">+AT310+AU309</f>
        <v>1</v>
      </c>
      <c r="AV310" s="163" t="n">
        <f aca="false">+AU310+AV309</f>
        <v>1</v>
      </c>
      <c r="AW310" s="163" t="n">
        <f aca="false">+AV310+AW309</f>
        <v>1</v>
      </c>
      <c r="AX310" s="163" t="n">
        <f aca="false">+AW310+AX309</f>
        <v>1</v>
      </c>
      <c r="AY310" s="163" t="n">
        <f aca="false">+AX310+AY309</f>
        <v>1</v>
      </c>
      <c r="AZ310" s="163" t="n">
        <f aca="false">+AY310+AZ309</f>
        <v>1</v>
      </c>
      <c r="BA310" s="163" t="n">
        <f aca="false">+AZ310+BA309</f>
        <v>1</v>
      </c>
      <c r="BB310" s="163" t="n">
        <f aca="false">+BA310+BB309</f>
        <v>1</v>
      </c>
      <c r="BC310" s="165"/>
      <c r="BD310" s="162"/>
    </row>
    <row r="311" customFormat="false" ht="12.75" hidden="false" customHeight="false" outlineLevel="0" collapsed="false">
      <c r="A311" s="155"/>
      <c r="B311" s="167"/>
      <c r="C311" s="157"/>
      <c r="D311" s="168"/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168"/>
      <c r="P311" s="168"/>
      <c r="Q311" s="168"/>
      <c r="R311" s="168"/>
      <c r="S311" s="168"/>
      <c r="T311" s="168"/>
      <c r="U311" s="168"/>
      <c r="V311" s="168"/>
      <c r="W311" s="168"/>
      <c r="X311" s="168"/>
      <c r="Y311" s="168"/>
      <c r="Z311" s="168"/>
      <c r="AA311" s="168"/>
      <c r="AB311" s="168"/>
      <c r="AC311" s="168"/>
      <c r="AD311" s="169"/>
      <c r="AE311" s="168"/>
      <c r="AF311" s="168"/>
      <c r="AG311" s="168"/>
      <c r="AH311" s="168"/>
      <c r="AI311" s="168"/>
      <c r="AJ311" s="168"/>
      <c r="AK311" s="168"/>
      <c r="AL311" s="168"/>
      <c r="AM311" s="168"/>
      <c r="AN311" s="168"/>
      <c r="AO311" s="168"/>
      <c r="AP311" s="168"/>
      <c r="AQ311" s="168"/>
      <c r="AR311" s="168"/>
      <c r="AS311" s="168"/>
      <c r="AT311" s="168"/>
      <c r="AU311" s="168"/>
      <c r="AV311" s="168"/>
      <c r="AW311" s="168"/>
      <c r="AX311" s="168"/>
      <c r="AY311" s="168"/>
      <c r="AZ311" s="168"/>
      <c r="BA311" s="168"/>
      <c r="BB311" s="168"/>
      <c r="BC311" s="170"/>
      <c r="BD311" s="167"/>
    </row>
    <row r="312" customFormat="false" ht="12.75" hidden="false" customHeight="false" outlineLevel="0" collapsed="false">
      <c r="A312" s="155"/>
      <c r="B312" s="172" t="s">
        <v>132</v>
      </c>
      <c r="C312" s="173" t="n">
        <v>14.8</v>
      </c>
      <c r="D312" s="174" t="n">
        <f aca="false">+D308*$C312</f>
        <v>0</v>
      </c>
      <c r="E312" s="174" t="n">
        <f aca="false">+E308*$C312</f>
        <v>0</v>
      </c>
      <c r="F312" s="174" t="n">
        <f aca="false">+F308*$C312</f>
        <v>0</v>
      </c>
      <c r="G312" s="174" t="n">
        <f aca="false">+G308*$C312</f>
        <v>0</v>
      </c>
      <c r="H312" s="174" t="n">
        <f aca="false">+H308*$C312</f>
        <v>0</v>
      </c>
      <c r="I312" s="174" t="n">
        <f aca="false">+I308*$C312</f>
        <v>0</v>
      </c>
      <c r="J312" s="174" t="n">
        <f aca="false">+J308*$C312</f>
        <v>0</v>
      </c>
      <c r="K312" s="174" t="n">
        <f aca="false">+K308*$C312</f>
        <v>0</v>
      </c>
      <c r="L312" s="174" t="n">
        <f aca="false">+L308*$C312</f>
        <v>0</v>
      </c>
      <c r="M312" s="174" t="n">
        <f aca="false">+M308*$C312</f>
        <v>0</v>
      </c>
      <c r="N312" s="174" t="n">
        <f aca="false">+N308*$C312</f>
        <v>0.735595238095238</v>
      </c>
      <c r="O312" s="174" t="n">
        <f aca="false">+O308*$C312</f>
        <v>0.735595238095238</v>
      </c>
      <c r="P312" s="174" t="n">
        <f aca="false">+P308*$C312</f>
        <v>0.735595238095238</v>
      </c>
      <c r="Q312" s="174" t="n">
        <f aca="false">+Q308*$C312</f>
        <v>0.735595238095238</v>
      </c>
      <c r="R312" s="174" t="n">
        <f aca="false">+R308*$C312</f>
        <v>0.735595238095238</v>
      </c>
      <c r="S312" s="174" t="n">
        <f aca="false">+S308*$C312</f>
        <v>0.735595238095238</v>
      </c>
      <c r="T312" s="174" t="n">
        <f aca="false">+T308*$C312</f>
        <v>0.735595238095238</v>
      </c>
      <c r="U312" s="174" t="n">
        <f aca="false">+U308*$C312</f>
        <v>0.735595238095238</v>
      </c>
      <c r="V312" s="174" t="n">
        <f aca="false">+V308*$C312</f>
        <v>0.735595238095238</v>
      </c>
      <c r="W312" s="174" t="n">
        <f aca="false">+W308*$C312</f>
        <v>0.735595238095238</v>
      </c>
      <c r="X312" s="174" t="n">
        <f aca="false">+X308*$C312</f>
        <v>1.47584190476191</v>
      </c>
      <c r="Y312" s="174" t="n">
        <f aca="false">+Y308*$C312</f>
        <v>2.21608857142857</v>
      </c>
      <c r="Z312" s="174" t="n">
        <f aca="false">+Z308*$C312</f>
        <v>2.95633523809524</v>
      </c>
      <c r="AA312" s="174" t="n">
        <f aca="false">+AA308*$C312</f>
        <v>3.6965819047619</v>
      </c>
      <c r="AB312" s="174" t="n">
        <f aca="false">+AB308*$C312</f>
        <v>4.43682857142857</v>
      </c>
      <c r="AC312" s="174" t="n">
        <f aca="false">+AC308*$C312</f>
        <v>5.17707523809524</v>
      </c>
      <c r="AD312" s="175" t="n">
        <f aca="false">+AD308*$C312</f>
        <v>5.91732190476191</v>
      </c>
      <c r="AE312" s="174" t="n">
        <f aca="false">+AE308*$C312</f>
        <v>6.65756857142857</v>
      </c>
      <c r="AF312" s="174" t="n">
        <f aca="false">+AF308*$C312</f>
        <v>7.39781523809524</v>
      </c>
      <c r="AG312" s="174" t="n">
        <f aca="false">+AG308*$C312</f>
        <v>8.1380619047619</v>
      </c>
      <c r="AH312" s="174" t="n">
        <f aca="false">+AH308*$C312</f>
        <v>8.87830857142857</v>
      </c>
      <c r="AI312" s="174" t="n">
        <f aca="false">+AI308*$C312</f>
        <v>9.61855523809524</v>
      </c>
      <c r="AJ312" s="174" t="n">
        <f aca="false">+AJ308*$C312</f>
        <v>10.3588019047619</v>
      </c>
      <c r="AK312" s="174" t="n">
        <f aca="false">+AK308*$C312</f>
        <v>11.0990485714286</v>
      </c>
      <c r="AL312" s="174" t="n">
        <f aca="false">+AL308*$C312</f>
        <v>11.8392952380952</v>
      </c>
      <c r="AM312" s="174" t="n">
        <f aca="false">+AM308*$C312</f>
        <v>12.5795419047619</v>
      </c>
      <c r="AN312" s="174" t="n">
        <f aca="false">+AN308*$C312</f>
        <v>13.3197885714286</v>
      </c>
      <c r="AO312" s="174" t="n">
        <f aca="false">+AO308*$C312</f>
        <v>14.0600352380952</v>
      </c>
      <c r="AP312" s="174" t="n">
        <f aca="false">+AP308*$C312</f>
        <v>14.0600352380952</v>
      </c>
      <c r="AQ312" s="174" t="n">
        <f aca="false">+AQ308*$C312</f>
        <v>14.0600352380952</v>
      </c>
      <c r="AR312" s="174" t="n">
        <f aca="false">+AR308*$C312</f>
        <v>14.0600352380952</v>
      </c>
      <c r="AS312" s="174" t="n">
        <f aca="false">+AS308*$C312</f>
        <v>14.0600352380952</v>
      </c>
      <c r="AT312" s="174" t="n">
        <f aca="false">+AT308*$C312</f>
        <v>14.8000352380952</v>
      </c>
      <c r="AU312" s="174" t="n">
        <f aca="false">+AU308*$C312</f>
        <v>14.8000352380952</v>
      </c>
      <c r="AV312" s="174" t="n">
        <f aca="false">+AV308*$C312</f>
        <v>14.8000352380952</v>
      </c>
      <c r="AW312" s="174" t="n">
        <f aca="false">+AW308*$C312</f>
        <v>14.8000352380952</v>
      </c>
      <c r="AX312" s="174" t="n">
        <f aca="false">+AX308*$C312</f>
        <v>14.8000352380952</v>
      </c>
      <c r="AY312" s="174" t="n">
        <f aca="false">+AY308*$C312</f>
        <v>14.8000352380952</v>
      </c>
      <c r="AZ312" s="174" t="n">
        <f aca="false">+AZ308*$C312</f>
        <v>14.8000352380952</v>
      </c>
      <c r="BA312" s="174" t="n">
        <f aca="false">+BA308*$C312</f>
        <v>14.8000352380952</v>
      </c>
      <c r="BB312" s="174" t="n">
        <f aca="false">+BB308*$C312</f>
        <v>14.8000352380952</v>
      </c>
      <c r="BC312" s="176"/>
      <c r="BD312" s="177"/>
      <c r="BE312" s="177"/>
      <c r="BF312" s="177"/>
      <c r="BG312" s="177"/>
      <c r="BH312" s="177"/>
      <c r="BI312" s="177"/>
      <c r="BJ312" s="177"/>
      <c r="BK312" s="177"/>
      <c r="BL312" s="177"/>
      <c r="BM312" s="177"/>
      <c r="BN312" s="177"/>
      <c r="BO312" s="177"/>
      <c r="BP312" s="177"/>
      <c r="BQ312" s="177"/>
      <c r="BR312" s="177"/>
      <c r="BS312" s="177"/>
      <c r="BT312" s="177"/>
      <c r="BU312" s="177"/>
      <c r="BV312" s="177"/>
      <c r="BW312" s="177"/>
      <c r="BX312" s="177"/>
      <c r="BY312" s="177"/>
      <c r="BZ312" s="177"/>
      <c r="CA312" s="177"/>
      <c r="CB312" s="177"/>
      <c r="CC312" s="177"/>
      <c r="CD312" s="177"/>
      <c r="CE312" s="177"/>
      <c r="CF312" s="177"/>
      <c r="CG312" s="177"/>
      <c r="CH312" s="177"/>
      <c r="CI312" s="177"/>
      <c r="CJ312" s="177"/>
      <c r="CK312" s="177"/>
    </row>
    <row r="313" customFormat="false" ht="13.5" hidden="false" customHeight="false" outlineLevel="0" collapsed="false">
      <c r="A313" s="155"/>
      <c r="B313" s="178" t="s">
        <v>133</v>
      </c>
      <c r="C313" s="179" t="str">
        <f aca="false">+'NTP or Sold'!C30</f>
        <v>Committed</v>
      </c>
      <c r="D313" s="180" t="n">
        <f aca="false">+D310*$C312</f>
        <v>0</v>
      </c>
      <c r="E313" s="180" t="n">
        <f aca="false">+E310*$C312</f>
        <v>0</v>
      </c>
      <c r="F313" s="180" t="n">
        <f aca="false">+F310*$C312</f>
        <v>0</v>
      </c>
      <c r="G313" s="180" t="n">
        <f aca="false">+G310*$C312</f>
        <v>0</v>
      </c>
      <c r="H313" s="180" t="n">
        <f aca="false">+H310*$C312</f>
        <v>0</v>
      </c>
      <c r="I313" s="180" t="n">
        <f aca="false">+I310*$C312</f>
        <v>0</v>
      </c>
      <c r="J313" s="180" t="n">
        <f aca="false">+J310*$C312</f>
        <v>0</v>
      </c>
      <c r="K313" s="180" t="n">
        <f aca="false">+K310*$C312</f>
        <v>0</v>
      </c>
      <c r="L313" s="180" t="n">
        <f aca="false">+L310*$C312</f>
        <v>0</v>
      </c>
      <c r="M313" s="180" t="n">
        <f aca="false">+M310*$C312</f>
        <v>0</v>
      </c>
      <c r="N313" s="180" t="n">
        <f aca="false">+N310*$C312</f>
        <v>0.74</v>
      </c>
      <c r="O313" s="180" t="n">
        <f aca="false">+O310*$C312</f>
        <v>0.74</v>
      </c>
      <c r="P313" s="180" t="n">
        <f aca="false">+P310*$C312</f>
        <v>0.74</v>
      </c>
      <c r="Q313" s="180" t="n">
        <f aca="false">+Q310*$C312</f>
        <v>0.74</v>
      </c>
      <c r="R313" s="180" t="n">
        <f aca="false">+R310*$C312</f>
        <v>0.74</v>
      </c>
      <c r="S313" s="180" t="n">
        <f aca="false">+S310*$C312</f>
        <v>0.74</v>
      </c>
      <c r="T313" s="180" t="n">
        <f aca="false">+T310*$C312</f>
        <v>0.74</v>
      </c>
      <c r="U313" s="180" t="n">
        <f aca="false">+U310*$C312</f>
        <v>0.74</v>
      </c>
      <c r="V313" s="180" t="n">
        <f aca="false">+V310*$C312</f>
        <v>0.74</v>
      </c>
      <c r="W313" s="180" t="n">
        <f aca="false">+W310*$C312</f>
        <v>0.74</v>
      </c>
      <c r="X313" s="180" t="n">
        <f aca="false">+X310*$C312</f>
        <v>0.978444444444445</v>
      </c>
      <c r="Y313" s="180" t="n">
        <f aca="false">+Y310*$C312</f>
        <v>1.21688888888889</v>
      </c>
      <c r="Z313" s="180" t="n">
        <f aca="false">+Z310*$C312</f>
        <v>1.45533333333333</v>
      </c>
      <c r="AA313" s="180" t="n">
        <f aca="false">+AA310*$C312</f>
        <v>1.69377777777778</v>
      </c>
      <c r="AB313" s="180" t="n">
        <f aca="false">+AB310*$C312</f>
        <v>1.93222222222222</v>
      </c>
      <c r="AC313" s="180" t="n">
        <f aca="false">+AC310*$C312</f>
        <v>2.17066666666667</v>
      </c>
      <c r="AD313" s="181" t="n">
        <f aca="false">+AD310*$C312</f>
        <v>2.40911111111111</v>
      </c>
      <c r="AE313" s="180" t="n">
        <f aca="false">+AE310*$C312</f>
        <v>2.64755555555556</v>
      </c>
      <c r="AF313" s="180" t="n">
        <f aca="false">+AF310*$C312</f>
        <v>2.886</v>
      </c>
      <c r="AG313" s="180" t="n">
        <f aca="false">+AG310*$C312</f>
        <v>3.12444444444445</v>
      </c>
      <c r="AH313" s="180" t="n">
        <f aca="false">+AH310*$C312</f>
        <v>3.36288888888889</v>
      </c>
      <c r="AI313" s="180" t="n">
        <f aca="false">+AI310*$C312</f>
        <v>3.60133333333333</v>
      </c>
      <c r="AJ313" s="180" t="n">
        <f aca="false">+AJ310*$C312</f>
        <v>3.83977777777778</v>
      </c>
      <c r="AK313" s="180" t="n">
        <f aca="false">+AK310*$C312</f>
        <v>4.07822222222222</v>
      </c>
      <c r="AL313" s="180" t="n">
        <f aca="false">+AL310*$C312</f>
        <v>4.31666666666667</v>
      </c>
      <c r="AM313" s="180" t="n">
        <f aca="false">+AM310*$C312</f>
        <v>4.55511111111111</v>
      </c>
      <c r="AN313" s="180" t="n">
        <f aca="false">+AN310*$C312</f>
        <v>4.79355555555556</v>
      </c>
      <c r="AO313" s="180" t="n">
        <f aca="false">+AO310*$C312</f>
        <v>5.032</v>
      </c>
      <c r="AP313" s="180" t="n">
        <f aca="false">+AP310*$C312</f>
        <v>14.8</v>
      </c>
      <c r="AQ313" s="180" t="n">
        <f aca="false">+AQ310*$C312</f>
        <v>14.8</v>
      </c>
      <c r="AR313" s="180" t="n">
        <f aca="false">+AR310*$C312</f>
        <v>14.8</v>
      </c>
      <c r="AS313" s="180" t="n">
        <f aca="false">+AS310*$C312</f>
        <v>14.8</v>
      </c>
      <c r="AT313" s="180" t="n">
        <f aca="false">+AT310*$C312</f>
        <v>14.8</v>
      </c>
      <c r="AU313" s="180" t="n">
        <f aca="false">+AU310*$C312</f>
        <v>14.8</v>
      </c>
      <c r="AV313" s="180" t="n">
        <f aca="false">+AV310*$C312</f>
        <v>14.8</v>
      </c>
      <c r="AW313" s="180" t="n">
        <f aca="false">+AW310*$C312</f>
        <v>14.8</v>
      </c>
      <c r="AX313" s="180" t="n">
        <f aca="false">+AX310*$C312</f>
        <v>14.8</v>
      </c>
      <c r="AY313" s="180" t="n">
        <f aca="false">+AY310*$C312</f>
        <v>14.8</v>
      </c>
      <c r="AZ313" s="180" t="n">
        <f aca="false">+AZ310*$C312</f>
        <v>14.8</v>
      </c>
      <c r="BA313" s="180" t="n">
        <f aca="false">+BA310*$C312</f>
        <v>14.8</v>
      </c>
      <c r="BB313" s="180" t="n">
        <f aca="false">+BB310*$C312</f>
        <v>14.8</v>
      </c>
      <c r="BC313" s="182"/>
      <c r="BD313" s="183"/>
      <c r="BE313" s="183"/>
      <c r="BF313" s="183"/>
      <c r="BG313" s="183"/>
      <c r="BH313" s="183"/>
      <c r="BI313" s="183"/>
      <c r="BJ313" s="183"/>
      <c r="BK313" s="183"/>
      <c r="BL313" s="183"/>
      <c r="BM313" s="183"/>
      <c r="BN313" s="183"/>
      <c r="BO313" s="183"/>
      <c r="BP313" s="183"/>
      <c r="BQ313" s="183"/>
      <c r="BR313" s="183"/>
      <c r="BS313" s="183"/>
      <c r="BT313" s="183"/>
      <c r="BU313" s="183"/>
      <c r="BV313" s="183"/>
      <c r="BW313" s="183"/>
      <c r="BX313" s="183"/>
      <c r="BY313" s="183"/>
      <c r="BZ313" s="183"/>
      <c r="CA313" s="183"/>
      <c r="CB313" s="183"/>
      <c r="CC313" s="183"/>
      <c r="CD313" s="183"/>
      <c r="CE313" s="183"/>
      <c r="CF313" s="183"/>
      <c r="CG313" s="183"/>
      <c r="CH313" s="183"/>
      <c r="CI313" s="183"/>
      <c r="CJ313" s="183"/>
      <c r="CK313" s="183"/>
    </row>
    <row r="314" customFormat="false" ht="15" hidden="false" customHeight="true" outlineLevel="0" collapsed="false">
      <c r="A314" s="155" t="n">
        <f aca="false">+'NTP or Sold'!A386+1</f>
        <v>9</v>
      </c>
      <c r="B314" s="184" t="str">
        <f aca="false">+'NTP or Sold'!G31</f>
        <v>7FA</v>
      </c>
      <c r="C314" s="185" t="str">
        <f aca="false">+'NTP or Sold'!S31</f>
        <v>Pastoria (ENA)</v>
      </c>
      <c r="D314" s="186"/>
      <c r="E314" s="186"/>
      <c r="F314" s="186"/>
      <c r="G314" s="186"/>
      <c r="H314" s="186"/>
      <c r="I314" s="186"/>
      <c r="J314" s="186"/>
      <c r="K314" s="186"/>
      <c r="L314" s="186"/>
      <c r="M314" s="186"/>
      <c r="N314" s="186"/>
      <c r="O314" s="186"/>
      <c r="P314" s="186"/>
      <c r="Q314" s="186"/>
      <c r="R314" s="186"/>
      <c r="S314" s="186"/>
      <c r="T314" s="186"/>
      <c r="U314" s="186"/>
      <c r="V314" s="186"/>
      <c r="W314" s="186"/>
      <c r="X314" s="186"/>
      <c r="Y314" s="186"/>
      <c r="Z314" s="186"/>
      <c r="AA314" s="186"/>
      <c r="AB314" s="186"/>
      <c r="AC314" s="186"/>
      <c r="AD314" s="159"/>
      <c r="AE314" s="186"/>
      <c r="AF314" s="186"/>
      <c r="AG314" s="186"/>
      <c r="AH314" s="186"/>
      <c r="AI314" s="186"/>
      <c r="AJ314" s="186"/>
      <c r="AK314" s="186"/>
      <c r="AL314" s="186"/>
      <c r="AM314" s="186"/>
      <c r="AN314" s="186"/>
      <c r="AO314" s="186"/>
      <c r="AP314" s="186"/>
      <c r="AQ314" s="186"/>
      <c r="AR314" s="186"/>
      <c r="AS314" s="186"/>
      <c r="AT314" s="186"/>
      <c r="AU314" s="186"/>
      <c r="AV314" s="186"/>
      <c r="AW314" s="186"/>
      <c r="AX314" s="186"/>
      <c r="AY314" s="186"/>
      <c r="AZ314" s="186"/>
      <c r="BA314" s="186"/>
      <c r="BB314" s="186"/>
      <c r="BC314" s="187"/>
    </row>
    <row r="315" customFormat="false" ht="12.75" hidden="false" customHeight="false" outlineLevel="0" collapsed="false">
      <c r="A315" s="155"/>
      <c r="B315" s="189" t="s">
        <v>128</v>
      </c>
      <c r="C315" s="185"/>
      <c r="D315" s="190"/>
      <c r="E315" s="190"/>
      <c r="F315" s="190"/>
      <c r="G315" s="190"/>
      <c r="H315" s="190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64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0"/>
      <c r="AT315" s="190"/>
      <c r="AU315" s="190"/>
      <c r="AV315" s="190"/>
      <c r="AW315" s="190"/>
      <c r="AX315" s="190"/>
      <c r="AY315" s="190"/>
      <c r="AZ315" s="190"/>
      <c r="BA315" s="190"/>
      <c r="BB315" s="190"/>
      <c r="BC315" s="191" t="n">
        <f aca="false">SUM(D315:BB315)</f>
        <v>0</v>
      </c>
      <c r="BD315" s="189"/>
    </row>
    <row r="316" customFormat="false" ht="12.75" hidden="false" customHeight="false" outlineLevel="0" collapsed="false">
      <c r="A316" s="155"/>
      <c r="B316" s="189" t="s">
        <v>129</v>
      </c>
      <c r="C316" s="185"/>
      <c r="D316" s="190"/>
      <c r="E316" s="190"/>
      <c r="F316" s="190"/>
      <c r="G316" s="190"/>
      <c r="H316" s="190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64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0"/>
      <c r="AT316" s="190"/>
      <c r="AU316" s="190"/>
      <c r="AV316" s="190"/>
      <c r="AW316" s="190"/>
      <c r="AX316" s="190"/>
      <c r="AY316" s="190"/>
      <c r="AZ316" s="190"/>
      <c r="BA316" s="190"/>
      <c r="BB316" s="190"/>
      <c r="BC316" s="191"/>
      <c r="BD316" s="189"/>
    </row>
    <row r="317" customFormat="false" ht="12.75" hidden="false" customHeight="false" outlineLevel="0" collapsed="false">
      <c r="A317" s="155"/>
      <c r="B317" s="189" t="s">
        <v>130</v>
      </c>
      <c r="C317" s="185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64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0"/>
      <c r="AT317" s="190"/>
      <c r="AU317" s="190"/>
      <c r="AV317" s="190"/>
      <c r="AW317" s="190"/>
      <c r="AX317" s="190"/>
      <c r="AY317" s="190"/>
      <c r="AZ317" s="190"/>
      <c r="BA317" s="190"/>
      <c r="BB317" s="190"/>
      <c r="BC317" s="191" t="n">
        <f aca="false">SUM(D317:BB317)</f>
        <v>0</v>
      </c>
      <c r="BD317" s="189"/>
    </row>
    <row r="318" customFormat="false" ht="12.75" hidden="false" customHeight="false" outlineLevel="0" collapsed="false">
      <c r="A318" s="155"/>
      <c r="B318" s="189" t="s">
        <v>131</v>
      </c>
      <c r="C318" s="185"/>
      <c r="D318" s="190"/>
      <c r="E318" s="190"/>
      <c r="F318" s="190"/>
      <c r="G318" s="190"/>
      <c r="H318" s="190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64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0"/>
      <c r="AT318" s="190"/>
      <c r="AU318" s="190"/>
      <c r="AV318" s="190"/>
      <c r="AW318" s="190"/>
      <c r="AX318" s="190"/>
      <c r="AY318" s="190"/>
      <c r="AZ318" s="190"/>
      <c r="BA318" s="190"/>
      <c r="BB318" s="190"/>
      <c r="BC318" s="191"/>
      <c r="BD318" s="189"/>
    </row>
    <row r="319" customFormat="false" ht="12.75" hidden="false" customHeight="false" outlineLevel="0" collapsed="false">
      <c r="A319" s="155"/>
      <c r="B319" s="189"/>
      <c r="C319" s="193"/>
      <c r="D319" s="190"/>
      <c r="E319" s="190"/>
      <c r="F319" s="190"/>
      <c r="G319" s="190"/>
      <c r="H319" s="190"/>
      <c r="I319" s="190"/>
      <c r="J319" s="190"/>
      <c r="K319" s="190"/>
      <c r="L319" s="190"/>
      <c r="M319" s="190"/>
      <c r="N319" s="190"/>
      <c r="O319" s="190"/>
      <c r="P319" s="190"/>
      <c r="Q319" s="190"/>
      <c r="R319" s="190"/>
      <c r="S319" s="190"/>
      <c r="T319" s="190"/>
      <c r="U319" s="190"/>
      <c r="V319" s="190"/>
      <c r="W319" s="190"/>
      <c r="X319" s="190"/>
      <c r="Y319" s="190"/>
      <c r="Z319" s="190"/>
      <c r="AA319" s="190"/>
      <c r="AB319" s="190"/>
      <c r="AC319" s="190"/>
      <c r="AD319" s="164"/>
      <c r="AE319" s="190"/>
      <c r="AF319" s="190"/>
      <c r="AG319" s="190"/>
      <c r="AH319" s="190"/>
      <c r="AI319" s="190"/>
      <c r="AJ319" s="190"/>
      <c r="AK319" s="190"/>
      <c r="AL319" s="190"/>
      <c r="AM319" s="190"/>
      <c r="AN319" s="190"/>
      <c r="AO319" s="190"/>
      <c r="AP319" s="190"/>
      <c r="AQ319" s="190"/>
      <c r="AR319" s="190"/>
      <c r="AS319" s="190"/>
      <c r="AT319" s="190"/>
      <c r="AU319" s="190"/>
      <c r="AV319" s="190"/>
      <c r="AW319" s="190"/>
      <c r="AX319" s="190"/>
      <c r="AY319" s="190"/>
      <c r="AZ319" s="190"/>
      <c r="BA319" s="190"/>
      <c r="BB319" s="190"/>
      <c r="BC319" s="191"/>
      <c r="BD319" s="189"/>
    </row>
    <row r="320" customFormat="false" ht="12.75" hidden="false" customHeight="false" outlineLevel="0" collapsed="false">
      <c r="A320" s="155"/>
      <c r="B320" s="194" t="s">
        <v>132</v>
      </c>
      <c r="C320" s="195"/>
      <c r="D320" s="196" t="n">
        <f aca="false">+D316*$C320</f>
        <v>0</v>
      </c>
      <c r="E320" s="196" t="n">
        <f aca="false">+E316*$C320</f>
        <v>0</v>
      </c>
      <c r="F320" s="196" t="n">
        <f aca="false">+F316*$C320</f>
        <v>0</v>
      </c>
      <c r="G320" s="196" t="n">
        <f aca="false">+G316*$C320</f>
        <v>0</v>
      </c>
      <c r="H320" s="196" t="n">
        <f aca="false">+H316*$C320</f>
        <v>0</v>
      </c>
      <c r="I320" s="196" t="n">
        <f aca="false">+I316*$C320</f>
        <v>0</v>
      </c>
      <c r="J320" s="196" t="n">
        <f aca="false">+J316*$C320</f>
        <v>0</v>
      </c>
      <c r="K320" s="196" t="n">
        <f aca="false">+K316*$C320</f>
        <v>0</v>
      </c>
      <c r="L320" s="196" t="n">
        <f aca="false">+L316*$C320</f>
        <v>0</v>
      </c>
      <c r="M320" s="196" t="n">
        <f aca="false">+M316*$C320</f>
        <v>0</v>
      </c>
      <c r="N320" s="196" t="n">
        <f aca="false">+N316*$C320</f>
        <v>0</v>
      </c>
      <c r="O320" s="196" t="n">
        <f aca="false">+O316*$C320</f>
        <v>0</v>
      </c>
      <c r="P320" s="196" t="n">
        <f aca="false">+P316*$C320</f>
        <v>0</v>
      </c>
      <c r="Q320" s="196" t="n">
        <f aca="false">+Q316*$C320</f>
        <v>0</v>
      </c>
      <c r="R320" s="196" t="n">
        <f aca="false">+R316*$C320</f>
        <v>0</v>
      </c>
      <c r="S320" s="196" t="n">
        <f aca="false">+S316*$C320</f>
        <v>0</v>
      </c>
      <c r="T320" s="196" t="n">
        <f aca="false">+T316*$C320</f>
        <v>0</v>
      </c>
      <c r="U320" s="196" t="n">
        <f aca="false">+U316*$C320</f>
        <v>0</v>
      </c>
      <c r="V320" s="196" t="n">
        <f aca="false">+V316*$C320</f>
        <v>0</v>
      </c>
      <c r="W320" s="196" t="n">
        <f aca="false">+W316*$C320</f>
        <v>0</v>
      </c>
      <c r="X320" s="196" t="n">
        <f aca="false">+X316*$C320</f>
        <v>0</v>
      </c>
      <c r="Y320" s="196" t="n">
        <f aca="false">+Y316*$C320</f>
        <v>0</v>
      </c>
      <c r="Z320" s="196" t="n">
        <f aca="false">+Z316*$C320</f>
        <v>0</v>
      </c>
      <c r="AA320" s="196" t="n">
        <f aca="false">+AA316*$C320</f>
        <v>0</v>
      </c>
      <c r="AB320" s="196" t="n">
        <f aca="false">+AB316*$C320</f>
        <v>0</v>
      </c>
      <c r="AC320" s="196" t="n">
        <f aca="false">+AC316*$C320</f>
        <v>0</v>
      </c>
      <c r="AD320" s="175" t="n">
        <f aca="false">+AD316*$C320</f>
        <v>0</v>
      </c>
      <c r="AE320" s="196" t="n">
        <f aca="false">+AE316*$C320</f>
        <v>0</v>
      </c>
      <c r="AF320" s="196" t="n">
        <f aca="false">+AF316*$C320</f>
        <v>0</v>
      </c>
      <c r="AG320" s="196" t="n">
        <f aca="false">+AG316*$C320</f>
        <v>0</v>
      </c>
      <c r="AH320" s="196" t="n">
        <f aca="false">+AH316*$C320</f>
        <v>0</v>
      </c>
      <c r="AI320" s="196" t="n">
        <f aca="false">+AI316*$C320</f>
        <v>0</v>
      </c>
      <c r="AJ320" s="196" t="n">
        <f aca="false">+AJ316*$C320</f>
        <v>0</v>
      </c>
      <c r="AK320" s="196" t="n">
        <f aca="false">+AK316*$C320</f>
        <v>0</v>
      </c>
      <c r="AL320" s="196" t="n">
        <f aca="false">+AL316*$C320</f>
        <v>0</v>
      </c>
      <c r="AM320" s="196" t="n">
        <f aca="false">+AM316*$C320</f>
        <v>0</v>
      </c>
      <c r="AN320" s="196" t="n">
        <f aca="false">+AN316*$C320</f>
        <v>0</v>
      </c>
      <c r="AO320" s="196" t="n">
        <f aca="false">+AO316*$C320</f>
        <v>0</v>
      </c>
      <c r="AP320" s="196" t="n">
        <f aca="false">+AP316*$C320</f>
        <v>0</v>
      </c>
      <c r="AQ320" s="196" t="n">
        <f aca="false">+AQ316*$C320</f>
        <v>0</v>
      </c>
      <c r="AR320" s="196" t="n">
        <f aca="false">+AR316*$C320</f>
        <v>0</v>
      </c>
      <c r="AS320" s="196" t="n">
        <f aca="false">+AS316*$C320</f>
        <v>0</v>
      </c>
      <c r="AT320" s="196" t="n">
        <f aca="false">+AT316*$C320</f>
        <v>0</v>
      </c>
      <c r="AU320" s="196" t="n">
        <f aca="false">+AU316*$C320</f>
        <v>0</v>
      </c>
      <c r="AV320" s="196" t="n">
        <f aca="false">+AV316*$C320</f>
        <v>0</v>
      </c>
      <c r="AW320" s="196" t="n">
        <f aca="false">+AW316*$C320</f>
        <v>0</v>
      </c>
      <c r="AX320" s="196" t="n">
        <f aca="false">+AX316*$C320</f>
        <v>0</v>
      </c>
      <c r="AY320" s="196" t="n">
        <f aca="false">+AY316*$C320</f>
        <v>0</v>
      </c>
      <c r="AZ320" s="196" t="n">
        <f aca="false">+AZ316*$C320</f>
        <v>0</v>
      </c>
      <c r="BA320" s="196" t="n">
        <f aca="false">+BA316*$C320</f>
        <v>0</v>
      </c>
      <c r="BB320" s="196" t="n">
        <f aca="false">+BB316*$C320</f>
        <v>0</v>
      </c>
      <c r="BC320" s="197"/>
      <c r="BD320" s="198"/>
      <c r="BE320" s="198"/>
      <c r="BF320" s="198"/>
      <c r="BG320" s="198"/>
      <c r="BH320" s="198"/>
      <c r="BI320" s="198"/>
      <c r="BJ320" s="198"/>
      <c r="BK320" s="198"/>
      <c r="BL320" s="198"/>
      <c r="BM320" s="198"/>
      <c r="BN320" s="198"/>
      <c r="BO320" s="198"/>
      <c r="BP320" s="198"/>
      <c r="BQ320" s="198"/>
      <c r="BR320" s="198"/>
      <c r="BS320" s="198"/>
      <c r="BT320" s="198"/>
      <c r="BU320" s="198"/>
      <c r="BV320" s="198"/>
      <c r="BW320" s="198"/>
      <c r="BX320" s="198"/>
      <c r="BY320" s="198"/>
      <c r="BZ320" s="198"/>
      <c r="CA320" s="198"/>
      <c r="CB320" s="198"/>
      <c r="CC320" s="198"/>
      <c r="CD320" s="198"/>
      <c r="CE320" s="198"/>
      <c r="CF320" s="198"/>
      <c r="CG320" s="198"/>
      <c r="CH320" s="198"/>
      <c r="CI320" s="198"/>
      <c r="CJ320" s="198"/>
      <c r="CK320" s="198"/>
    </row>
    <row r="321" customFormat="false" ht="13.5" hidden="false" customHeight="false" outlineLevel="0" collapsed="false">
      <c r="A321" s="155"/>
      <c r="B321" s="199" t="s">
        <v>133</v>
      </c>
      <c r="C321" s="200" t="str">
        <f aca="false">+'NTP or Sold'!B31</f>
        <v>Tentative</v>
      </c>
      <c r="D321" s="201" t="n">
        <f aca="false">+D318*$C320</f>
        <v>0</v>
      </c>
      <c r="E321" s="201" t="n">
        <f aca="false">+E318*$C320</f>
        <v>0</v>
      </c>
      <c r="F321" s="201" t="n">
        <f aca="false">+F318*$C320</f>
        <v>0</v>
      </c>
      <c r="G321" s="201" t="n">
        <f aca="false">+G318*$C320</f>
        <v>0</v>
      </c>
      <c r="H321" s="201" t="n">
        <f aca="false">+H318*$C320</f>
        <v>0</v>
      </c>
      <c r="I321" s="201" t="n">
        <f aca="false">+I318*$C320</f>
        <v>0</v>
      </c>
      <c r="J321" s="201" t="n">
        <f aca="false">+J318*$C320</f>
        <v>0</v>
      </c>
      <c r="K321" s="201" t="n">
        <f aca="false">+K318*$C320</f>
        <v>0</v>
      </c>
      <c r="L321" s="201" t="n">
        <f aca="false">+L318*$C320</f>
        <v>0</v>
      </c>
      <c r="M321" s="201" t="n">
        <f aca="false">+M318*$C320</f>
        <v>0</v>
      </c>
      <c r="N321" s="201" t="n">
        <f aca="false">+N318*$C320</f>
        <v>0</v>
      </c>
      <c r="O321" s="201" t="n">
        <f aca="false">+O318*$C320</f>
        <v>0</v>
      </c>
      <c r="P321" s="201" t="n">
        <f aca="false">+P318*$C320</f>
        <v>0</v>
      </c>
      <c r="Q321" s="201" t="n">
        <f aca="false">+Q318*$C320</f>
        <v>0</v>
      </c>
      <c r="R321" s="201" t="n">
        <f aca="false">+R318*$C320</f>
        <v>0</v>
      </c>
      <c r="S321" s="201" t="n">
        <f aca="false">+S318*$C320</f>
        <v>0</v>
      </c>
      <c r="T321" s="201" t="n">
        <f aca="false">+T318*$C320</f>
        <v>0</v>
      </c>
      <c r="U321" s="201" t="n">
        <f aca="false">+U318*$C320</f>
        <v>0</v>
      </c>
      <c r="V321" s="201" t="n">
        <f aca="false">+V318*$C320</f>
        <v>0</v>
      </c>
      <c r="W321" s="201" t="n">
        <f aca="false">+W318*$C320</f>
        <v>0</v>
      </c>
      <c r="X321" s="201" t="n">
        <f aca="false">+X318*$C320</f>
        <v>0</v>
      </c>
      <c r="Y321" s="201" t="n">
        <f aca="false">+Y318*$C320</f>
        <v>0</v>
      </c>
      <c r="Z321" s="201" t="n">
        <f aca="false">+Z318*$C320</f>
        <v>0</v>
      </c>
      <c r="AA321" s="201" t="n">
        <f aca="false">+AA318*$C320</f>
        <v>0</v>
      </c>
      <c r="AB321" s="201" t="n">
        <f aca="false">+AB318*$C320</f>
        <v>0</v>
      </c>
      <c r="AC321" s="201" t="n">
        <f aca="false">+AC318*$C320</f>
        <v>0</v>
      </c>
      <c r="AD321" s="181" t="n">
        <f aca="false">+AD318*$C320</f>
        <v>0</v>
      </c>
      <c r="AE321" s="201" t="n">
        <f aca="false">+AE318*$C320</f>
        <v>0</v>
      </c>
      <c r="AF321" s="201" t="n">
        <f aca="false">+AF318*$C320</f>
        <v>0</v>
      </c>
      <c r="AG321" s="201" t="n">
        <f aca="false">+AG318*$C320</f>
        <v>0</v>
      </c>
      <c r="AH321" s="201" t="n">
        <f aca="false">+AH318*$C320</f>
        <v>0</v>
      </c>
      <c r="AI321" s="201" t="n">
        <f aca="false">+AI318*$C320</f>
        <v>0</v>
      </c>
      <c r="AJ321" s="201" t="n">
        <f aca="false">+AJ318*$C320</f>
        <v>0</v>
      </c>
      <c r="AK321" s="201" t="n">
        <f aca="false">+AK318*$C320</f>
        <v>0</v>
      </c>
      <c r="AL321" s="201" t="n">
        <f aca="false">+AL318*$C320</f>
        <v>0</v>
      </c>
      <c r="AM321" s="201" t="n">
        <f aca="false">+AM318*$C320</f>
        <v>0</v>
      </c>
      <c r="AN321" s="201" t="n">
        <f aca="false">+AN318*$C320</f>
        <v>0</v>
      </c>
      <c r="AO321" s="201" t="n">
        <f aca="false">+AO318*$C320</f>
        <v>0</v>
      </c>
      <c r="AP321" s="201" t="n">
        <f aca="false">+AP318*$C320</f>
        <v>0</v>
      </c>
      <c r="AQ321" s="201" t="n">
        <f aca="false">+AQ318*$C320</f>
        <v>0</v>
      </c>
      <c r="AR321" s="201" t="n">
        <f aca="false">+AR318*$C320</f>
        <v>0</v>
      </c>
      <c r="AS321" s="201" t="n">
        <f aca="false">+AS318*$C320</f>
        <v>0</v>
      </c>
      <c r="AT321" s="201" t="n">
        <f aca="false">+AT318*$C320</f>
        <v>0</v>
      </c>
      <c r="AU321" s="201" t="n">
        <f aca="false">+AU318*$C320</f>
        <v>0</v>
      </c>
      <c r="AV321" s="201" t="n">
        <f aca="false">+AV318*$C320</f>
        <v>0</v>
      </c>
      <c r="AW321" s="201" t="n">
        <f aca="false">+AW318*$C320</f>
        <v>0</v>
      </c>
      <c r="AX321" s="201" t="n">
        <f aca="false">+AX318*$C320</f>
        <v>0</v>
      </c>
      <c r="AY321" s="201" t="n">
        <f aca="false">+AY318*$C320</f>
        <v>0</v>
      </c>
      <c r="AZ321" s="201" t="n">
        <f aca="false">+AZ318*$C320</f>
        <v>0</v>
      </c>
      <c r="BA321" s="201" t="n">
        <f aca="false">+BA318*$C320</f>
        <v>0</v>
      </c>
      <c r="BB321" s="201" t="n">
        <f aca="false">+BB318*$C320</f>
        <v>0</v>
      </c>
      <c r="BC321" s="202"/>
      <c r="BD321" s="203"/>
      <c r="BE321" s="203"/>
      <c r="BF321" s="203"/>
      <c r="BG321" s="203"/>
      <c r="BH321" s="203"/>
      <c r="BI321" s="203"/>
      <c r="BJ321" s="203"/>
      <c r="BK321" s="203"/>
      <c r="BL321" s="203"/>
      <c r="BM321" s="203"/>
      <c r="BN321" s="203"/>
      <c r="BO321" s="203"/>
      <c r="BP321" s="203"/>
      <c r="BQ321" s="203"/>
      <c r="BR321" s="203"/>
      <c r="BS321" s="203"/>
      <c r="BT321" s="203"/>
      <c r="BU321" s="203"/>
      <c r="BV321" s="203"/>
      <c r="BW321" s="203"/>
      <c r="BX321" s="203"/>
      <c r="BY321" s="203"/>
      <c r="BZ321" s="203"/>
      <c r="CA321" s="203"/>
      <c r="CB321" s="203"/>
      <c r="CC321" s="203"/>
      <c r="CD321" s="203"/>
      <c r="CE321" s="203"/>
      <c r="CF321" s="203"/>
      <c r="CG321" s="203"/>
      <c r="CH321" s="203"/>
      <c r="CI321" s="203"/>
      <c r="CJ321" s="203"/>
      <c r="CK321" s="203"/>
    </row>
    <row r="322" customFormat="false" ht="15" hidden="false" customHeight="true" outlineLevel="0" collapsed="false">
      <c r="A322" s="155" t="n">
        <v>4</v>
      </c>
      <c r="B322" s="156" t="str">
        <f aca="false">+'NTP or Sold'!G32</f>
        <v>LM6000</v>
      </c>
      <c r="C322" s="157" t="str">
        <f aca="false">+'NTP or Sold'!S32</f>
        <v>Elektrobolt (ESA) - 85%</v>
      </c>
      <c r="D322" s="158"/>
      <c r="E322" s="158"/>
      <c r="F322" s="158"/>
      <c r="G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  <c r="AA322" s="158"/>
      <c r="AB322" s="158"/>
      <c r="AC322" s="158"/>
      <c r="AD322" s="158"/>
      <c r="AE322" s="158"/>
      <c r="AF322" s="159"/>
      <c r="AG322" s="158"/>
      <c r="AH322" s="158"/>
      <c r="AI322" s="158"/>
      <c r="AJ322" s="158"/>
      <c r="AK322" s="158"/>
      <c r="AL322" s="158"/>
      <c r="AM322" s="158"/>
      <c r="AN322" s="158"/>
      <c r="AO322" s="158"/>
      <c r="AP322" s="158"/>
      <c r="AQ322" s="158"/>
      <c r="AR322" s="158"/>
      <c r="AS322" s="158"/>
      <c r="AT322" s="158"/>
      <c r="AU322" s="158"/>
      <c r="AV322" s="158"/>
      <c r="AW322" s="158"/>
      <c r="AX322" s="158"/>
      <c r="AY322" s="158"/>
      <c r="AZ322" s="158"/>
      <c r="BA322" s="158"/>
      <c r="BB322" s="158"/>
      <c r="BC322" s="160"/>
    </row>
    <row r="323" customFormat="false" ht="12.75" hidden="false" customHeight="false" outlineLevel="0" collapsed="false">
      <c r="A323" s="155"/>
      <c r="B323" s="162" t="s">
        <v>128</v>
      </c>
      <c r="C323" s="157"/>
      <c r="D323" s="163" t="n">
        <v>0</v>
      </c>
      <c r="E323" s="163" t="n">
        <v>0</v>
      </c>
      <c r="F323" s="163" t="n">
        <v>0</v>
      </c>
      <c r="G323" s="163" t="n">
        <v>0</v>
      </c>
      <c r="H323" s="163" t="n">
        <v>0</v>
      </c>
      <c r="I323" s="163" t="n">
        <v>0</v>
      </c>
      <c r="J323" s="163" t="n">
        <v>0</v>
      </c>
      <c r="K323" s="163" t="n">
        <v>0</v>
      </c>
      <c r="L323" s="163" t="n">
        <v>0</v>
      </c>
      <c r="M323" s="163" t="n">
        <v>0</v>
      </c>
      <c r="N323" s="163" t="n">
        <f aca="false">16.7/336</f>
        <v>0.049702380952381</v>
      </c>
      <c r="O323" s="163" t="n">
        <v>0</v>
      </c>
      <c r="P323" s="163" t="n">
        <v>0</v>
      </c>
      <c r="Q323" s="163" t="n">
        <v>0</v>
      </c>
      <c r="R323" s="163" t="n">
        <v>0</v>
      </c>
      <c r="S323" s="163" t="n">
        <v>0</v>
      </c>
      <c r="T323" s="163" t="n">
        <v>0</v>
      </c>
      <c r="U323" s="163" t="n">
        <v>0</v>
      </c>
      <c r="V323" s="163" t="n">
        <v>0</v>
      </c>
      <c r="W323" s="163" t="n">
        <v>0</v>
      </c>
      <c r="X323" s="163" t="n">
        <f aca="false">+(0.95-0.0497)/18</f>
        <v>0.0500166666666667</v>
      </c>
      <c r="Y323" s="163" t="n">
        <f aca="false">+(0.95-0.0497)/18</f>
        <v>0.0500166666666667</v>
      </c>
      <c r="Z323" s="163" t="n">
        <f aca="false">+(0.95-0.0497)/18</f>
        <v>0.0500166666666667</v>
      </c>
      <c r="AA323" s="163" t="n">
        <f aca="false">+(0.95-0.0497)/18</f>
        <v>0.0500166666666667</v>
      </c>
      <c r="AB323" s="163" t="n">
        <f aca="false">+(0.95-0.0497)/18</f>
        <v>0.0500166666666667</v>
      </c>
      <c r="AC323" s="163" t="n">
        <f aca="false">+(0.95-0.0497)/18</f>
        <v>0.0500166666666667</v>
      </c>
      <c r="AD323" s="163" t="n">
        <f aca="false">+(0.95-0.0497)/18</f>
        <v>0.0500166666666667</v>
      </c>
      <c r="AE323" s="163" t="n">
        <f aca="false">+(0.95-0.0497)/18</f>
        <v>0.0500166666666667</v>
      </c>
      <c r="AF323" s="164" t="n">
        <f aca="false">+(0.95-0.0497)/18</f>
        <v>0.0500166666666667</v>
      </c>
      <c r="AG323" s="163" t="n">
        <f aca="false">+(0.95-0.0497)/18</f>
        <v>0.0500166666666667</v>
      </c>
      <c r="AH323" s="163" t="n">
        <f aca="false">+(0.95-0.0497)/18</f>
        <v>0.0500166666666667</v>
      </c>
      <c r="AI323" s="163" t="n">
        <f aca="false">+(0.95-0.0497)/18</f>
        <v>0.0500166666666667</v>
      </c>
      <c r="AJ323" s="163" t="n">
        <f aca="false">+(0.95-0.0497)/18</f>
        <v>0.0500166666666667</v>
      </c>
      <c r="AK323" s="163" t="n">
        <f aca="false">+(0.95-0.0497)/18</f>
        <v>0.0500166666666667</v>
      </c>
      <c r="AL323" s="163" t="n">
        <f aca="false">+(0.95-0.0497)/18</f>
        <v>0.0500166666666667</v>
      </c>
      <c r="AM323" s="163" t="n">
        <f aca="false">+(0.95-0.0497)/18</f>
        <v>0.0500166666666667</v>
      </c>
      <c r="AN323" s="163" t="n">
        <f aca="false">+(0.95-0.0497)/18</f>
        <v>0.0500166666666667</v>
      </c>
      <c r="AO323" s="163" t="n">
        <f aca="false">+(0.95-0.0497)/18</f>
        <v>0.0500166666666667</v>
      </c>
      <c r="AP323" s="163" t="n">
        <v>0</v>
      </c>
      <c r="AQ323" s="163" t="n">
        <v>0</v>
      </c>
      <c r="AR323" s="163" t="n">
        <v>0</v>
      </c>
      <c r="AS323" s="163" t="n">
        <v>0</v>
      </c>
      <c r="AT323" s="163" t="n">
        <v>0.05</v>
      </c>
      <c r="AU323" s="163" t="n">
        <v>0</v>
      </c>
      <c r="AV323" s="163" t="n">
        <v>0</v>
      </c>
      <c r="AW323" s="163" t="n">
        <v>0</v>
      </c>
      <c r="AX323" s="163" t="n">
        <v>0</v>
      </c>
      <c r="AY323" s="163" t="n">
        <v>0</v>
      </c>
      <c r="AZ323" s="163" t="n">
        <v>0</v>
      </c>
      <c r="BA323" s="163" t="n">
        <v>0</v>
      </c>
      <c r="BB323" s="163" t="n">
        <v>0</v>
      </c>
      <c r="BC323" s="165" t="n">
        <f aca="false">SUM(N323:BB323)</f>
        <v>1.00000238095238</v>
      </c>
      <c r="BD323" s="162"/>
    </row>
    <row r="324" customFormat="false" ht="12.75" hidden="false" customHeight="false" outlineLevel="0" collapsed="false">
      <c r="A324" s="155"/>
      <c r="B324" s="162" t="s">
        <v>129</v>
      </c>
      <c r="C324" s="157"/>
      <c r="D324" s="163" t="n">
        <f aca="false">D323</f>
        <v>0</v>
      </c>
      <c r="E324" s="163" t="n">
        <f aca="false">+D324+E323</f>
        <v>0</v>
      </c>
      <c r="F324" s="163" t="n">
        <f aca="false">+E324+F323</f>
        <v>0</v>
      </c>
      <c r="G324" s="163" t="n">
        <f aca="false">+F324+G323</f>
        <v>0</v>
      </c>
      <c r="H324" s="163" t="n">
        <f aca="false">+G324+H323</f>
        <v>0</v>
      </c>
      <c r="I324" s="163" t="n">
        <f aca="false">+H324+I323</f>
        <v>0</v>
      </c>
      <c r="J324" s="163" t="n">
        <f aca="false">+I324+J323</f>
        <v>0</v>
      </c>
      <c r="K324" s="163" t="n">
        <f aca="false">+J324+K323</f>
        <v>0</v>
      </c>
      <c r="L324" s="163" t="n">
        <f aca="false">+K324+L323</f>
        <v>0</v>
      </c>
      <c r="M324" s="163" t="n">
        <f aca="false">+L324+M323</f>
        <v>0</v>
      </c>
      <c r="N324" s="163" t="n">
        <f aca="false">+M324+N323</f>
        <v>0.049702380952381</v>
      </c>
      <c r="O324" s="163" t="n">
        <f aca="false">+N324+O323</f>
        <v>0.049702380952381</v>
      </c>
      <c r="P324" s="163" t="n">
        <f aca="false">+O324+P323</f>
        <v>0.049702380952381</v>
      </c>
      <c r="Q324" s="163" t="n">
        <f aca="false">+P324+Q323</f>
        <v>0.049702380952381</v>
      </c>
      <c r="R324" s="163" t="n">
        <f aca="false">+Q324+R323</f>
        <v>0.049702380952381</v>
      </c>
      <c r="S324" s="163" t="n">
        <f aca="false">+R324+S323</f>
        <v>0.049702380952381</v>
      </c>
      <c r="T324" s="163" t="n">
        <f aca="false">+S324+T323</f>
        <v>0.049702380952381</v>
      </c>
      <c r="U324" s="163" t="n">
        <f aca="false">+T324+U323</f>
        <v>0.049702380952381</v>
      </c>
      <c r="V324" s="163" t="n">
        <f aca="false">+U324+V323</f>
        <v>0.049702380952381</v>
      </c>
      <c r="W324" s="163" t="n">
        <f aca="false">+V324+W323</f>
        <v>0.049702380952381</v>
      </c>
      <c r="X324" s="163" t="n">
        <f aca="false">+W324+X323</f>
        <v>0.0997190476190476</v>
      </c>
      <c r="Y324" s="163" t="n">
        <f aca="false">+X324+Y323</f>
        <v>0.149735714285714</v>
      </c>
      <c r="Z324" s="163" t="n">
        <f aca="false">+Y324+Z323</f>
        <v>0.199752380952381</v>
      </c>
      <c r="AA324" s="163" t="n">
        <f aca="false">+Z324+AA323</f>
        <v>0.249769047619048</v>
      </c>
      <c r="AB324" s="163" t="n">
        <f aca="false">+AA324+AB323</f>
        <v>0.299785714285714</v>
      </c>
      <c r="AC324" s="163" t="n">
        <f aca="false">+AB324+AC323</f>
        <v>0.349802380952381</v>
      </c>
      <c r="AD324" s="163" t="n">
        <f aca="false">+AC324+AD323</f>
        <v>0.399819047619048</v>
      </c>
      <c r="AE324" s="163" t="n">
        <f aca="false">+AD324+AE323</f>
        <v>0.449835714285714</v>
      </c>
      <c r="AF324" s="164" t="n">
        <f aca="false">+AE324+AF323</f>
        <v>0.499852380952381</v>
      </c>
      <c r="AG324" s="163" t="n">
        <f aca="false">+AF324+AG323</f>
        <v>0.549869047619048</v>
      </c>
      <c r="AH324" s="163" t="n">
        <f aca="false">+AG324+AH323</f>
        <v>0.599885714285714</v>
      </c>
      <c r="AI324" s="163" t="n">
        <f aca="false">+AH324+AI323</f>
        <v>0.649902380952381</v>
      </c>
      <c r="AJ324" s="163" t="n">
        <f aca="false">+AI324+AJ323</f>
        <v>0.699919047619048</v>
      </c>
      <c r="AK324" s="163" t="n">
        <f aca="false">+AJ324+AK323</f>
        <v>0.749935714285714</v>
      </c>
      <c r="AL324" s="163" t="n">
        <f aca="false">+AK324+AL323</f>
        <v>0.799952380952381</v>
      </c>
      <c r="AM324" s="163" t="n">
        <f aca="false">+AL324+AM323</f>
        <v>0.849969047619048</v>
      </c>
      <c r="AN324" s="163" t="n">
        <f aca="false">+AM324+AN323</f>
        <v>0.899985714285715</v>
      </c>
      <c r="AO324" s="163" t="n">
        <f aca="false">+AN324+AO323</f>
        <v>0.950002380952381</v>
      </c>
      <c r="AP324" s="163" t="n">
        <f aca="false">+AO324+AP323</f>
        <v>0.950002380952381</v>
      </c>
      <c r="AQ324" s="163" t="n">
        <f aca="false">+AP324+AQ323</f>
        <v>0.950002380952381</v>
      </c>
      <c r="AR324" s="163" t="n">
        <f aca="false">+AQ324+AR323</f>
        <v>0.950002380952381</v>
      </c>
      <c r="AS324" s="163" t="n">
        <f aca="false">+AR324+AS323</f>
        <v>0.950002380952381</v>
      </c>
      <c r="AT324" s="163" t="n">
        <f aca="false">+AS324+AT323</f>
        <v>1.00000238095238</v>
      </c>
      <c r="AU324" s="163" t="n">
        <f aca="false">+AT324+AU323</f>
        <v>1.00000238095238</v>
      </c>
      <c r="AV324" s="163" t="n">
        <f aca="false">+AU324+AV323</f>
        <v>1.00000238095238</v>
      </c>
      <c r="AW324" s="163" t="n">
        <f aca="false">+AV324+AW323</f>
        <v>1.00000238095238</v>
      </c>
      <c r="AX324" s="163" t="n">
        <f aca="false">+AW324+AX323</f>
        <v>1.00000238095238</v>
      </c>
      <c r="AY324" s="163" t="n">
        <f aca="false">+AX324+AY323</f>
        <v>1.00000238095238</v>
      </c>
      <c r="AZ324" s="163" t="n">
        <f aca="false">+AY324+AZ323</f>
        <v>1.00000238095238</v>
      </c>
      <c r="BA324" s="163" t="n">
        <f aca="false">+AZ324+BA323</f>
        <v>1.00000238095238</v>
      </c>
      <c r="BB324" s="163" t="n">
        <f aca="false">+BA324+BB323</f>
        <v>1.00000238095238</v>
      </c>
      <c r="BC324" s="165"/>
      <c r="BD324" s="162"/>
    </row>
    <row r="325" customFormat="false" ht="12.75" hidden="false" customHeight="false" outlineLevel="0" collapsed="false">
      <c r="A325" s="155"/>
      <c r="B325" s="162" t="s">
        <v>130</v>
      </c>
      <c r="C325" s="157"/>
      <c r="D325" s="163" t="n">
        <v>0</v>
      </c>
      <c r="E325" s="163" t="n">
        <v>0</v>
      </c>
      <c r="F325" s="163" t="n">
        <v>0</v>
      </c>
      <c r="G325" s="163" t="n">
        <v>0</v>
      </c>
      <c r="H325" s="163" t="n">
        <v>0</v>
      </c>
      <c r="I325" s="163" t="n">
        <v>0</v>
      </c>
      <c r="J325" s="163" t="n">
        <v>0</v>
      </c>
      <c r="K325" s="163" t="n">
        <v>0</v>
      </c>
      <c r="L325" s="163" t="n">
        <v>0</v>
      </c>
      <c r="M325" s="163" t="n">
        <v>0</v>
      </c>
      <c r="N325" s="163" t="n">
        <v>0.05</v>
      </c>
      <c r="O325" s="163" t="n">
        <v>0</v>
      </c>
      <c r="P325" s="163" t="n">
        <v>0</v>
      </c>
      <c r="Q325" s="163" t="n">
        <v>0</v>
      </c>
      <c r="R325" s="163" t="n">
        <v>0</v>
      </c>
      <c r="S325" s="163" t="n">
        <v>0</v>
      </c>
      <c r="T325" s="163" t="n">
        <v>0</v>
      </c>
      <c r="U325" s="163" t="n">
        <v>0</v>
      </c>
      <c r="V325" s="163" t="n">
        <v>0</v>
      </c>
      <c r="W325" s="163" t="n">
        <v>0</v>
      </c>
      <c r="X325" s="163" t="n">
        <f aca="false">+(0.34-0.05)/18</f>
        <v>0.0161111111111111</v>
      </c>
      <c r="Y325" s="163" t="n">
        <f aca="false">+(0.34-0.05)/18</f>
        <v>0.0161111111111111</v>
      </c>
      <c r="Z325" s="163" t="n">
        <f aca="false">+(0.34-0.05)/18</f>
        <v>0.0161111111111111</v>
      </c>
      <c r="AA325" s="163" t="n">
        <f aca="false">+(0.34-0.05)/18</f>
        <v>0.0161111111111111</v>
      </c>
      <c r="AB325" s="163" t="n">
        <f aca="false">+(0.34-0.05)/18</f>
        <v>0.0161111111111111</v>
      </c>
      <c r="AC325" s="163" t="n">
        <f aca="false">+(0.34-0.05)/18</f>
        <v>0.0161111111111111</v>
      </c>
      <c r="AD325" s="163" t="n">
        <f aca="false">+(0.34-0.05)/18</f>
        <v>0.0161111111111111</v>
      </c>
      <c r="AE325" s="163" t="n">
        <f aca="false">+(0.34-0.05)/18</f>
        <v>0.0161111111111111</v>
      </c>
      <c r="AF325" s="164" t="n">
        <f aca="false">+(0.34-0.05)/18</f>
        <v>0.0161111111111111</v>
      </c>
      <c r="AG325" s="163" t="n">
        <f aca="false">+(0.34-0.05)/18</f>
        <v>0.0161111111111111</v>
      </c>
      <c r="AH325" s="163" t="n">
        <f aca="false">+(0.34-0.05)/18</f>
        <v>0.0161111111111111</v>
      </c>
      <c r="AI325" s="163" t="n">
        <f aca="false">+(0.34-0.05)/18</f>
        <v>0.0161111111111111</v>
      </c>
      <c r="AJ325" s="163" t="n">
        <f aca="false">+(0.34-0.05)/18</f>
        <v>0.0161111111111111</v>
      </c>
      <c r="AK325" s="163" t="n">
        <f aca="false">+(0.34-0.05)/18</f>
        <v>0.0161111111111111</v>
      </c>
      <c r="AL325" s="163" t="n">
        <f aca="false">+(0.34-0.05)/18</f>
        <v>0.0161111111111111</v>
      </c>
      <c r="AM325" s="163" t="n">
        <f aca="false">+(0.34-0.05)/18</f>
        <v>0.0161111111111111</v>
      </c>
      <c r="AN325" s="163" t="n">
        <f aca="false">+(0.34-0.05)/18</f>
        <v>0.0161111111111111</v>
      </c>
      <c r="AO325" s="163" t="n">
        <f aca="false">+(0.34-0.05)/18</f>
        <v>0.0161111111111111</v>
      </c>
      <c r="AP325" s="163" t="n">
        <v>0.66</v>
      </c>
      <c r="AQ325" s="163" t="n">
        <v>0</v>
      </c>
      <c r="AR325" s="163" t="n">
        <v>0</v>
      </c>
      <c r="AS325" s="163" t="n">
        <v>0</v>
      </c>
      <c r="AT325" s="163" t="n">
        <v>0</v>
      </c>
      <c r="AU325" s="163" t="n">
        <v>0</v>
      </c>
      <c r="AV325" s="163" t="n">
        <v>0</v>
      </c>
      <c r="AW325" s="163" t="n">
        <v>0</v>
      </c>
      <c r="AX325" s="163" t="n">
        <v>0</v>
      </c>
      <c r="AY325" s="163" t="n">
        <v>0</v>
      </c>
      <c r="AZ325" s="163" t="n">
        <v>0</v>
      </c>
      <c r="BA325" s="163" t="n">
        <v>0</v>
      </c>
      <c r="BB325" s="163" t="n">
        <v>0</v>
      </c>
      <c r="BC325" s="165" t="n">
        <f aca="false">SUM(N325:BB325)</f>
        <v>1</v>
      </c>
      <c r="BD325" s="162"/>
    </row>
    <row r="326" customFormat="false" ht="12.75" hidden="false" customHeight="false" outlineLevel="0" collapsed="false">
      <c r="A326" s="155"/>
      <c r="B326" s="162" t="s">
        <v>131</v>
      </c>
      <c r="C326" s="157"/>
      <c r="D326" s="163" t="n">
        <f aca="false">+D325</f>
        <v>0</v>
      </c>
      <c r="E326" s="163" t="n">
        <f aca="false">+D326+E325</f>
        <v>0</v>
      </c>
      <c r="F326" s="163" t="n">
        <f aca="false">+E326+F325</f>
        <v>0</v>
      </c>
      <c r="G326" s="163" t="n">
        <f aca="false">+F326+G325</f>
        <v>0</v>
      </c>
      <c r="H326" s="163" t="n">
        <f aca="false">+G326+H325</f>
        <v>0</v>
      </c>
      <c r="I326" s="163" t="n">
        <f aca="false">+H326+I325</f>
        <v>0</v>
      </c>
      <c r="J326" s="163" t="n">
        <f aca="false">+I326+J325</f>
        <v>0</v>
      </c>
      <c r="K326" s="163" t="n">
        <f aca="false">+J326+K325</f>
        <v>0</v>
      </c>
      <c r="L326" s="163" t="n">
        <f aca="false">+K326+L325</f>
        <v>0</v>
      </c>
      <c r="M326" s="163" t="n">
        <f aca="false">+L326+M325</f>
        <v>0</v>
      </c>
      <c r="N326" s="163" t="n">
        <f aca="false">+M326+N325</f>
        <v>0.05</v>
      </c>
      <c r="O326" s="163" t="n">
        <f aca="false">+N326+O325</f>
        <v>0.05</v>
      </c>
      <c r="P326" s="163" t="n">
        <f aca="false">+O326+P325</f>
        <v>0.05</v>
      </c>
      <c r="Q326" s="163" t="n">
        <f aca="false">+P326+Q325</f>
        <v>0.05</v>
      </c>
      <c r="R326" s="163" t="n">
        <f aca="false">+Q326+R325</f>
        <v>0.05</v>
      </c>
      <c r="S326" s="163" t="n">
        <f aca="false">+R326+S325</f>
        <v>0.05</v>
      </c>
      <c r="T326" s="163" t="n">
        <f aca="false">+S326+T325</f>
        <v>0.05</v>
      </c>
      <c r="U326" s="163" t="n">
        <f aca="false">+T326+U325</f>
        <v>0.05</v>
      </c>
      <c r="V326" s="163" t="n">
        <f aca="false">+U326+V325</f>
        <v>0.05</v>
      </c>
      <c r="W326" s="163" t="n">
        <f aca="false">+V326+W325</f>
        <v>0.05</v>
      </c>
      <c r="X326" s="163" t="n">
        <f aca="false">+W326+X325</f>
        <v>0.0661111111111111</v>
      </c>
      <c r="Y326" s="163" t="n">
        <f aca="false">+X326+Y325</f>
        <v>0.0822222222222222</v>
      </c>
      <c r="Z326" s="163" t="n">
        <f aca="false">+Y326+Z325</f>
        <v>0.0983333333333334</v>
      </c>
      <c r="AA326" s="163" t="n">
        <f aca="false">+Z326+AA325</f>
        <v>0.114444444444444</v>
      </c>
      <c r="AB326" s="163" t="n">
        <f aca="false">+AA326+AB325</f>
        <v>0.130555555555556</v>
      </c>
      <c r="AC326" s="163" t="n">
        <f aca="false">+AB326+AC325</f>
        <v>0.146666666666667</v>
      </c>
      <c r="AD326" s="163" t="n">
        <f aca="false">+AC326+AD325</f>
        <v>0.162777777777778</v>
      </c>
      <c r="AE326" s="163" t="n">
        <f aca="false">+AD326+AE325</f>
        <v>0.178888888888889</v>
      </c>
      <c r="AF326" s="164" t="n">
        <f aca="false">+AE326+AF325</f>
        <v>0.195</v>
      </c>
      <c r="AG326" s="163" t="n">
        <f aca="false">+AF326+AG325</f>
        <v>0.211111111111111</v>
      </c>
      <c r="AH326" s="163" t="n">
        <f aca="false">+AG326+AH325</f>
        <v>0.227222222222222</v>
      </c>
      <c r="AI326" s="163" t="n">
        <f aca="false">+AH326+AI325</f>
        <v>0.243333333333333</v>
      </c>
      <c r="AJ326" s="163" t="n">
        <f aca="false">+AI326+AJ325</f>
        <v>0.259444444444444</v>
      </c>
      <c r="AK326" s="163" t="n">
        <f aca="false">+AJ326+AK325</f>
        <v>0.275555555555556</v>
      </c>
      <c r="AL326" s="163" t="n">
        <f aca="false">+AK326+AL325</f>
        <v>0.291666666666667</v>
      </c>
      <c r="AM326" s="163" t="n">
        <f aca="false">+AL326+AM325</f>
        <v>0.307777777777778</v>
      </c>
      <c r="AN326" s="163" t="n">
        <f aca="false">+AM326+AN325</f>
        <v>0.323888888888889</v>
      </c>
      <c r="AO326" s="163" t="n">
        <f aca="false">+AN326+AO325</f>
        <v>0.34</v>
      </c>
      <c r="AP326" s="163" t="n">
        <f aca="false">+AO326+AP325</f>
        <v>1</v>
      </c>
      <c r="AQ326" s="163" t="n">
        <f aca="false">+AP326+AQ325</f>
        <v>1</v>
      </c>
      <c r="AR326" s="163" t="n">
        <f aca="false">+AQ326+AR325</f>
        <v>1</v>
      </c>
      <c r="AS326" s="163" t="n">
        <f aca="false">+AR326+AS325</f>
        <v>1</v>
      </c>
      <c r="AT326" s="163" t="n">
        <f aca="false">+AS326+AT325</f>
        <v>1</v>
      </c>
      <c r="AU326" s="163" t="n">
        <f aca="false">+AT326+AU325</f>
        <v>1</v>
      </c>
      <c r="AV326" s="163" t="n">
        <f aca="false">+AU326+AV325</f>
        <v>1</v>
      </c>
      <c r="AW326" s="163" t="n">
        <f aca="false">+AV326+AW325</f>
        <v>1</v>
      </c>
      <c r="AX326" s="163" t="n">
        <f aca="false">+AW326+AX325</f>
        <v>1</v>
      </c>
      <c r="AY326" s="163" t="n">
        <f aca="false">+AX326+AY325</f>
        <v>1</v>
      </c>
      <c r="AZ326" s="163" t="n">
        <f aca="false">+AY326+AZ325</f>
        <v>1</v>
      </c>
      <c r="BA326" s="163" t="n">
        <f aca="false">+AZ326+BA325</f>
        <v>1</v>
      </c>
      <c r="BB326" s="163" t="n">
        <f aca="false">+BA326+BB325</f>
        <v>1</v>
      </c>
      <c r="BC326" s="165"/>
      <c r="BD326" s="162"/>
    </row>
    <row r="327" customFormat="false" ht="12.75" hidden="false" customHeight="false" outlineLevel="0" collapsed="false">
      <c r="A327" s="155"/>
      <c r="B327" s="167"/>
      <c r="C327" s="157"/>
      <c r="D327" s="168"/>
      <c r="E327" s="168"/>
      <c r="F327" s="168"/>
      <c r="G327" s="168"/>
      <c r="H327" s="168"/>
      <c r="I327" s="168"/>
      <c r="J327" s="168"/>
      <c r="K327" s="168"/>
      <c r="L327" s="168"/>
      <c r="M327" s="168"/>
      <c r="N327" s="168"/>
      <c r="O327" s="168"/>
      <c r="P327" s="168"/>
      <c r="Q327" s="168"/>
      <c r="R327" s="168"/>
      <c r="S327" s="168"/>
      <c r="T327" s="168"/>
      <c r="U327" s="168"/>
      <c r="V327" s="168"/>
      <c r="W327" s="168"/>
      <c r="X327" s="168"/>
      <c r="Y327" s="168"/>
      <c r="Z327" s="168"/>
      <c r="AA327" s="168"/>
      <c r="AB327" s="168"/>
      <c r="AC327" s="168"/>
      <c r="AD327" s="168"/>
      <c r="AE327" s="168"/>
      <c r="AF327" s="169"/>
      <c r="AG327" s="168"/>
      <c r="AH327" s="168"/>
      <c r="AI327" s="168"/>
      <c r="AJ327" s="168"/>
      <c r="AK327" s="168"/>
      <c r="AL327" s="168"/>
      <c r="AM327" s="168"/>
      <c r="AN327" s="168"/>
      <c r="AO327" s="168"/>
      <c r="AP327" s="168"/>
      <c r="AQ327" s="168"/>
      <c r="AR327" s="168"/>
      <c r="AS327" s="168"/>
      <c r="AT327" s="168"/>
      <c r="AU327" s="168"/>
      <c r="AV327" s="168"/>
      <c r="AW327" s="168"/>
      <c r="AX327" s="168"/>
      <c r="AY327" s="168"/>
      <c r="AZ327" s="168"/>
      <c r="BA327" s="168"/>
      <c r="BB327" s="168"/>
      <c r="BC327" s="170"/>
      <c r="BD327" s="167"/>
    </row>
    <row r="328" customFormat="false" ht="12.75" hidden="false" customHeight="false" outlineLevel="0" collapsed="false">
      <c r="A328" s="155"/>
      <c r="B328" s="172" t="s">
        <v>132</v>
      </c>
      <c r="C328" s="173" t="n">
        <v>14.2</v>
      </c>
      <c r="D328" s="174" t="n">
        <f aca="false">+D324*$C328</f>
        <v>0</v>
      </c>
      <c r="E328" s="174" t="n">
        <f aca="false">+E324*$C328</f>
        <v>0</v>
      </c>
      <c r="F328" s="174" t="n">
        <f aca="false">+F324*$C328</f>
        <v>0</v>
      </c>
      <c r="G328" s="174" t="n">
        <f aca="false">+G324*$C328</f>
        <v>0</v>
      </c>
      <c r="H328" s="174" t="n">
        <f aca="false">+H324*$C328</f>
        <v>0</v>
      </c>
      <c r="I328" s="174" t="n">
        <f aca="false">+I324*$C328</f>
        <v>0</v>
      </c>
      <c r="J328" s="174" t="n">
        <f aca="false">+J324*$C328</f>
        <v>0</v>
      </c>
      <c r="K328" s="174" t="n">
        <f aca="false">+K324*$C328</f>
        <v>0</v>
      </c>
      <c r="L328" s="174" t="n">
        <f aca="false">+L324*$C328</f>
        <v>0</v>
      </c>
      <c r="M328" s="174" t="n">
        <f aca="false">+M324*$C328</f>
        <v>0</v>
      </c>
      <c r="N328" s="174" t="n">
        <f aca="false">+N324*$C328</f>
        <v>0.705773809523809</v>
      </c>
      <c r="O328" s="174" t="n">
        <f aca="false">+O324*$C328</f>
        <v>0.705773809523809</v>
      </c>
      <c r="P328" s="174" t="n">
        <f aca="false">+P324*$C328</f>
        <v>0.705773809523809</v>
      </c>
      <c r="Q328" s="174" t="n">
        <f aca="false">+Q324*$C328</f>
        <v>0.705773809523809</v>
      </c>
      <c r="R328" s="174" t="n">
        <f aca="false">+R324*$C328</f>
        <v>0.705773809523809</v>
      </c>
      <c r="S328" s="174" t="n">
        <f aca="false">+S324*$C328</f>
        <v>0.705773809523809</v>
      </c>
      <c r="T328" s="174" t="n">
        <f aca="false">+T324*$C328</f>
        <v>0.705773809523809</v>
      </c>
      <c r="U328" s="174" t="n">
        <f aca="false">+U324*$C328</f>
        <v>0.705773809523809</v>
      </c>
      <c r="V328" s="174" t="n">
        <f aca="false">+V324*$C328</f>
        <v>0.705773809523809</v>
      </c>
      <c r="W328" s="174" t="n">
        <f aca="false">+W324*$C328</f>
        <v>0.705773809523809</v>
      </c>
      <c r="X328" s="174" t="n">
        <f aca="false">+X324*$C328</f>
        <v>1.41601047619048</v>
      </c>
      <c r="Y328" s="174" t="n">
        <f aca="false">+Y324*$C328</f>
        <v>2.12624714285714</v>
      </c>
      <c r="Z328" s="174" t="n">
        <f aca="false">+Z324*$C328</f>
        <v>2.83648380952381</v>
      </c>
      <c r="AA328" s="174" t="n">
        <f aca="false">+AA324*$C328</f>
        <v>3.54672047619048</v>
      </c>
      <c r="AB328" s="174" t="n">
        <f aca="false">+AB324*$C328</f>
        <v>4.25695714285714</v>
      </c>
      <c r="AC328" s="174" t="n">
        <f aca="false">+AC324*$C328</f>
        <v>4.96719380952381</v>
      </c>
      <c r="AD328" s="174" t="n">
        <f aca="false">+AD324*$C328</f>
        <v>5.67743047619048</v>
      </c>
      <c r="AE328" s="174" t="n">
        <f aca="false">+AE324*$C328</f>
        <v>6.38766714285714</v>
      </c>
      <c r="AF328" s="175" t="n">
        <f aca="false">+AF324*$C328</f>
        <v>7.09790380952381</v>
      </c>
      <c r="AG328" s="174" t="n">
        <f aca="false">+AG324*$C328</f>
        <v>7.80814047619047</v>
      </c>
      <c r="AH328" s="174" t="n">
        <f aca="false">+AH324*$C328</f>
        <v>8.51837714285714</v>
      </c>
      <c r="AI328" s="174" t="n">
        <f aca="false">+AI324*$C328</f>
        <v>9.22861380952381</v>
      </c>
      <c r="AJ328" s="174" t="n">
        <f aca="false">+AJ324*$C328</f>
        <v>9.93885047619048</v>
      </c>
      <c r="AK328" s="174" t="n">
        <f aca="false">+AK324*$C328</f>
        <v>10.6490871428571</v>
      </c>
      <c r="AL328" s="174" t="n">
        <f aca="false">+AL324*$C328</f>
        <v>11.3593238095238</v>
      </c>
      <c r="AM328" s="174" t="n">
        <f aca="false">+AM324*$C328</f>
        <v>12.0695604761905</v>
      </c>
      <c r="AN328" s="174" t="n">
        <f aca="false">+AN324*$C328</f>
        <v>12.7797971428571</v>
      </c>
      <c r="AO328" s="174" t="n">
        <f aca="false">+AO324*$C328</f>
        <v>13.4900338095238</v>
      </c>
      <c r="AP328" s="174" t="n">
        <f aca="false">+AP324*$C328</f>
        <v>13.4900338095238</v>
      </c>
      <c r="AQ328" s="174" t="n">
        <f aca="false">+AQ324*$C328</f>
        <v>13.4900338095238</v>
      </c>
      <c r="AR328" s="174" t="n">
        <f aca="false">+AR324*$C328</f>
        <v>13.4900338095238</v>
      </c>
      <c r="AS328" s="174" t="n">
        <f aca="false">+AS324*$C328</f>
        <v>13.4900338095238</v>
      </c>
      <c r="AT328" s="174" t="n">
        <f aca="false">+AT324*$C328</f>
        <v>14.2000338095238</v>
      </c>
      <c r="AU328" s="174" t="n">
        <f aca="false">+AU324*$C328</f>
        <v>14.2000338095238</v>
      </c>
      <c r="AV328" s="174" t="n">
        <f aca="false">+AV324*$C328</f>
        <v>14.2000338095238</v>
      </c>
      <c r="AW328" s="174" t="n">
        <f aca="false">+AW324*$C328</f>
        <v>14.2000338095238</v>
      </c>
      <c r="AX328" s="174" t="n">
        <f aca="false">+AX324*$C328</f>
        <v>14.2000338095238</v>
      </c>
      <c r="AY328" s="174" t="n">
        <f aca="false">+AY324*$C328</f>
        <v>14.2000338095238</v>
      </c>
      <c r="AZ328" s="174" t="n">
        <f aca="false">+AZ324*$C328</f>
        <v>14.2000338095238</v>
      </c>
      <c r="BA328" s="174" t="n">
        <f aca="false">+BA324*$C328</f>
        <v>14.2000338095238</v>
      </c>
      <c r="BB328" s="174" t="n">
        <f aca="false">+BB324*$C328</f>
        <v>14.2000338095238</v>
      </c>
      <c r="BC328" s="176"/>
      <c r="BD328" s="177"/>
      <c r="BE328" s="177"/>
      <c r="BF328" s="177"/>
      <c r="BG328" s="177"/>
      <c r="BH328" s="177"/>
      <c r="BI328" s="177"/>
      <c r="BJ328" s="177"/>
      <c r="BK328" s="177"/>
      <c r="BL328" s="177"/>
      <c r="BM328" s="177"/>
      <c r="BN328" s="177"/>
      <c r="BO328" s="177"/>
      <c r="BP328" s="177"/>
      <c r="BQ328" s="177"/>
      <c r="BR328" s="177"/>
      <c r="BS328" s="177"/>
      <c r="BT328" s="177"/>
      <c r="BU328" s="177"/>
      <c r="BV328" s="177"/>
      <c r="BW328" s="177"/>
      <c r="BX328" s="177"/>
      <c r="BY328" s="177"/>
      <c r="BZ328" s="177"/>
      <c r="CA328" s="177"/>
      <c r="CB328" s="177"/>
      <c r="CC328" s="177"/>
      <c r="CD328" s="177"/>
      <c r="CE328" s="177"/>
      <c r="CF328" s="177"/>
      <c r="CG328" s="177"/>
      <c r="CH328" s="177"/>
      <c r="CI328" s="177"/>
      <c r="CJ328" s="177"/>
      <c r="CK328" s="177"/>
    </row>
    <row r="329" customFormat="false" ht="13.5" hidden="false" customHeight="false" outlineLevel="0" collapsed="false">
      <c r="A329" s="155"/>
      <c r="B329" s="178" t="s">
        <v>133</v>
      </c>
      <c r="C329" s="179" t="str">
        <f aca="false">+'NTP or Sold'!B32</f>
        <v>Committed</v>
      </c>
      <c r="D329" s="180" t="n">
        <f aca="false">+D326*$C328</f>
        <v>0</v>
      </c>
      <c r="E329" s="180" t="n">
        <f aca="false">+E326*$C328</f>
        <v>0</v>
      </c>
      <c r="F329" s="180" t="n">
        <f aca="false">+F326*$C328</f>
        <v>0</v>
      </c>
      <c r="G329" s="180" t="n">
        <f aca="false">+G326*$C328</f>
        <v>0</v>
      </c>
      <c r="H329" s="180" t="n">
        <f aca="false">+H326*$C328</f>
        <v>0</v>
      </c>
      <c r="I329" s="180" t="n">
        <f aca="false">+I326*$C328</f>
        <v>0</v>
      </c>
      <c r="J329" s="180" t="n">
        <f aca="false">+J326*$C328</f>
        <v>0</v>
      </c>
      <c r="K329" s="180" t="n">
        <f aca="false">+K326*$C328</f>
        <v>0</v>
      </c>
      <c r="L329" s="180" t="n">
        <f aca="false">+L326*$C328</f>
        <v>0</v>
      </c>
      <c r="M329" s="180" t="n">
        <f aca="false">+M326*$C328</f>
        <v>0</v>
      </c>
      <c r="N329" s="180" t="n">
        <f aca="false">+N326*$C328</f>
        <v>0.71</v>
      </c>
      <c r="O329" s="180" t="n">
        <f aca="false">+O326*$C328</f>
        <v>0.71</v>
      </c>
      <c r="P329" s="180" t="n">
        <f aca="false">+P326*$C328</f>
        <v>0.71</v>
      </c>
      <c r="Q329" s="180" t="n">
        <f aca="false">+Q326*$C328</f>
        <v>0.71</v>
      </c>
      <c r="R329" s="180" t="n">
        <f aca="false">+R326*$C328</f>
        <v>0.71</v>
      </c>
      <c r="S329" s="180" t="n">
        <f aca="false">+S326*$C328</f>
        <v>0.71</v>
      </c>
      <c r="T329" s="180" t="n">
        <f aca="false">+T326*$C328</f>
        <v>0.71</v>
      </c>
      <c r="U329" s="180" t="n">
        <f aca="false">+U326*$C328</f>
        <v>0.71</v>
      </c>
      <c r="V329" s="180" t="n">
        <f aca="false">+V326*$C328</f>
        <v>0.71</v>
      </c>
      <c r="W329" s="180" t="n">
        <f aca="false">+W326*$C328</f>
        <v>0.71</v>
      </c>
      <c r="X329" s="180" t="n">
        <f aca="false">+X326*$C328</f>
        <v>0.938777777777778</v>
      </c>
      <c r="Y329" s="180" t="n">
        <f aca="false">+Y326*$C328</f>
        <v>1.16755555555556</v>
      </c>
      <c r="Z329" s="180" t="n">
        <f aca="false">+Z326*$C328</f>
        <v>1.39633333333333</v>
      </c>
      <c r="AA329" s="180" t="n">
        <f aca="false">+AA326*$C328</f>
        <v>1.62511111111111</v>
      </c>
      <c r="AB329" s="180" t="n">
        <f aca="false">+AB326*$C328</f>
        <v>1.85388888888889</v>
      </c>
      <c r="AC329" s="180" t="n">
        <f aca="false">+AC326*$C328</f>
        <v>2.08266666666667</v>
      </c>
      <c r="AD329" s="180" t="n">
        <f aca="false">+AD326*$C328</f>
        <v>2.31144444444444</v>
      </c>
      <c r="AE329" s="180" t="n">
        <f aca="false">+AE326*$C328</f>
        <v>2.54022222222222</v>
      </c>
      <c r="AF329" s="181" t="n">
        <f aca="false">+AF326*$C328</f>
        <v>2.769</v>
      </c>
      <c r="AG329" s="180" t="n">
        <f aca="false">+AG326*$C328</f>
        <v>2.99777777777778</v>
      </c>
      <c r="AH329" s="180" t="n">
        <f aca="false">+AH326*$C328</f>
        <v>3.22655555555556</v>
      </c>
      <c r="AI329" s="180" t="n">
        <f aca="false">+AI326*$C328</f>
        <v>3.45533333333333</v>
      </c>
      <c r="AJ329" s="180" t="n">
        <f aca="false">+AJ326*$C328</f>
        <v>3.68411111111111</v>
      </c>
      <c r="AK329" s="180" t="n">
        <f aca="false">+AK326*$C328</f>
        <v>3.91288888888889</v>
      </c>
      <c r="AL329" s="180" t="n">
        <f aca="false">+AL326*$C328</f>
        <v>4.14166666666667</v>
      </c>
      <c r="AM329" s="180" t="n">
        <f aca="false">+AM326*$C328</f>
        <v>4.37044444444445</v>
      </c>
      <c r="AN329" s="180" t="n">
        <f aca="false">+AN326*$C328</f>
        <v>4.59922222222222</v>
      </c>
      <c r="AO329" s="180" t="n">
        <f aca="false">+AO326*$C328</f>
        <v>4.828</v>
      </c>
      <c r="AP329" s="180" t="n">
        <f aca="false">+AP326*$C328</f>
        <v>14.2</v>
      </c>
      <c r="AQ329" s="180" t="n">
        <f aca="false">+AQ326*$C328</f>
        <v>14.2</v>
      </c>
      <c r="AR329" s="180" t="n">
        <f aca="false">+AR326*$C328</f>
        <v>14.2</v>
      </c>
      <c r="AS329" s="180" t="n">
        <f aca="false">+AS326*$C328</f>
        <v>14.2</v>
      </c>
      <c r="AT329" s="180" t="n">
        <f aca="false">+AT326*$C328</f>
        <v>14.2</v>
      </c>
      <c r="AU329" s="180" t="n">
        <f aca="false">+AU326*$C328</f>
        <v>14.2</v>
      </c>
      <c r="AV329" s="180" t="n">
        <f aca="false">+AV326*$C328</f>
        <v>14.2</v>
      </c>
      <c r="AW329" s="180" t="n">
        <f aca="false">+AW326*$C328</f>
        <v>14.2</v>
      </c>
      <c r="AX329" s="180" t="n">
        <f aca="false">+AX326*$C328</f>
        <v>14.2</v>
      </c>
      <c r="AY329" s="180" t="n">
        <f aca="false">+AY326*$C328</f>
        <v>14.2</v>
      </c>
      <c r="AZ329" s="180" t="n">
        <f aca="false">+AZ326*$C328</f>
        <v>14.2</v>
      </c>
      <c r="BA329" s="180" t="n">
        <f aca="false">+BA326*$C328</f>
        <v>14.2</v>
      </c>
      <c r="BB329" s="180" t="n">
        <f aca="false">+BB326*$C328</f>
        <v>14.2</v>
      </c>
      <c r="BC329" s="182"/>
      <c r="BD329" s="183"/>
      <c r="BE329" s="183"/>
      <c r="BF329" s="183"/>
      <c r="BG329" s="183"/>
      <c r="BH329" s="183"/>
      <c r="BI329" s="183"/>
      <c r="BJ329" s="183"/>
      <c r="BK329" s="183"/>
      <c r="BL329" s="183"/>
      <c r="BM329" s="183"/>
      <c r="BN329" s="183"/>
      <c r="BO329" s="183"/>
      <c r="BP329" s="183"/>
      <c r="BQ329" s="183"/>
      <c r="BR329" s="183"/>
      <c r="BS329" s="183"/>
      <c r="BT329" s="183"/>
      <c r="BU329" s="183"/>
      <c r="BV329" s="183"/>
      <c r="BW329" s="183"/>
      <c r="BX329" s="183"/>
      <c r="BY329" s="183"/>
      <c r="BZ329" s="183"/>
      <c r="CA329" s="183"/>
      <c r="CB329" s="183"/>
      <c r="CC329" s="183"/>
      <c r="CD329" s="183"/>
      <c r="CE329" s="183"/>
      <c r="CF329" s="183"/>
      <c r="CG329" s="183"/>
      <c r="CH329" s="183"/>
      <c r="CI329" s="183"/>
      <c r="CJ329" s="183"/>
      <c r="CK329" s="183"/>
    </row>
    <row r="330" customFormat="false" ht="15" hidden="false" customHeight="true" outlineLevel="0" collapsed="false">
      <c r="A330" s="155" t="n">
        <f aca="false">+A322+1</f>
        <v>5</v>
      </c>
      <c r="B330" s="156" t="str">
        <f aca="false">+'NTP or Sold'!G33</f>
        <v>LM6000</v>
      </c>
      <c r="C330" s="157" t="str">
        <f aca="false">+'NTP or Sold'!S33</f>
        <v>Elektrobolt (ESA) - 85%</v>
      </c>
      <c r="D330" s="158"/>
      <c r="E330" s="158"/>
      <c r="F330" s="158"/>
      <c r="G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  <c r="AA330" s="158"/>
      <c r="AB330" s="158"/>
      <c r="AC330" s="158"/>
      <c r="AD330" s="158"/>
      <c r="AE330" s="158"/>
      <c r="AF330" s="159"/>
      <c r="AG330" s="158"/>
      <c r="AH330" s="158"/>
      <c r="AI330" s="158"/>
      <c r="AJ330" s="158"/>
      <c r="AK330" s="158"/>
      <c r="AL330" s="158"/>
      <c r="AM330" s="158"/>
      <c r="AN330" s="158"/>
      <c r="AO330" s="158"/>
      <c r="AP330" s="158"/>
      <c r="AQ330" s="158"/>
      <c r="AR330" s="158"/>
      <c r="AS330" s="158"/>
      <c r="AT330" s="158"/>
      <c r="AU330" s="158"/>
      <c r="AV330" s="158"/>
      <c r="AW330" s="158"/>
      <c r="AX330" s="158"/>
      <c r="AY330" s="158"/>
      <c r="AZ330" s="158"/>
      <c r="BA330" s="158"/>
      <c r="BB330" s="158"/>
      <c r="BC330" s="160"/>
    </row>
    <row r="331" customFormat="false" ht="12.75" hidden="false" customHeight="false" outlineLevel="0" collapsed="false">
      <c r="A331" s="155"/>
      <c r="B331" s="162" t="s">
        <v>128</v>
      </c>
      <c r="C331" s="157"/>
      <c r="D331" s="163" t="n">
        <v>0</v>
      </c>
      <c r="E331" s="163" t="n">
        <v>0</v>
      </c>
      <c r="F331" s="163" t="n">
        <v>0</v>
      </c>
      <c r="G331" s="163" t="n">
        <v>0</v>
      </c>
      <c r="H331" s="163" t="n">
        <v>0</v>
      </c>
      <c r="I331" s="163" t="n">
        <v>0</v>
      </c>
      <c r="J331" s="163" t="n">
        <v>0</v>
      </c>
      <c r="K331" s="163" t="n">
        <v>0</v>
      </c>
      <c r="L331" s="163" t="n">
        <v>0</v>
      </c>
      <c r="M331" s="163" t="n">
        <v>0</v>
      </c>
      <c r="N331" s="163" t="n">
        <f aca="false">16.7/336</f>
        <v>0.049702380952381</v>
      </c>
      <c r="O331" s="163" t="n">
        <v>0</v>
      </c>
      <c r="P331" s="163" t="n">
        <v>0</v>
      </c>
      <c r="Q331" s="163" t="n">
        <v>0</v>
      </c>
      <c r="R331" s="163" t="n">
        <v>0</v>
      </c>
      <c r="S331" s="163" t="n">
        <v>0</v>
      </c>
      <c r="T331" s="163" t="n">
        <v>0</v>
      </c>
      <c r="U331" s="163" t="n">
        <v>0</v>
      </c>
      <c r="V331" s="163" t="n">
        <v>0</v>
      </c>
      <c r="W331" s="163" t="n">
        <v>0</v>
      </c>
      <c r="X331" s="163" t="n">
        <f aca="false">+(0.95-0.0497)/18</f>
        <v>0.0500166666666667</v>
      </c>
      <c r="Y331" s="163" t="n">
        <f aca="false">+(0.95-0.0497)/18</f>
        <v>0.0500166666666667</v>
      </c>
      <c r="Z331" s="163" t="n">
        <f aca="false">+(0.95-0.0497)/18</f>
        <v>0.0500166666666667</v>
      </c>
      <c r="AA331" s="163" t="n">
        <f aca="false">+(0.95-0.0497)/18</f>
        <v>0.0500166666666667</v>
      </c>
      <c r="AB331" s="163" t="n">
        <f aca="false">+(0.95-0.0497)/18</f>
        <v>0.0500166666666667</v>
      </c>
      <c r="AC331" s="163" t="n">
        <f aca="false">+(0.95-0.0497)/18</f>
        <v>0.0500166666666667</v>
      </c>
      <c r="AD331" s="163" t="n">
        <f aca="false">+(0.95-0.0497)/18</f>
        <v>0.0500166666666667</v>
      </c>
      <c r="AE331" s="163" t="n">
        <f aca="false">+(0.95-0.0497)/18</f>
        <v>0.0500166666666667</v>
      </c>
      <c r="AF331" s="164" t="n">
        <f aca="false">+(0.95-0.0497)/18</f>
        <v>0.0500166666666667</v>
      </c>
      <c r="AG331" s="163" t="n">
        <f aca="false">+(0.95-0.0497)/18</f>
        <v>0.0500166666666667</v>
      </c>
      <c r="AH331" s="163" t="n">
        <f aca="false">+(0.95-0.0497)/18</f>
        <v>0.0500166666666667</v>
      </c>
      <c r="AI331" s="163" t="n">
        <f aca="false">+(0.95-0.0497)/18</f>
        <v>0.0500166666666667</v>
      </c>
      <c r="AJ331" s="163" t="n">
        <f aca="false">+(0.95-0.0497)/18</f>
        <v>0.0500166666666667</v>
      </c>
      <c r="AK331" s="163" t="n">
        <f aca="false">+(0.95-0.0497)/18</f>
        <v>0.0500166666666667</v>
      </c>
      <c r="AL331" s="163" t="n">
        <f aca="false">+(0.95-0.0497)/18</f>
        <v>0.0500166666666667</v>
      </c>
      <c r="AM331" s="163" t="n">
        <f aca="false">+(0.95-0.0497)/18</f>
        <v>0.0500166666666667</v>
      </c>
      <c r="AN331" s="163" t="n">
        <f aca="false">+(0.95-0.0497)/18</f>
        <v>0.0500166666666667</v>
      </c>
      <c r="AO331" s="163" t="n">
        <f aca="false">+(0.95-0.0497)/18</f>
        <v>0.0500166666666667</v>
      </c>
      <c r="AP331" s="163" t="n">
        <v>0</v>
      </c>
      <c r="AQ331" s="163" t="n">
        <v>0</v>
      </c>
      <c r="AR331" s="163" t="n">
        <v>0</v>
      </c>
      <c r="AS331" s="163" t="n">
        <v>0</v>
      </c>
      <c r="AT331" s="163" t="n">
        <v>0.05</v>
      </c>
      <c r="AU331" s="163" t="n">
        <v>0</v>
      </c>
      <c r="AV331" s="163" t="n">
        <v>0</v>
      </c>
      <c r="AW331" s="163" t="n">
        <v>0</v>
      </c>
      <c r="AX331" s="163" t="n">
        <v>0</v>
      </c>
      <c r="AY331" s="163" t="n">
        <v>0</v>
      </c>
      <c r="AZ331" s="163" t="n">
        <v>0</v>
      </c>
      <c r="BA331" s="163" t="n">
        <v>0</v>
      </c>
      <c r="BB331" s="163" t="n">
        <v>0</v>
      </c>
      <c r="BC331" s="165" t="n">
        <f aca="false">SUM(N331:BB331)</f>
        <v>1.00000238095238</v>
      </c>
      <c r="BD331" s="162"/>
    </row>
    <row r="332" customFormat="false" ht="12.75" hidden="false" customHeight="false" outlineLevel="0" collapsed="false">
      <c r="A332" s="155"/>
      <c r="B332" s="162" t="s">
        <v>129</v>
      </c>
      <c r="C332" s="157"/>
      <c r="D332" s="163" t="n">
        <f aca="false">+D331</f>
        <v>0</v>
      </c>
      <c r="E332" s="163" t="n">
        <f aca="false">+D332+E331</f>
        <v>0</v>
      </c>
      <c r="F332" s="163" t="n">
        <f aca="false">+E332+F331</f>
        <v>0</v>
      </c>
      <c r="G332" s="163" t="n">
        <f aca="false">+F332+G331</f>
        <v>0</v>
      </c>
      <c r="H332" s="163" t="n">
        <f aca="false">+G332+H331</f>
        <v>0</v>
      </c>
      <c r="I332" s="163" t="n">
        <f aca="false">+H332+I331</f>
        <v>0</v>
      </c>
      <c r="J332" s="163" t="n">
        <f aca="false">+I332+J331</f>
        <v>0</v>
      </c>
      <c r="K332" s="163" t="n">
        <f aca="false">+J332+K331</f>
        <v>0</v>
      </c>
      <c r="L332" s="163" t="n">
        <f aca="false">+K332+L331</f>
        <v>0</v>
      </c>
      <c r="M332" s="163" t="n">
        <f aca="false">+L332+M331</f>
        <v>0</v>
      </c>
      <c r="N332" s="163" t="n">
        <f aca="false">+M332+N331</f>
        <v>0.049702380952381</v>
      </c>
      <c r="O332" s="163" t="n">
        <f aca="false">+N332+O331</f>
        <v>0.049702380952381</v>
      </c>
      <c r="P332" s="163" t="n">
        <f aca="false">+O332+P331</f>
        <v>0.049702380952381</v>
      </c>
      <c r="Q332" s="163" t="n">
        <f aca="false">+P332+Q331</f>
        <v>0.049702380952381</v>
      </c>
      <c r="R332" s="163" t="n">
        <f aca="false">+Q332+R331</f>
        <v>0.049702380952381</v>
      </c>
      <c r="S332" s="163" t="n">
        <f aca="false">+R332+S331</f>
        <v>0.049702380952381</v>
      </c>
      <c r="T332" s="163" t="n">
        <f aca="false">+S332+T331</f>
        <v>0.049702380952381</v>
      </c>
      <c r="U332" s="163" t="n">
        <f aca="false">+T332+U331</f>
        <v>0.049702380952381</v>
      </c>
      <c r="V332" s="163" t="n">
        <f aca="false">+U332+V331</f>
        <v>0.049702380952381</v>
      </c>
      <c r="W332" s="163" t="n">
        <f aca="false">+V332+W331</f>
        <v>0.049702380952381</v>
      </c>
      <c r="X332" s="163" t="n">
        <f aca="false">+W332+X331</f>
        <v>0.0997190476190476</v>
      </c>
      <c r="Y332" s="163" t="n">
        <f aca="false">+X332+Y331</f>
        <v>0.149735714285714</v>
      </c>
      <c r="Z332" s="163" t="n">
        <f aca="false">+Y332+Z331</f>
        <v>0.199752380952381</v>
      </c>
      <c r="AA332" s="163" t="n">
        <f aca="false">+Z332+AA331</f>
        <v>0.249769047619048</v>
      </c>
      <c r="AB332" s="163" t="n">
        <f aca="false">+AA332+AB331</f>
        <v>0.299785714285714</v>
      </c>
      <c r="AC332" s="163" t="n">
        <f aca="false">+AB332+AC331</f>
        <v>0.349802380952381</v>
      </c>
      <c r="AD332" s="163" t="n">
        <f aca="false">+AC332+AD331</f>
        <v>0.399819047619048</v>
      </c>
      <c r="AE332" s="163" t="n">
        <f aca="false">+AD332+AE331</f>
        <v>0.449835714285714</v>
      </c>
      <c r="AF332" s="164" t="n">
        <f aca="false">+AE332+AF331</f>
        <v>0.499852380952381</v>
      </c>
      <c r="AG332" s="163" t="n">
        <f aca="false">+AF332+AG331</f>
        <v>0.549869047619048</v>
      </c>
      <c r="AH332" s="163" t="n">
        <f aca="false">+AG332+AH331</f>
        <v>0.599885714285714</v>
      </c>
      <c r="AI332" s="163" t="n">
        <f aca="false">+AH332+AI331</f>
        <v>0.649902380952381</v>
      </c>
      <c r="AJ332" s="163" t="n">
        <f aca="false">+AI332+AJ331</f>
        <v>0.699919047619048</v>
      </c>
      <c r="AK332" s="163" t="n">
        <f aca="false">+AJ332+AK331</f>
        <v>0.749935714285714</v>
      </c>
      <c r="AL332" s="163" t="n">
        <f aca="false">+AK332+AL331</f>
        <v>0.799952380952381</v>
      </c>
      <c r="AM332" s="163" t="n">
        <f aca="false">+AL332+AM331</f>
        <v>0.849969047619048</v>
      </c>
      <c r="AN332" s="163" t="n">
        <f aca="false">+AM332+AN331</f>
        <v>0.899985714285715</v>
      </c>
      <c r="AO332" s="163" t="n">
        <f aca="false">+AN332+AO331</f>
        <v>0.950002380952381</v>
      </c>
      <c r="AP332" s="163" t="n">
        <f aca="false">+AO332+AP331</f>
        <v>0.950002380952381</v>
      </c>
      <c r="AQ332" s="163" t="n">
        <f aca="false">+AP332+AQ331</f>
        <v>0.950002380952381</v>
      </c>
      <c r="AR332" s="163" t="n">
        <f aca="false">+AQ332+AR331</f>
        <v>0.950002380952381</v>
      </c>
      <c r="AS332" s="163" t="n">
        <f aca="false">+AR332+AS331</f>
        <v>0.950002380952381</v>
      </c>
      <c r="AT332" s="163" t="n">
        <f aca="false">+AS332+AT331</f>
        <v>1.00000238095238</v>
      </c>
      <c r="AU332" s="163" t="n">
        <f aca="false">+AT332+AU331</f>
        <v>1.00000238095238</v>
      </c>
      <c r="AV332" s="163" t="n">
        <f aca="false">+AU332+AV331</f>
        <v>1.00000238095238</v>
      </c>
      <c r="AW332" s="163" t="n">
        <f aca="false">+AV332+AW331</f>
        <v>1.00000238095238</v>
      </c>
      <c r="AX332" s="163" t="n">
        <f aca="false">+AW332+AX331</f>
        <v>1.00000238095238</v>
      </c>
      <c r="AY332" s="163" t="n">
        <f aca="false">+AX332+AY331</f>
        <v>1.00000238095238</v>
      </c>
      <c r="AZ332" s="163" t="n">
        <f aca="false">+AY332+AZ331</f>
        <v>1.00000238095238</v>
      </c>
      <c r="BA332" s="163" t="n">
        <f aca="false">+AZ332+BA331</f>
        <v>1.00000238095238</v>
      </c>
      <c r="BB332" s="163" t="n">
        <f aca="false">+BA332+BB331</f>
        <v>1.00000238095238</v>
      </c>
      <c r="BC332" s="165"/>
      <c r="BD332" s="162"/>
    </row>
    <row r="333" customFormat="false" ht="12.75" hidden="false" customHeight="false" outlineLevel="0" collapsed="false">
      <c r="A333" s="155"/>
      <c r="B333" s="162" t="s">
        <v>130</v>
      </c>
      <c r="C333" s="157"/>
      <c r="D333" s="163" t="n">
        <v>0</v>
      </c>
      <c r="E333" s="163" t="n">
        <v>0</v>
      </c>
      <c r="F333" s="163" t="n">
        <v>0</v>
      </c>
      <c r="G333" s="163" t="n">
        <v>0</v>
      </c>
      <c r="H333" s="163" t="n">
        <v>0</v>
      </c>
      <c r="I333" s="163" t="n">
        <v>0</v>
      </c>
      <c r="J333" s="163" t="n">
        <v>0</v>
      </c>
      <c r="K333" s="163" t="n">
        <v>0</v>
      </c>
      <c r="L333" s="163" t="n">
        <v>0</v>
      </c>
      <c r="M333" s="163" t="n">
        <v>0</v>
      </c>
      <c r="N333" s="163" t="n">
        <v>0.05</v>
      </c>
      <c r="O333" s="163" t="n">
        <v>0</v>
      </c>
      <c r="P333" s="163" t="n">
        <v>0</v>
      </c>
      <c r="Q333" s="163" t="n">
        <v>0</v>
      </c>
      <c r="R333" s="163" t="n">
        <v>0</v>
      </c>
      <c r="S333" s="163" t="n">
        <v>0</v>
      </c>
      <c r="T333" s="163" t="n">
        <v>0</v>
      </c>
      <c r="U333" s="163" t="n">
        <v>0</v>
      </c>
      <c r="V333" s="163" t="n">
        <v>0</v>
      </c>
      <c r="W333" s="163" t="n">
        <v>0</v>
      </c>
      <c r="X333" s="163" t="n">
        <f aca="false">+(0.34-0.05)/18</f>
        <v>0.0161111111111111</v>
      </c>
      <c r="Y333" s="163" t="n">
        <f aca="false">+(0.34-0.05)/18</f>
        <v>0.0161111111111111</v>
      </c>
      <c r="Z333" s="163" t="n">
        <f aca="false">+(0.34-0.05)/18</f>
        <v>0.0161111111111111</v>
      </c>
      <c r="AA333" s="163" t="n">
        <f aca="false">+(0.34-0.05)/18</f>
        <v>0.0161111111111111</v>
      </c>
      <c r="AB333" s="163" t="n">
        <f aca="false">+(0.34-0.05)/18</f>
        <v>0.0161111111111111</v>
      </c>
      <c r="AC333" s="163" t="n">
        <f aca="false">+(0.34-0.05)/18</f>
        <v>0.0161111111111111</v>
      </c>
      <c r="AD333" s="163" t="n">
        <f aca="false">+(0.34-0.05)/18</f>
        <v>0.0161111111111111</v>
      </c>
      <c r="AE333" s="163" t="n">
        <f aca="false">+(0.34-0.05)/18</f>
        <v>0.0161111111111111</v>
      </c>
      <c r="AF333" s="164" t="n">
        <f aca="false">+(0.34-0.05)/18</f>
        <v>0.0161111111111111</v>
      </c>
      <c r="AG333" s="163" t="n">
        <f aca="false">+(0.34-0.05)/18</f>
        <v>0.0161111111111111</v>
      </c>
      <c r="AH333" s="163" t="n">
        <f aca="false">+(0.34-0.05)/18</f>
        <v>0.0161111111111111</v>
      </c>
      <c r="AI333" s="163" t="n">
        <f aca="false">+(0.34-0.05)/18</f>
        <v>0.0161111111111111</v>
      </c>
      <c r="AJ333" s="163" t="n">
        <f aca="false">+(0.34-0.05)/18</f>
        <v>0.0161111111111111</v>
      </c>
      <c r="AK333" s="163" t="n">
        <f aca="false">+(0.34-0.05)/18</f>
        <v>0.0161111111111111</v>
      </c>
      <c r="AL333" s="163" t="n">
        <f aca="false">+(0.34-0.05)/18</f>
        <v>0.0161111111111111</v>
      </c>
      <c r="AM333" s="163" t="n">
        <f aca="false">+(0.34-0.05)/18</f>
        <v>0.0161111111111111</v>
      </c>
      <c r="AN333" s="163" t="n">
        <f aca="false">+(0.34-0.05)/18</f>
        <v>0.0161111111111111</v>
      </c>
      <c r="AO333" s="163" t="n">
        <f aca="false">+(0.34-0.05)/18</f>
        <v>0.0161111111111111</v>
      </c>
      <c r="AP333" s="163" t="n">
        <v>0.66</v>
      </c>
      <c r="AQ333" s="163" t="n">
        <v>0</v>
      </c>
      <c r="AR333" s="163" t="n">
        <v>0</v>
      </c>
      <c r="AS333" s="163" t="n">
        <v>0</v>
      </c>
      <c r="AT333" s="163" t="n">
        <v>0</v>
      </c>
      <c r="AU333" s="163" t="n">
        <v>0</v>
      </c>
      <c r="AV333" s="163" t="n">
        <v>0</v>
      </c>
      <c r="AW333" s="163" t="n">
        <v>0</v>
      </c>
      <c r="AX333" s="163" t="n">
        <v>0</v>
      </c>
      <c r="AY333" s="163" t="n">
        <v>0</v>
      </c>
      <c r="AZ333" s="163" t="n">
        <v>0</v>
      </c>
      <c r="BA333" s="163" t="n">
        <v>0</v>
      </c>
      <c r="BB333" s="163" t="n">
        <v>0</v>
      </c>
      <c r="BC333" s="165" t="n">
        <f aca="false">SUM(N333:BB333)</f>
        <v>1</v>
      </c>
      <c r="BD333" s="162"/>
    </row>
    <row r="334" customFormat="false" ht="12.75" hidden="false" customHeight="false" outlineLevel="0" collapsed="false">
      <c r="A334" s="155"/>
      <c r="B334" s="162" t="s">
        <v>131</v>
      </c>
      <c r="C334" s="157"/>
      <c r="D334" s="163" t="n">
        <f aca="false">+D333</f>
        <v>0</v>
      </c>
      <c r="E334" s="163" t="n">
        <f aca="false">+D334+E333</f>
        <v>0</v>
      </c>
      <c r="F334" s="163" t="n">
        <f aca="false">+E334+F333</f>
        <v>0</v>
      </c>
      <c r="G334" s="163" t="n">
        <f aca="false">+F334+G333</f>
        <v>0</v>
      </c>
      <c r="H334" s="163" t="n">
        <f aca="false">+G334+H333</f>
        <v>0</v>
      </c>
      <c r="I334" s="163" t="n">
        <f aca="false">+H334+I333</f>
        <v>0</v>
      </c>
      <c r="J334" s="163" t="n">
        <f aca="false">+I334+J333</f>
        <v>0</v>
      </c>
      <c r="K334" s="163" t="n">
        <f aca="false">+J334+K333</f>
        <v>0</v>
      </c>
      <c r="L334" s="163" t="n">
        <f aca="false">+K334+L333</f>
        <v>0</v>
      </c>
      <c r="M334" s="163" t="n">
        <f aca="false">+L334+M333</f>
        <v>0</v>
      </c>
      <c r="N334" s="163" t="n">
        <f aca="false">+M334+N333</f>
        <v>0.05</v>
      </c>
      <c r="O334" s="163" t="n">
        <f aca="false">+N334+O333</f>
        <v>0.05</v>
      </c>
      <c r="P334" s="163" t="n">
        <f aca="false">+O334+P333</f>
        <v>0.05</v>
      </c>
      <c r="Q334" s="163" t="n">
        <f aca="false">+P334+Q333</f>
        <v>0.05</v>
      </c>
      <c r="R334" s="163" t="n">
        <f aca="false">+Q334+R333</f>
        <v>0.05</v>
      </c>
      <c r="S334" s="163" t="n">
        <f aca="false">+R334+S333</f>
        <v>0.05</v>
      </c>
      <c r="T334" s="163" t="n">
        <f aca="false">+S334+T333</f>
        <v>0.05</v>
      </c>
      <c r="U334" s="163" t="n">
        <f aca="false">+T334+U333</f>
        <v>0.05</v>
      </c>
      <c r="V334" s="163" t="n">
        <f aca="false">+U334+V333</f>
        <v>0.05</v>
      </c>
      <c r="W334" s="163" t="n">
        <f aca="false">+V334+W333</f>
        <v>0.05</v>
      </c>
      <c r="X334" s="163" t="n">
        <f aca="false">+W334+X333</f>
        <v>0.0661111111111111</v>
      </c>
      <c r="Y334" s="163" t="n">
        <f aca="false">+X334+Y333</f>
        <v>0.0822222222222222</v>
      </c>
      <c r="Z334" s="163" t="n">
        <f aca="false">+Y334+Z333</f>
        <v>0.0983333333333334</v>
      </c>
      <c r="AA334" s="163" t="n">
        <f aca="false">+Z334+AA333</f>
        <v>0.114444444444444</v>
      </c>
      <c r="AB334" s="163" t="n">
        <f aca="false">+AA334+AB333</f>
        <v>0.130555555555556</v>
      </c>
      <c r="AC334" s="163" t="n">
        <f aca="false">+AB334+AC333</f>
        <v>0.146666666666667</v>
      </c>
      <c r="AD334" s="163" t="n">
        <f aca="false">+AC334+AD333</f>
        <v>0.162777777777778</v>
      </c>
      <c r="AE334" s="163" t="n">
        <f aca="false">+AD334+AE333</f>
        <v>0.178888888888889</v>
      </c>
      <c r="AF334" s="164" t="n">
        <f aca="false">+AE334+AF333</f>
        <v>0.195</v>
      </c>
      <c r="AG334" s="163" t="n">
        <f aca="false">+AF334+AG333</f>
        <v>0.211111111111111</v>
      </c>
      <c r="AH334" s="163" t="n">
        <f aca="false">+AG334+AH333</f>
        <v>0.227222222222222</v>
      </c>
      <c r="AI334" s="163" t="n">
        <f aca="false">+AH334+AI333</f>
        <v>0.243333333333333</v>
      </c>
      <c r="AJ334" s="163" t="n">
        <f aca="false">+AI334+AJ333</f>
        <v>0.259444444444444</v>
      </c>
      <c r="AK334" s="163" t="n">
        <f aca="false">+AJ334+AK333</f>
        <v>0.275555555555556</v>
      </c>
      <c r="AL334" s="163" t="n">
        <f aca="false">+AK334+AL333</f>
        <v>0.291666666666667</v>
      </c>
      <c r="AM334" s="163" t="n">
        <f aca="false">+AL334+AM333</f>
        <v>0.307777777777778</v>
      </c>
      <c r="AN334" s="163" t="n">
        <f aca="false">+AM334+AN333</f>
        <v>0.323888888888889</v>
      </c>
      <c r="AO334" s="163" t="n">
        <f aca="false">+AN334+AO333</f>
        <v>0.34</v>
      </c>
      <c r="AP334" s="163" t="n">
        <f aca="false">+AO334+AP333</f>
        <v>1</v>
      </c>
      <c r="AQ334" s="163" t="n">
        <f aca="false">+AP334+AQ333</f>
        <v>1</v>
      </c>
      <c r="AR334" s="163" t="n">
        <f aca="false">+AQ334+AR333</f>
        <v>1</v>
      </c>
      <c r="AS334" s="163" t="n">
        <f aca="false">+AR334+AS333</f>
        <v>1</v>
      </c>
      <c r="AT334" s="163" t="n">
        <f aca="false">+AS334+AT333</f>
        <v>1</v>
      </c>
      <c r="AU334" s="163" t="n">
        <f aca="false">+AT334+AU333</f>
        <v>1</v>
      </c>
      <c r="AV334" s="163" t="n">
        <f aca="false">+AU334+AV333</f>
        <v>1</v>
      </c>
      <c r="AW334" s="163" t="n">
        <f aca="false">+AV334+AW333</f>
        <v>1</v>
      </c>
      <c r="AX334" s="163" t="n">
        <f aca="false">+AW334+AX333</f>
        <v>1</v>
      </c>
      <c r="AY334" s="163" t="n">
        <f aca="false">+AX334+AY333</f>
        <v>1</v>
      </c>
      <c r="AZ334" s="163" t="n">
        <f aca="false">+AY334+AZ333</f>
        <v>1</v>
      </c>
      <c r="BA334" s="163" t="n">
        <f aca="false">+AZ334+BA333</f>
        <v>1</v>
      </c>
      <c r="BB334" s="163" t="n">
        <f aca="false">+BA334+BB333</f>
        <v>1</v>
      </c>
      <c r="BC334" s="165"/>
      <c r="BD334" s="162"/>
    </row>
    <row r="335" customFormat="false" ht="12.75" hidden="false" customHeight="false" outlineLevel="0" collapsed="false">
      <c r="A335" s="155"/>
      <c r="B335" s="167"/>
      <c r="C335" s="157"/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168"/>
      <c r="O335" s="168"/>
      <c r="P335" s="168"/>
      <c r="Q335" s="168"/>
      <c r="R335" s="168"/>
      <c r="S335" s="168"/>
      <c r="T335" s="168"/>
      <c r="U335" s="168"/>
      <c r="V335" s="168"/>
      <c r="W335" s="168"/>
      <c r="X335" s="168"/>
      <c r="Y335" s="168"/>
      <c r="Z335" s="168"/>
      <c r="AA335" s="168"/>
      <c r="AB335" s="168"/>
      <c r="AC335" s="168"/>
      <c r="AD335" s="168"/>
      <c r="AE335" s="168"/>
      <c r="AF335" s="169"/>
      <c r="AG335" s="168"/>
      <c r="AH335" s="168"/>
      <c r="AI335" s="168"/>
      <c r="AJ335" s="168"/>
      <c r="AK335" s="168"/>
      <c r="AL335" s="168"/>
      <c r="AM335" s="168"/>
      <c r="AN335" s="168"/>
      <c r="AO335" s="168"/>
      <c r="AP335" s="168"/>
      <c r="AQ335" s="168"/>
      <c r="AR335" s="168"/>
      <c r="AS335" s="168"/>
      <c r="AT335" s="168"/>
      <c r="AU335" s="168"/>
      <c r="AV335" s="168"/>
      <c r="AW335" s="168"/>
      <c r="AX335" s="168"/>
      <c r="AY335" s="168"/>
      <c r="AZ335" s="168"/>
      <c r="BA335" s="168"/>
      <c r="BB335" s="168"/>
      <c r="BC335" s="170"/>
      <c r="BD335" s="167"/>
    </row>
    <row r="336" customFormat="false" ht="12.75" hidden="false" customHeight="false" outlineLevel="0" collapsed="false">
      <c r="A336" s="155"/>
      <c r="B336" s="172" t="s">
        <v>132</v>
      </c>
      <c r="C336" s="173" t="n">
        <v>14.2</v>
      </c>
      <c r="D336" s="174" t="n">
        <f aca="false">+D332*$C336</f>
        <v>0</v>
      </c>
      <c r="E336" s="174" t="n">
        <f aca="false">+E332*$C336</f>
        <v>0</v>
      </c>
      <c r="F336" s="174" t="n">
        <f aca="false">+F332*$C336</f>
        <v>0</v>
      </c>
      <c r="G336" s="174" t="n">
        <f aca="false">+G332*$C336</f>
        <v>0</v>
      </c>
      <c r="H336" s="174" t="n">
        <f aca="false">+H332*$C336</f>
        <v>0</v>
      </c>
      <c r="I336" s="174" t="n">
        <f aca="false">+I332*$C336</f>
        <v>0</v>
      </c>
      <c r="J336" s="174" t="n">
        <f aca="false">+J332*$C336</f>
        <v>0</v>
      </c>
      <c r="K336" s="174" t="n">
        <f aca="false">+K332*$C336</f>
        <v>0</v>
      </c>
      <c r="L336" s="174" t="n">
        <f aca="false">+L332*$C336</f>
        <v>0</v>
      </c>
      <c r="M336" s="174" t="n">
        <f aca="false">+M332*$C336</f>
        <v>0</v>
      </c>
      <c r="N336" s="174" t="n">
        <f aca="false">+N332*$C336</f>
        <v>0.705773809523809</v>
      </c>
      <c r="O336" s="174" t="n">
        <f aca="false">+O332*$C336</f>
        <v>0.705773809523809</v>
      </c>
      <c r="P336" s="174" t="n">
        <f aca="false">+P332*$C336</f>
        <v>0.705773809523809</v>
      </c>
      <c r="Q336" s="174" t="n">
        <f aca="false">+Q332*$C336</f>
        <v>0.705773809523809</v>
      </c>
      <c r="R336" s="174" t="n">
        <f aca="false">+R332*$C336</f>
        <v>0.705773809523809</v>
      </c>
      <c r="S336" s="174" t="n">
        <f aca="false">+S332*$C336</f>
        <v>0.705773809523809</v>
      </c>
      <c r="T336" s="174" t="n">
        <f aca="false">+T332*$C336</f>
        <v>0.705773809523809</v>
      </c>
      <c r="U336" s="174" t="n">
        <f aca="false">+U332*$C336</f>
        <v>0.705773809523809</v>
      </c>
      <c r="V336" s="174" t="n">
        <f aca="false">+V332*$C336</f>
        <v>0.705773809523809</v>
      </c>
      <c r="W336" s="174" t="n">
        <f aca="false">+W332*$C336</f>
        <v>0.705773809523809</v>
      </c>
      <c r="X336" s="174" t="n">
        <f aca="false">+X332*$C336</f>
        <v>1.41601047619048</v>
      </c>
      <c r="Y336" s="174" t="n">
        <f aca="false">+Y332*$C336</f>
        <v>2.12624714285714</v>
      </c>
      <c r="Z336" s="174" t="n">
        <f aca="false">+Z332*$C336</f>
        <v>2.83648380952381</v>
      </c>
      <c r="AA336" s="174" t="n">
        <f aca="false">+AA332*$C336</f>
        <v>3.54672047619048</v>
      </c>
      <c r="AB336" s="174" t="n">
        <f aca="false">+AB332*$C336</f>
        <v>4.25695714285714</v>
      </c>
      <c r="AC336" s="174" t="n">
        <f aca="false">+AC332*$C336</f>
        <v>4.96719380952381</v>
      </c>
      <c r="AD336" s="174" t="n">
        <f aca="false">+AD332*$C336</f>
        <v>5.67743047619048</v>
      </c>
      <c r="AE336" s="174" t="n">
        <f aca="false">+AE332*$C336</f>
        <v>6.38766714285714</v>
      </c>
      <c r="AF336" s="175" t="n">
        <f aca="false">+AF332*$C336</f>
        <v>7.09790380952381</v>
      </c>
      <c r="AG336" s="174" t="n">
        <f aca="false">+AG332*$C336</f>
        <v>7.80814047619047</v>
      </c>
      <c r="AH336" s="174" t="n">
        <f aca="false">+AH332*$C336</f>
        <v>8.51837714285714</v>
      </c>
      <c r="AI336" s="174" t="n">
        <f aca="false">+AI332*$C336</f>
        <v>9.22861380952381</v>
      </c>
      <c r="AJ336" s="174" t="n">
        <f aca="false">+AJ332*$C336</f>
        <v>9.93885047619048</v>
      </c>
      <c r="AK336" s="174" t="n">
        <f aca="false">+AK332*$C336</f>
        <v>10.6490871428571</v>
      </c>
      <c r="AL336" s="174" t="n">
        <f aca="false">+AL332*$C336</f>
        <v>11.3593238095238</v>
      </c>
      <c r="AM336" s="174" t="n">
        <f aca="false">+AM332*$C336</f>
        <v>12.0695604761905</v>
      </c>
      <c r="AN336" s="174" t="n">
        <f aca="false">+AN332*$C336</f>
        <v>12.7797971428571</v>
      </c>
      <c r="AO336" s="174" t="n">
        <f aca="false">+AO332*$C336</f>
        <v>13.4900338095238</v>
      </c>
      <c r="AP336" s="174" t="n">
        <f aca="false">+AP332*$C336</f>
        <v>13.4900338095238</v>
      </c>
      <c r="AQ336" s="174" t="n">
        <f aca="false">+AQ332*$C336</f>
        <v>13.4900338095238</v>
      </c>
      <c r="AR336" s="174" t="n">
        <f aca="false">+AR332*$C336</f>
        <v>13.4900338095238</v>
      </c>
      <c r="AS336" s="174" t="n">
        <f aca="false">+AS332*$C336</f>
        <v>13.4900338095238</v>
      </c>
      <c r="AT336" s="174" t="n">
        <f aca="false">+AT332*$C336</f>
        <v>14.2000338095238</v>
      </c>
      <c r="AU336" s="174" t="n">
        <f aca="false">+AU332*$C336</f>
        <v>14.2000338095238</v>
      </c>
      <c r="AV336" s="174" t="n">
        <f aca="false">+AV332*$C336</f>
        <v>14.2000338095238</v>
      </c>
      <c r="AW336" s="174" t="n">
        <f aca="false">+AW332*$C336</f>
        <v>14.2000338095238</v>
      </c>
      <c r="AX336" s="174" t="n">
        <f aca="false">+AX332*$C336</f>
        <v>14.2000338095238</v>
      </c>
      <c r="AY336" s="174" t="n">
        <f aca="false">+AY332*$C336</f>
        <v>14.2000338095238</v>
      </c>
      <c r="AZ336" s="174" t="n">
        <f aca="false">+AZ332*$C336</f>
        <v>14.2000338095238</v>
      </c>
      <c r="BA336" s="174" t="n">
        <f aca="false">+BA332*$C336</f>
        <v>14.2000338095238</v>
      </c>
      <c r="BB336" s="174" t="n">
        <f aca="false">+BB332*$C336</f>
        <v>14.2000338095238</v>
      </c>
      <c r="BC336" s="176"/>
      <c r="BD336" s="177"/>
      <c r="BE336" s="177"/>
      <c r="BF336" s="177"/>
      <c r="BG336" s="177"/>
      <c r="BH336" s="177"/>
      <c r="BI336" s="177"/>
      <c r="BJ336" s="177"/>
      <c r="BK336" s="177"/>
      <c r="BL336" s="177"/>
      <c r="BM336" s="177"/>
      <c r="BN336" s="177"/>
      <c r="BO336" s="177"/>
      <c r="BP336" s="177"/>
      <c r="BQ336" s="177"/>
      <c r="BR336" s="177"/>
      <c r="BS336" s="177"/>
      <c r="BT336" s="177"/>
      <c r="BU336" s="177"/>
      <c r="BV336" s="177"/>
      <c r="BW336" s="177"/>
      <c r="BX336" s="177"/>
      <c r="BY336" s="177"/>
      <c r="BZ336" s="177"/>
      <c r="CA336" s="177"/>
      <c r="CB336" s="177"/>
      <c r="CC336" s="177"/>
      <c r="CD336" s="177"/>
      <c r="CE336" s="177"/>
      <c r="CF336" s="177"/>
      <c r="CG336" s="177"/>
      <c r="CH336" s="177"/>
      <c r="CI336" s="177"/>
      <c r="CJ336" s="177"/>
      <c r="CK336" s="177"/>
    </row>
    <row r="337" customFormat="false" ht="13.5" hidden="false" customHeight="false" outlineLevel="0" collapsed="false">
      <c r="A337" s="155"/>
      <c r="B337" s="178" t="s">
        <v>133</v>
      </c>
      <c r="C337" s="179" t="str">
        <f aca="false">+'NTP or Sold'!B33</f>
        <v>Committed</v>
      </c>
      <c r="D337" s="180" t="n">
        <f aca="false">+D334*$C336</f>
        <v>0</v>
      </c>
      <c r="E337" s="180" t="n">
        <f aca="false">+E334*$C336</f>
        <v>0</v>
      </c>
      <c r="F337" s="180" t="n">
        <f aca="false">+F334*$C336</f>
        <v>0</v>
      </c>
      <c r="G337" s="180" t="n">
        <f aca="false">+G334*$C336</f>
        <v>0</v>
      </c>
      <c r="H337" s="180" t="n">
        <f aca="false">+H334*$C336</f>
        <v>0</v>
      </c>
      <c r="I337" s="180" t="n">
        <f aca="false">+I334*$C336</f>
        <v>0</v>
      </c>
      <c r="J337" s="180" t="n">
        <f aca="false">+J334*$C336</f>
        <v>0</v>
      </c>
      <c r="K337" s="180" t="n">
        <f aca="false">+K334*$C336</f>
        <v>0</v>
      </c>
      <c r="L337" s="180" t="n">
        <f aca="false">+L334*$C336</f>
        <v>0</v>
      </c>
      <c r="M337" s="180" t="n">
        <f aca="false">+M334*$C336</f>
        <v>0</v>
      </c>
      <c r="N337" s="180" t="n">
        <f aca="false">+N334*$C336</f>
        <v>0.71</v>
      </c>
      <c r="O337" s="180" t="n">
        <f aca="false">+O334*$C336</f>
        <v>0.71</v>
      </c>
      <c r="P337" s="180" t="n">
        <f aca="false">+P334*$C336</f>
        <v>0.71</v>
      </c>
      <c r="Q337" s="180" t="n">
        <f aca="false">+Q334*$C336</f>
        <v>0.71</v>
      </c>
      <c r="R337" s="180" t="n">
        <f aca="false">+R334*$C336</f>
        <v>0.71</v>
      </c>
      <c r="S337" s="180" t="n">
        <f aca="false">+S334*$C336</f>
        <v>0.71</v>
      </c>
      <c r="T337" s="180" t="n">
        <f aca="false">+T334*$C336</f>
        <v>0.71</v>
      </c>
      <c r="U337" s="180" t="n">
        <f aca="false">+U334*$C336</f>
        <v>0.71</v>
      </c>
      <c r="V337" s="180" t="n">
        <f aca="false">+V334*$C336</f>
        <v>0.71</v>
      </c>
      <c r="W337" s="180" t="n">
        <f aca="false">+W334*$C336</f>
        <v>0.71</v>
      </c>
      <c r="X337" s="180" t="n">
        <f aca="false">+X334*$C336</f>
        <v>0.938777777777778</v>
      </c>
      <c r="Y337" s="180" t="n">
        <f aca="false">+Y334*$C336</f>
        <v>1.16755555555556</v>
      </c>
      <c r="Z337" s="180" t="n">
        <f aca="false">+Z334*$C336</f>
        <v>1.39633333333333</v>
      </c>
      <c r="AA337" s="180" t="n">
        <f aca="false">+AA334*$C336</f>
        <v>1.62511111111111</v>
      </c>
      <c r="AB337" s="180" t="n">
        <f aca="false">+AB334*$C336</f>
        <v>1.85388888888889</v>
      </c>
      <c r="AC337" s="180" t="n">
        <f aca="false">+AC334*$C336</f>
        <v>2.08266666666667</v>
      </c>
      <c r="AD337" s="180" t="n">
        <f aca="false">+AD334*$C336</f>
        <v>2.31144444444444</v>
      </c>
      <c r="AE337" s="180" t="n">
        <f aca="false">+AE334*$C336</f>
        <v>2.54022222222222</v>
      </c>
      <c r="AF337" s="181" t="n">
        <f aca="false">+AF334*$C336</f>
        <v>2.769</v>
      </c>
      <c r="AG337" s="180" t="n">
        <f aca="false">+AG334*$C336</f>
        <v>2.99777777777778</v>
      </c>
      <c r="AH337" s="180" t="n">
        <f aca="false">+AH334*$C336</f>
        <v>3.22655555555556</v>
      </c>
      <c r="AI337" s="180" t="n">
        <f aca="false">+AI334*$C336</f>
        <v>3.45533333333333</v>
      </c>
      <c r="AJ337" s="180" t="n">
        <f aca="false">+AJ334*$C336</f>
        <v>3.68411111111111</v>
      </c>
      <c r="AK337" s="180" t="n">
        <f aca="false">+AK334*$C336</f>
        <v>3.91288888888889</v>
      </c>
      <c r="AL337" s="180" t="n">
        <f aca="false">+AL334*$C336</f>
        <v>4.14166666666667</v>
      </c>
      <c r="AM337" s="180" t="n">
        <f aca="false">+AM334*$C336</f>
        <v>4.37044444444445</v>
      </c>
      <c r="AN337" s="180" t="n">
        <f aca="false">+AN334*$C336</f>
        <v>4.59922222222222</v>
      </c>
      <c r="AO337" s="180" t="n">
        <f aca="false">+AO334*$C336</f>
        <v>4.828</v>
      </c>
      <c r="AP337" s="180" t="n">
        <f aca="false">+AP334*$C336</f>
        <v>14.2</v>
      </c>
      <c r="AQ337" s="180" t="n">
        <f aca="false">+AQ334*$C336</f>
        <v>14.2</v>
      </c>
      <c r="AR337" s="180" t="n">
        <f aca="false">+AR334*$C336</f>
        <v>14.2</v>
      </c>
      <c r="AS337" s="180" t="n">
        <f aca="false">+AS334*$C336</f>
        <v>14.2</v>
      </c>
      <c r="AT337" s="180" t="n">
        <f aca="false">+AT334*$C336</f>
        <v>14.2</v>
      </c>
      <c r="AU337" s="180" t="n">
        <f aca="false">+AU334*$C336</f>
        <v>14.2</v>
      </c>
      <c r="AV337" s="180" t="n">
        <f aca="false">+AV334*$C336</f>
        <v>14.2</v>
      </c>
      <c r="AW337" s="180" t="n">
        <f aca="false">+AW334*$C336</f>
        <v>14.2</v>
      </c>
      <c r="AX337" s="180" t="n">
        <f aca="false">+AX334*$C336</f>
        <v>14.2</v>
      </c>
      <c r="AY337" s="180" t="n">
        <f aca="false">+AY334*$C336</f>
        <v>14.2</v>
      </c>
      <c r="AZ337" s="180" t="n">
        <f aca="false">+AZ334*$C336</f>
        <v>14.2</v>
      </c>
      <c r="BA337" s="180" t="n">
        <f aca="false">+BA334*$C336</f>
        <v>14.2</v>
      </c>
      <c r="BB337" s="180" t="n">
        <f aca="false">+BB334*$C336</f>
        <v>14.2</v>
      </c>
      <c r="BC337" s="182"/>
      <c r="BD337" s="183"/>
      <c r="BE337" s="183"/>
      <c r="BF337" s="183"/>
      <c r="BG337" s="183"/>
      <c r="BH337" s="183"/>
      <c r="BI337" s="183"/>
      <c r="BJ337" s="183"/>
      <c r="BK337" s="183"/>
      <c r="BL337" s="183"/>
      <c r="BM337" s="183"/>
      <c r="BN337" s="183"/>
      <c r="BO337" s="183"/>
      <c r="BP337" s="183"/>
      <c r="BQ337" s="183"/>
      <c r="BR337" s="183"/>
      <c r="BS337" s="183"/>
      <c r="BT337" s="183"/>
      <c r="BU337" s="183"/>
      <c r="BV337" s="183"/>
      <c r="BW337" s="183"/>
      <c r="BX337" s="183"/>
      <c r="BY337" s="183"/>
      <c r="BZ337" s="183"/>
      <c r="CA337" s="183"/>
      <c r="CB337" s="183"/>
      <c r="CC337" s="183"/>
      <c r="CD337" s="183"/>
      <c r="CE337" s="183"/>
      <c r="CF337" s="183"/>
      <c r="CG337" s="183"/>
      <c r="CH337" s="183"/>
      <c r="CI337" s="183"/>
      <c r="CJ337" s="183"/>
      <c r="CK337" s="183"/>
    </row>
    <row r="338" customFormat="false" ht="15" hidden="false" customHeight="true" outlineLevel="0" collapsed="false">
      <c r="A338" s="155" t="n">
        <f aca="false">+A330+1</f>
        <v>6</v>
      </c>
      <c r="B338" s="156" t="str">
        <f aca="false">+'NTP or Sold'!G34</f>
        <v>LM6000</v>
      </c>
      <c r="C338" s="157" t="str">
        <f aca="false">+'NTP or Sold'!S34</f>
        <v>Elektrobolt (ESA) - 85%</v>
      </c>
      <c r="D338" s="158"/>
      <c r="E338" s="158"/>
      <c r="F338" s="158"/>
      <c r="G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  <c r="AA338" s="158"/>
      <c r="AB338" s="158"/>
      <c r="AC338" s="158"/>
      <c r="AD338" s="158"/>
      <c r="AE338" s="158"/>
      <c r="AF338" s="159"/>
      <c r="AG338" s="158"/>
      <c r="AH338" s="158"/>
      <c r="AI338" s="158"/>
      <c r="AJ338" s="158"/>
      <c r="AK338" s="158"/>
      <c r="AL338" s="158"/>
      <c r="AM338" s="158"/>
      <c r="AN338" s="158"/>
      <c r="AO338" s="158"/>
      <c r="AP338" s="158"/>
      <c r="AQ338" s="158"/>
      <c r="AR338" s="158"/>
      <c r="AS338" s="158"/>
      <c r="AT338" s="158"/>
      <c r="AU338" s="158"/>
      <c r="AV338" s="158"/>
      <c r="AW338" s="158"/>
      <c r="AX338" s="158"/>
      <c r="AY338" s="158"/>
      <c r="AZ338" s="158"/>
      <c r="BA338" s="158"/>
      <c r="BB338" s="158"/>
      <c r="BC338" s="160"/>
    </row>
    <row r="339" customFormat="false" ht="12.75" hidden="false" customHeight="false" outlineLevel="0" collapsed="false">
      <c r="A339" s="155"/>
      <c r="B339" s="162" t="s">
        <v>128</v>
      </c>
      <c r="C339" s="157"/>
      <c r="D339" s="163" t="n">
        <v>0</v>
      </c>
      <c r="E339" s="163" t="n">
        <v>0</v>
      </c>
      <c r="F339" s="163" t="n">
        <v>0</v>
      </c>
      <c r="G339" s="163" t="n">
        <v>0</v>
      </c>
      <c r="H339" s="163" t="n">
        <v>0</v>
      </c>
      <c r="I339" s="163" t="n">
        <v>0</v>
      </c>
      <c r="J339" s="163" t="n">
        <v>0</v>
      </c>
      <c r="K339" s="163" t="n">
        <v>0</v>
      </c>
      <c r="L339" s="163" t="n">
        <v>0</v>
      </c>
      <c r="M339" s="163" t="n">
        <v>0</v>
      </c>
      <c r="N339" s="163" t="n">
        <f aca="false">16.7/336</f>
        <v>0.049702380952381</v>
      </c>
      <c r="O339" s="163" t="n">
        <v>0</v>
      </c>
      <c r="P339" s="163" t="n">
        <v>0</v>
      </c>
      <c r="Q339" s="163" t="n">
        <v>0</v>
      </c>
      <c r="R339" s="163" t="n">
        <v>0</v>
      </c>
      <c r="S339" s="163" t="n">
        <v>0</v>
      </c>
      <c r="T339" s="163" t="n">
        <v>0</v>
      </c>
      <c r="U339" s="163" t="n">
        <v>0</v>
      </c>
      <c r="V339" s="163" t="n">
        <v>0</v>
      </c>
      <c r="W339" s="163" t="n">
        <v>0</v>
      </c>
      <c r="X339" s="163" t="n">
        <f aca="false">+(0.95-0.0497)/18</f>
        <v>0.0500166666666667</v>
      </c>
      <c r="Y339" s="163" t="n">
        <f aca="false">+(0.95-0.0497)/18</f>
        <v>0.0500166666666667</v>
      </c>
      <c r="Z339" s="163" t="n">
        <f aca="false">+(0.95-0.0497)/18</f>
        <v>0.0500166666666667</v>
      </c>
      <c r="AA339" s="163" t="n">
        <f aca="false">+(0.95-0.0497)/18</f>
        <v>0.0500166666666667</v>
      </c>
      <c r="AB339" s="163" t="n">
        <f aca="false">+(0.95-0.0497)/18</f>
        <v>0.0500166666666667</v>
      </c>
      <c r="AC339" s="163" t="n">
        <f aca="false">+(0.95-0.0497)/18</f>
        <v>0.0500166666666667</v>
      </c>
      <c r="AD339" s="163" t="n">
        <f aca="false">+(0.95-0.0497)/18</f>
        <v>0.0500166666666667</v>
      </c>
      <c r="AE339" s="163" t="n">
        <f aca="false">+(0.95-0.0497)/18</f>
        <v>0.0500166666666667</v>
      </c>
      <c r="AF339" s="164" t="n">
        <f aca="false">+(0.95-0.0497)/18</f>
        <v>0.0500166666666667</v>
      </c>
      <c r="AG339" s="163" t="n">
        <f aca="false">+(0.95-0.0497)/18</f>
        <v>0.0500166666666667</v>
      </c>
      <c r="AH339" s="163" t="n">
        <f aca="false">+(0.95-0.0497)/18</f>
        <v>0.0500166666666667</v>
      </c>
      <c r="AI339" s="163" t="n">
        <f aca="false">+(0.95-0.0497)/18</f>
        <v>0.0500166666666667</v>
      </c>
      <c r="AJ339" s="163" t="n">
        <f aca="false">+(0.95-0.0497)/18</f>
        <v>0.0500166666666667</v>
      </c>
      <c r="AK339" s="163" t="n">
        <f aca="false">+(0.95-0.0497)/18</f>
        <v>0.0500166666666667</v>
      </c>
      <c r="AL339" s="163" t="n">
        <f aca="false">+(0.95-0.0497)/18</f>
        <v>0.0500166666666667</v>
      </c>
      <c r="AM339" s="163" t="n">
        <f aca="false">+(0.95-0.0497)/18</f>
        <v>0.0500166666666667</v>
      </c>
      <c r="AN339" s="163" t="n">
        <f aca="false">+(0.95-0.0497)/18</f>
        <v>0.0500166666666667</v>
      </c>
      <c r="AO339" s="163" t="n">
        <f aca="false">+(0.95-0.0497)/18</f>
        <v>0.0500166666666667</v>
      </c>
      <c r="AP339" s="163" t="n">
        <v>0</v>
      </c>
      <c r="AQ339" s="163" t="n">
        <v>0</v>
      </c>
      <c r="AR339" s="163" t="n">
        <v>0</v>
      </c>
      <c r="AS339" s="163" t="n">
        <v>0</v>
      </c>
      <c r="AT339" s="163" t="n">
        <v>0.05</v>
      </c>
      <c r="AU339" s="163" t="n">
        <v>0</v>
      </c>
      <c r="AV339" s="163" t="n">
        <v>0</v>
      </c>
      <c r="AW339" s="163" t="n">
        <v>0</v>
      </c>
      <c r="AX339" s="163" t="n">
        <v>0</v>
      </c>
      <c r="AY339" s="163" t="n">
        <v>0</v>
      </c>
      <c r="AZ339" s="163" t="n">
        <v>0</v>
      </c>
      <c r="BA339" s="163" t="n">
        <v>0</v>
      </c>
      <c r="BB339" s="163" t="n">
        <v>0</v>
      </c>
      <c r="BC339" s="165" t="n">
        <f aca="false">SUM(N339:BB339)</f>
        <v>1.00000238095238</v>
      </c>
      <c r="BD339" s="162"/>
    </row>
    <row r="340" customFormat="false" ht="12.75" hidden="false" customHeight="false" outlineLevel="0" collapsed="false">
      <c r="A340" s="155"/>
      <c r="B340" s="162" t="s">
        <v>129</v>
      </c>
      <c r="C340" s="157"/>
      <c r="D340" s="163" t="n">
        <f aca="false">+D339</f>
        <v>0</v>
      </c>
      <c r="E340" s="163" t="n">
        <f aca="false">+D340+E339</f>
        <v>0</v>
      </c>
      <c r="F340" s="163" t="n">
        <f aca="false">+E340+F339</f>
        <v>0</v>
      </c>
      <c r="G340" s="163" t="n">
        <f aca="false">+F340+G339</f>
        <v>0</v>
      </c>
      <c r="H340" s="163" t="n">
        <f aca="false">+G340+H339</f>
        <v>0</v>
      </c>
      <c r="I340" s="163" t="n">
        <f aca="false">+H340+I339</f>
        <v>0</v>
      </c>
      <c r="J340" s="163" t="n">
        <f aca="false">+I340+J339</f>
        <v>0</v>
      </c>
      <c r="K340" s="163" t="n">
        <f aca="false">+J340+K339</f>
        <v>0</v>
      </c>
      <c r="L340" s="163" t="n">
        <f aca="false">+K340+L339</f>
        <v>0</v>
      </c>
      <c r="M340" s="163" t="n">
        <f aca="false">+L340+M339</f>
        <v>0</v>
      </c>
      <c r="N340" s="163" t="n">
        <f aca="false">+M340+N339</f>
        <v>0.049702380952381</v>
      </c>
      <c r="O340" s="163" t="n">
        <f aca="false">+N340+O339</f>
        <v>0.049702380952381</v>
      </c>
      <c r="P340" s="163" t="n">
        <f aca="false">+O340+P339</f>
        <v>0.049702380952381</v>
      </c>
      <c r="Q340" s="163" t="n">
        <f aca="false">+P340+Q339</f>
        <v>0.049702380952381</v>
      </c>
      <c r="R340" s="163" t="n">
        <f aca="false">+Q340+R339</f>
        <v>0.049702380952381</v>
      </c>
      <c r="S340" s="163" t="n">
        <f aca="false">+R340+S339</f>
        <v>0.049702380952381</v>
      </c>
      <c r="T340" s="163" t="n">
        <f aca="false">+S340+T339</f>
        <v>0.049702380952381</v>
      </c>
      <c r="U340" s="163" t="n">
        <f aca="false">+T340+U339</f>
        <v>0.049702380952381</v>
      </c>
      <c r="V340" s="163" t="n">
        <f aca="false">+U340+V339</f>
        <v>0.049702380952381</v>
      </c>
      <c r="W340" s="163" t="n">
        <f aca="false">+V340+W339</f>
        <v>0.049702380952381</v>
      </c>
      <c r="X340" s="163" t="n">
        <f aca="false">+W340+X339</f>
        <v>0.0997190476190476</v>
      </c>
      <c r="Y340" s="163" t="n">
        <f aca="false">+X340+Y339</f>
        <v>0.149735714285714</v>
      </c>
      <c r="Z340" s="163" t="n">
        <f aca="false">+Y340+Z339</f>
        <v>0.199752380952381</v>
      </c>
      <c r="AA340" s="163" t="n">
        <f aca="false">+Z340+AA339</f>
        <v>0.249769047619048</v>
      </c>
      <c r="AB340" s="163" t="n">
        <f aca="false">+AA340+AB339</f>
        <v>0.299785714285714</v>
      </c>
      <c r="AC340" s="163" t="n">
        <f aca="false">+AB340+AC339</f>
        <v>0.349802380952381</v>
      </c>
      <c r="AD340" s="163" t="n">
        <f aca="false">+AC340+AD339</f>
        <v>0.399819047619048</v>
      </c>
      <c r="AE340" s="163" t="n">
        <f aca="false">+AD340+AE339</f>
        <v>0.449835714285714</v>
      </c>
      <c r="AF340" s="164" t="n">
        <f aca="false">+AE340+AF339</f>
        <v>0.499852380952381</v>
      </c>
      <c r="AG340" s="163" t="n">
        <f aca="false">+AF340+AG339</f>
        <v>0.549869047619048</v>
      </c>
      <c r="AH340" s="163" t="n">
        <f aca="false">+AG340+AH339</f>
        <v>0.599885714285714</v>
      </c>
      <c r="AI340" s="163" t="n">
        <f aca="false">+AH340+AI339</f>
        <v>0.649902380952381</v>
      </c>
      <c r="AJ340" s="163" t="n">
        <f aca="false">+AI340+AJ339</f>
        <v>0.699919047619048</v>
      </c>
      <c r="AK340" s="163" t="n">
        <f aca="false">+AJ340+AK339</f>
        <v>0.749935714285714</v>
      </c>
      <c r="AL340" s="163" t="n">
        <f aca="false">+AK340+AL339</f>
        <v>0.799952380952381</v>
      </c>
      <c r="AM340" s="163" t="n">
        <f aca="false">+AL340+AM339</f>
        <v>0.849969047619048</v>
      </c>
      <c r="AN340" s="163" t="n">
        <f aca="false">+AM340+AN339</f>
        <v>0.899985714285715</v>
      </c>
      <c r="AO340" s="163" t="n">
        <f aca="false">+AN340+AO339</f>
        <v>0.950002380952381</v>
      </c>
      <c r="AP340" s="163" t="n">
        <f aca="false">+AO340+AP339</f>
        <v>0.950002380952381</v>
      </c>
      <c r="AQ340" s="163" t="n">
        <f aca="false">+AP340+AQ339</f>
        <v>0.950002380952381</v>
      </c>
      <c r="AR340" s="163" t="n">
        <f aca="false">+AQ340+AR339</f>
        <v>0.950002380952381</v>
      </c>
      <c r="AS340" s="163" t="n">
        <f aca="false">+AR340+AS339</f>
        <v>0.950002380952381</v>
      </c>
      <c r="AT340" s="163" t="n">
        <f aca="false">+AS340+AT339</f>
        <v>1.00000238095238</v>
      </c>
      <c r="AU340" s="163" t="n">
        <f aca="false">+AT340+AU339</f>
        <v>1.00000238095238</v>
      </c>
      <c r="AV340" s="163" t="n">
        <f aca="false">+AU340+AV339</f>
        <v>1.00000238095238</v>
      </c>
      <c r="AW340" s="163" t="n">
        <f aca="false">+AV340+AW339</f>
        <v>1.00000238095238</v>
      </c>
      <c r="AX340" s="163" t="n">
        <f aca="false">+AW340+AX339</f>
        <v>1.00000238095238</v>
      </c>
      <c r="AY340" s="163" t="n">
        <f aca="false">+AX340+AY339</f>
        <v>1.00000238095238</v>
      </c>
      <c r="AZ340" s="163" t="n">
        <f aca="false">+AY340+AZ339</f>
        <v>1.00000238095238</v>
      </c>
      <c r="BA340" s="163" t="n">
        <f aca="false">+AZ340+BA339</f>
        <v>1.00000238095238</v>
      </c>
      <c r="BB340" s="163" t="n">
        <f aca="false">+BA340+BB339</f>
        <v>1.00000238095238</v>
      </c>
      <c r="BC340" s="165"/>
      <c r="BD340" s="162"/>
    </row>
    <row r="341" customFormat="false" ht="12.75" hidden="false" customHeight="false" outlineLevel="0" collapsed="false">
      <c r="A341" s="155"/>
      <c r="B341" s="162" t="s">
        <v>130</v>
      </c>
      <c r="C341" s="157"/>
      <c r="D341" s="163" t="n">
        <v>0</v>
      </c>
      <c r="E341" s="163" t="n">
        <v>0</v>
      </c>
      <c r="F341" s="163" t="n">
        <v>0</v>
      </c>
      <c r="G341" s="163" t="n">
        <v>0</v>
      </c>
      <c r="H341" s="163" t="n">
        <v>0</v>
      </c>
      <c r="I341" s="163" t="n">
        <v>0</v>
      </c>
      <c r="J341" s="163" t="n">
        <v>0</v>
      </c>
      <c r="K341" s="163" t="n">
        <v>0</v>
      </c>
      <c r="L341" s="163" t="n">
        <v>0</v>
      </c>
      <c r="M341" s="163" t="n">
        <v>0</v>
      </c>
      <c r="N341" s="163" t="n">
        <v>0.05</v>
      </c>
      <c r="O341" s="163" t="n">
        <v>0</v>
      </c>
      <c r="P341" s="163" t="n">
        <v>0</v>
      </c>
      <c r="Q341" s="163" t="n">
        <v>0</v>
      </c>
      <c r="R341" s="163" t="n">
        <v>0</v>
      </c>
      <c r="S341" s="163" t="n">
        <v>0</v>
      </c>
      <c r="T341" s="163" t="n">
        <v>0</v>
      </c>
      <c r="U341" s="163" t="n">
        <v>0</v>
      </c>
      <c r="V341" s="163" t="n">
        <v>0</v>
      </c>
      <c r="W341" s="163" t="n">
        <v>0</v>
      </c>
      <c r="X341" s="163" t="n">
        <f aca="false">+(0.34-0.05)/18</f>
        <v>0.0161111111111111</v>
      </c>
      <c r="Y341" s="163" t="n">
        <f aca="false">+(0.34-0.05)/18</f>
        <v>0.0161111111111111</v>
      </c>
      <c r="Z341" s="163" t="n">
        <f aca="false">+(0.34-0.05)/18</f>
        <v>0.0161111111111111</v>
      </c>
      <c r="AA341" s="163" t="n">
        <f aca="false">+(0.34-0.05)/18</f>
        <v>0.0161111111111111</v>
      </c>
      <c r="AB341" s="163" t="n">
        <f aca="false">+(0.34-0.05)/18</f>
        <v>0.0161111111111111</v>
      </c>
      <c r="AC341" s="163" t="n">
        <f aca="false">+(0.34-0.05)/18</f>
        <v>0.0161111111111111</v>
      </c>
      <c r="AD341" s="163" t="n">
        <f aca="false">+(0.34-0.05)/18</f>
        <v>0.0161111111111111</v>
      </c>
      <c r="AE341" s="163" t="n">
        <f aca="false">+(0.34-0.05)/18</f>
        <v>0.0161111111111111</v>
      </c>
      <c r="AF341" s="164" t="n">
        <f aca="false">+(0.34-0.05)/18</f>
        <v>0.0161111111111111</v>
      </c>
      <c r="AG341" s="163" t="n">
        <f aca="false">+(0.34-0.05)/18</f>
        <v>0.0161111111111111</v>
      </c>
      <c r="AH341" s="163" t="n">
        <f aca="false">+(0.34-0.05)/18</f>
        <v>0.0161111111111111</v>
      </c>
      <c r="AI341" s="163" t="n">
        <f aca="false">+(0.34-0.05)/18</f>
        <v>0.0161111111111111</v>
      </c>
      <c r="AJ341" s="163" t="n">
        <f aca="false">+(0.34-0.05)/18</f>
        <v>0.0161111111111111</v>
      </c>
      <c r="AK341" s="163" t="n">
        <f aca="false">+(0.34-0.05)/18</f>
        <v>0.0161111111111111</v>
      </c>
      <c r="AL341" s="163" t="n">
        <f aca="false">+(0.34-0.05)/18</f>
        <v>0.0161111111111111</v>
      </c>
      <c r="AM341" s="163" t="n">
        <f aca="false">+(0.34-0.05)/18</f>
        <v>0.0161111111111111</v>
      </c>
      <c r="AN341" s="163" t="n">
        <f aca="false">+(0.34-0.05)/18</f>
        <v>0.0161111111111111</v>
      </c>
      <c r="AO341" s="163" t="n">
        <f aca="false">+(0.34-0.05)/18</f>
        <v>0.0161111111111111</v>
      </c>
      <c r="AP341" s="163" t="n">
        <v>0.66</v>
      </c>
      <c r="AQ341" s="163" t="n">
        <v>0</v>
      </c>
      <c r="AR341" s="163" t="n">
        <v>0</v>
      </c>
      <c r="AS341" s="163" t="n">
        <v>0</v>
      </c>
      <c r="AT341" s="163" t="n">
        <v>0</v>
      </c>
      <c r="AU341" s="163" t="n">
        <v>0</v>
      </c>
      <c r="AV341" s="163" t="n">
        <v>0</v>
      </c>
      <c r="AW341" s="163" t="n">
        <v>0</v>
      </c>
      <c r="AX341" s="163" t="n">
        <v>0</v>
      </c>
      <c r="AY341" s="163" t="n">
        <v>0</v>
      </c>
      <c r="AZ341" s="163" t="n">
        <v>0</v>
      </c>
      <c r="BA341" s="163" t="n">
        <v>0</v>
      </c>
      <c r="BB341" s="163" t="n">
        <v>0</v>
      </c>
      <c r="BC341" s="165" t="n">
        <f aca="false">SUM(N341:BB341)</f>
        <v>1</v>
      </c>
      <c r="BD341" s="162"/>
    </row>
    <row r="342" customFormat="false" ht="12.75" hidden="false" customHeight="false" outlineLevel="0" collapsed="false">
      <c r="A342" s="155"/>
      <c r="B342" s="162" t="s">
        <v>131</v>
      </c>
      <c r="C342" s="157"/>
      <c r="D342" s="163" t="n">
        <f aca="false">+D341</f>
        <v>0</v>
      </c>
      <c r="E342" s="163" t="n">
        <f aca="false">+D342+E341</f>
        <v>0</v>
      </c>
      <c r="F342" s="163" t="n">
        <f aca="false">+E342+F341</f>
        <v>0</v>
      </c>
      <c r="G342" s="163" t="n">
        <f aca="false">+F342+G341</f>
        <v>0</v>
      </c>
      <c r="H342" s="163" t="n">
        <f aca="false">+G342+H341</f>
        <v>0</v>
      </c>
      <c r="I342" s="163" t="n">
        <f aca="false">+H342+I341</f>
        <v>0</v>
      </c>
      <c r="J342" s="163" t="n">
        <f aca="false">+I342+J341</f>
        <v>0</v>
      </c>
      <c r="K342" s="163" t="n">
        <f aca="false">+J342+K341</f>
        <v>0</v>
      </c>
      <c r="L342" s="163" t="n">
        <f aca="false">+K342+L341</f>
        <v>0</v>
      </c>
      <c r="M342" s="163" t="n">
        <f aca="false">+L342+M341</f>
        <v>0</v>
      </c>
      <c r="N342" s="163" t="n">
        <f aca="false">+M342+N341</f>
        <v>0.05</v>
      </c>
      <c r="O342" s="163" t="n">
        <f aca="false">+N342+O341</f>
        <v>0.05</v>
      </c>
      <c r="P342" s="163" t="n">
        <f aca="false">+O342+P341</f>
        <v>0.05</v>
      </c>
      <c r="Q342" s="163" t="n">
        <f aca="false">+P342+Q341</f>
        <v>0.05</v>
      </c>
      <c r="R342" s="163" t="n">
        <f aca="false">+Q342+R341</f>
        <v>0.05</v>
      </c>
      <c r="S342" s="163" t="n">
        <f aca="false">+R342+S341</f>
        <v>0.05</v>
      </c>
      <c r="T342" s="163" t="n">
        <f aca="false">+S342+T341</f>
        <v>0.05</v>
      </c>
      <c r="U342" s="163" t="n">
        <f aca="false">+T342+U341</f>
        <v>0.05</v>
      </c>
      <c r="V342" s="163" t="n">
        <f aca="false">+U342+V341</f>
        <v>0.05</v>
      </c>
      <c r="W342" s="163" t="n">
        <f aca="false">+V342+W341</f>
        <v>0.05</v>
      </c>
      <c r="X342" s="163" t="n">
        <f aca="false">+W342+X341</f>
        <v>0.0661111111111111</v>
      </c>
      <c r="Y342" s="163" t="n">
        <f aca="false">+X342+Y341</f>
        <v>0.0822222222222222</v>
      </c>
      <c r="Z342" s="163" t="n">
        <f aca="false">+Y342+Z341</f>
        <v>0.0983333333333334</v>
      </c>
      <c r="AA342" s="163" t="n">
        <f aca="false">+Z342+AA341</f>
        <v>0.114444444444444</v>
      </c>
      <c r="AB342" s="163" t="n">
        <f aca="false">+AA342+AB341</f>
        <v>0.130555555555556</v>
      </c>
      <c r="AC342" s="163" t="n">
        <f aca="false">+AB342+AC341</f>
        <v>0.146666666666667</v>
      </c>
      <c r="AD342" s="163" t="n">
        <f aca="false">+AC342+AD341</f>
        <v>0.162777777777778</v>
      </c>
      <c r="AE342" s="163" t="n">
        <f aca="false">+AD342+AE341</f>
        <v>0.178888888888889</v>
      </c>
      <c r="AF342" s="164" t="n">
        <f aca="false">+AE342+AF341</f>
        <v>0.195</v>
      </c>
      <c r="AG342" s="163" t="n">
        <f aca="false">+AF342+AG341</f>
        <v>0.211111111111111</v>
      </c>
      <c r="AH342" s="163" t="n">
        <f aca="false">+AG342+AH341</f>
        <v>0.227222222222222</v>
      </c>
      <c r="AI342" s="163" t="n">
        <f aca="false">+AH342+AI341</f>
        <v>0.243333333333333</v>
      </c>
      <c r="AJ342" s="163" t="n">
        <f aca="false">+AI342+AJ341</f>
        <v>0.259444444444444</v>
      </c>
      <c r="AK342" s="163" t="n">
        <f aca="false">+AJ342+AK341</f>
        <v>0.275555555555556</v>
      </c>
      <c r="AL342" s="163" t="n">
        <f aca="false">+AK342+AL341</f>
        <v>0.291666666666667</v>
      </c>
      <c r="AM342" s="163" t="n">
        <f aca="false">+AL342+AM341</f>
        <v>0.307777777777778</v>
      </c>
      <c r="AN342" s="163" t="n">
        <f aca="false">+AM342+AN341</f>
        <v>0.323888888888889</v>
      </c>
      <c r="AO342" s="163" t="n">
        <f aca="false">+AN342+AO341</f>
        <v>0.34</v>
      </c>
      <c r="AP342" s="163" t="n">
        <f aca="false">+AO342+AP341</f>
        <v>1</v>
      </c>
      <c r="AQ342" s="163" t="n">
        <f aca="false">+AP342+AQ341</f>
        <v>1</v>
      </c>
      <c r="AR342" s="163" t="n">
        <f aca="false">+AQ342+AR341</f>
        <v>1</v>
      </c>
      <c r="AS342" s="163" t="n">
        <f aca="false">+AR342+AS341</f>
        <v>1</v>
      </c>
      <c r="AT342" s="163" t="n">
        <f aca="false">+AS342+AT341</f>
        <v>1</v>
      </c>
      <c r="AU342" s="163" t="n">
        <f aca="false">+AT342+AU341</f>
        <v>1</v>
      </c>
      <c r="AV342" s="163" t="n">
        <f aca="false">+AU342+AV341</f>
        <v>1</v>
      </c>
      <c r="AW342" s="163" t="n">
        <f aca="false">+AV342+AW341</f>
        <v>1</v>
      </c>
      <c r="AX342" s="163" t="n">
        <f aca="false">+AW342+AX341</f>
        <v>1</v>
      </c>
      <c r="AY342" s="163" t="n">
        <f aca="false">+AX342+AY341</f>
        <v>1</v>
      </c>
      <c r="AZ342" s="163" t="n">
        <f aca="false">+AY342+AZ341</f>
        <v>1</v>
      </c>
      <c r="BA342" s="163" t="n">
        <f aca="false">+AZ342+BA341</f>
        <v>1</v>
      </c>
      <c r="BB342" s="163" t="n">
        <f aca="false">+BA342+BB341</f>
        <v>1</v>
      </c>
      <c r="BC342" s="165"/>
      <c r="BD342" s="162"/>
    </row>
    <row r="343" customFormat="false" ht="12.75" hidden="false" customHeight="false" outlineLevel="0" collapsed="false">
      <c r="A343" s="155"/>
      <c r="B343" s="167"/>
      <c r="C343" s="157"/>
      <c r="D343" s="168"/>
      <c r="E343" s="168"/>
      <c r="F343" s="168"/>
      <c r="G343" s="168"/>
      <c r="H343" s="168"/>
      <c r="I343" s="168"/>
      <c r="J343" s="168"/>
      <c r="K343" s="168"/>
      <c r="L343" s="168"/>
      <c r="M343" s="168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9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68"/>
      <c r="AT343" s="168"/>
      <c r="AU343" s="168"/>
      <c r="AV343" s="168"/>
      <c r="AW343" s="168"/>
      <c r="AX343" s="168"/>
      <c r="AY343" s="168"/>
      <c r="AZ343" s="168"/>
      <c r="BA343" s="168"/>
      <c r="BB343" s="168"/>
      <c r="BC343" s="170"/>
      <c r="BD343" s="167"/>
    </row>
    <row r="344" customFormat="false" ht="12.75" hidden="false" customHeight="false" outlineLevel="0" collapsed="false">
      <c r="A344" s="155"/>
      <c r="B344" s="172" t="s">
        <v>132</v>
      </c>
      <c r="C344" s="173" t="n">
        <v>14.2</v>
      </c>
      <c r="D344" s="174" t="n">
        <f aca="false">+D340*$C344</f>
        <v>0</v>
      </c>
      <c r="E344" s="174" t="n">
        <f aca="false">+E340*$C344</f>
        <v>0</v>
      </c>
      <c r="F344" s="174" t="n">
        <f aca="false">+F340*$C344</f>
        <v>0</v>
      </c>
      <c r="G344" s="174" t="n">
        <f aca="false">+G340*$C344</f>
        <v>0</v>
      </c>
      <c r="H344" s="174" t="n">
        <f aca="false">+H340*$C344</f>
        <v>0</v>
      </c>
      <c r="I344" s="174" t="n">
        <f aca="false">+I340*$C344</f>
        <v>0</v>
      </c>
      <c r="J344" s="174" t="n">
        <f aca="false">+J340*$C344</f>
        <v>0</v>
      </c>
      <c r="K344" s="174" t="n">
        <f aca="false">+K340*$C344</f>
        <v>0</v>
      </c>
      <c r="L344" s="174" t="n">
        <f aca="false">+L340*$C344</f>
        <v>0</v>
      </c>
      <c r="M344" s="174" t="n">
        <f aca="false">+M340*$C344</f>
        <v>0</v>
      </c>
      <c r="N344" s="174" t="n">
        <f aca="false">+N340*$C344</f>
        <v>0.705773809523809</v>
      </c>
      <c r="O344" s="174" t="n">
        <f aca="false">+O340*$C344</f>
        <v>0.705773809523809</v>
      </c>
      <c r="P344" s="174" t="n">
        <f aca="false">+P340*$C344</f>
        <v>0.705773809523809</v>
      </c>
      <c r="Q344" s="174" t="n">
        <f aca="false">+Q340*$C344</f>
        <v>0.705773809523809</v>
      </c>
      <c r="R344" s="174" t="n">
        <f aca="false">+R340*$C344</f>
        <v>0.705773809523809</v>
      </c>
      <c r="S344" s="174" t="n">
        <f aca="false">+S340*$C344</f>
        <v>0.705773809523809</v>
      </c>
      <c r="T344" s="174" t="n">
        <f aca="false">+T340*$C344</f>
        <v>0.705773809523809</v>
      </c>
      <c r="U344" s="174" t="n">
        <f aca="false">+U340*$C344</f>
        <v>0.705773809523809</v>
      </c>
      <c r="V344" s="174" t="n">
        <f aca="false">+V340*$C344</f>
        <v>0.705773809523809</v>
      </c>
      <c r="W344" s="174" t="n">
        <f aca="false">+W340*$C344</f>
        <v>0.705773809523809</v>
      </c>
      <c r="X344" s="174" t="n">
        <f aca="false">+X340*$C344</f>
        <v>1.41601047619048</v>
      </c>
      <c r="Y344" s="174" t="n">
        <f aca="false">+Y340*$C344</f>
        <v>2.12624714285714</v>
      </c>
      <c r="Z344" s="174" t="n">
        <f aca="false">+Z340*$C344</f>
        <v>2.83648380952381</v>
      </c>
      <c r="AA344" s="174" t="n">
        <f aca="false">+AA340*$C344</f>
        <v>3.54672047619048</v>
      </c>
      <c r="AB344" s="174" t="n">
        <f aca="false">+AB340*$C344</f>
        <v>4.25695714285714</v>
      </c>
      <c r="AC344" s="174" t="n">
        <f aca="false">+AC340*$C344</f>
        <v>4.96719380952381</v>
      </c>
      <c r="AD344" s="174" t="n">
        <f aca="false">+AD340*$C344</f>
        <v>5.67743047619048</v>
      </c>
      <c r="AE344" s="174" t="n">
        <f aca="false">+AE340*$C344</f>
        <v>6.38766714285714</v>
      </c>
      <c r="AF344" s="175" t="n">
        <f aca="false">+AF340*$C344</f>
        <v>7.09790380952381</v>
      </c>
      <c r="AG344" s="174" t="n">
        <f aca="false">+AG340*$C344</f>
        <v>7.80814047619047</v>
      </c>
      <c r="AH344" s="174" t="n">
        <f aca="false">+AH340*$C344</f>
        <v>8.51837714285714</v>
      </c>
      <c r="AI344" s="174" t="n">
        <f aca="false">+AI340*$C344</f>
        <v>9.22861380952381</v>
      </c>
      <c r="AJ344" s="174" t="n">
        <f aca="false">+AJ340*$C344</f>
        <v>9.93885047619048</v>
      </c>
      <c r="AK344" s="174" t="n">
        <f aca="false">+AK340*$C344</f>
        <v>10.6490871428571</v>
      </c>
      <c r="AL344" s="174" t="n">
        <f aca="false">+AL340*$C344</f>
        <v>11.3593238095238</v>
      </c>
      <c r="AM344" s="174" t="n">
        <f aca="false">+AM340*$C344</f>
        <v>12.0695604761905</v>
      </c>
      <c r="AN344" s="174" t="n">
        <f aca="false">+AN340*$C344</f>
        <v>12.7797971428571</v>
      </c>
      <c r="AO344" s="174" t="n">
        <f aca="false">+AO340*$C344</f>
        <v>13.4900338095238</v>
      </c>
      <c r="AP344" s="174" t="n">
        <f aca="false">+AP340*$C344</f>
        <v>13.4900338095238</v>
      </c>
      <c r="AQ344" s="174" t="n">
        <f aca="false">+AQ340*$C344</f>
        <v>13.4900338095238</v>
      </c>
      <c r="AR344" s="174" t="n">
        <f aca="false">+AR340*$C344</f>
        <v>13.4900338095238</v>
      </c>
      <c r="AS344" s="174" t="n">
        <f aca="false">+AS340*$C344</f>
        <v>13.4900338095238</v>
      </c>
      <c r="AT344" s="174" t="n">
        <f aca="false">+AT340*$C344</f>
        <v>14.2000338095238</v>
      </c>
      <c r="AU344" s="174" t="n">
        <f aca="false">+AU340*$C344</f>
        <v>14.2000338095238</v>
      </c>
      <c r="AV344" s="174" t="n">
        <f aca="false">+AV340*$C344</f>
        <v>14.2000338095238</v>
      </c>
      <c r="AW344" s="174" t="n">
        <f aca="false">+AW340*$C344</f>
        <v>14.2000338095238</v>
      </c>
      <c r="AX344" s="174" t="n">
        <f aca="false">+AX340*$C344</f>
        <v>14.2000338095238</v>
      </c>
      <c r="AY344" s="174" t="n">
        <f aca="false">+AY340*$C344</f>
        <v>14.2000338095238</v>
      </c>
      <c r="AZ344" s="174" t="n">
        <f aca="false">+AZ340*$C344</f>
        <v>14.2000338095238</v>
      </c>
      <c r="BA344" s="174" t="n">
        <f aca="false">+BA340*$C344</f>
        <v>14.2000338095238</v>
      </c>
      <c r="BB344" s="174" t="n">
        <f aca="false">+BB340*$C344</f>
        <v>14.2000338095238</v>
      </c>
      <c r="BC344" s="176"/>
      <c r="BD344" s="177"/>
      <c r="BE344" s="177"/>
      <c r="BF344" s="177"/>
      <c r="BG344" s="177"/>
      <c r="BH344" s="177"/>
      <c r="BI344" s="177"/>
      <c r="BJ344" s="177"/>
      <c r="BK344" s="177"/>
      <c r="BL344" s="177"/>
      <c r="BM344" s="177"/>
      <c r="BN344" s="177"/>
      <c r="BO344" s="177"/>
      <c r="BP344" s="177"/>
      <c r="BQ344" s="177"/>
      <c r="BR344" s="177"/>
      <c r="BS344" s="177"/>
      <c r="BT344" s="177"/>
      <c r="BU344" s="177"/>
      <c r="BV344" s="177"/>
      <c r="BW344" s="177"/>
      <c r="BX344" s="177"/>
      <c r="BY344" s="177"/>
      <c r="BZ344" s="177"/>
      <c r="CA344" s="177"/>
      <c r="CB344" s="177"/>
      <c r="CC344" s="177"/>
      <c r="CD344" s="177"/>
      <c r="CE344" s="177"/>
      <c r="CF344" s="177"/>
      <c r="CG344" s="177"/>
      <c r="CH344" s="177"/>
      <c r="CI344" s="177"/>
      <c r="CJ344" s="177"/>
      <c r="CK344" s="177"/>
    </row>
    <row r="345" customFormat="false" ht="13.5" hidden="false" customHeight="false" outlineLevel="0" collapsed="false">
      <c r="A345" s="155"/>
      <c r="B345" s="178" t="s">
        <v>133</v>
      </c>
      <c r="C345" s="179" t="str">
        <f aca="false">+'NTP or Sold'!B34</f>
        <v>Committed</v>
      </c>
      <c r="D345" s="180" t="n">
        <f aca="false">+D342*$C344</f>
        <v>0</v>
      </c>
      <c r="E345" s="180" t="n">
        <f aca="false">+E342*$C344</f>
        <v>0</v>
      </c>
      <c r="F345" s="180" t="n">
        <f aca="false">+F342*$C344</f>
        <v>0</v>
      </c>
      <c r="G345" s="180" t="n">
        <f aca="false">+G342*$C344</f>
        <v>0</v>
      </c>
      <c r="H345" s="180" t="n">
        <f aca="false">+H342*$C344</f>
        <v>0</v>
      </c>
      <c r="I345" s="180" t="n">
        <f aca="false">+I342*$C344</f>
        <v>0</v>
      </c>
      <c r="J345" s="180" t="n">
        <f aca="false">+J342*$C344</f>
        <v>0</v>
      </c>
      <c r="K345" s="180" t="n">
        <f aca="false">+K342*$C344</f>
        <v>0</v>
      </c>
      <c r="L345" s="180" t="n">
        <f aca="false">+L342*$C344</f>
        <v>0</v>
      </c>
      <c r="M345" s="180" t="n">
        <f aca="false">+M342*$C344</f>
        <v>0</v>
      </c>
      <c r="N345" s="180" t="n">
        <f aca="false">+N342*$C344</f>
        <v>0.71</v>
      </c>
      <c r="O345" s="180" t="n">
        <f aca="false">+O342*$C344</f>
        <v>0.71</v>
      </c>
      <c r="P345" s="180" t="n">
        <f aca="false">+P342*$C344</f>
        <v>0.71</v>
      </c>
      <c r="Q345" s="180" t="n">
        <f aca="false">+Q342*$C344</f>
        <v>0.71</v>
      </c>
      <c r="R345" s="180" t="n">
        <f aca="false">+R342*$C344</f>
        <v>0.71</v>
      </c>
      <c r="S345" s="180" t="n">
        <f aca="false">+S342*$C344</f>
        <v>0.71</v>
      </c>
      <c r="T345" s="180" t="n">
        <f aca="false">+T342*$C344</f>
        <v>0.71</v>
      </c>
      <c r="U345" s="180" t="n">
        <f aca="false">+U342*$C344</f>
        <v>0.71</v>
      </c>
      <c r="V345" s="180" t="n">
        <f aca="false">+V342*$C344</f>
        <v>0.71</v>
      </c>
      <c r="W345" s="180" t="n">
        <f aca="false">+W342*$C344</f>
        <v>0.71</v>
      </c>
      <c r="X345" s="180" t="n">
        <f aca="false">+X342*$C344</f>
        <v>0.938777777777778</v>
      </c>
      <c r="Y345" s="180" t="n">
        <f aca="false">+Y342*$C344</f>
        <v>1.16755555555556</v>
      </c>
      <c r="Z345" s="180" t="n">
        <f aca="false">+Z342*$C344</f>
        <v>1.39633333333333</v>
      </c>
      <c r="AA345" s="180" t="n">
        <f aca="false">+AA342*$C344</f>
        <v>1.62511111111111</v>
      </c>
      <c r="AB345" s="180" t="n">
        <f aca="false">+AB342*$C344</f>
        <v>1.85388888888889</v>
      </c>
      <c r="AC345" s="180" t="n">
        <f aca="false">+AC342*$C344</f>
        <v>2.08266666666667</v>
      </c>
      <c r="AD345" s="180" t="n">
        <f aca="false">+AD342*$C344</f>
        <v>2.31144444444444</v>
      </c>
      <c r="AE345" s="180" t="n">
        <f aca="false">+AE342*$C344</f>
        <v>2.54022222222222</v>
      </c>
      <c r="AF345" s="181" t="n">
        <f aca="false">+AF342*$C344</f>
        <v>2.769</v>
      </c>
      <c r="AG345" s="180" t="n">
        <f aca="false">+AG342*$C344</f>
        <v>2.99777777777778</v>
      </c>
      <c r="AH345" s="180" t="n">
        <f aca="false">+AH342*$C344</f>
        <v>3.22655555555556</v>
      </c>
      <c r="AI345" s="180" t="n">
        <f aca="false">+AI342*$C344</f>
        <v>3.45533333333333</v>
      </c>
      <c r="AJ345" s="180" t="n">
        <f aca="false">+AJ342*$C344</f>
        <v>3.68411111111111</v>
      </c>
      <c r="AK345" s="180" t="n">
        <f aca="false">+AK342*$C344</f>
        <v>3.91288888888889</v>
      </c>
      <c r="AL345" s="180" t="n">
        <f aca="false">+AL342*$C344</f>
        <v>4.14166666666667</v>
      </c>
      <c r="AM345" s="180" t="n">
        <f aca="false">+AM342*$C344</f>
        <v>4.37044444444445</v>
      </c>
      <c r="AN345" s="180" t="n">
        <f aca="false">+AN342*$C344</f>
        <v>4.59922222222222</v>
      </c>
      <c r="AO345" s="180" t="n">
        <f aca="false">+AO342*$C344</f>
        <v>4.828</v>
      </c>
      <c r="AP345" s="180" t="n">
        <f aca="false">+AP342*$C344</f>
        <v>14.2</v>
      </c>
      <c r="AQ345" s="180" t="n">
        <f aca="false">+AQ342*$C344</f>
        <v>14.2</v>
      </c>
      <c r="AR345" s="180" t="n">
        <f aca="false">+AR342*$C344</f>
        <v>14.2</v>
      </c>
      <c r="AS345" s="180" t="n">
        <f aca="false">+AS342*$C344</f>
        <v>14.2</v>
      </c>
      <c r="AT345" s="180" t="n">
        <f aca="false">+AT342*$C344</f>
        <v>14.2</v>
      </c>
      <c r="AU345" s="180" t="n">
        <f aca="false">+AU342*$C344</f>
        <v>14.2</v>
      </c>
      <c r="AV345" s="180" t="n">
        <f aca="false">+AV342*$C344</f>
        <v>14.2</v>
      </c>
      <c r="AW345" s="180" t="n">
        <f aca="false">+AW342*$C344</f>
        <v>14.2</v>
      </c>
      <c r="AX345" s="180" t="n">
        <f aca="false">+AX342*$C344</f>
        <v>14.2</v>
      </c>
      <c r="AY345" s="180" t="n">
        <f aca="false">+AY342*$C344</f>
        <v>14.2</v>
      </c>
      <c r="AZ345" s="180" t="n">
        <f aca="false">+AZ342*$C344</f>
        <v>14.2</v>
      </c>
      <c r="BA345" s="180" t="n">
        <f aca="false">+BA342*$C344</f>
        <v>14.2</v>
      </c>
      <c r="BB345" s="180" t="n">
        <f aca="false">+BB342*$C344</f>
        <v>14.2</v>
      </c>
      <c r="BC345" s="182"/>
      <c r="BD345" s="183"/>
      <c r="BE345" s="183"/>
      <c r="BF345" s="183"/>
      <c r="BG345" s="183"/>
      <c r="BH345" s="183"/>
      <c r="BI345" s="183"/>
      <c r="BJ345" s="183"/>
      <c r="BK345" s="183"/>
      <c r="BL345" s="183"/>
      <c r="BM345" s="183"/>
      <c r="BN345" s="183"/>
      <c r="BO345" s="183"/>
      <c r="BP345" s="183"/>
      <c r="BQ345" s="183"/>
      <c r="BR345" s="183"/>
      <c r="BS345" s="183"/>
      <c r="BT345" s="183"/>
      <c r="BU345" s="183"/>
      <c r="BV345" s="183"/>
      <c r="BW345" s="183"/>
      <c r="BX345" s="183"/>
      <c r="BY345" s="183"/>
      <c r="BZ345" s="183"/>
      <c r="CA345" s="183"/>
      <c r="CB345" s="183"/>
      <c r="CC345" s="183"/>
      <c r="CD345" s="183"/>
      <c r="CE345" s="183"/>
      <c r="CF345" s="183"/>
      <c r="CG345" s="183"/>
      <c r="CH345" s="183"/>
      <c r="CI345" s="183"/>
      <c r="CJ345" s="183"/>
      <c r="CK345" s="183"/>
    </row>
    <row r="346" customFormat="false" ht="15" hidden="false" customHeight="true" outlineLevel="0" collapsed="false">
      <c r="A346" s="155" t="n">
        <f aca="false">+A338+1</f>
        <v>7</v>
      </c>
      <c r="B346" s="156" t="str">
        <f aca="false">+'NTP or Sold'!G35</f>
        <v>LM6000</v>
      </c>
      <c r="C346" s="157" t="str">
        <f aca="false">+'NTP or Sold'!S35</f>
        <v>Elektrobolt (ESA) - 85%</v>
      </c>
      <c r="D346" s="158"/>
      <c r="E346" s="158"/>
      <c r="F346" s="158"/>
      <c r="G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  <c r="AA346" s="158"/>
      <c r="AB346" s="158"/>
      <c r="AC346" s="158"/>
      <c r="AD346" s="158"/>
      <c r="AE346" s="158"/>
      <c r="AF346" s="159"/>
      <c r="AG346" s="158"/>
      <c r="AH346" s="158"/>
      <c r="AI346" s="158"/>
      <c r="AJ346" s="158"/>
      <c r="AK346" s="158"/>
      <c r="AL346" s="158"/>
      <c r="AM346" s="158"/>
      <c r="AN346" s="158"/>
      <c r="AO346" s="158"/>
      <c r="AP346" s="158"/>
      <c r="AQ346" s="158"/>
      <c r="AR346" s="158"/>
      <c r="AS346" s="158"/>
      <c r="AT346" s="158"/>
      <c r="AU346" s="158"/>
      <c r="AV346" s="158"/>
      <c r="AW346" s="158"/>
      <c r="AX346" s="158"/>
      <c r="AY346" s="158"/>
      <c r="AZ346" s="158"/>
      <c r="BA346" s="158"/>
      <c r="BB346" s="158"/>
      <c r="BC346" s="160"/>
    </row>
    <row r="347" customFormat="false" ht="12.75" hidden="false" customHeight="false" outlineLevel="0" collapsed="false">
      <c r="A347" s="155"/>
      <c r="B347" s="162" t="s">
        <v>128</v>
      </c>
      <c r="C347" s="157"/>
      <c r="D347" s="163" t="n">
        <v>0</v>
      </c>
      <c r="E347" s="163" t="n">
        <v>0</v>
      </c>
      <c r="F347" s="163" t="n">
        <v>0</v>
      </c>
      <c r="G347" s="163" t="n">
        <v>0</v>
      </c>
      <c r="H347" s="163" t="n">
        <v>0</v>
      </c>
      <c r="I347" s="163" t="n">
        <v>0</v>
      </c>
      <c r="J347" s="163" t="n">
        <v>0</v>
      </c>
      <c r="K347" s="163" t="n">
        <v>0</v>
      </c>
      <c r="L347" s="163" t="n">
        <v>0</v>
      </c>
      <c r="M347" s="163" t="n">
        <v>0</v>
      </c>
      <c r="N347" s="163" t="n">
        <f aca="false">16.7/336</f>
        <v>0.049702380952381</v>
      </c>
      <c r="O347" s="163" t="n">
        <v>0</v>
      </c>
      <c r="P347" s="163" t="n">
        <v>0</v>
      </c>
      <c r="Q347" s="163" t="n">
        <v>0</v>
      </c>
      <c r="R347" s="163" t="n">
        <v>0</v>
      </c>
      <c r="S347" s="163" t="n">
        <v>0</v>
      </c>
      <c r="T347" s="163" t="n">
        <v>0</v>
      </c>
      <c r="U347" s="163" t="n">
        <v>0</v>
      </c>
      <c r="V347" s="163" t="n">
        <v>0</v>
      </c>
      <c r="W347" s="163" t="n">
        <v>0</v>
      </c>
      <c r="X347" s="163" t="n">
        <f aca="false">+(0.95-0.0497)/18</f>
        <v>0.0500166666666667</v>
      </c>
      <c r="Y347" s="163" t="n">
        <f aca="false">+(0.95-0.0497)/18</f>
        <v>0.0500166666666667</v>
      </c>
      <c r="Z347" s="163" t="n">
        <f aca="false">+(0.95-0.0497)/18</f>
        <v>0.0500166666666667</v>
      </c>
      <c r="AA347" s="163" t="n">
        <f aca="false">+(0.95-0.0497)/18</f>
        <v>0.0500166666666667</v>
      </c>
      <c r="AB347" s="163" t="n">
        <f aca="false">+(0.95-0.0497)/18</f>
        <v>0.0500166666666667</v>
      </c>
      <c r="AC347" s="163" t="n">
        <f aca="false">+(0.95-0.0497)/18</f>
        <v>0.0500166666666667</v>
      </c>
      <c r="AD347" s="163" t="n">
        <f aca="false">+(0.95-0.0497)/18</f>
        <v>0.0500166666666667</v>
      </c>
      <c r="AE347" s="163" t="n">
        <f aca="false">+(0.95-0.0497)/18</f>
        <v>0.0500166666666667</v>
      </c>
      <c r="AF347" s="164" t="n">
        <f aca="false">+(0.95-0.0497)/18</f>
        <v>0.0500166666666667</v>
      </c>
      <c r="AG347" s="163" t="n">
        <f aca="false">+(0.95-0.0497)/18</f>
        <v>0.0500166666666667</v>
      </c>
      <c r="AH347" s="163" t="n">
        <f aca="false">+(0.95-0.0497)/18</f>
        <v>0.0500166666666667</v>
      </c>
      <c r="AI347" s="163" t="n">
        <f aca="false">+(0.95-0.0497)/18</f>
        <v>0.0500166666666667</v>
      </c>
      <c r="AJ347" s="163" t="n">
        <f aca="false">+(0.95-0.0497)/18</f>
        <v>0.0500166666666667</v>
      </c>
      <c r="AK347" s="163" t="n">
        <f aca="false">+(0.95-0.0497)/18</f>
        <v>0.0500166666666667</v>
      </c>
      <c r="AL347" s="163" t="n">
        <f aca="false">+(0.95-0.0497)/18</f>
        <v>0.0500166666666667</v>
      </c>
      <c r="AM347" s="163" t="n">
        <f aca="false">+(0.95-0.0497)/18</f>
        <v>0.0500166666666667</v>
      </c>
      <c r="AN347" s="163" t="n">
        <f aca="false">+(0.95-0.0497)/18</f>
        <v>0.0500166666666667</v>
      </c>
      <c r="AO347" s="163" t="n">
        <f aca="false">+(0.95-0.0497)/18</f>
        <v>0.0500166666666667</v>
      </c>
      <c r="AP347" s="163" t="n">
        <v>0</v>
      </c>
      <c r="AQ347" s="163" t="n">
        <v>0</v>
      </c>
      <c r="AR347" s="163" t="n">
        <v>0</v>
      </c>
      <c r="AS347" s="163" t="n">
        <v>0</v>
      </c>
      <c r="AT347" s="163" t="n">
        <v>0.05</v>
      </c>
      <c r="AU347" s="163" t="n">
        <v>0</v>
      </c>
      <c r="AV347" s="163" t="n">
        <v>0</v>
      </c>
      <c r="AW347" s="163" t="n">
        <v>0</v>
      </c>
      <c r="AX347" s="163" t="n">
        <v>0</v>
      </c>
      <c r="AY347" s="163" t="n">
        <v>0</v>
      </c>
      <c r="AZ347" s="163" t="n">
        <v>0</v>
      </c>
      <c r="BA347" s="163" t="n">
        <v>0</v>
      </c>
      <c r="BB347" s="163" t="n">
        <v>0</v>
      </c>
      <c r="BC347" s="165" t="n">
        <f aca="false">SUM(N347:BB347)</f>
        <v>1.00000238095238</v>
      </c>
      <c r="BD347" s="162"/>
    </row>
    <row r="348" customFormat="false" ht="12.75" hidden="false" customHeight="false" outlineLevel="0" collapsed="false">
      <c r="A348" s="155"/>
      <c r="B348" s="162" t="s">
        <v>129</v>
      </c>
      <c r="C348" s="157"/>
      <c r="D348" s="163" t="n">
        <f aca="false">+D347</f>
        <v>0</v>
      </c>
      <c r="E348" s="163" t="n">
        <f aca="false">+D348+E347</f>
        <v>0</v>
      </c>
      <c r="F348" s="163" t="n">
        <f aca="false">+E348+F347</f>
        <v>0</v>
      </c>
      <c r="G348" s="163" t="n">
        <f aca="false">+F348+G347</f>
        <v>0</v>
      </c>
      <c r="H348" s="163" t="n">
        <f aca="false">+G348+H347</f>
        <v>0</v>
      </c>
      <c r="I348" s="163" t="n">
        <f aca="false">+H348+I347</f>
        <v>0</v>
      </c>
      <c r="J348" s="163" t="n">
        <f aca="false">+I348+J347</f>
        <v>0</v>
      </c>
      <c r="K348" s="163" t="n">
        <f aca="false">+J348+K347</f>
        <v>0</v>
      </c>
      <c r="L348" s="163" t="n">
        <f aca="false">+K348+L347</f>
        <v>0</v>
      </c>
      <c r="M348" s="163" t="n">
        <f aca="false">+L348+M347</f>
        <v>0</v>
      </c>
      <c r="N348" s="163" t="n">
        <f aca="false">+M348+N347</f>
        <v>0.049702380952381</v>
      </c>
      <c r="O348" s="163" t="n">
        <f aca="false">+N348+O347</f>
        <v>0.049702380952381</v>
      </c>
      <c r="P348" s="163" t="n">
        <f aca="false">+O348+P347</f>
        <v>0.049702380952381</v>
      </c>
      <c r="Q348" s="163" t="n">
        <f aca="false">+P348+Q347</f>
        <v>0.049702380952381</v>
      </c>
      <c r="R348" s="163" t="n">
        <f aca="false">+Q348+R347</f>
        <v>0.049702380952381</v>
      </c>
      <c r="S348" s="163" t="n">
        <f aca="false">+R348+S347</f>
        <v>0.049702380952381</v>
      </c>
      <c r="T348" s="163" t="n">
        <f aca="false">+S348+T347</f>
        <v>0.049702380952381</v>
      </c>
      <c r="U348" s="163" t="n">
        <f aca="false">+T348+U347</f>
        <v>0.049702380952381</v>
      </c>
      <c r="V348" s="163" t="n">
        <f aca="false">+U348+V347</f>
        <v>0.049702380952381</v>
      </c>
      <c r="W348" s="163" t="n">
        <f aca="false">+V348+W347</f>
        <v>0.049702380952381</v>
      </c>
      <c r="X348" s="163" t="n">
        <f aca="false">+W348+X347</f>
        <v>0.0997190476190476</v>
      </c>
      <c r="Y348" s="163" t="n">
        <f aca="false">+X348+Y347</f>
        <v>0.149735714285714</v>
      </c>
      <c r="Z348" s="163" t="n">
        <f aca="false">+Y348+Z347</f>
        <v>0.199752380952381</v>
      </c>
      <c r="AA348" s="163" t="n">
        <f aca="false">+Z348+AA347</f>
        <v>0.249769047619048</v>
      </c>
      <c r="AB348" s="163" t="n">
        <f aca="false">+AA348+AB347</f>
        <v>0.299785714285714</v>
      </c>
      <c r="AC348" s="163" t="n">
        <f aca="false">+AB348+AC347</f>
        <v>0.349802380952381</v>
      </c>
      <c r="AD348" s="163" t="n">
        <f aca="false">+AC348+AD347</f>
        <v>0.399819047619048</v>
      </c>
      <c r="AE348" s="163" t="n">
        <f aca="false">+AD348+AE347</f>
        <v>0.449835714285714</v>
      </c>
      <c r="AF348" s="164" t="n">
        <f aca="false">+AE348+AF347</f>
        <v>0.499852380952381</v>
      </c>
      <c r="AG348" s="163" t="n">
        <f aca="false">+AF348+AG347</f>
        <v>0.549869047619048</v>
      </c>
      <c r="AH348" s="163" t="n">
        <f aca="false">+AG348+AH347</f>
        <v>0.599885714285714</v>
      </c>
      <c r="AI348" s="163" t="n">
        <f aca="false">+AH348+AI347</f>
        <v>0.649902380952381</v>
      </c>
      <c r="AJ348" s="163" t="n">
        <f aca="false">+AI348+AJ347</f>
        <v>0.699919047619048</v>
      </c>
      <c r="AK348" s="163" t="n">
        <f aca="false">+AJ348+AK347</f>
        <v>0.749935714285714</v>
      </c>
      <c r="AL348" s="163" t="n">
        <f aca="false">+AK348+AL347</f>
        <v>0.799952380952381</v>
      </c>
      <c r="AM348" s="163" t="n">
        <f aca="false">+AL348+AM347</f>
        <v>0.849969047619048</v>
      </c>
      <c r="AN348" s="163" t="n">
        <f aca="false">+AM348+AN347</f>
        <v>0.899985714285715</v>
      </c>
      <c r="AO348" s="163" t="n">
        <f aca="false">+AN348+AO347</f>
        <v>0.950002380952381</v>
      </c>
      <c r="AP348" s="163" t="n">
        <f aca="false">+AO348+AP347</f>
        <v>0.950002380952381</v>
      </c>
      <c r="AQ348" s="163" t="n">
        <f aca="false">+AP348+AQ347</f>
        <v>0.950002380952381</v>
      </c>
      <c r="AR348" s="163" t="n">
        <f aca="false">+AQ348+AR347</f>
        <v>0.950002380952381</v>
      </c>
      <c r="AS348" s="163" t="n">
        <f aca="false">+AR348+AS347</f>
        <v>0.950002380952381</v>
      </c>
      <c r="AT348" s="163" t="n">
        <f aca="false">+AS348+AT347</f>
        <v>1.00000238095238</v>
      </c>
      <c r="AU348" s="163" t="n">
        <f aca="false">+AT348+AU347</f>
        <v>1.00000238095238</v>
      </c>
      <c r="AV348" s="163" t="n">
        <f aca="false">+AU348+AV347</f>
        <v>1.00000238095238</v>
      </c>
      <c r="AW348" s="163" t="n">
        <f aca="false">+AV348+AW347</f>
        <v>1.00000238095238</v>
      </c>
      <c r="AX348" s="163" t="n">
        <f aca="false">+AW348+AX347</f>
        <v>1.00000238095238</v>
      </c>
      <c r="AY348" s="163" t="n">
        <f aca="false">+AX348+AY347</f>
        <v>1.00000238095238</v>
      </c>
      <c r="AZ348" s="163" t="n">
        <f aca="false">+AY348+AZ347</f>
        <v>1.00000238095238</v>
      </c>
      <c r="BA348" s="163" t="n">
        <f aca="false">+AZ348+BA347</f>
        <v>1.00000238095238</v>
      </c>
      <c r="BB348" s="163" t="n">
        <f aca="false">+BA348+BB347</f>
        <v>1.00000238095238</v>
      </c>
      <c r="BC348" s="165"/>
      <c r="BD348" s="162"/>
    </row>
    <row r="349" customFormat="false" ht="12.75" hidden="false" customHeight="false" outlineLevel="0" collapsed="false">
      <c r="A349" s="155"/>
      <c r="B349" s="162" t="s">
        <v>130</v>
      </c>
      <c r="C349" s="157"/>
      <c r="D349" s="163" t="n">
        <v>0</v>
      </c>
      <c r="E349" s="163" t="n">
        <v>0</v>
      </c>
      <c r="F349" s="163" t="n">
        <v>0</v>
      </c>
      <c r="G349" s="163" t="n">
        <v>0</v>
      </c>
      <c r="H349" s="163" t="n">
        <v>0</v>
      </c>
      <c r="I349" s="163" t="n">
        <v>0</v>
      </c>
      <c r="J349" s="163" t="n">
        <v>0</v>
      </c>
      <c r="K349" s="163" t="n">
        <v>0</v>
      </c>
      <c r="L349" s="163" t="n">
        <v>0</v>
      </c>
      <c r="M349" s="163" t="n">
        <v>0</v>
      </c>
      <c r="N349" s="163" t="n">
        <v>0.05</v>
      </c>
      <c r="O349" s="163" t="n">
        <v>0</v>
      </c>
      <c r="P349" s="163" t="n">
        <v>0</v>
      </c>
      <c r="Q349" s="163" t="n">
        <v>0</v>
      </c>
      <c r="R349" s="163" t="n">
        <v>0</v>
      </c>
      <c r="S349" s="163" t="n">
        <v>0</v>
      </c>
      <c r="T349" s="163" t="n">
        <v>0</v>
      </c>
      <c r="U349" s="163" t="n">
        <v>0</v>
      </c>
      <c r="V349" s="163" t="n">
        <v>0</v>
      </c>
      <c r="W349" s="163" t="n">
        <v>0</v>
      </c>
      <c r="X349" s="163" t="n">
        <f aca="false">+(0.34-0.05)/18</f>
        <v>0.0161111111111111</v>
      </c>
      <c r="Y349" s="163" t="n">
        <f aca="false">+(0.34-0.05)/18</f>
        <v>0.0161111111111111</v>
      </c>
      <c r="Z349" s="163" t="n">
        <f aca="false">+(0.34-0.05)/18</f>
        <v>0.0161111111111111</v>
      </c>
      <c r="AA349" s="163" t="n">
        <f aca="false">+(0.34-0.05)/18</f>
        <v>0.0161111111111111</v>
      </c>
      <c r="AB349" s="163" t="n">
        <f aca="false">+(0.34-0.05)/18</f>
        <v>0.0161111111111111</v>
      </c>
      <c r="AC349" s="163" t="n">
        <f aca="false">+(0.34-0.05)/18</f>
        <v>0.0161111111111111</v>
      </c>
      <c r="AD349" s="163" t="n">
        <f aca="false">+(0.34-0.05)/18</f>
        <v>0.0161111111111111</v>
      </c>
      <c r="AE349" s="163" t="n">
        <f aca="false">+(0.34-0.05)/18</f>
        <v>0.0161111111111111</v>
      </c>
      <c r="AF349" s="164" t="n">
        <f aca="false">+(0.34-0.05)/18</f>
        <v>0.0161111111111111</v>
      </c>
      <c r="AG349" s="163" t="n">
        <f aca="false">+(0.34-0.05)/18</f>
        <v>0.0161111111111111</v>
      </c>
      <c r="AH349" s="163" t="n">
        <f aca="false">+(0.34-0.05)/18</f>
        <v>0.0161111111111111</v>
      </c>
      <c r="AI349" s="163" t="n">
        <f aca="false">+(0.34-0.05)/18</f>
        <v>0.0161111111111111</v>
      </c>
      <c r="AJ349" s="163" t="n">
        <f aca="false">+(0.34-0.05)/18</f>
        <v>0.0161111111111111</v>
      </c>
      <c r="AK349" s="163" t="n">
        <f aca="false">+(0.34-0.05)/18</f>
        <v>0.0161111111111111</v>
      </c>
      <c r="AL349" s="163" t="n">
        <f aca="false">+(0.34-0.05)/18</f>
        <v>0.0161111111111111</v>
      </c>
      <c r="AM349" s="163" t="n">
        <f aca="false">+(0.34-0.05)/18</f>
        <v>0.0161111111111111</v>
      </c>
      <c r="AN349" s="163" t="n">
        <f aca="false">+(0.34-0.05)/18</f>
        <v>0.0161111111111111</v>
      </c>
      <c r="AO349" s="163" t="n">
        <f aca="false">+(0.34-0.05)/18</f>
        <v>0.0161111111111111</v>
      </c>
      <c r="AP349" s="163" t="n">
        <v>0.66</v>
      </c>
      <c r="AQ349" s="163" t="n">
        <v>0</v>
      </c>
      <c r="AR349" s="163" t="n">
        <v>0</v>
      </c>
      <c r="AS349" s="163" t="n">
        <v>0</v>
      </c>
      <c r="AT349" s="163" t="n">
        <v>0</v>
      </c>
      <c r="AU349" s="163" t="n">
        <v>0</v>
      </c>
      <c r="AV349" s="163" t="n">
        <v>0</v>
      </c>
      <c r="AW349" s="163" t="n">
        <v>0</v>
      </c>
      <c r="AX349" s="163" t="n">
        <v>0</v>
      </c>
      <c r="AY349" s="163" t="n">
        <v>0</v>
      </c>
      <c r="AZ349" s="163" t="n">
        <v>0</v>
      </c>
      <c r="BA349" s="163" t="n">
        <v>0</v>
      </c>
      <c r="BB349" s="163" t="n">
        <v>0</v>
      </c>
      <c r="BC349" s="165" t="n">
        <f aca="false">SUM(N349:BB349)</f>
        <v>1</v>
      </c>
      <c r="BD349" s="162"/>
    </row>
    <row r="350" customFormat="false" ht="12.75" hidden="false" customHeight="false" outlineLevel="0" collapsed="false">
      <c r="A350" s="155"/>
      <c r="B350" s="162" t="s">
        <v>131</v>
      </c>
      <c r="C350" s="157"/>
      <c r="D350" s="163" t="n">
        <f aca="false">+D349</f>
        <v>0</v>
      </c>
      <c r="E350" s="163" t="n">
        <f aca="false">+D350+E349</f>
        <v>0</v>
      </c>
      <c r="F350" s="163" t="n">
        <f aca="false">+E350+F349</f>
        <v>0</v>
      </c>
      <c r="G350" s="163" t="n">
        <f aca="false">+F350+G349</f>
        <v>0</v>
      </c>
      <c r="H350" s="163" t="n">
        <f aca="false">+G350+H349</f>
        <v>0</v>
      </c>
      <c r="I350" s="163" t="n">
        <f aca="false">+H350+I349</f>
        <v>0</v>
      </c>
      <c r="J350" s="163" t="n">
        <f aca="false">+I350+J349</f>
        <v>0</v>
      </c>
      <c r="K350" s="163" t="n">
        <f aca="false">+J350+K349</f>
        <v>0</v>
      </c>
      <c r="L350" s="163" t="n">
        <f aca="false">+K350+L349</f>
        <v>0</v>
      </c>
      <c r="M350" s="163" t="n">
        <f aca="false">+L350+M349</f>
        <v>0</v>
      </c>
      <c r="N350" s="163" t="n">
        <f aca="false">+M350+N349</f>
        <v>0.05</v>
      </c>
      <c r="O350" s="163" t="n">
        <f aca="false">+N350+O349</f>
        <v>0.05</v>
      </c>
      <c r="P350" s="163" t="n">
        <f aca="false">+O350+P349</f>
        <v>0.05</v>
      </c>
      <c r="Q350" s="163" t="n">
        <f aca="false">+P350+Q349</f>
        <v>0.05</v>
      </c>
      <c r="R350" s="163" t="n">
        <f aca="false">+Q350+R349</f>
        <v>0.05</v>
      </c>
      <c r="S350" s="163" t="n">
        <f aca="false">+R350+S349</f>
        <v>0.05</v>
      </c>
      <c r="T350" s="163" t="n">
        <f aca="false">+S350+T349</f>
        <v>0.05</v>
      </c>
      <c r="U350" s="163" t="n">
        <f aca="false">+T350+U349</f>
        <v>0.05</v>
      </c>
      <c r="V350" s="163" t="n">
        <f aca="false">+U350+V349</f>
        <v>0.05</v>
      </c>
      <c r="W350" s="163" t="n">
        <f aca="false">+V350+W349</f>
        <v>0.05</v>
      </c>
      <c r="X350" s="163" t="n">
        <f aca="false">+W350+X349</f>
        <v>0.0661111111111111</v>
      </c>
      <c r="Y350" s="163" t="n">
        <f aca="false">+X350+Y349</f>
        <v>0.0822222222222222</v>
      </c>
      <c r="Z350" s="163" t="n">
        <f aca="false">+Y350+Z349</f>
        <v>0.0983333333333334</v>
      </c>
      <c r="AA350" s="163" t="n">
        <f aca="false">+Z350+AA349</f>
        <v>0.114444444444444</v>
      </c>
      <c r="AB350" s="163" t="n">
        <f aca="false">+AA350+AB349</f>
        <v>0.130555555555556</v>
      </c>
      <c r="AC350" s="163" t="n">
        <f aca="false">+AB350+AC349</f>
        <v>0.146666666666667</v>
      </c>
      <c r="AD350" s="163" t="n">
        <f aca="false">+AC350+AD349</f>
        <v>0.162777777777778</v>
      </c>
      <c r="AE350" s="163" t="n">
        <f aca="false">+AD350+AE349</f>
        <v>0.178888888888889</v>
      </c>
      <c r="AF350" s="164" t="n">
        <f aca="false">+AE350+AF349</f>
        <v>0.195</v>
      </c>
      <c r="AG350" s="163" t="n">
        <f aca="false">+AF350+AG349</f>
        <v>0.211111111111111</v>
      </c>
      <c r="AH350" s="163" t="n">
        <f aca="false">+AG350+AH349</f>
        <v>0.227222222222222</v>
      </c>
      <c r="AI350" s="163" t="n">
        <f aca="false">+AH350+AI349</f>
        <v>0.243333333333333</v>
      </c>
      <c r="AJ350" s="163" t="n">
        <f aca="false">+AI350+AJ349</f>
        <v>0.259444444444444</v>
      </c>
      <c r="AK350" s="163" t="n">
        <f aca="false">+AJ350+AK349</f>
        <v>0.275555555555556</v>
      </c>
      <c r="AL350" s="163" t="n">
        <f aca="false">+AK350+AL349</f>
        <v>0.291666666666667</v>
      </c>
      <c r="AM350" s="163" t="n">
        <f aca="false">+AL350+AM349</f>
        <v>0.307777777777778</v>
      </c>
      <c r="AN350" s="163" t="n">
        <f aca="false">+AM350+AN349</f>
        <v>0.323888888888889</v>
      </c>
      <c r="AO350" s="163" t="n">
        <f aca="false">+AN350+AO349</f>
        <v>0.34</v>
      </c>
      <c r="AP350" s="163" t="n">
        <f aca="false">+AO350+AP349</f>
        <v>1</v>
      </c>
      <c r="AQ350" s="163" t="n">
        <f aca="false">+AP350+AQ349</f>
        <v>1</v>
      </c>
      <c r="AR350" s="163" t="n">
        <f aca="false">+AQ350+AR349</f>
        <v>1</v>
      </c>
      <c r="AS350" s="163" t="n">
        <f aca="false">+AR350+AS349</f>
        <v>1</v>
      </c>
      <c r="AT350" s="163" t="n">
        <f aca="false">+AS350+AT349</f>
        <v>1</v>
      </c>
      <c r="AU350" s="163" t="n">
        <f aca="false">+AT350+AU349</f>
        <v>1</v>
      </c>
      <c r="AV350" s="163" t="n">
        <f aca="false">+AU350+AV349</f>
        <v>1</v>
      </c>
      <c r="AW350" s="163" t="n">
        <f aca="false">+AV350+AW349</f>
        <v>1</v>
      </c>
      <c r="AX350" s="163" t="n">
        <f aca="false">+AW350+AX349</f>
        <v>1</v>
      </c>
      <c r="AY350" s="163" t="n">
        <f aca="false">+AX350+AY349</f>
        <v>1</v>
      </c>
      <c r="AZ350" s="163" t="n">
        <f aca="false">+AY350+AZ349</f>
        <v>1</v>
      </c>
      <c r="BA350" s="163" t="n">
        <f aca="false">+AZ350+BA349</f>
        <v>1</v>
      </c>
      <c r="BB350" s="163" t="n">
        <f aca="false">+BA350+BB349</f>
        <v>1</v>
      </c>
      <c r="BC350" s="165"/>
      <c r="BD350" s="162"/>
    </row>
    <row r="351" customFormat="false" ht="12.75" hidden="false" customHeight="false" outlineLevel="0" collapsed="false">
      <c r="A351" s="155"/>
      <c r="B351" s="167"/>
      <c r="C351" s="157"/>
      <c r="D351" s="168"/>
      <c r="E351" s="168"/>
      <c r="F351" s="168"/>
      <c r="G351" s="168"/>
      <c r="H351" s="168"/>
      <c r="I351" s="168"/>
      <c r="J351" s="168"/>
      <c r="K351" s="168"/>
      <c r="L351" s="168"/>
      <c r="M351" s="168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9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168"/>
      <c r="AT351" s="168"/>
      <c r="AU351" s="168"/>
      <c r="AV351" s="168"/>
      <c r="AW351" s="168"/>
      <c r="AX351" s="168"/>
      <c r="AY351" s="168"/>
      <c r="AZ351" s="168"/>
      <c r="BA351" s="168"/>
      <c r="BB351" s="168"/>
      <c r="BC351" s="170"/>
      <c r="BD351" s="167"/>
    </row>
    <row r="352" customFormat="false" ht="12.75" hidden="false" customHeight="false" outlineLevel="0" collapsed="false">
      <c r="A352" s="155"/>
      <c r="B352" s="172" t="s">
        <v>132</v>
      </c>
      <c r="C352" s="173" t="n">
        <v>14.2</v>
      </c>
      <c r="D352" s="174" t="n">
        <f aca="false">+D348*$C352</f>
        <v>0</v>
      </c>
      <c r="E352" s="174" t="n">
        <f aca="false">+E348*$C352</f>
        <v>0</v>
      </c>
      <c r="F352" s="174" t="n">
        <f aca="false">+F348*$C352</f>
        <v>0</v>
      </c>
      <c r="G352" s="174" t="n">
        <f aca="false">+G348*$C352</f>
        <v>0</v>
      </c>
      <c r="H352" s="174" t="n">
        <f aca="false">+H348*$C352</f>
        <v>0</v>
      </c>
      <c r="I352" s="174" t="n">
        <f aca="false">+I348*$C352</f>
        <v>0</v>
      </c>
      <c r="J352" s="174" t="n">
        <f aca="false">+J348*$C352</f>
        <v>0</v>
      </c>
      <c r="K352" s="174" t="n">
        <f aca="false">+K348*$C352</f>
        <v>0</v>
      </c>
      <c r="L352" s="174" t="n">
        <f aca="false">+L348*$C352</f>
        <v>0</v>
      </c>
      <c r="M352" s="174" t="n">
        <f aca="false">+M348*$C352</f>
        <v>0</v>
      </c>
      <c r="N352" s="174" t="n">
        <f aca="false">+N348*$C352</f>
        <v>0.705773809523809</v>
      </c>
      <c r="O352" s="174" t="n">
        <f aca="false">+O348*$C352</f>
        <v>0.705773809523809</v>
      </c>
      <c r="P352" s="174" t="n">
        <f aca="false">+P348*$C352</f>
        <v>0.705773809523809</v>
      </c>
      <c r="Q352" s="174" t="n">
        <f aca="false">+Q348*$C352</f>
        <v>0.705773809523809</v>
      </c>
      <c r="R352" s="174" t="n">
        <f aca="false">+R348*$C352</f>
        <v>0.705773809523809</v>
      </c>
      <c r="S352" s="174" t="n">
        <f aca="false">+S348*$C352</f>
        <v>0.705773809523809</v>
      </c>
      <c r="T352" s="174" t="n">
        <f aca="false">+T348*$C352</f>
        <v>0.705773809523809</v>
      </c>
      <c r="U352" s="174" t="n">
        <f aca="false">+U348*$C352</f>
        <v>0.705773809523809</v>
      </c>
      <c r="V352" s="174" t="n">
        <f aca="false">+V348*$C352</f>
        <v>0.705773809523809</v>
      </c>
      <c r="W352" s="174" t="n">
        <f aca="false">+W348*$C352</f>
        <v>0.705773809523809</v>
      </c>
      <c r="X352" s="174" t="n">
        <f aca="false">+X348*$C352</f>
        <v>1.41601047619048</v>
      </c>
      <c r="Y352" s="174" t="n">
        <f aca="false">+Y348*$C352</f>
        <v>2.12624714285714</v>
      </c>
      <c r="Z352" s="174" t="n">
        <f aca="false">+Z348*$C352</f>
        <v>2.83648380952381</v>
      </c>
      <c r="AA352" s="174" t="n">
        <f aca="false">+AA348*$C352</f>
        <v>3.54672047619048</v>
      </c>
      <c r="AB352" s="174" t="n">
        <f aca="false">+AB348*$C352</f>
        <v>4.25695714285714</v>
      </c>
      <c r="AC352" s="174" t="n">
        <f aca="false">+AC348*$C352</f>
        <v>4.96719380952381</v>
      </c>
      <c r="AD352" s="174" t="n">
        <f aca="false">+AD348*$C352</f>
        <v>5.67743047619048</v>
      </c>
      <c r="AE352" s="174" t="n">
        <f aca="false">+AE348*$C352</f>
        <v>6.38766714285714</v>
      </c>
      <c r="AF352" s="175" t="n">
        <f aca="false">+AF348*$C352</f>
        <v>7.09790380952381</v>
      </c>
      <c r="AG352" s="174" t="n">
        <f aca="false">+AG348*$C352</f>
        <v>7.80814047619047</v>
      </c>
      <c r="AH352" s="174" t="n">
        <f aca="false">+AH348*$C352</f>
        <v>8.51837714285714</v>
      </c>
      <c r="AI352" s="174" t="n">
        <f aca="false">+AI348*$C352</f>
        <v>9.22861380952381</v>
      </c>
      <c r="AJ352" s="174" t="n">
        <f aca="false">+AJ348*$C352</f>
        <v>9.93885047619048</v>
      </c>
      <c r="AK352" s="174" t="n">
        <f aca="false">+AK348*$C352</f>
        <v>10.6490871428571</v>
      </c>
      <c r="AL352" s="174" t="n">
        <f aca="false">+AL348*$C352</f>
        <v>11.3593238095238</v>
      </c>
      <c r="AM352" s="174" t="n">
        <f aca="false">+AM348*$C352</f>
        <v>12.0695604761905</v>
      </c>
      <c r="AN352" s="174" t="n">
        <f aca="false">+AN348*$C352</f>
        <v>12.7797971428571</v>
      </c>
      <c r="AO352" s="174" t="n">
        <f aca="false">+AO348*$C352</f>
        <v>13.4900338095238</v>
      </c>
      <c r="AP352" s="174" t="n">
        <f aca="false">+AP348*$C352</f>
        <v>13.4900338095238</v>
      </c>
      <c r="AQ352" s="174" t="n">
        <f aca="false">+AQ348*$C352</f>
        <v>13.4900338095238</v>
      </c>
      <c r="AR352" s="174" t="n">
        <f aca="false">+AR348*$C352</f>
        <v>13.4900338095238</v>
      </c>
      <c r="AS352" s="174" t="n">
        <f aca="false">+AS348*$C352</f>
        <v>13.4900338095238</v>
      </c>
      <c r="AT352" s="174" t="n">
        <f aca="false">+AT348*$C352</f>
        <v>14.2000338095238</v>
      </c>
      <c r="AU352" s="174" t="n">
        <f aca="false">+AU348*$C352</f>
        <v>14.2000338095238</v>
      </c>
      <c r="AV352" s="174" t="n">
        <f aca="false">+AV348*$C352</f>
        <v>14.2000338095238</v>
      </c>
      <c r="AW352" s="174" t="n">
        <f aca="false">+AW348*$C352</f>
        <v>14.2000338095238</v>
      </c>
      <c r="AX352" s="174" t="n">
        <f aca="false">+AX348*$C352</f>
        <v>14.2000338095238</v>
      </c>
      <c r="AY352" s="174" t="n">
        <f aca="false">+AY348*$C352</f>
        <v>14.2000338095238</v>
      </c>
      <c r="AZ352" s="174" t="n">
        <f aca="false">+AZ348*$C352</f>
        <v>14.2000338095238</v>
      </c>
      <c r="BA352" s="174" t="n">
        <f aca="false">+BA348*$C352</f>
        <v>14.2000338095238</v>
      </c>
      <c r="BB352" s="174" t="n">
        <f aca="false">+BB348*$C352</f>
        <v>14.2000338095238</v>
      </c>
      <c r="BC352" s="176"/>
      <c r="BD352" s="177"/>
      <c r="BE352" s="177"/>
      <c r="BF352" s="177"/>
      <c r="BG352" s="177"/>
      <c r="BH352" s="177"/>
      <c r="BI352" s="177"/>
      <c r="BJ352" s="177"/>
      <c r="BK352" s="177"/>
      <c r="BL352" s="177"/>
      <c r="BM352" s="177"/>
      <c r="BN352" s="177"/>
      <c r="BO352" s="177"/>
      <c r="BP352" s="177"/>
      <c r="BQ352" s="177"/>
      <c r="BR352" s="177"/>
      <c r="BS352" s="177"/>
      <c r="BT352" s="177"/>
      <c r="BU352" s="177"/>
      <c r="BV352" s="177"/>
      <c r="BW352" s="177"/>
      <c r="BX352" s="177"/>
      <c r="BY352" s="177"/>
      <c r="BZ352" s="177"/>
      <c r="CA352" s="177"/>
      <c r="CB352" s="177"/>
      <c r="CC352" s="177"/>
      <c r="CD352" s="177"/>
      <c r="CE352" s="177"/>
      <c r="CF352" s="177"/>
      <c r="CG352" s="177"/>
      <c r="CH352" s="177"/>
      <c r="CI352" s="177"/>
      <c r="CJ352" s="177"/>
      <c r="CK352" s="177"/>
    </row>
    <row r="353" customFormat="false" ht="13.5" hidden="false" customHeight="false" outlineLevel="0" collapsed="false">
      <c r="A353" s="155"/>
      <c r="B353" s="178" t="s">
        <v>133</v>
      </c>
      <c r="C353" s="179" t="str">
        <f aca="false">+'NTP or Sold'!B35</f>
        <v>Committed</v>
      </c>
      <c r="D353" s="180" t="n">
        <f aca="false">+D350*$C352</f>
        <v>0</v>
      </c>
      <c r="E353" s="180" t="n">
        <f aca="false">+E350*$C352</f>
        <v>0</v>
      </c>
      <c r="F353" s="180" t="n">
        <f aca="false">+F350*$C352</f>
        <v>0</v>
      </c>
      <c r="G353" s="180" t="n">
        <f aca="false">+G350*$C352</f>
        <v>0</v>
      </c>
      <c r="H353" s="180" t="n">
        <f aca="false">+H350*$C352</f>
        <v>0</v>
      </c>
      <c r="I353" s="180" t="n">
        <f aca="false">+I350*$C352</f>
        <v>0</v>
      </c>
      <c r="J353" s="180" t="n">
        <f aca="false">+J350*$C352</f>
        <v>0</v>
      </c>
      <c r="K353" s="180" t="n">
        <f aca="false">+K350*$C352</f>
        <v>0</v>
      </c>
      <c r="L353" s="180" t="n">
        <f aca="false">+L350*$C352</f>
        <v>0</v>
      </c>
      <c r="M353" s="180" t="n">
        <f aca="false">+M350*$C352</f>
        <v>0</v>
      </c>
      <c r="N353" s="180" t="n">
        <f aca="false">+N350*$C352</f>
        <v>0.71</v>
      </c>
      <c r="O353" s="180" t="n">
        <f aca="false">+O350*$C352</f>
        <v>0.71</v>
      </c>
      <c r="P353" s="180" t="n">
        <f aca="false">+P350*$C352</f>
        <v>0.71</v>
      </c>
      <c r="Q353" s="180" t="n">
        <f aca="false">+Q350*$C352</f>
        <v>0.71</v>
      </c>
      <c r="R353" s="180" t="n">
        <f aca="false">+R350*$C352</f>
        <v>0.71</v>
      </c>
      <c r="S353" s="180" t="n">
        <f aca="false">+S350*$C352</f>
        <v>0.71</v>
      </c>
      <c r="T353" s="180" t="n">
        <f aca="false">+T350*$C352</f>
        <v>0.71</v>
      </c>
      <c r="U353" s="180" t="n">
        <f aca="false">+U350*$C352</f>
        <v>0.71</v>
      </c>
      <c r="V353" s="180" t="n">
        <f aca="false">+V350*$C352</f>
        <v>0.71</v>
      </c>
      <c r="W353" s="180" t="n">
        <f aca="false">+W350*$C352</f>
        <v>0.71</v>
      </c>
      <c r="X353" s="180" t="n">
        <f aca="false">+X350*$C352</f>
        <v>0.938777777777778</v>
      </c>
      <c r="Y353" s="180" t="n">
        <f aca="false">+Y350*$C352</f>
        <v>1.16755555555556</v>
      </c>
      <c r="Z353" s="180" t="n">
        <f aca="false">+Z350*$C352</f>
        <v>1.39633333333333</v>
      </c>
      <c r="AA353" s="180" t="n">
        <f aca="false">+AA350*$C352</f>
        <v>1.62511111111111</v>
      </c>
      <c r="AB353" s="180" t="n">
        <f aca="false">+AB350*$C352</f>
        <v>1.85388888888889</v>
      </c>
      <c r="AC353" s="180" t="n">
        <f aca="false">+AC350*$C352</f>
        <v>2.08266666666667</v>
      </c>
      <c r="AD353" s="180" t="n">
        <f aca="false">+AD350*$C352</f>
        <v>2.31144444444444</v>
      </c>
      <c r="AE353" s="180" t="n">
        <f aca="false">+AE350*$C352</f>
        <v>2.54022222222222</v>
      </c>
      <c r="AF353" s="181" t="n">
        <f aca="false">+AF350*$C352</f>
        <v>2.769</v>
      </c>
      <c r="AG353" s="180" t="n">
        <f aca="false">+AG350*$C352</f>
        <v>2.99777777777778</v>
      </c>
      <c r="AH353" s="180" t="n">
        <f aca="false">+AH350*$C352</f>
        <v>3.22655555555556</v>
      </c>
      <c r="AI353" s="180" t="n">
        <f aca="false">+AI350*$C352</f>
        <v>3.45533333333333</v>
      </c>
      <c r="AJ353" s="180" t="n">
        <f aca="false">+AJ350*$C352</f>
        <v>3.68411111111111</v>
      </c>
      <c r="AK353" s="180" t="n">
        <f aca="false">+AK350*$C352</f>
        <v>3.91288888888889</v>
      </c>
      <c r="AL353" s="180" t="n">
        <f aca="false">+AL350*$C352</f>
        <v>4.14166666666667</v>
      </c>
      <c r="AM353" s="180" t="n">
        <f aca="false">+AM350*$C352</f>
        <v>4.37044444444445</v>
      </c>
      <c r="AN353" s="180" t="n">
        <f aca="false">+AN350*$C352</f>
        <v>4.59922222222222</v>
      </c>
      <c r="AO353" s="180" t="n">
        <f aca="false">+AO350*$C352</f>
        <v>4.828</v>
      </c>
      <c r="AP353" s="180" t="n">
        <f aca="false">+AP350*$C352</f>
        <v>14.2</v>
      </c>
      <c r="AQ353" s="180" t="n">
        <f aca="false">+AQ350*$C352</f>
        <v>14.2</v>
      </c>
      <c r="AR353" s="180" t="n">
        <f aca="false">+AR350*$C352</f>
        <v>14.2</v>
      </c>
      <c r="AS353" s="180" t="n">
        <f aca="false">+AS350*$C352</f>
        <v>14.2</v>
      </c>
      <c r="AT353" s="180" t="n">
        <f aca="false">+AT350*$C352</f>
        <v>14.2</v>
      </c>
      <c r="AU353" s="180" t="n">
        <f aca="false">+AU350*$C352</f>
        <v>14.2</v>
      </c>
      <c r="AV353" s="180" t="n">
        <f aca="false">+AV350*$C352</f>
        <v>14.2</v>
      </c>
      <c r="AW353" s="180" t="n">
        <f aca="false">+AW350*$C352</f>
        <v>14.2</v>
      </c>
      <c r="AX353" s="180" t="n">
        <f aca="false">+AX350*$C352</f>
        <v>14.2</v>
      </c>
      <c r="AY353" s="180" t="n">
        <f aca="false">+AY350*$C352</f>
        <v>14.2</v>
      </c>
      <c r="AZ353" s="180" t="n">
        <f aca="false">+AZ350*$C352</f>
        <v>14.2</v>
      </c>
      <c r="BA353" s="180" t="n">
        <f aca="false">+BA350*$C352</f>
        <v>14.2</v>
      </c>
      <c r="BB353" s="180" t="n">
        <f aca="false">+BB350*$C352</f>
        <v>14.2</v>
      </c>
      <c r="BC353" s="182"/>
      <c r="BD353" s="183"/>
      <c r="BE353" s="183"/>
      <c r="BF353" s="183"/>
      <c r="BG353" s="183"/>
      <c r="BH353" s="183"/>
      <c r="BI353" s="183"/>
      <c r="BJ353" s="183"/>
      <c r="BK353" s="183"/>
      <c r="BL353" s="183"/>
      <c r="BM353" s="183"/>
      <c r="BN353" s="183"/>
      <c r="BO353" s="183"/>
      <c r="BP353" s="183"/>
      <c r="BQ353" s="183"/>
      <c r="BR353" s="183"/>
      <c r="BS353" s="183"/>
      <c r="BT353" s="183"/>
      <c r="BU353" s="183"/>
      <c r="BV353" s="183"/>
      <c r="BW353" s="183"/>
      <c r="BX353" s="183"/>
      <c r="BY353" s="183"/>
      <c r="BZ353" s="183"/>
      <c r="CA353" s="183"/>
      <c r="CB353" s="183"/>
      <c r="CC353" s="183"/>
      <c r="CD353" s="183"/>
      <c r="CE353" s="183"/>
      <c r="CF353" s="183"/>
      <c r="CG353" s="183"/>
      <c r="CH353" s="183"/>
      <c r="CI353" s="183"/>
      <c r="CJ353" s="183"/>
      <c r="CK353" s="183"/>
    </row>
    <row r="354" customFormat="false" ht="15" hidden="false" customHeight="true" outlineLevel="0" collapsed="false">
      <c r="A354" s="155" t="n">
        <f aca="false">+A346+1</f>
        <v>8</v>
      </c>
      <c r="B354" s="156" t="str">
        <f aca="false">+'NTP or Sold'!G36</f>
        <v>LM6000</v>
      </c>
      <c r="C354" s="157" t="str">
        <f aca="false">+'NTP or Sold'!S36</f>
        <v>Elektrobolt (ESA) - 85%</v>
      </c>
      <c r="D354" s="158"/>
      <c r="E354" s="158"/>
      <c r="F354" s="158"/>
      <c r="G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  <c r="AA354" s="158"/>
      <c r="AB354" s="158"/>
      <c r="AC354" s="158"/>
      <c r="AD354" s="158"/>
      <c r="AE354" s="158"/>
      <c r="AF354" s="159"/>
      <c r="AG354" s="158"/>
      <c r="AH354" s="158"/>
      <c r="AI354" s="158"/>
      <c r="AJ354" s="158"/>
      <c r="AK354" s="158"/>
      <c r="AL354" s="158"/>
      <c r="AM354" s="158"/>
      <c r="AN354" s="158"/>
      <c r="AO354" s="158"/>
      <c r="AP354" s="158"/>
      <c r="AQ354" s="158"/>
      <c r="AR354" s="158"/>
      <c r="AS354" s="158"/>
      <c r="AT354" s="158"/>
      <c r="AU354" s="158"/>
      <c r="AV354" s="158"/>
      <c r="AW354" s="158"/>
      <c r="AX354" s="158"/>
      <c r="AY354" s="158"/>
      <c r="AZ354" s="158"/>
      <c r="BA354" s="158"/>
      <c r="BB354" s="158"/>
      <c r="BC354" s="160"/>
    </row>
    <row r="355" customFormat="false" ht="12.75" hidden="false" customHeight="false" outlineLevel="0" collapsed="false">
      <c r="A355" s="155"/>
      <c r="B355" s="162" t="s">
        <v>128</v>
      </c>
      <c r="C355" s="157"/>
      <c r="D355" s="163" t="n">
        <v>0</v>
      </c>
      <c r="E355" s="163" t="n">
        <v>0</v>
      </c>
      <c r="F355" s="163" t="n">
        <v>0</v>
      </c>
      <c r="G355" s="163" t="n">
        <v>0</v>
      </c>
      <c r="H355" s="163" t="n">
        <v>0</v>
      </c>
      <c r="I355" s="163" t="n">
        <v>0</v>
      </c>
      <c r="J355" s="163" t="n">
        <v>0</v>
      </c>
      <c r="K355" s="163" t="n">
        <v>0</v>
      </c>
      <c r="L355" s="163" t="n">
        <v>0</v>
      </c>
      <c r="M355" s="163" t="n">
        <v>0</v>
      </c>
      <c r="N355" s="163" t="n">
        <f aca="false">16.7/336</f>
        <v>0.049702380952381</v>
      </c>
      <c r="O355" s="163" t="n">
        <v>0</v>
      </c>
      <c r="P355" s="163" t="n">
        <v>0</v>
      </c>
      <c r="Q355" s="163" t="n">
        <v>0</v>
      </c>
      <c r="R355" s="163" t="n">
        <v>0</v>
      </c>
      <c r="S355" s="163" t="n">
        <v>0</v>
      </c>
      <c r="T355" s="163" t="n">
        <v>0</v>
      </c>
      <c r="U355" s="163" t="n">
        <v>0</v>
      </c>
      <c r="V355" s="163" t="n">
        <v>0</v>
      </c>
      <c r="W355" s="163" t="n">
        <v>0</v>
      </c>
      <c r="X355" s="163" t="n">
        <f aca="false">+(0.95-0.0497)/18</f>
        <v>0.0500166666666667</v>
      </c>
      <c r="Y355" s="163" t="n">
        <f aca="false">+(0.95-0.0497)/18</f>
        <v>0.0500166666666667</v>
      </c>
      <c r="Z355" s="163" t="n">
        <f aca="false">+(0.95-0.0497)/18</f>
        <v>0.0500166666666667</v>
      </c>
      <c r="AA355" s="163" t="n">
        <f aca="false">+(0.95-0.0497)/18</f>
        <v>0.0500166666666667</v>
      </c>
      <c r="AB355" s="163" t="n">
        <f aca="false">+(0.95-0.0497)/18</f>
        <v>0.0500166666666667</v>
      </c>
      <c r="AC355" s="163" t="n">
        <f aca="false">+(0.95-0.0497)/18</f>
        <v>0.0500166666666667</v>
      </c>
      <c r="AD355" s="163" t="n">
        <f aca="false">+(0.95-0.0497)/18</f>
        <v>0.0500166666666667</v>
      </c>
      <c r="AE355" s="163" t="n">
        <f aca="false">+(0.95-0.0497)/18</f>
        <v>0.0500166666666667</v>
      </c>
      <c r="AF355" s="164" t="n">
        <f aca="false">+(0.95-0.0497)/18</f>
        <v>0.0500166666666667</v>
      </c>
      <c r="AG355" s="163" t="n">
        <f aca="false">+(0.95-0.0497)/18</f>
        <v>0.0500166666666667</v>
      </c>
      <c r="AH355" s="163" t="n">
        <f aca="false">+(0.95-0.0497)/18</f>
        <v>0.0500166666666667</v>
      </c>
      <c r="AI355" s="163" t="n">
        <f aca="false">+(0.95-0.0497)/18</f>
        <v>0.0500166666666667</v>
      </c>
      <c r="AJ355" s="163" t="n">
        <f aca="false">+(0.95-0.0497)/18</f>
        <v>0.0500166666666667</v>
      </c>
      <c r="AK355" s="163" t="n">
        <f aca="false">+(0.95-0.0497)/18</f>
        <v>0.0500166666666667</v>
      </c>
      <c r="AL355" s="163" t="n">
        <f aca="false">+(0.95-0.0497)/18</f>
        <v>0.0500166666666667</v>
      </c>
      <c r="AM355" s="163" t="n">
        <f aca="false">+(0.95-0.0497)/18</f>
        <v>0.0500166666666667</v>
      </c>
      <c r="AN355" s="163" t="n">
        <f aca="false">+(0.95-0.0497)/18</f>
        <v>0.0500166666666667</v>
      </c>
      <c r="AO355" s="163" t="n">
        <f aca="false">+(0.95-0.0497)/18</f>
        <v>0.0500166666666667</v>
      </c>
      <c r="AP355" s="163" t="n">
        <v>0</v>
      </c>
      <c r="AQ355" s="163" t="n">
        <v>0</v>
      </c>
      <c r="AR355" s="163" t="n">
        <v>0</v>
      </c>
      <c r="AS355" s="163" t="n">
        <v>0</v>
      </c>
      <c r="AT355" s="163" t="n">
        <v>0.05</v>
      </c>
      <c r="AU355" s="163" t="n">
        <v>0</v>
      </c>
      <c r="AV355" s="163" t="n">
        <v>0</v>
      </c>
      <c r="AW355" s="163" t="n">
        <v>0</v>
      </c>
      <c r="AX355" s="163" t="n">
        <v>0</v>
      </c>
      <c r="AY355" s="163" t="n">
        <v>0</v>
      </c>
      <c r="AZ355" s="163" t="n">
        <v>0</v>
      </c>
      <c r="BA355" s="163" t="n">
        <v>0</v>
      </c>
      <c r="BB355" s="163" t="n">
        <v>0</v>
      </c>
      <c r="BC355" s="165" t="n">
        <f aca="false">SUM(N355:BB355)</f>
        <v>1.00000238095238</v>
      </c>
      <c r="BD355" s="162"/>
    </row>
    <row r="356" customFormat="false" ht="12.75" hidden="false" customHeight="false" outlineLevel="0" collapsed="false">
      <c r="A356" s="155"/>
      <c r="B356" s="162" t="s">
        <v>129</v>
      </c>
      <c r="C356" s="157"/>
      <c r="D356" s="163" t="n">
        <f aca="false">+D355</f>
        <v>0</v>
      </c>
      <c r="E356" s="163" t="n">
        <f aca="false">+D356+E355</f>
        <v>0</v>
      </c>
      <c r="F356" s="163" t="n">
        <f aca="false">+E356+F355</f>
        <v>0</v>
      </c>
      <c r="G356" s="163" t="n">
        <f aca="false">+F356+G355</f>
        <v>0</v>
      </c>
      <c r="H356" s="163" t="n">
        <f aca="false">+G356+H355</f>
        <v>0</v>
      </c>
      <c r="I356" s="163" t="n">
        <f aca="false">+H356+I355</f>
        <v>0</v>
      </c>
      <c r="J356" s="163" t="n">
        <f aca="false">+I356+J355</f>
        <v>0</v>
      </c>
      <c r="K356" s="163" t="n">
        <f aca="false">+J356+K355</f>
        <v>0</v>
      </c>
      <c r="L356" s="163" t="n">
        <f aca="false">+K356+L355</f>
        <v>0</v>
      </c>
      <c r="M356" s="163" t="n">
        <f aca="false">+L356+M355</f>
        <v>0</v>
      </c>
      <c r="N356" s="163" t="n">
        <f aca="false">+M356+N355</f>
        <v>0.049702380952381</v>
      </c>
      <c r="O356" s="163" t="n">
        <f aca="false">+N356+O355</f>
        <v>0.049702380952381</v>
      </c>
      <c r="P356" s="163" t="n">
        <f aca="false">+O356+P355</f>
        <v>0.049702380952381</v>
      </c>
      <c r="Q356" s="163" t="n">
        <f aca="false">+P356+Q355</f>
        <v>0.049702380952381</v>
      </c>
      <c r="R356" s="163" t="n">
        <f aca="false">+Q356+R355</f>
        <v>0.049702380952381</v>
      </c>
      <c r="S356" s="163" t="n">
        <f aca="false">+R356+S355</f>
        <v>0.049702380952381</v>
      </c>
      <c r="T356" s="163" t="n">
        <f aca="false">+S356+T355</f>
        <v>0.049702380952381</v>
      </c>
      <c r="U356" s="163" t="n">
        <f aca="false">+T356+U355</f>
        <v>0.049702380952381</v>
      </c>
      <c r="V356" s="163" t="n">
        <f aca="false">+U356+V355</f>
        <v>0.049702380952381</v>
      </c>
      <c r="W356" s="163" t="n">
        <f aca="false">+V356+W355</f>
        <v>0.049702380952381</v>
      </c>
      <c r="X356" s="163" t="n">
        <f aca="false">+W356+X355</f>
        <v>0.0997190476190476</v>
      </c>
      <c r="Y356" s="163" t="n">
        <f aca="false">+X356+Y355</f>
        <v>0.149735714285714</v>
      </c>
      <c r="Z356" s="163" t="n">
        <f aca="false">+Y356+Z355</f>
        <v>0.199752380952381</v>
      </c>
      <c r="AA356" s="163" t="n">
        <f aca="false">+Z356+AA355</f>
        <v>0.249769047619048</v>
      </c>
      <c r="AB356" s="163" t="n">
        <f aca="false">+AA356+AB355</f>
        <v>0.299785714285714</v>
      </c>
      <c r="AC356" s="163" t="n">
        <f aca="false">+AB356+AC355</f>
        <v>0.349802380952381</v>
      </c>
      <c r="AD356" s="163" t="n">
        <f aca="false">+AC356+AD355</f>
        <v>0.399819047619048</v>
      </c>
      <c r="AE356" s="163" t="n">
        <f aca="false">+AD356+AE355</f>
        <v>0.449835714285714</v>
      </c>
      <c r="AF356" s="164" t="n">
        <f aca="false">+AE356+AF355</f>
        <v>0.499852380952381</v>
      </c>
      <c r="AG356" s="163" t="n">
        <f aca="false">+AF356+AG355</f>
        <v>0.549869047619048</v>
      </c>
      <c r="AH356" s="163" t="n">
        <f aca="false">+AG356+AH355</f>
        <v>0.599885714285714</v>
      </c>
      <c r="AI356" s="163" t="n">
        <f aca="false">+AH356+AI355</f>
        <v>0.649902380952381</v>
      </c>
      <c r="AJ356" s="163" t="n">
        <f aca="false">+AI356+AJ355</f>
        <v>0.699919047619048</v>
      </c>
      <c r="AK356" s="163" t="n">
        <f aca="false">+AJ356+AK355</f>
        <v>0.749935714285714</v>
      </c>
      <c r="AL356" s="163" t="n">
        <f aca="false">+AK356+AL355</f>
        <v>0.799952380952381</v>
      </c>
      <c r="AM356" s="163" t="n">
        <f aca="false">+AL356+AM355</f>
        <v>0.849969047619048</v>
      </c>
      <c r="AN356" s="163" t="n">
        <f aca="false">+AM356+AN355</f>
        <v>0.899985714285715</v>
      </c>
      <c r="AO356" s="163" t="n">
        <f aca="false">+AN356+AO355</f>
        <v>0.950002380952381</v>
      </c>
      <c r="AP356" s="163" t="n">
        <f aca="false">+AO356+AP355</f>
        <v>0.950002380952381</v>
      </c>
      <c r="AQ356" s="163" t="n">
        <f aca="false">+AP356+AQ355</f>
        <v>0.950002380952381</v>
      </c>
      <c r="AR356" s="163" t="n">
        <f aca="false">+AQ356+AR355</f>
        <v>0.950002380952381</v>
      </c>
      <c r="AS356" s="163" t="n">
        <f aca="false">+AR356+AS355</f>
        <v>0.950002380952381</v>
      </c>
      <c r="AT356" s="163" t="n">
        <f aca="false">+AS356+AT355</f>
        <v>1.00000238095238</v>
      </c>
      <c r="AU356" s="163" t="n">
        <f aca="false">+AT356+AU355</f>
        <v>1.00000238095238</v>
      </c>
      <c r="AV356" s="163" t="n">
        <f aca="false">+AU356+AV355</f>
        <v>1.00000238095238</v>
      </c>
      <c r="AW356" s="163" t="n">
        <f aca="false">+AV356+AW355</f>
        <v>1.00000238095238</v>
      </c>
      <c r="AX356" s="163" t="n">
        <f aca="false">+AW356+AX355</f>
        <v>1.00000238095238</v>
      </c>
      <c r="AY356" s="163" t="n">
        <f aca="false">+AX356+AY355</f>
        <v>1.00000238095238</v>
      </c>
      <c r="AZ356" s="163" t="n">
        <f aca="false">+AY356+AZ355</f>
        <v>1.00000238095238</v>
      </c>
      <c r="BA356" s="163" t="n">
        <f aca="false">+AZ356+BA355</f>
        <v>1.00000238095238</v>
      </c>
      <c r="BB356" s="163" t="n">
        <f aca="false">+BA356+BB355</f>
        <v>1.00000238095238</v>
      </c>
      <c r="BC356" s="165"/>
      <c r="BD356" s="162"/>
    </row>
    <row r="357" customFormat="false" ht="12.75" hidden="false" customHeight="false" outlineLevel="0" collapsed="false">
      <c r="A357" s="155"/>
      <c r="B357" s="162" t="s">
        <v>130</v>
      </c>
      <c r="C357" s="157"/>
      <c r="D357" s="163" t="n">
        <v>0</v>
      </c>
      <c r="E357" s="163" t="n">
        <v>0</v>
      </c>
      <c r="F357" s="163" t="n">
        <v>0</v>
      </c>
      <c r="G357" s="163" t="n">
        <v>0</v>
      </c>
      <c r="H357" s="163" t="n">
        <v>0</v>
      </c>
      <c r="I357" s="163" t="n">
        <v>0</v>
      </c>
      <c r="J357" s="163" t="n">
        <v>0</v>
      </c>
      <c r="K357" s="163" t="n">
        <v>0</v>
      </c>
      <c r="L357" s="163" t="n">
        <v>0</v>
      </c>
      <c r="M357" s="163" t="n">
        <v>0</v>
      </c>
      <c r="N357" s="163" t="n">
        <v>0.05</v>
      </c>
      <c r="O357" s="163" t="n">
        <v>0</v>
      </c>
      <c r="P357" s="163" t="n">
        <v>0</v>
      </c>
      <c r="Q357" s="163" t="n">
        <v>0</v>
      </c>
      <c r="R357" s="163" t="n">
        <v>0</v>
      </c>
      <c r="S357" s="163" t="n">
        <v>0</v>
      </c>
      <c r="T357" s="163" t="n">
        <v>0</v>
      </c>
      <c r="U357" s="163" t="n">
        <v>0</v>
      </c>
      <c r="V357" s="163" t="n">
        <v>0</v>
      </c>
      <c r="W357" s="163" t="n">
        <v>0</v>
      </c>
      <c r="X357" s="163" t="n">
        <f aca="false">+(0.34-0.05)/18</f>
        <v>0.0161111111111111</v>
      </c>
      <c r="Y357" s="163" t="n">
        <f aca="false">+(0.34-0.05)/18</f>
        <v>0.0161111111111111</v>
      </c>
      <c r="Z357" s="163" t="n">
        <f aca="false">+(0.34-0.05)/18</f>
        <v>0.0161111111111111</v>
      </c>
      <c r="AA357" s="163" t="n">
        <f aca="false">+(0.34-0.05)/18</f>
        <v>0.0161111111111111</v>
      </c>
      <c r="AB357" s="163" t="n">
        <f aca="false">+(0.34-0.05)/18</f>
        <v>0.0161111111111111</v>
      </c>
      <c r="AC357" s="163" t="n">
        <f aca="false">+(0.34-0.05)/18</f>
        <v>0.0161111111111111</v>
      </c>
      <c r="AD357" s="163" t="n">
        <f aca="false">+(0.34-0.05)/18</f>
        <v>0.0161111111111111</v>
      </c>
      <c r="AE357" s="163" t="n">
        <f aca="false">+(0.34-0.05)/18</f>
        <v>0.0161111111111111</v>
      </c>
      <c r="AF357" s="164" t="n">
        <f aca="false">+(0.34-0.05)/18</f>
        <v>0.0161111111111111</v>
      </c>
      <c r="AG357" s="163" t="n">
        <f aca="false">+(0.34-0.05)/18</f>
        <v>0.0161111111111111</v>
      </c>
      <c r="AH357" s="163" t="n">
        <f aca="false">+(0.34-0.05)/18</f>
        <v>0.0161111111111111</v>
      </c>
      <c r="AI357" s="163" t="n">
        <f aca="false">+(0.34-0.05)/18</f>
        <v>0.0161111111111111</v>
      </c>
      <c r="AJ357" s="163" t="n">
        <f aca="false">+(0.34-0.05)/18</f>
        <v>0.0161111111111111</v>
      </c>
      <c r="AK357" s="163" t="n">
        <f aca="false">+(0.34-0.05)/18</f>
        <v>0.0161111111111111</v>
      </c>
      <c r="AL357" s="163" t="n">
        <f aca="false">+(0.34-0.05)/18</f>
        <v>0.0161111111111111</v>
      </c>
      <c r="AM357" s="163" t="n">
        <f aca="false">+(0.34-0.05)/18</f>
        <v>0.0161111111111111</v>
      </c>
      <c r="AN357" s="163" t="n">
        <f aca="false">+(0.34-0.05)/18</f>
        <v>0.0161111111111111</v>
      </c>
      <c r="AO357" s="163" t="n">
        <f aca="false">+(0.34-0.05)/18</f>
        <v>0.0161111111111111</v>
      </c>
      <c r="AP357" s="163" t="n">
        <v>0.66</v>
      </c>
      <c r="AQ357" s="163" t="n">
        <v>0</v>
      </c>
      <c r="AR357" s="163" t="n">
        <v>0</v>
      </c>
      <c r="AS357" s="163" t="n">
        <v>0</v>
      </c>
      <c r="AT357" s="163" t="n">
        <v>0</v>
      </c>
      <c r="AU357" s="163" t="n">
        <v>0</v>
      </c>
      <c r="AV357" s="163" t="n">
        <v>0</v>
      </c>
      <c r="AW357" s="163" t="n">
        <v>0</v>
      </c>
      <c r="AX357" s="163" t="n">
        <v>0</v>
      </c>
      <c r="AY357" s="163" t="n">
        <v>0</v>
      </c>
      <c r="AZ357" s="163" t="n">
        <v>0</v>
      </c>
      <c r="BA357" s="163" t="n">
        <v>0</v>
      </c>
      <c r="BB357" s="163" t="n">
        <v>0</v>
      </c>
      <c r="BC357" s="165" t="n">
        <f aca="false">SUM(N357:BB357)</f>
        <v>1</v>
      </c>
      <c r="BD357" s="162"/>
    </row>
    <row r="358" customFormat="false" ht="12.75" hidden="false" customHeight="false" outlineLevel="0" collapsed="false">
      <c r="A358" s="155"/>
      <c r="B358" s="162" t="s">
        <v>131</v>
      </c>
      <c r="C358" s="157"/>
      <c r="D358" s="163" t="n">
        <f aca="false">+D357</f>
        <v>0</v>
      </c>
      <c r="E358" s="163" t="n">
        <f aca="false">+D358+E357</f>
        <v>0</v>
      </c>
      <c r="F358" s="163" t="n">
        <f aca="false">+E358+F357</f>
        <v>0</v>
      </c>
      <c r="G358" s="163" t="n">
        <f aca="false">+F358+G357</f>
        <v>0</v>
      </c>
      <c r="H358" s="163" t="n">
        <f aca="false">+G358+H357</f>
        <v>0</v>
      </c>
      <c r="I358" s="163" t="n">
        <f aca="false">+H358+I357</f>
        <v>0</v>
      </c>
      <c r="J358" s="163" t="n">
        <f aca="false">+I358+J357</f>
        <v>0</v>
      </c>
      <c r="K358" s="163" t="n">
        <f aca="false">+J358+K357</f>
        <v>0</v>
      </c>
      <c r="L358" s="163" t="n">
        <f aca="false">+K358+L357</f>
        <v>0</v>
      </c>
      <c r="M358" s="163" t="n">
        <f aca="false">+L358+M357</f>
        <v>0</v>
      </c>
      <c r="N358" s="163" t="n">
        <f aca="false">+M358+N357</f>
        <v>0.05</v>
      </c>
      <c r="O358" s="163" t="n">
        <f aca="false">+N358+O357</f>
        <v>0.05</v>
      </c>
      <c r="P358" s="163" t="n">
        <f aca="false">+O358+P357</f>
        <v>0.05</v>
      </c>
      <c r="Q358" s="163" t="n">
        <f aca="false">+P358+Q357</f>
        <v>0.05</v>
      </c>
      <c r="R358" s="163" t="n">
        <f aca="false">+Q358+R357</f>
        <v>0.05</v>
      </c>
      <c r="S358" s="163" t="n">
        <f aca="false">+R358+S357</f>
        <v>0.05</v>
      </c>
      <c r="T358" s="163" t="n">
        <f aca="false">+S358+T357</f>
        <v>0.05</v>
      </c>
      <c r="U358" s="163" t="n">
        <f aca="false">+T358+U357</f>
        <v>0.05</v>
      </c>
      <c r="V358" s="163" t="n">
        <f aca="false">+U358+V357</f>
        <v>0.05</v>
      </c>
      <c r="W358" s="163" t="n">
        <f aca="false">+V358+W357</f>
        <v>0.05</v>
      </c>
      <c r="X358" s="163" t="n">
        <f aca="false">+W358+X357</f>
        <v>0.0661111111111111</v>
      </c>
      <c r="Y358" s="163" t="n">
        <f aca="false">+X358+Y357</f>
        <v>0.0822222222222222</v>
      </c>
      <c r="Z358" s="163" t="n">
        <f aca="false">+Y358+Z357</f>
        <v>0.0983333333333334</v>
      </c>
      <c r="AA358" s="163" t="n">
        <f aca="false">+Z358+AA357</f>
        <v>0.114444444444444</v>
      </c>
      <c r="AB358" s="163" t="n">
        <f aca="false">+AA358+AB357</f>
        <v>0.130555555555556</v>
      </c>
      <c r="AC358" s="163" t="n">
        <f aca="false">+AB358+AC357</f>
        <v>0.146666666666667</v>
      </c>
      <c r="AD358" s="163" t="n">
        <f aca="false">+AC358+AD357</f>
        <v>0.162777777777778</v>
      </c>
      <c r="AE358" s="163" t="n">
        <f aca="false">+AD358+AE357</f>
        <v>0.178888888888889</v>
      </c>
      <c r="AF358" s="164" t="n">
        <f aca="false">+AE358+AF357</f>
        <v>0.195</v>
      </c>
      <c r="AG358" s="163" t="n">
        <f aca="false">+AF358+AG357</f>
        <v>0.211111111111111</v>
      </c>
      <c r="AH358" s="163" t="n">
        <f aca="false">+AG358+AH357</f>
        <v>0.227222222222222</v>
      </c>
      <c r="AI358" s="163" t="n">
        <f aca="false">+AH358+AI357</f>
        <v>0.243333333333333</v>
      </c>
      <c r="AJ358" s="163" t="n">
        <f aca="false">+AI358+AJ357</f>
        <v>0.259444444444444</v>
      </c>
      <c r="AK358" s="163" t="n">
        <f aca="false">+AJ358+AK357</f>
        <v>0.275555555555556</v>
      </c>
      <c r="AL358" s="163" t="n">
        <f aca="false">+AK358+AL357</f>
        <v>0.291666666666667</v>
      </c>
      <c r="AM358" s="163" t="n">
        <f aca="false">+AL358+AM357</f>
        <v>0.307777777777778</v>
      </c>
      <c r="AN358" s="163" t="n">
        <f aca="false">+AM358+AN357</f>
        <v>0.323888888888889</v>
      </c>
      <c r="AO358" s="163" t="n">
        <f aca="false">+AN358+AO357</f>
        <v>0.34</v>
      </c>
      <c r="AP358" s="163" t="n">
        <f aca="false">+AO358+AP357</f>
        <v>1</v>
      </c>
      <c r="AQ358" s="163" t="n">
        <f aca="false">+AP358+AQ357</f>
        <v>1</v>
      </c>
      <c r="AR358" s="163" t="n">
        <f aca="false">+AQ358+AR357</f>
        <v>1</v>
      </c>
      <c r="AS358" s="163" t="n">
        <f aca="false">+AR358+AS357</f>
        <v>1</v>
      </c>
      <c r="AT358" s="163" t="n">
        <f aca="false">+AS358+AT357</f>
        <v>1</v>
      </c>
      <c r="AU358" s="163" t="n">
        <f aca="false">+AT358+AU357</f>
        <v>1</v>
      </c>
      <c r="AV358" s="163" t="n">
        <f aca="false">+AU358+AV357</f>
        <v>1</v>
      </c>
      <c r="AW358" s="163" t="n">
        <f aca="false">+AV358+AW357</f>
        <v>1</v>
      </c>
      <c r="AX358" s="163" t="n">
        <f aca="false">+AW358+AX357</f>
        <v>1</v>
      </c>
      <c r="AY358" s="163" t="n">
        <f aca="false">+AX358+AY357</f>
        <v>1</v>
      </c>
      <c r="AZ358" s="163" t="n">
        <f aca="false">+AY358+AZ357</f>
        <v>1</v>
      </c>
      <c r="BA358" s="163" t="n">
        <f aca="false">+AZ358+BA357</f>
        <v>1</v>
      </c>
      <c r="BB358" s="163" t="n">
        <f aca="false">+BA358+BB357</f>
        <v>1</v>
      </c>
      <c r="BC358" s="165"/>
      <c r="BD358" s="162"/>
    </row>
    <row r="359" customFormat="false" ht="12.75" hidden="false" customHeight="false" outlineLevel="0" collapsed="false">
      <c r="A359" s="155"/>
      <c r="B359" s="167"/>
      <c r="C359" s="157"/>
      <c r="D359" s="168"/>
      <c r="E359" s="168"/>
      <c r="F359" s="168"/>
      <c r="G359" s="168"/>
      <c r="H359" s="168"/>
      <c r="I359" s="168"/>
      <c r="J359" s="168"/>
      <c r="K359" s="168"/>
      <c r="L359" s="168"/>
      <c r="M359" s="168"/>
      <c r="N359" s="168"/>
      <c r="O359" s="168"/>
      <c r="P359" s="168"/>
      <c r="Q359" s="168"/>
      <c r="R359" s="168"/>
      <c r="S359" s="168"/>
      <c r="T359" s="168"/>
      <c r="U359" s="168"/>
      <c r="V359" s="168"/>
      <c r="W359" s="168"/>
      <c r="X359" s="168"/>
      <c r="Y359" s="168"/>
      <c r="Z359" s="168"/>
      <c r="AA359" s="168"/>
      <c r="AB359" s="168"/>
      <c r="AC359" s="168"/>
      <c r="AD359" s="168"/>
      <c r="AE359" s="168"/>
      <c r="AF359" s="169"/>
      <c r="AG359" s="168"/>
      <c r="AH359" s="168"/>
      <c r="AI359" s="168"/>
      <c r="AJ359" s="168"/>
      <c r="AK359" s="168"/>
      <c r="AL359" s="168"/>
      <c r="AM359" s="168"/>
      <c r="AN359" s="168"/>
      <c r="AO359" s="168"/>
      <c r="AP359" s="168"/>
      <c r="AQ359" s="168"/>
      <c r="AR359" s="168"/>
      <c r="AS359" s="168"/>
      <c r="AT359" s="168"/>
      <c r="AU359" s="168"/>
      <c r="AV359" s="168"/>
      <c r="AW359" s="168"/>
      <c r="AX359" s="168"/>
      <c r="AY359" s="168"/>
      <c r="AZ359" s="168"/>
      <c r="BA359" s="168"/>
      <c r="BB359" s="168"/>
      <c r="BC359" s="170"/>
      <c r="BD359" s="167"/>
    </row>
    <row r="360" customFormat="false" ht="12.75" hidden="false" customHeight="false" outlineLevel="0" collapsed="false">
      <c r="A360" s="155"/>
      <c r="B360" s="172" t="s">
        <v>132</v>
      </c>
      <c r="C360" s="173" t="n">
        <v>14.2</v>
      </c>
      <c r="D360" s="174" t="n">
        <f aca="false">+D356*$C360</f>
        <v>0</v>
      </c>
      <c r="E360" s="174" t="n">
        <f aca="false">+E356*$C360</f>
        <v>0</v>
      </c>
      <c r="F360" s="174" t="n">
        <f aca="false">+F356*$C360</f>
        <v>0</v>
      </c>
      <c r="G360" s="174" t="n">
        <f aca="false">+G356*$C360</f>
        <v>0</v>
      </c>
      <c r="H360" s="174" t="n">
        <f aca="false">+H356*$C360</f>
        <v>0</v>
      </c>
      <c r="I360" s="174" t="n">
        <f aca="false">+I356*$C360</f>
        <v>0</v>
      </c>
      <c r="J360" s="174" t="n">
        <f aca="false">+J356*$C360</f>
        <v>0</v>
      </c>
      <c r="K360" s="174" t="n">
        <f aca="false">+K356*$C360</f>
        <v>0</v>
      </c>
      <c r="L360" s="174" t="n">
        <f aca="false">+L356*$C360</f>
        <v>0</v>
      </c>
      <c r="M360" s="174" t="n">
        <f aca="false">+M356*$C360</f>
        <v>0</v>
      </c>
      <c r="N360" s="174" t="n">
        <f aca="false">+N356*$C360</f>
        <v>0.705773809523809</v>
      </c>
      <c r="O360" s="174" t="n">
        <f aca="false">+O356*$C360</f>
        <v>0.705773809523809</v>
      </c>
      <c r="P360" s="174" t="n">
        <f aca="false">+P356*$C360</f>
        <v>0.705773809523809</v>
      </c>
      <c r="Q360" s="174" t="n">
        <f aca="false">+Q356*$C360</f>
        <v>0.705773809523809</v>
      </c>
      <c r="R360" s="174" t="n">
        <f aca="false">+R356*$C360</f>
        <v>0.705773809523809</v>
      </c>
      <c r="S360" s="174" t="n">
        <f aca="false">+S356*$C360</f>
        <v>0.705773809523809</v>
      </c>
      <c r="T360" s="174" t="n">
        <f aca="false">+T356*$C360</f>
        <v>0.705773809523809</v>
      </c>
      <c r="U360" s="174" t="n">
        <f aca="false">+U356*$C360</f>
        <v>0.705773809523809</v>
      </c>
      <c r="V360" s="174" t="n">
        <f aca="false">+V356*$C360</f>
        <v>0.705773809523809</v>
      </c>
      <c r="W360" s="174" t="n">
        <f aca="false">+W356*$C360</f>
        <v>0.705773809523809</v>
      </c>
      <c r="X360" s="174" t="n">
        <f aca="false">+X356*$C360</f>
        <v>1.41601047619048</v>
      </c>
      <c r="Y360" s="174" t="n">
        <f aca="false">+Y356*$C360</f>
        <v>2.12624714285714</v>
      </c>
      <c r="Z360" s="174" t="n">
        <f aca="false">+Z356*$C360</f>
        <v>2.83648380952381</v>
      </c>
      <c r="AA360" s="174" t="n">
        <f aca="false">+AA356*$C360</f>
        <v>3.54672047619048</v>
      </c>
      <c r="AB360" s="174" t="n">
        <f aca="false">+AB356*$C360</f>
        <v>4.25695714285714</v>
      </c>
      <c r="AC360" s="174" t="n">
        <f aca="false">+AC356*$C360</f>
        <v>4.96719380952381</v>
      </c>
      <c r="AD360" s="174" t="n">
        <f aca="false">+AD356*$C360</f>
        <v>5.67743047619048</v>
      </c>
      <c r="AE360" s="174" t="n">
        <f aca="false">+AE356*$C360</f>
        <v>6.38766714285714</v>
      </c>
      <c r="AF360" s="175" t="n">
        <f aca="false">+AF356*$C360</f>
        <v>7.09790380952381</v>
      </c>
      <c r="AG360" s="174" t="n">
        <f aca="false">+AG356*$C360</f>
        <v>7.80814047619047</v>
      </c>
      <c r="AH360" s="174" t="n">
        <f aca="false">+AH356*$C360</f>
        <v>8.51837714285714</v>
      </c>
      <c r="AI360" s="174" t="n">
        <f aca="false">+AI356*$C360</f>
        <v>9.22861380952381</v>
      </c>
      <c r="AJ360" s="174" t="n">
        <f aca="false">+AJ356*$C360</f>
        <v>9.93885047619048</v>
      </c>
      <c r="AK360" s="174" t="n">
        <f aca="false">+AK356*$C360</f>
        <v>10.6490871428571</v>
      </c>
      <c r="AL360" s="174" t="n">
        <f aca="false">+AL356*$C360</f>
        <v>11.3593238095238</v>
      </c>
      <c r="AM360" s="174" t="n">
        <f aca="false">+AM356*$C360</f>
        <v>12.0695604761905</v>
      </c>
      <c r="AN360" s="174" t="n">
        <f aca="false">+AN356*$C360</f>
        <v>12.7797971428571</v>
      </c>
      <c r="AO360" s="174" t="n">
        <f aca="false">+AO356*$C360</f>
        <v>13.4900338095238</v>
      </c>
      <c r="AP360" s="174" t="n">
        <f aca="false">+AP356*$C360</f>
        <v>13.4900338095238</v>
      </c>
      <c r="AQ360" s="174" t="n">
        <f aca="false">+AQ356*$C360</f>
        <v>13.4900338095238</v>
      </c>
      <c r="AR360" s="174" t="n">
        <f aca="false">+AR356*$C360</f>
        <v>13.4900338095238</v>
      </c>
      <c r="AS360" s="174" t="n">
        <f aca="false">+AS356*$C360</f>
        <v>13.4900338095238</v>
      </c>
      <c r="AT360" s="174" t="n">
        <f aca="false">+AT356*$C360</f>
        <v>14.2000338095238</v>
      </c>
      <c r="AU360" s="174" t="n">
        <f aca="false">+AU356*$C360</f>
        <v>14.2000338095238</v>
      </c>
      <c r="AV360" s="174" t="n">
        <f aca="false">+AV356*$C360</f>
        <v>14.2000338095238</v>
      </c>
      <c r="AW360" s="174" t="n">
        <f aca="false">+AW356*$C360</f>
        <v>14.2000338095238</v>
      </c>
      <c r="AX360" s="174" t="n">
        <f aca="false">+AX356*$C360</f>
        <v>14.2000338095238</v>
      </c>
      <c r="AY360" s="174" t="n">
        <f aca="false">+AY356*$C360</f>
        <v>14.2000338095238</v>
      </c>
      <c r="AZ360" s="174" t="n">
        <f aca="false">+AZ356*$C360</f>
        <v>14.2000338095238</v>
      </c>
      <c r="BA360" s="174" t="n">
        <f aca="false">+BA356*$C360</f>
        <v>14.2000338095238</v>
      </c>
      <c r="BB360" s="174" t="n">
        <f aca="false">+BB356*$C360</f>
        <v>14.2000338095238</v>
      </c>
      <c r="BC360" s="176"/>
      <c r="BD360" s="177"/>
      <c r="BE360" s="177"/>
      <c r="BF360" s="177"/>
      <c r="BG360" s="177"/>
      <c r="BH360" s="177"/>
      <c r="BI360" s="177"/>
      <c r="BJ360" s="177"/>
      <c r="BK360" s="177"/>
      <c r="BL360" s="177"/>
      <c r="BM360" s="177"/>
      <c r="BN360" s="177"/>
      <c r="BO360" s="177"/>
      <c r="BP360" s="177"/>
      <c r="BQ360" s="177"/>
      <c r="BR360" s="177"/>
      <c r="BS360" s="177"/>
      <c r="BT360" s="177"/>
      <c r="BU360" s="177"/>
      <c r="BV360" s="177"/>
      <c r="BW360" s="177"/>
      <c r="BX360" s="177"/>
      <c r="BY360" s="177"/>
      <c r="BZ360" s="177"/>
      <c r="CA360" s="177"/>
      <c r="CB360" s="177"/>
      <c r="CC360" s="177"/>
      <c r="CD360" s="177"/>
      <c r="CE360" s="177"/>
      <c r="CF360" s="177"/>
      <c r="CG360" s="177"/>
      <c r="CH360" s="177"/>
      <c r="CI360" s="177"/>
      <c r="CJ360" s="177"/>
      <c r="CK360" s="177"/>
    </row>
    <row r="361" customFormat="false" ht="13.5" hidden="false" customHeight="false" outlineLevel="0" collapsed="false">
      <c r="A361" s="155"/>
      <c r="B361" s="178" t="s">
        <v>133</v>
      </c>
      <c r="C361" s="179" t="str">
        <f aca="false">+'NTP or Sold'!B36</f>
        <v>Committed</v>
      </c>
      <c r="D361" s="180" t="n">
        <f aca="false">+D358*$C360</f>
        <v>0</v>
      </c>
      <c r="E361" s="180" t="n">
        <f aca="false">+E358*$C360</f>
        <v>0</v>
      </c>
      <c r="F361" s="180" t="n">
        <f aca="false">+F358*$C360</f>
        <v>0</v>
      </c>
      <c r="G361" s="180" t="n">
        <f aca="false">+G358*$C360</f>
        <v>0</v>
      </c>
      <c r="H361" s="180" t="n">
        <f aca="false">+H358*$C360</f>
        <v>0</v>
      </c>
      <c r="I361" s="180" t="n">
        <f aca="false">+I358*$C360</f>
        <v>0</v>
      </c>
      <c r="J361" s="180" t="n">
        <f aca="false">+J358*$C360</f>
        <v>0</v>
      </c>
      <c r="K361" s="180" t="n">
        <f aca="false">+K358*$C360</f>
        <v>0</v>
      </c>
      <c r="L361" s="180" t="n">
        <f aca="false">+L358*$C360</f>
        <v>0</v>
      </c>
      <c r="M361" s="180" t="n">
        <f aca="false">+M358*$C360</f>
        <v>0</v>
      </c>
      <c r="N361" s="180" t="n">
        <f aca="false">+N358*$C360</f>
        <v>0.71</v>
      </c>
      <c r="O361" s="180" t="n">
        <f aca="false">+O358*$C360</f>
        <v>0.71</v>
      </c>
      <c r="P361" s="180" t="n">
        <f aca="false">+P358*$C360</f>
        <v>0.71</v>
      </c>
      <c r="Q361" s="180" t="n">
        <f aca="false">+Q358*$C360</f>
        <v>0.71</v>
      </c>
      <c r="R361" s="180" t="n">
        <f aca="false">+R358*$C360</f>
        <v>0.71</v>
      </c>
      <c r="S361" s="180" t="n">
        <f aca="false">+S358*$C360</f>
        <v>0.71</v>
      </c>
      <c r="T361" s="180" t="n">
        <f aca="false">+T358*$C360</f>
        <v>0.71</v>
      </c>
      <c r="U361" s="180" t="n">
        <f aca="false">+U358*$C360</f>
        <v>0.71</v>
      </c>
      <c r="V361" s="180" t="n">
        <f aca="false">+V358*$C360</f>
        <v>0.71</v>
      </c>
      <c r="W361" s="180" t="n">
        <f aca="false">+W358*$C360</f>
        <v>0.71</v>
      </c>
      <c r="X361" s="180" t="n">
        <f aca="false">+X358*$C360</f>
        <v>0.938777777777778</v>
      </c>
      <c r="Y361" s="180" t="n">
        <f aca="false">+Y358*$C360</f>
        <v>1.16755555555556</v>
      </c>
      <c r="Z361" s="180" t="n">
        <f aca="false">+Z358*$C360</f>
        <v>1.39633333333333</v>
      </c>
      <c r="AA361" s="180" t="n">
        <f aca="false">+AA358*$C360</f>
        <v>1.62511111111111</v>
      </c>
      <c r="AB361" s="180" t="n">
        <f aca="false">+AB358*$C360</f>
        <v>1.85388888888889</v>
      </c>
      <c r="AC361" s="180" t="n">
        <f aca="false">+AC358*$C360</f>
        <v>2.08266666666667</v>
      </c>
      <c r="AD361" s="180" t="n">
        <f aca="false">+AD358*$C360</f>
        <v>2.31144444444444</v>
      </c>
      <c r="AE361" s="180" t="n">
        <f aca="false">+AE358*$C360</f>
        <v>2.54022222222222</v>
      </c>
      <c r="AF361" s="181" t="n">
        <f aca="false">+AF358*$C360</f>
        <v>2.769</v>
      </c>
      <c r="AG361" s="180" t="n">
        <f aca="false">+AG358*$C360</f>
        <v>2.99777777777778</v>
      </c>
      <c r="AH361" s="180" t="n">
        <f aca="false">+AH358*$C360</f>
        <v>3.22655555555556</v>
      </c>
      <c r="AI361" s="180" t="n">
        <f aca="false">+AI358*$C360</f>
        <v>3.45533333333333</v>
      </c>
      <c r="AJ361" s="180" t="n">
        <f aca="false">+AJ358*$C360</f>
        <v>3.68411111111111</v>
      </c>
      <c r="AK361" s="180" t="n">
        <f aca="false">+AK358*$C360</f>
        <v>3.91288888888889</v>
      </c>
      <c r="AL361" s="180" t="n">
        <f aca="false">+AL358*$C360</f>
        <v>4.14166666666667</v>
      </c>
      <c r="AM361" s="180" t="n">
        <f aca="false">+AM358*$C360</f>
        <v>4.37044444444445</v>
      </c>
      <c r="AN361" s="180" t="n">
        <f aca="false">+AN358*$C360</f>
        <v>4.59922222222222</v>
      </c>
      <c r="AO361" s="180" t="n">
        <f aca="false">+AO358*$C360</f>
        <v>4.828</v>
      </c>
      <c r="AP361" s="180" t="n">
        <f aca="false">+AP358*$C360</f>
        <v>14.2</v>
      </c>
      <c r="AQ361" s="180" t="n">
        <f aca="false">+AQ358*$C360</f>
        <v>14.2</v>
      </c>
      <c r="AR361" s="180" t="n">
        <f aca="false">+AR358*$C360</f>
        <v>14.2</v>
      </c>
      <c r="AS361" s="180" t="n">
        <f aca="false">+AS358*$C360</f>
        <v>14.2</v>
      </c>
      <c r="AT361" s="180" t="n">
        <f aca="false">+AT358*$C360</f>
        <v>14.2</v>
      </c>
      <c r="AU361" s="180" t="n">
        <f aca="false">+AU358*$C360</f>
        <v>14.2</v>
      </c>
      <c r="AV361" s="180" t="n">
        <f aca="false">+AV358*$C360</f>
        <v>14.2</v>
      </c>
      <c r="AW361" s="180" t="n">
        <f aca="false">+AW358*$C360</f>
        <v>14.2</v>
      </c>
      <c r="AX361" s="180" t="n">
        <f aca="false">+AX358*$C360</f>
        <v>14.2</v>
      </c>
      <c r="AY361" s="180" t="n">
        <f aca="false">+AY358*$C360</f>
        <v>14.2</v>
      </c>
      <c r="AZ361" s="180" t="n">
        <f aca="false">+AZ358*$C360</f>
        <v>14.2</v>
      </c>
      <c r="BA361" s="180" t="n">
        <f aca="false">+BA358*$C360</f>
        <v>14.2</v>
      </c>
      <c r="BB361" s="180" t="n">
        <f aca="false">+BB358*$C360</f>
        <v>14.2</v>
      </c>
      <c r="BC361" s="182"/>
      <c r="BD361" s="183"/>
      <c r="BE361" s="183"/>
      <c r="BF361" s="183"/>
      <c r="BG361" s="183"/>
      <c r="BH361" s="183"/>
      <c r="BI361" s="183"/>
      <c r="BJ361" s="183"/>
      <c r="BK361" s="183"/>
      <c r="BL361" s="183"/>
      <c r="BM361" s="183"/>
      <c r="BN361" s="183"/>
      <c r="BO361" s="183"/>
      <c r="BP361" s="183"/>
      <c r="BQ361" s="183"/>
      <c r="BR361" s="183"/>
      <c r="BS361" s="183"/>
      <c r="BT361" s="183"/>
      <c r="BU361" s="183"/>
      <c r="BV361" s="183"/>
      <c r="BW361" s="183"/>
      <c r="BX361" s="183"/>
      <c r="BY361" s="183"/>
      <c r="BZ361" s="183"/>
      <c r="CA361" s="183"/>
      <c r="CB361" s="183"/>
      <c r="CC361" s="183"/>
      <c r="CD361" s="183"/>
      <c r="CE361" s="183"/>
      <c r="CF361" s="183"/>
      <c r="CG361" s="183"/>
      <c r="CH361" s="183"/>
      <c r="CI361" s="183"/>
      <c r="CJ361" s="183"/>
      <c r="CK361" s="183"/>
    </row>
    <row r="362" customFormat="false" ht="15" hidden="false" customHeight="true" outlineLevel="0" collapsed="false">
      <c r="A362" s="155" t="n">
        <f aca="false">+A354+1</f>
        <v>9</v>
      </c>
      <c r="B362" s="156" t="str">
        <f aca="false">+'NTP or Sold'!G37</f>
        <v>LM6000</v>
      </c>
      <c r="C362" s="157" t="str">
        <f aca="false">+'NTP or Sold'!S37</f>
        <v>Elektrobolt (ESA) - 85%</v>
      </c>
      <c r="D362" s="158"/>
      <c r="E362" s="158"/>
      <c r="F362" s="158"/>
      <c r="G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  <c r="AA362" s="158"/>
      <c r="AB362" s="158"/>
      <c r="AC362" s="158"/>
      <c r="AD362" s="158"/>
      <c r="AE362" s="158"/>
      <c r="AF362" s="159"/>
      <c r="AG362" s="158"/>
      <c r="AH362" s="158"/>
      <c r="AI362" s="158"/>
      <c r="AJ362" s="158"/>
      <c r="AK362" s="158"/>
      <c r="AL362" s="158"/>
      <c r="AM362" s="158"/>
      <c r="AN362" s="158"/>
      <c r="AO362" s="158"/>
      <c r="AP362" s="158"/>
      <c r="AQ362" s="158"/>
      <c r="AR362" s="158"/>
      <c r="AS362" s="158"/>
      <c r="AT362" s="158"/>
      <c r="AU362" s="158"/>
      <c r="AV362" s="158"/>
      <c r="AW362" s="158"/>
      <c r="AX362" s="158"/>
      <c r="AY362" s="158"/>
      <c r="AZ362" s="158"/>
      <c r="BA362" s="158"/>
      <c r="BB362" s="158"/>
      <c r="BC362" s="160"/>
    </row>
    <row r="363" customFormat="false" ht="12.75" hidden="false" customHeight="false" outlineLevel="0" collapsed="false">
      <c r="A363" s="155"/>
      <c r="B363" s="162" t="s">
        <v>128</v>
      </c>
      <c r="C363" s="157"/>
      <c r="D363" s="163" t="n">
        <v>0</v>
      </c>
      <c r="E363" s="163" t="n">
        <v>0</v>
      </c>
      <c r="F363" s="163" t="n">
        <v>0</v>
      </c>
      <c r="G363" s="163" t="n">
        <v>0</v>
      </c>
      <c r="H363" s="163" t="n">
        <v>0</v>
      </c>
      <c r="I363" s="163" t="n">
        <v>0</v>
      </c>
      <c r="J363" s="163" t="n">
        <v>0</v>
      </c>
      <c r="K363" s="163" t="n">
        <v>0</v>
      </c>
      <c r="L363" s="163" t="n">
        <v>0</v>
      </c>
      <c r="M363" s="163" t="n">
        <v>0</v>
      </c>
      <c r="N363" s="163" t="n">
        <f aca="false">16.7/336</f>
        <v>0.049702380952381</v>
      </c>
      <c r="O363" s="163" t="n">
        <v>0</v>
      </c>
      <c r="P363" s="163" t="n">
        <v>0</v>
      </c>
      <c r="Q363" s="163" t="n">
        <v>0</v>
      </c>
      <c r="R363" s="163" t="n">
        <v>0</v>
      </c>
      <c r="S363" s="163" t="n">
        <v>0</v>
      </c>
      <c r="T363" s="163" t="n">
        <v>0</v>
      </c>
      <c r="U363" s="163" t="n">
        <v>0</v>
      </c>
      <c r="V363" s="163" t="n">
        <v>0</v>
      </c>
      <c r="W363" s="163" t="n">
        <v>0</v>
      </c>
      <c r="X363" s="163" t="n">
        <f aca="false">+(0.95-0.0497)/18</f>
        <v>0.0500166666666667</v>
      </c>
      <c r="Y363" s="163" t="n">
        <f aca="false">+(0.95-0.0497)/18</f>
        <v>0.0500166666666667</v>
      </c>
      <c r="Z363" s="163" t="n">
        <f aca="false">+(0.95-0.0497)/18</f>
        <v>0.0500166666666667</v>
      </c>
      <c r="AA363" s="163" t="n">
        <f aca="false">+(0.95-0.0497)/18</f>
        <v>0.0500166666666667</v>
      </c>
      <c r="AB363" s="163" t="n">
        <f aca="false">+(0.95-0.0497)/18</f>
        <v>0.0500166666666667</v>
      </c>
      <c r="AC363" s="163" t="n">
        <f aca="false">+(0.95-0.0497)/18</f>
        <v>0.0500166666666667</v>
      </c>
      <c r="AD363" s="163" t="n">
        <f aca="false">+(0.95-0.0497)/18</f>
        <v>0.0500166666666667</v>
      </c>
      <c r="AE363" s="163" t="n">
        <f aca="false">+(0.95-0.0497)/18</f>
        <v>0.0500166666666667</v>
      </c>
      <c r="AF363" s="164" t="n">
        <f aca="false">+(0.95-0.0497)/18</f>
        <v>0.0500166666666667</v>
      </c>
      <c r="AG363" s="163" t="n">
        <f aca="false">+(0.95-0.0497)/18</f>
        <v>0.0500166666666667</v>
      </c>
      <c r="AH363" s="163" t="n">
        <f aca="false">+(0.95-0.0497)/18</f>
        <v>0.0500166666666667</v>
      </c>
      <c r="AI363" s="163" t="n">
        <f aca="false">+(0.95-0.0497)/18</f>
        <v>0.0500166666666667</v>
      </c>
      <c r="AJ363" s="163" t="n">
        <f aca="false">+(0.95-0.0497)/18</f>
        <v>0.0500166666666667</v>
      </c>
      <c r="AK363" s="163" t="n">
        <f aca="false">+(0.95-0.0497)/18</f>
        <v>0.0500166666666667</v>
      </c>
      <c r="AL363" s="163" t="n">
        <f aca="false">+(0.95-0.0497)/18</f>
        <v>0.0500166666666667</v>
      </c>
      <c r="AM363" s="163" t="n">
        <f aca="false">+(0.95-0.0497)/18</f>
        <v>0.0500166666666667</v>
      </c>
      <c r="AN363" s="163" t="n">
        <f aca="false">+(0.95-0.0497)/18</f>
        <v>0.0500166666666667</v>
      </c>
      <c r="AO363" s="163" t="n">
        <f aca="false">+(0.95-0.0497)/18</f>
        <v>0.0500166666666667</v>
      </c>
      <c r="AP363" s="163" t="n">
        <v>0</v>
      </c>
      <c r="AQ363" s="163" t="n">
        <v>0</v>
      </c>
      <c r="AR363" s="163" t="n">
        <v>0</v>
      </c>
      <c r="AS363" s="163" t="n">
        <v>0</v>
      </c>
      <c r="AT363" s="163" t="n">
        <v>0.05</v>
      </c>
      <c r="AU363" s="163" t="n">
        <v>0</v>
      </c>
      <c r="AV363" s="163" t="n">
        <v>0</v>
      </c>
      <c r="AW363" s="163" t="n">
        <v>0</v>
      </c>
      <c r="AX363" s="163" t="n">
        <v>0</v>
      </c>
      <c r="AY363" s="163" t="n">
        <v>0</v>
      </c>
      <c r="AZ363" s="163" t="n">
        <v>0</v>
      </c>
      <c r="BA363" s="163" t="n">
        <v>0</v>
      </c>
      <c r="BB363" s="163" t="n">
        <v>0</v>
      </c>
      <c r="BC363" s="165" t="n">
        <f aca="false">SUM(N363:BB363)</f>
        <v>1.00000238095238</v>
      </c>
      <c r="BD363" s="162"/>
    </row>
    <row r="364" customFormat="false" ht="12.75" hidden="false" customHeight="false" outlineLevel="0" collapsed="false">
      <c r="A364" s="155"/>
      <c r="B364" s="162" t="s">
        <v>129</v>
      </c>
      <c r="C364" s="157"/>
      <c r="D364" s="163" t="n">
        <f aca="false">+D363</f>
        <v>0</v>
      </c>
      <c r="E364" s="163" t="n">
        <f aca="false">+D364+E363</f>
        <v>0</v>
      </c>
      <c r="F364" s="163" t="n">
        <f aca="false">+E364+F363</f>
        <v>0</v>
      </c>
      <c r="G364" s="163" t="n">
        <f aca="false">+F364+G363</f>
        <v>0</v>
      </c>
      <c r="H364" s="163" t="n">
        <f aca="false">+G364+H363</f>
        <v>0</v>
      </c>
      <c r="I364" s="163" t="n">
        <f aca="false">+H364+I363</f>
        <v>0</v>
      </c>
      <c r="J364" s="163" t="n">
        <f aca="false">+I364+J363</f>
        <v>0</v>
      </c>
      <c r="K364" s="163" t="n">
        <f aca="false">+J364+K363</f>
        <v>0</v>
      </c>
      <c r="L364" s="163" t="n">
        <f aca="false">+K364+L363</f>
        <v>0</v>
      </c>
      <c r="M364" s="163" t="n">
        <f aca="false">+L364+M363</f>
        <v>0</v>
      </c>
      <c r="N364" s="163" t="n">
        <f aca="false">+M364+N363</f>
        <v>0.049702380952381</v>
      </c>
      <c r="O364" s="163" t="n">
        <f aca="false">+N364+O363</f>
        <v>0.049702380952381</v>
      </c>
      <c r="P364" s="163" t="n">
        <f aca="false">+O364+P363</f>
        <v>0.049702380952381</v>
      </c>
      <c r="Q364" s="163" t="n">
        <f aca="false">+P364+Q363</f>
        <v>0.049702380952381</v>
      </c>
      <c r="R364" s="163" t="n">
        <f aca="false">+Q364+R363</f>
        <v>0.049702380952381</v>
      </c>
      <c r="S364" s="163" t="n">
        <f aca="false">+R364+S363</f>
        <v>0.049702380952381</v>
      </c>
      <c r="T364" s="163" t="n">
        <f aca="false">+S364+T363</f>
        <v>0.049702380952381</v>
      </c>
      <c r="U364" s="163" t="n">
        <f aca="false">+T364+U363</f>
        <v>0.049702380952381</v>
      </c>
      <c r="V364" s="163" t="n">
        <f aca="false">+U364+V363</f>
        <v>0.049702380952381</v>
      </c>
      <c r="W364" s="163" t="n">
        <f aca="false">+V364+W363</f>
        <v>0.049702380952381</v>
      </c>
      <c r="X364" s="163" t="n">
        <f aca="false">+W364+X363</f>
        <v>0.0997190476190476</v>
      </c>
      <c r="Y364" s="163" t="n">
        <f aca="false">+X364+Y363</f>
        <v>0.149735714285714</v>
      </c>
      <c r="Z364" s="163" t="n">
        <f aca="false">+Y364+Z363</f>
        <v>0.199752380952381</v>
      </c>
      <c r="AA364" s="163" t="n">
        <f aca="false">+Z364+AA363</f>
        <v>0.249769047619048</v>
      </c>
      <c r="AB364" s="163" t="n">
        <f aca="false">+AA364+AB363</f>
        <v>0.299785714285714</v>
      </c>
      <c r="AC364" s="163" t="n">
        <f aca="false">+AB364+AC363</f>
        <v>0.349802380952381</v>
      </c>
      <c r="AD364" s="163" t="n">
        <f aca="false">+AC364+AD363</f>
        <v>0.399819047619048</v>
      </c>
      <c r="AE364" s="163" t="n">
        <f aca="false">+AD364+AE363</f>
        <v>0.449835714285714</v>
      </c>
      <c r="AF364" s="164" t="n">
        <f aca="false">+AE364+AF363</f>
        <v>0.499852380952381</v>
      </c>
      <c r="AG364" s="163" t="n">
        <f aca="false">+AF364+AG363</f>
        <v>0.549869047619048</v>
      </c>
      <c r="AH364" s="163" t="n">
        <f aca="false">+AG364+AH363</f>
        <v>0.599885714285714</v>
      </c>
      <c r="AI364" s="163" t="n">
        <f aca="false">+AH364+AI363</f>
        <v>0.649902380952381</v>
      </c>
      <c r="AJ364" s="163" t="n">
        <f aca="false">+AI364+AJ363</f>
        <v>0.699919047619048</v>
      </c>
      <c r="AK364" s="163" t="n">
        <f aca="false">+AJ364+AK363</f>
        <v>0.749935714285714</v>
      </c>
      <c r="AL364" s="163" t="n">
        <f aca="false">+AK364+AL363</f>
        <v>0.799952380952381</v>
      </c>
      <c r="AM364" s="163" t="n">
        <f aca="false">+AL364+AM363</f>
        <v>0.849969047619048</v>
      </c>
      <c r="AN364" s="163" t="n">
        <f aca="false">+AM364+AN363</f>
        <v>0.899985714285715</v>
      </c>
      <c r="AO364" s="163" t="n">
        <f aca="false">+AN364+AO363</f>
        <v>0.950002380952381</v>
      </c>
      <c r="AP364" s="163" t="n">
        <f aca="false">+AO364+AP363</f>
        <v>0.950002380952381</v>
      </c>
      <c r="AQ364" s="163" t="n">
        <f aca="false">+AP364+AQ363</f>
        <v>0.950002380952381</v>
      </c>
      <c r="AR364" s="163" t="n">
        <f aca="false">+AQ364+AR363</f>
        <v>0.950002380952381</v>
      </c>
      <c r="AS364" s="163" t="n">
        <f aca="false">+AR364+AS363</f>
        <v>0.950002380952381</v>
      </c>
      <c r="AT364" s="163" t="n">
        <f aca="false">+AS364+AT363</f>
        <v>1.00000238095238</v>
      </c>
      <c r="AU364" s="163" t="n">
        <f aca="false">+AT364+AU363</f>
        <v>1.00000238095238</v>
      </c>
      <c r="AV364" s="163" t="n">
        <f aca="false">+AU364+AV363</f>
        <v>1.00000238095238</v>
      </c>
      <c r="AW364" s="163" t="n">
        <f aca="false">+AV364+AW363</f>
        <v>1.00000238095238</v>
      </c>
      <c r="AX364" s="163" t="n">
        <f aca="false">+AW364+AX363</f>
        <v>1.00000238095238</v>
      </c>
      <c r="AY364" s="163" t="n">
        <f aca="false">+AX364+AY363</f>
        <v>1.00000238095238</v>
      </c>
      <c r="AZ364" s="163" t="n">
        <f aca="false">+AY364+AZ363</f>
        <v>1.00000238095238</v>
      </c>
      <c r="BA364" s="163" t="n">
        <f aca="false">+AZ364+BA363</f>
        <v>1.00000238095238</v>
      </c>
      <c r="BB364" s="163" t="n">
        <f aca="false">+BA364+BB363</f>
        <v>1.00000238095238</v>
      </c>
      <c r="BC364" s="165"/>
      <c r="BD364" s="162"/>
    </row>
    <row r="365" customFormat="false" ht="12.75" hidden="false" customHeight="false" outlineLevel="0" collapsed="false">
      <c r="A365" s="155"/>
      <c r="B365" s="162" t="s">
        <v>130</v>
      </c>
      <c r="C365" s="157"/>
      <c r="D365" s="163" t="n">
        <v>0</v>
      </c>
      <c r="E365" s="163" t="n">
        <v>0</v>
      </c>
      <c r="F365" s="163" t="n">
        <v>0</v>
      </c>
      <c r="G365" s="163" t="n">
        <v>0</v>
      </c>
      <c r="H365" s="163" t="n">
        <v>0</v>
      </c>
      <c r="I365" s="163" t="n">
        <v>0</v>
      </c>
      <c r="J365" s="163" t="n">
        <v>0</v>
      </c>
      <c r="K365" s="163" t="n">
        <v>0</v>
      </c>
      <c r="L365" s="163" t="n">
        <v>0</v>
      </c>
      <c r="M365" s="163" t="n">
        <v>0</v>
      </c>
      <c r="N365" s="163" t="n">
        <v>0.05</v>
      </c>
      <c r="O365" s="163" t="n">
        <v>0</v>
      </c>
      <c r="P365" s="163" t="n">
        <v>0</v>
      </c>
      <c r="Q365" s="163" t="n">
        <v>0</v>
      </c>
      <c r="R365" s="163" t="n">
        <v>0</v>
      </c>
      <c r="S365" s="163" t="n">
        <v>0</v>
      </c>
      <c r="T365" s="163" t="n">
        <v>0</v>
      </c>
      <c r="U365" s="163" t="n">
        <v>0</v>
      </c>
      <c r="V365" s="163" t="n">
        <v>0</v>
      </c>
      <c r="W365" s="163" t="n">
        <v>0</v>
      </c>
      <c r="X365" s="163" t="n">
        <f aca="false">+(0.34-0.05)/18</f>
        <v>0.0161111111111111</v>
      </c>
      <c r="Y365" s="163" t="n">
        <f aca="false">+(0.34-0.05)/18</f>
        <v>0.0161111111111111</v>
      </c>
      <c r="Z365" s="163" t="n">
        <f aca="false">+(0.34-0.05)/18</f>
        <v>0.0161111111111111</v>
      </c>
      <c r="AA365" s="163" t="n">
        <f aca="false">+(0.34-0.05)/18</f>
        <v>0.0161111111111111</v>
      </c>
      <c r="AB365" s="163" t="n">
        <f aca="false">+(0.34-0.05)/18</f>
        <v>0.0161111111111111</v>
      </c>
      <c r="AC365" s="163" t="n">
        <f aca="false">+(0.34-0.05)/18</f>
        <v>0.0161111111111111</v>
      </c>
      <c r="AD365" s="163" t="n">
        <f aca="false">+(0.34-0.05)/18</f>
        <v>0.0161111111111111</v>
      </c>
      <c r="AE365" s="163" t="n">
        <f aca="false">+(0.34-0.05)/18</f>
        <v>0.0161111111111111</v>
      </c>
      <c r="AF365" s="164" t="n">
        <f aca="false">+(0.34-0.05)/18</f>
        <v>0.0161111111111111</v>
      </c>
      <c r="AG365" s="163" t="n">
        <f aca="false">+(0.34-0.05)/18</f>
        <v>0.0161111111111111</v>
      </c>
      <c r="AH365" s="163" t="n">
        <f aca="false">+(0.34-0.05)/18</f>
        <v>0.0161111111111111</v>
      </c>
      <c r="AI365" s="163" t="n">
        <f aca="false">+(0.34-0.05)/18</f>
        <v>0.0161111111111111</v>
      </c>
      <c r="AJ365" s="163" t="n">
        <f aca="false">+(0.34-0.05)/18</f>
        <v>0.0161111111111111</v>
      </c>
      <c r="AK365" s="163" t="n">
        <f aca="false">+(0.34-0.05)/18</f>
        <v>0.0161111111111111</v>
      </c>
      <c r="AL365" s="163" t="n">
        <f aca="false">+(0.34-0.05)/18</f>
        <v>0.0161111111111111</v>
      </c>
      <c r="AM365" s="163" t="n">
        <f aca="false">+(0.34-0.05)/18</f>
        <v>0.0161111111111111</v>
      </c>
      <c r="AN365" s="163" t="n">
        <f aca="false">+(0.34-0.05)/18</f>
        <v>0.0161111111111111</v>
      </c>
      <c r="AO365" s="163" t="n">
        <f aca="false">+(0.34-0.05)/18</f>
        <v>0.0161111111111111</v>
      </c>
      <c r="AP365" s="163" t="n">
        <v>0.66</v>
      </c>
      <c r="AQ365" s="163" t="n">
        <v>0</v>
      </c>
      <c r="AR365" s="163" t="n">
        <v>0</v>
      </c>
      <c r="AS365" s="163" t="n">
        <v>0</v>
      </c>
      <c r="AT365" s="163" t="n">
        <v>0</v>
      </c>
      <c r="AU365" s="163" t="n">
        <v>0</v>
      </c>
      <c r="AV365" s="163" t="n">
        <v>0</v>
      </c>
      <c r="AW365" s="163" t="n">
        <v>0</v>
      </c>
      <c r="AX365" s="163" t="n">
        <v>0</v>
      </c>
      <c r="AY365" s="163" t="n">
        <v>0</v>
      </c>
      <c r="AZ365" s="163" t="n">
        <v>0</v>
      </c>
      <c r="BA365" s="163" t="n">
        <v>0</v>
      </c>
      <c r="BB365" s="163" t="n">
        <v>0</v>
      </c>
      <c r="BC365" s="165" t="n">
        <f aca="false">SUM(N365:BB365)</f>
        <v>1</v>
      </c>
      <c r="BD365" s="162"/>
    </row>
    <row r="366" customFormat="false" ht="12.75" hidden="false" customHeight="false" outlineLevel="0" collapsed="false">
      <c r="A366" s="155"/>
      <c r="B366" s="162" t="s">
        <v>131</v>
      </c>
      <c r="C366" s="157"/>
      <c r="D366" s="163" t="n">
        <f aca="false">+D365</f>
        <v>0</v>
      </c>
      <c r="E366" s="163" t="n">
        <f aca="false">+D366+E365</f>
        <v>0</v>
      </c>
      <c r="F366" s="163" t="n">
        <f aca="false">+E366+F365</f>
        <v>0</v>
      </c>
      <c r="G366" s="163" t="n">
        <f aca="false">+F366+G365</f>
        <v>0</v>
      </c>
      <c r="H366" s="163" t="n">
        <f aca="false">+G366+H365</f>
        <v>0</v>
      </c>
      <c r="I366" s="163" t="n">
        <f aca="false">+H366+I365</f>
        <v>0</v>
      </c>
      <c r="J366" s="163" t="n">
        <f aca="false">+I366+J365</f>
        <v>0</v>
      </c>
      <c r="K366" s="163" t="n">
        <f aca="false">+J366+K365</f>
        <v>0</v>
      </c>
      <c r="L366" s="163" t="n">
        <f aca="false">+K366+L365</f>
        <v>0</v>
      </c>
      <c r="M366" s="163" t="n">
        <f aca="false">+L366+M365</f>
        <v>0</v>
      </c>
      <c r="N366" s="163" t="n">
        <f aca="false">+M366+N365</f>
        <v>0.05</v>
      </c>
      <c r="O366" s="163" t="n">
        <f aca="false">+N366+O365</f>
        <v>0.05</v>
      </c>
      <c r="P366" s="163" t="n">
        <f aca="false">+O366+P365</f>
        <v>0.05</v>
      </c>
      <c r="Q366" s="163" t="n">
        <f aca="false">+P366+Q365</f>
        <v>0.05</v>
      </c>
      <c r="R366" s="163" t="n">
        <f aca="false">+Q366+R365</f>
        <v>0.05</v>
      </c>
      <c r="S366" s="163" t="n">
        <f aca="false">+R366+S365</f>
        <v>0.05</v>
      </c>
      <c r="T366" s="163" t="n">
        <f aca="false">+S366+T365</f>
        <v>0.05</v>
      </c>
      <c r="U366" s="163" t="n">
        <f aca="false">+T366+U365</f>
        <v>0.05</v>
      </c>
      <c r="V366" s="163" t="n">
        <f aca="false">+U366+V365</f>
        <v>0.05</v>
      </c>
      <c r="W366" s="163" t="n">
        <f aca="false">+V366+W365</f>
        <v>0.05</v>
      </c>
      <c r="X366" s="163" t="n">
        <f aca="false">+W366+X365</f>
        <v>0.0661111111111111</v>
      </c>
      <c r="Y366" s="163" t="n">
        <f aca="false">+X366+Y365</f>
        <v>0.0822222222222222</v>
      </c>
      <c r="Z366" s="163" t="n">
        <f aca="false">+Y366+Z365</f>
        <v>0.0983333333333334</v>
      </c>
      <c r="AA366" s="163" t="n">
        <f aca="false">+Z366+AA365</f>
        <v>0.114444444444444</v>
      </c>
      <c r="AB366" s="163" t="n">
        <f aca="false">+AA366+AB365</f>
        <v>0.130555555555556</v>
      </c>
      <c r="AC366" s="163" t="n">
        <f aca="false">+AB366+AC365</f>
        <v>0.146666666666667</v>
      </c>
      <c r="AD366" s="163" t="n">
        <f aca="false">+AC366+AD365</f>
        <v>0.162777777777778</v>
      </c>
      <c r="AE366" s="163" t="n">
        <f aca="false">+AD366+AE365</f>
        <v>0.178888888888889</v>
      </c>
      <c r="AF366" s="164" t="n">
        <f aca="false">+AE366+AF365</f>
        <v>0.195</v>
      </c>
      <c r="AG366" s="163" t="n">
        <f aca="false">+AF366+AG365</f>
        <v>0.211111111111111</v>
      </c>
      <c r="AH366" s="163" t="n">
        <f aca="false">+AG366+AH365</f>
        <v>0.227222222222222</v>
      </c>
      <c r="AI366" s="163" t="n">
        <f aca="false">+AH366+AI365</f>
        <v>0.243333333333333</v>
      </c>
      <c r="AJ366" s="163" t="n">
        <f aca="false">+AI366+AJ365</f>
        <v>0.259444444444444</v>
      </c>
      <c r="AK366" s="163" t="n">
        <f aca="false">+AJ366+AK365</f>
        <v>0.275555555555556</v>
      </c>
      <c r="AL366" s="163" t="n">
        <f aca="false">+AK366+AL365</f>
        <v>0.291666666666667</v>
      </c>
      <c r="AM366" s="163" t="n">
        <f aca="false">+AL366+AM365</f>
        <v>0.307777777777778</v>
      </c>
      <c r="AN366" s="163" t="n">
        <f aca="false">+AM366+AN365</f>
        <v>0.323888888888889</v>
      </c>
      <c r="AO366" s="163" t="n">
        <f aca="false">+AN366+AO365</f>
        <v>0.34</v>
      </c>
      <c r="AP366" s="163" t="n">
        <f aca="false">+AO366+AP365</f>
        <v>1</v>
      </c>
      <c r="AQ366" s="163" t="n">
        <f aca="false">+AP366+AQ365</f>
        <v>1</v>
      </c>
      <c r="AR366" s="163" t="n">
        <f aca="false">+AQ366+AR365</f>
        <v>1</v>
      </c>
      <c r="AS366" s="163" t="n">
        <f aca="false">+AR366+AS365</f>
        <v>1</v>
      </c>
      <c r="AT366" s="163" t="n">
        <f aca="false">+AS366+AT365</f>
        <v>1</v>
      </c>
      <c r="AU366" s="163" t="n">
        <f aca="false">+AT366+AU365</f>
        <v>1</v>
      </c>
      <c r="AV366" s="163" t="n">
        <f aca="false">+AU366+AV365</f>
        <v>1</v>
      </c>
      <c r="AW366" s="163" t="n">
        <f aca="false">+AV366+AW365</f>
        <v>1</v>
      </c>
      <c r="AX366" s="163" t="n">
        <f aca="false">+AW366+AX365</f>
        <v>1</v>
      </c>
      <c r="AY366" s="163" t="n">
        <f aca="false">+AX366+AY365</f>
        <v>1</v>
      </c>
      <c r="AZ366" s="163" t="n">
        <f aca="false">+AY366+AZ365</f>
        <v>1</v>
      </c>
      <c r="BA366" s="163" t="n">
        <f aca="false">+AZ366+BA365</f>
        <v>1</v>
      </c>
      <c r="BB366" s="163" t="n">
        <f aca="false">+BA366+BB365</f>
        <v>1</v>
      </c>
      <c r="BC366" s="165"/>
      <c r="BD366" s="162"/>
    </row>
    <row r="367" customFormat="false" ht="12.75" hidden="false" customHeight="false" outlineLevel="0" collapsed="false">
      <c r="A367" s="155"/>
      <c r="B367" s="167"/>
      <c r="C367" s="157"/>
      <c r="D367" s="168"/>
      <c r="E367" s="168"/>
      <c r="F367" s="168"/>
      <c r="G367" s="168"/>
      <c r="H367" s="168"/>
      <c r="I367" s="168"/>
      <c r="J367" s="168"/>
      <c r="K367" s="168"/>
      <c r="L367" s="168"/>
      <c r="M367" s="168"/>
      <c r="N367" s="168"/>
      <c r="O367" s="168"/>
      <c r="P367" s="168"/>
      <c r="Q367" s="168"/>
      <c r="R367" s="168"/>
      <c r="S367" s="168"/>
      <c r="T367" s="168"/>
      <c r="U367" s="168"/>
      <c r="V367" s="168"/>
      <c r="W367" s="168"/>
      <c r="X367" s="168"/>
      <c r="Y367" s="168"/>
      <c r="Z367" s="168"/>
      <c r="AA367" s="168"/>
      <c r="AB367" s="168"/>
      <c r="AC367" s="168"/>
      <c r="AD367" s="168"/>
      <c r="AE367" s="168"/>
      <c r="AF367" s="169"/>
      <c r="AG367" s="168"/>
      <c r="AH367" s="168"/>
      <c r="AI367" s="168"/>
      <c r="AJ367" s="168"/>
      <c r="AK367" s="168"/>
      <c r="AL367" s="168"/>
      <c r="AM367" s="168"/>
      <c r="AN367" s="168"/>
      <c r="AO367" s="168"/>
      <c r="AP367" s="168"/>
      <c r="AQ367" s="168"/>
      <c r="AR367" s="168"/>
      <c r="AS367" s="168"/>
      <c r="AT367" s="168"/>
      <c r="AU367" s="168"/>
      <c r="AV367" s="168"/>
      <c r="AW367" s="168"/>
      <c r="AX367" s="168"/>
      <c r="AY367" s="168"/>
      <c r="AZ367" s="168"/>
      <c r="BA367" s="168"/>
      <c r="BB367" s="168"/>
      <c r="BC367" s="170"/>
      <c r="BD367" s="167"/>
    </row>
    <row r="368" customFormat="false" ht="12.75" hidden="false" customHeight="false" outlineLevel="0" collapsed="false">
      <c r="A368" s="155"/>
      <c r="B368" s="172" t="s">
        <v>132</v>
      </c>
      <c r="C368" s="173" t="n">
        <v>14.2</v>
      </c>
      <c r="D368" s="174" t="n">
        <f aca="false">+D364*$C368</f>
        <v>0</v>
      </c>
      <c r="E368" s="174" t="n">
        <f aca="false">+E364*$C368</f>
        <v>0</v>
      </c>
      <c r="F368" s="174" t="n">
        <f aca="false">+F364*$C368</f>
        <v>0</v>
      </c>
      <c r="G368" s="174" t="n">
        <f aca="false">+G364*$C368</f>
        <v>0</v>
      </c>
      <c r="H368" s="174" t="n">
        <f aca="false">+H364*$C368</f>
        <v>0</v>
      </c>
      <c r="I368" s="174" t="n">
        <f aca="false">+I364*$C368</f>
        <v>0</v>
      </c>
      <c r="J368" s="174" t="n">
        <f aca="false">+J364*$C368</f>
        <v>0</v>
      </c>
      <c r="K368" s="174" t="n">
        <f aca="false">+K364*$C368</f>
        <v>0</v>
      </c>
      <c r="L368" s="174" t="n">
        <f aca="false">+L364*$C368</f>
        <v>0</v>
      </c>
      <c r="M368" s="174" t="n">
        <f aca="false">+M364*$C368</f>
        <v>0</v>
      </c>
      <c r="N368" s="174" t="n">
        <f aca="false">+N364*$C368</f>
        <v>0.705773809523809</v>
      </c>
      <c r="O368" s="174" t="n">
        <f aca="false">+O364*$C368</f>
        <v>0.705773809523809</v>
      </c>
      <c r="P368" s="174" t="n">
        <f aca="false">+P364*$C368</f>
        <v>0.705773809523809</v>
      </c>
      <c r="Q368" s="174" t="n">
        <f aca="false">+Q364*$C368</f>
        <v>0.705773809523809</v>
      </c>
      <c r="R368" s="174" t="n">
        <f aca="false">+R364*$C368</f>
        <v>0.705773809523809</v>
      </c>
      <c r="S368" s="174" t="n">
        <f aca="false">+S364*$C368</f>
        <v>0.705773809523809</v>
      </c>
      <c r="T368" s="174" t="n">
        <f aca="false">+T364*$C368</f>
        <v>0.705773809523809</v>
      </c>
      <c r="U368" s="174" t="n">
        <f aca="false">+U364*$C368</f>
        <v>0.705773809523809</v>
      </c>
      <c r="V368" s="174" t="n">
        <f aca="false">+V364*$C368</f>
        <v>0.705773809523809</v>
      </c>
      <c r="W368" s="174" t="n">
        <f aca="false">+W364*$C368</f>
        <v>0.705773809523809</v>
      </c>
      <c r="X368" s="174" t="n">
        <f aca="false">+X364*$C368</f>
        <v>1.41601047619048</v>
      </c>
      <c r="Y368" s="174" t="n">
        <f aca="false">+Y364*$C368</f>
        <v>2.12624714285714</v>
      </c>
      <c r="Z368" s="174" t="n">
        <f aca="false">+Z364*$C368</f>
        <v>2.83648380952381</v>
      </c>
      <c r="AA368" s="174" t="n">
        <f aca="false">+AA364*$C368</f>
        <v>3.54672047619048</v>
      </c>
      <c r="AB368" s="174" t="n">
        <f aca="false">+AB364*$C368</f>
        <v>4.25695714285714</v>
      </c>
      <c r="AC368" s="174" t="n">
        <f aca="false">+AC364*$C368</f>
        <v>4.96719380952381</v>
      </c>
      <c r="AD368" s="174" t="n">
        <f aca="false">+AD364*$C368</f>
        <v>5.67743047619048</v>
      </c>
      <c r="AE368" s="174" t="n">
        <f aca="false">+AE364*$C368</f>
        <v>6.38766714285714</v>
      </c>
      <c r="AF368" s="175" t="n">
        <f aca="false">+AF364*$C368</f>
        <v>7.09790380952381</v>
      </c>
      <c r="AG368" s="174" t="n">
        <f aca="false">+AG364*$C368</f>
        <v>7.80814047619047</v>
      </c>
      <c r="AH368" s="174" t="n">
        <f aca="false">+AH364*$C368</f>
        <v>8.51837714285714</v>
      </c>
      <c r="AI368" s="174" t="n">
        <f aca="false">+AI364*$C368</f>
        <v>9.22861380952381</v>
      </c>
      <c r="AJ368" s="174" t="n">
        <f aca="false">+AJ364*$C368</f>
        <v>9.93885047619048</v>
      </c>
      <c r="AK368" s="174" t="n">
        <f aca="false">+AK364*$C368</f>
        <v>10.6490871428571</v>
      </c>
      <c r="AL368" s="174" t="n">
        <f aca="false">+AL364*$C368</f>
        <v>11.3593238095238</v>
      </c>
      <c r="AM368" s="174" t="n">
        <f aca="false">+AM364*$C368</f>
        <v>12.0695604761905</v>
      </c>
      <c r="AN368" s="174" t="n">
        <f aca="false">+AN364*$C368</f>
        <v>12.7797971428571</v>
      </c>
      <c r="AO368" s="174" t="n">
        <f aca="false">+AO364*$C368</f>
        <v>13.4900338095238</v>
      </c>
      <c r="AP368" s="174" t="n">
        <f aca="false">+AP364*$C368</f>
        <v>13.4900338095238</v>
      </c>
      <c r="AQ368" s="174" t="n">
        <f aca="false">+AQ364*$C368</f>
        <v>13.4900338095238</v>
      </c>
      <c r="AR368" s="174" t="n">
        <f aca="false">+AR364*$C368</f>
        <v>13.4900338095238</v>
      </c>
      <c r="AS368" s="174" t="n">
        <f aca="false">+AS364*$C368</f>
        <v>13.4900338095238</v>
      </c>
      <c r="AT368" s="174" t="n">
        <f aca="false">+AT364*$C368</f>
        <v>14.2000338095238</v>
      </c>
      <c r="AU368" s="174" t="n">
        <f aca="false">+AU364*$C368</f>
        <v>14.2000338095238</v>
      </c>
      <c r="AV368" s="174" t="n">
        <f aca="false">+AV364*$C368</f>
        <v>14.2000338095238</v>
      </c>
      <c r="AW368" s="174" t="n">
        <f aca="false">+AW364*$C368</f>
        <v>14.2000338095238</v>
      </c>
      <c r="AX368" s="174" t="n">
        <f aca="false">+AX364*$C368</f>
        <v>14.2000338095238</v>
      </c>
      <c r="AY368" s="174" t="n">
        <f aca="false">+AY364*$C368</f>
        <v>14.2000338095238</v>
      </c>
      <c r="AZ368" s="174" t="n">
        <f aca="false">+AZ364*$C368</f>
        <v>14.2000338095238</v>
      </c>
      <c r="BA368" s="174" t="n">
        <f aca="false">+BA364*$C368</f>
        <v>14.2000338095238</v>
      </c>
      <c r="BB368" s="174" t="n">
        <f aca="false">+BB364*$C368</f>
        <v>14.2000338095238</v>
      </c>
      <c r="BC368" s="176"/>
      <c r="BD368" s="177"/>
      <c r="BE368" s="177"/>
      <c r="BF368" s="177"/>
      <c r="BG368" s="177"/>
      <c r="BH368" s="177"/>
      <c r="BI368" s="177"/>
      <c r="BJ368" s="177"/>
      <c r="BK368" s="177"/>
      <c r="BL368" s="177"/>
      <c r="BM368" s="177"/>
      <c r="BN368" s="177"/>
      <c r="BO368" s="177"/>
      <c r="BP368" s="177"/>
      <c r="BQ368" s="177"/>
      <c r="BR368" s="177"/>
      <c r="BS368" s="177"/>
      <c r="BT368" s="177"/>
      <c r="BU368" s="177"/>
      <c r="BV368" s="177"/>
      <c r="BW368" s="177"/>
      <c r="BX368" s="177"/>
      <c r="BY368" s="177"/>
      <c r="BZ368" s="177"/>
      <c r="CA368" s="177"/>
      <c r="CB368" s="177"/>
      <c r="CC368" s="177"/>
      <c r="CD368" s="177"/>
      <c r="CE368" s="177"/>
      <c r="CF368" s="177"/>
      <c r="CG368" s="177"/>
      <c r="CH368" s="177"/>
      <c r="CI368" s="177"/>
      <c r="CJ368" s="177"/>
      <c r="CK368" s="177"/>
    </row>
    <row r="369" customFormat="false" ht="13.5" hidden="false" customHeight="false" outlineLevel="0" collapsed="false">
      <c r="A369" s="155"/>
      <c r="B369" s="178" t="s">
        <v>133</v>
      </c>
      <c r="C369" s="179" t="str">
        <f aca="false">+'NTP or Sold'!B37</f>
        <v>Committed</v>
      </c>
      <c r="D369" s="180" t="n">
        <f aca="false">+D366*$C368</f>
        <v>0</v>
      </c>
      <c r="E369" s="180" t="n">
        <f aca="false">+E366*$C368</f>
        <v>0</v>
      </c>
      <c r="F369" s="180" t="n">
        <f aca="false">+F366*$C368</f>
        <v>0</v>
      </c>
      <c r="G369" s="180" t="n">
        <f aca="false">+G366*$C368</f>
        <v>0</v>
      </c>
      <c r="H369" s="180" t="n">
        <f aca="false">+H366*$C368</f>
        <v>0</v>
      </c>
      <c r="I369" s="180" t="n">
        <f aca="false">+I366*$C368</f>
        <v>0</v>
      </c>
      <c r="J369" s="180" t="n">
        <f aca="false">+J366*$C368</f>
        <v>0</v>
      </c>
      <c r="K369" s="180" t="n">
        <f aca="false">+K366*$C368</f>
        <v>0</v>
      </c>
      <c r="L369" s="180" t="n">
        <f aca="false">+L366*$C368</f>
        <v>0</v>
      </c>
      <c r="M369" s="180" t="n">
        <f aca="false">+M366*$C368</f>
        <v>0</v>
      </c>
      <c r="N369" s="180" t="n">
        <f aca="false">+N366*$C368</f>
        <v>0.71</v>
      </c>
      <c r="O369" s="180" t="n">
        <f aca="false">+O366*$C368</f>
        <v>0.71</v>
      </c>
      <c r="P369" s="180" t="n">
        <f aca="false">+P366*$C368</f>
        <v>0.71</v>
      </c>
      <c r="Q369" s="180" t="n">
        <f aca="false">+Q366*$C368</f>
        <v>0.71</v>
      </c>
      <c r="R369" s="180" t="n">
        <f aca="false">+R366*$C368</f>
        <v>0.71</v>
      </c>
      <c r="S369" s="180" t="n">
        <f aca="false">+S366*$C368</f>
        <v>0.71</v>
      </c>
      <c r="T369" s="180" t="n">
        <f aca="false">+T366*$C368</f>
        <v>0.71</v>
      </c>
      <c r="U369" s="180" t="n">
        <f aca="false">+U366*$C368</f>
        <v>0.71</v>
      </c>
      <c r="V369" s="180" t="n">
        <f aca="false">+V366*$C368</f>
        <v>0.71</v>
      </c>
      <c r="W369" s="180" t="n">
        <f aca="false">+W366*$C368</f>
        <v>0.71</v>
      </c>
      <c r="X369" s="180" t="n">
        <f aca="false">+X366*$C368</f>
        <v>0.938777777777778</v>
      </c>
      <c r="Y369" s="180" t="n">
        <f aca="false">+Y366*$C368</f>
        <v>1.16755555555556</v>
      </c>
      <c r="Z369" s="180" t="n">
        <f aca="false">+Z366*$C368</f>
        <v>1.39633333333333</v>
      </c>
      <c r="AA369" s="180" t="n">
        <f aca="false">+AA366*$C368</f>
        <v>1.62511111111111</v>
      </c>
      <c r="AB369" s="180" t="n">
        <f aca="false">+AB366*$C368</f>
        <v>1.85388888888889</v>
      </c>
      <c r="AC369" s="180" t="n">
        <f aca="false">+AC366*$C368</f>
        <v>2.08266666666667</v>
      </c>
      <c r="AD369" s="180" t="n">
        <f aca="false">+AD366*$C368</f>
        <v>2.31144444444444</v>
      </c>
      <c r="AE369" s="180" t="n">
        <f aca="false">+AE366*$C368</f>
        <v>2.54022222222222</v>
      </c>
      <c r="AF369" s="181" t="n">
        <f aca="false">+AF366*$C368</f>
        <v>2.769</v>
      </c>
      <c r="AG369" s="180" t="n">
        <f aca="false">+AG366*$C368</f>
        <v>2.99777777777778</v>
      </c>
      <c r="AH369" s="180" t="n">
        <f aca="false">+AH366*$C368</f>
        <v>3.22655555555556</v>
      </c>
      <c r="AI369" s="180" t="n">
        <f aca="false">+AI366*$C368</f>
        <v>3.45533333333333</v>
      </c>
      <c r="AJ369" s="180" t="n">
        <f aca="false">+AJ366*$C368</f>
        <v>3.68411111111111</v>
      </c>
      <c r="AK369" s="180" t="n">
        <f aca="false">+AK366*$C368</f>
        <v>3.91288888888889</v>
      </c>
      <c r="AL369" s="180" t="n">
        <f aca="false">+AL366*$C368</f>
        <v>4.14166666666667</v>
      </c>
      <c r="AM369" s="180" t="n">
        <f aca="false">+AM366*$C368</f>
        <v>4.37044444444445</v>
      </c>
      <c r="AN369" s="180" t="n">
        <f aca="false">+AN366*$C368</f>
        <v>4.59922222222222</v>
      </c>
      <c r="AO369" s="180" t="n">
        <f aca="false">+AO366*$C368</f>
        <v>4.828</v>
      </c>
      <c r="AP369" s="180" t="n">
        <f aca="false">+AP366*$C368</f>
        <v>14.2</v>
      </c>
      <c r="AQ369" s="180" t="n">
        <f aca="false">+AQ366*$C368</f>
        <v>14.2</v>
      </c>
      <c r="AR369" s="180" t="n">
        <f aca="false">+AR366*$C368</f>
        <v>14.2</v>
      </c>
      <c r="AS369" s="180" t="n">
        <f aca="false">+AS366*$C368</f>
        <v>14.2</v>
      </c>
      <c r="AT369" s="180" t="n">
        <f aca="false">+AT366*$C368</f>
        <v>14.2</v>
      </c>
      <c r="AU369" s="180" t="n">
        <f aca="false">+AU366*$C368</f>
        <v>14.2</v>
      </c>
      <c r="AV369" s="180" t="n">
        <f aca="false">+AV366*$C368</f>
        <v>14.2</v>
      </c>
      <c r="AW369" s="180" t="n">
        <f aca="false">+AW366*$C368</f>
        <v>14.2</v>
      </c>
      <c r="AX369" s="180" t="n">
        <f aca="false">+AX366*$C368</f>
        <v>14.2</v>
      </c>
      <c r="AY369" s="180" t="n">
        <f aca="false">+AY366*$C368</f>
        <v>14.2</v>
      </c>
      <c r="AZ369" s="180" t="n">
        <f aca="false">+AZ366*$C368</f>
        <v>14.2</v>
      </c>
      <c r="BA369" s="180" t="n">
        <f aca="false">+BA366*$C368</f>
        <v>14.2</v>
      </c>
      <c r="BB369" s="180" t="n">
        <f aca="false">+BB366*$C368</f>
        <v>14.2</v>
      </c>
      <c r="BC369" s="182"/>
      <c r="BD369" s="183"/>
      <c r="BE369" s="183"/>
      <c r="BF369" s="183"/>
      <c r="BG369" s="183"/>
      <c r="BH369" s="183"/>
      <c r="BI369" s="183"/>
      <c r="BJ369" s="183"/>
      <c r="BK369" s="183"/>
      <c r="BL369" s="183"/>
      <c r="BM369" s="183"/>
      <c r="BN369" s="183"/>
      <c r="BO369" s="183"/>
      <c r="BP369" s="183"/>
      <c r="BQ369" s="183"/>
      <c r="BR369" s="183"/>
      <c r="BS369" s="183"/>
      <c r="BT369" s="183"/>
      <c r="BU369" s="183"/>
      <c r="BV369" s="183"/>
      <c r="BW369" s="183"/>
      <c r="BX369" s="183"/>
      <c r="BY369" s="183"/>
      <c r="BZ369" s="183"/>
      <c r="CA369" s="183"/>
      <c r="CB369" s="183"/>
      <c r="CC369" s="183"/>
      <c r="CD369" s="183"/>
      <c r="CE369" s="183"/>
      <c r="CF369" s="183"/>
      <c r="CG369" s="183"/>
      <c r="CH369" s="183"/>
      <c r="CI369" s="183"/>
      <c r="CJ369" s="183"/>
      <c r="CK369" s="183"/>
    </row>
    <row r="370" customFormat="false" ht="15" hidden="false" customHeight="true" outlineLevel="0" collapsed="false">
      <c r="A370" s="155" t="n">
        <f aca="false">+A362+1</f>
        <v>10</v>
      </c>
      <c r="B370" s="156" t="str">
        <f aca="false">+'NTP or Sold'!G38</f>
        <v>LM6000</v>
      </c>
      <c r="C370" s="157" t="str">
        <f aca="false">+'NTP or Sold'!S38</f>
        <v>Elektrobolt (ESA) - 85%</v>
      </c>
      <c r="D370" s="158"/>
      <c r="E370" s="158"/>
      <c r="F370" s="158"/>
      <c r="G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158"/>
      <c r="AE370" s="158"/>
      <c r="AF370" s="159"/>
      <c r="AG370" s="158"/>
      <c r="AH370" s="158"/>
      <c r="AI370" s="158"/>
      <c r="AJ370" s="158"/>
      <c r="AK370" s="158"/>
      <c r="AL370" s="158"/>
      <c r="AM370" s="158"/>
      <c r="AN370" s="158"/>
      <c r="AO370" s="158"/>
      <c r="AP370" s="158"/>
      <c r="AQ370" s="158"/>
      <c r="AR370" s="158"/>
      <c r="AS370" s="158"/>
      <c r="AT370" s="158"/>
      <c r="AU370" s="158"/>
      <c r="AV370" s="158"/>
      <c r="AW370" s="158"/>
      <c r="AX370" s="158"/>
      <c r="AY370" s="158"/>
      <c r="AZ370" s="158"/>
      <c r="BA370" s="158"/>
      <c r="BB370" s="158"/>
      <c r="BC370" s="160"/>
    </row>
    <row r="371" customFormat="false" ht="12.75" hidden="false" customHeight="false" outlineLevel="0" collapsed="false">
      <c r="A371" s="155"/>
      <c r="B371" s="162" t="s">
        <v>128</v>
      </c>
      <c r="C371" s="157"/>
      <c r="D371" s="163" t="n">
        <v>0</v>
      </c>
      <c r="E371" s="163" t="n">
        <v>0</v>
      </c>
      <c r="F371" s="163" t="n">
        <v>0</v>
      </c>
      <c r="G371" s="163" t="n">
        <v>0</v>
      </c>
      <c r="H371" s="163" t="n">
        <v>0</v>
      </c>
      <c r="I371" s="163" t="n">
        <v>0</v>
      </c>
      <c r="J371" s="163" t="n">
        <v>0</v>
      </c>
      <c r="K371" s="163" t="n">
        <v>0</v>
      </c>
      <c r="L371" s="163" t="n">
        <v>0</v>
      </c>
      <c r="M371" s="163" t="n">
        <v>0</v>
      </c>
      <c r="N371" s="163" t="n">
        <f aca="false">16.7/336</f>
        <v>0.049702380952381</v>
      </c>
      <c r="O371" s="163" t="n">
        <v>0</v>
      </c>
      <c r="P371" s="163" t="n">
        <v>0</v>
      </c>
      <c r="Q371" s="163" t="n">
        <v>0</v>
      </c>
      <c r="R371" s="163" t="n">
        <v>0</v>
      </c>
      <c r="S371" s="163" t="n">
        <v>0</v>
      </c>
      <c r="T371" s="163" t="n">
        <v>0</v>
      </c>
      <c r="U371" s="163" t="n">
        <v>0</v>
      </c>
      <c r="V371" s="163" t="n">
        <v>0</v>
      </c>
      <c r="W371" s="163" t="n">
        <v>0</v>
      </c>
      <c r="X371" s="163" t="n">
        <f aca="false">+(0.95-0.0497)/18</f>
        <v>0.0500166666666667</v>
      </c>
      <c r="Y371" s="163" t="n">
        <f aca="false">+(0.95-0.0497)/18</f>
        <v>0.0500166666666667</v>
      </c>
      <c r="Z371" s="163" t="n">
        <f aca="false">+(0.95-0.0497)/18</f>
        <v>0.0500166666666667</v>
      </c>
      <c r="AA371" s="163" t="n">
        <f aca="false">+(0.95-0.0497)/18</f>
        <v>0.0500166666666667</v>
      </c>
      <c r="AB371" s="163" t="n">
        <f aca="false">+(0.95-0.0497)/18</f>
        <v>0.0500166666666667</v>
      </c>
      <c r="AC371" s="163" t="n">
        <f aca="false">+(0.95-0.0497)/18</f>
        <v>0.0500166666666667</v>
      </c>
      <c r="AD371" s="163" t="n">
        <f aca="false">+(0.95-0.0497)/18</f>
        <v>0.0500166666666667</v>
      </c>
      <c r="AE371" s="163" t="n">
        <f aca="false">+(0.95-0.0497)/18</f>
        <v>0.0500166666666667</v>
      </c>
      <c r="AF371" s="164" t="n">
        <f aca="false">+(0.95-0.0497)/18</f>
        <v>0.0500166666666667</v>
      </c>
      <c r="AG371" s="163" t="n">
        <f aca="false">+(0.95-0.0497)/18</f>
        <v>0.0500166666666667</v>
      </c>
      <c r="AH371" s="163" t="n">
        <f aca="false">+(0.95-0.0497)/18</f>
        <v>0.0500166666666667</v>
      </c>
      <c r="AI371" s="163" t="n">
        <f aca="false">+(0.95-0.0497)/18</f>
        <v>0.0500166666666667</v>
      </c>
      <c r="AJ371" s="163" t="n">
        <f aca="false">+(0.95-0.0497)/18</f>
        <v>0.0500166666666667</v>
      </c>
      <c r="AK371" s="163" t="n">
        <f aca="false">+(0.95-0.0497)/18</f>
        <v>0.0500166666666667</v>
      </c>
      <c r="AL371" s="163" t="n">
        <f aca="false">+(0.95-0.0497)/18</f>
        <v>0.0500166666666667</v>
      </c>
      <c r="AM371" s="163" t="n">
        <f aca="false">+(0.95-0.0497)/18</f>
        <v>0.0500166666666667</v>
      </c>
      <c r="AN371" s="163" t="n">
        <f aca="false">+(0.95-0.0497)/18</f>
        <v>0.0500166666666667</v>
      </c>
      <c r="AO371" s="163" t="n">
        <f aca="false">+(0.95-0.0497)/18</f>
        <v>0.0500166666666667</v>
      </c>
      <c r="AP371" s="163" t="n">
        <v>0</v>
      </c>
      <c r="AQ371" s="163" t="n">
        <v>0</v>
      </c>
      <c r="AR371" s="163" t="n">
        <v>0</v>
      </c>
      <c r="AS371" s="163" t="n">
        <v>0</v>
      </c>
      <c r="AT371" s="163" t="n">
        <v>0.05</v>
      </c>
      <c r="AU371" s="163" t="n">
        <v>0</v>
      </c>
      <c r="AV371" s="163" t="n">
        <v>0</v>
      </c>
      <c r="AW371" s="163" t="n">
        <v>0</v>
      </c>
      <c r="AX371" s="163" t="n">
        <v>0</v>
      </c>
      <c r="AY371" s="163" t="n">
        <v>0</v>
      </c>
      <c r="AZ371" s="163" t="n">
        <v>0</v>
      </c>
      <c r="BA371" s="163" t="n">
        <v>0</v>
      </c>
      <c r="BB371" s="163" t="n">
        <v>0</v>
      </c>
      <c r="BC371" s="165" t="n">
        <f aca="false">SUM(N371:BB371)</f>
        <v>1.00000238095238</v>
      </c>
      <c r="BD371" s="162"/>
    </row>
    <row r="372" customFormat="false" ht="12.75" hidden="false" customHeight="false" outlineLevel="0" collapsed="false">
      <c r="A372" s="155"/>
      <c r="B372" s="162" t="s">
        <v>129</v>
      </c>
      <c r="C372" s="157"/>
      <c r="D372" s="163" t="n">
        <f aca="false">+D371</f>
        <v>0</v>
      </c>
      <c r="E372" s="163" t="n">
        <f aca="false">+D372+E371</f>
        <v>0</v>
      </c>
      <c r="F372" s="163" t="n">
        <f aca="false">+E372+F371</f>
        <v>0</v>
      </c>
      <c r="G372" s="163" t="n">
        <f aca="false">+F372+G371</f>
        <v>0</v>
      </c>
      <c r="H372" s="163" t="n">
        <f aca="false">+G372+H371</f>
        <v>0</v>
      </c>
      <c r="I372" s="163" t="n">
        <f aca="false">+H372+I371</f>
        <v>0</v>
      </c>
      <c r="J372" s="163" t="n">
        <f aca="false">+I372+J371</f>
        <v>0</v>
      </c>
      <c r="K372" s="163" t="n">
        <f aca="false">+J372+K371</f>
        <v>0</v>
      </c>
      <c r="L372" s="163" t="n">
        <f aca="false">+K372+L371</f>
        <v>0</v>
      </c>
      <c r="M372" s="163" t="n">
        <f aca="false">+L372+M371</f>
        <v>0</v>
      </c>
      <c r="N372" s="163" t="n">
        <f aca="false">+M372+N371</f>
        <v>0.049702380952381</v>
      </c>
      <c r="O372" s="163" t="n">
        <f aca="false">+N372+O371</f>
        <v>0.049702380952381</v>
      </c>
      <c r="P372" s="163" t="n">
        <f aca="false">+O372+P371</f>
        <v>0.049702380952381</v>
      </c>
      <c r="Q372" s="163" t="n">
        <f aca="false">+P372+Q371</f>
        <v>0.049702380952381</v>
      </c>
      <c r="R372" s="163" t="n">
        <f aca="false">+Q372+R371</f>
        <v>0.049702380952381</v>
      </c>
      <c r="S372" s="163" t="n">
        <f aca="false">+R372+S371</f>
        <v>0.049702380952381</v>
      </c>
      <c r="T372" s="163" t="n">
        <f aca="false">+S372+T371</f>
        <v>0.049702380952381</v>
      </c>
      <c r="U372" s="163" t="n">
        <f aca="false">+T372+U371</f>
        <v>0.049702380952381</v>
      </c>
      <c r="V372" s="163" t="n">
        <f aca="false">+U372+V371</f>
        <v>0.049702380952381</v>
      </c>
      <c r="W372" s="163" t="n">
        <f aca="false">+V372+W371</f>
        <v>0.049702380952381</v>
      </c>
      <c r="X372" s="163" t="n">
        <f aca="false">+W372+X371</f>
        <v>0.0997190476190476</v>
      </c>
      <c r="Y372" s="163" t="n">
        <f aca="false">+X372+Y371</f>
        <v>0.149735714285714</v>
      </c>
      <c r="Z372" s="163" t="n">
        <f aca="false">+Y372+Z371</f>
        <v>0.199752380952381</v>
      </c>
      <c r="AA372" s="163" t="n">
        <f aca="false">+Z372+AA371</f>
        <v>0.249769047619048</v>
      </c>
      <c r="AB372" s="163" t="n">
        <f aca="false">+AA372+AB371</f>
        <v>0.299785714285714</v>
      </c>
      <c r="AC372" s="163" t="n">
        <f aca="false">+AB372+AC371</f>
        <v>0.349802380952381</v>
      </c>
      <c r="AD372" s="163" t="n">
        <f aca="false">+AC372+AD371</f>
        <v>0.399819047619048</v>
      </c>
      <c r="AE372" s="163" t="n">
        <f aca="false">+AD372+AE371</f>
        <v>0.449835714285714</v>
      </c>
      <c r="AF372" s="164" t="n">
        <f aca="false">+AE372+AF371</f>
        <v>0.499852380952381</v>
      </c>
      <c r="AG372" s="163" t="n">
        <f aca="false">+AF372+AG371</f>
        <v>0.549869047619048</v>
      </c>
      <c r="AH372" s="163" t="n">
        <f aca="false">+AG372+AH371</f>
        <v>0.599885714285714</v>
      </c>
      <c r="AI372" s="163" t="n">
        <f aca="false">+AH372+AI371</f>
        <v>0.649902380952381</v>
      </c>
      <c r="AJ372" s="163" t="n">
        <f aca="false">+AI372+AJ371</f>
        <v>0.699919047619048</v>
      </c>
      <c r="AK372" s="163" t="n">
        <f aca="false">+AJ372+AK371</f>
        <v>0.749935714285714</v>
      </c>
      <c r="AL372" s="163" t="n">
        <f aca="false">+AK372+AL371</f>
        <v>0.799952380952381</v>
      </c>
      <c r="AM372" s="163" t="n">
        <f aca="false">+AL372+AM371</f>
        <v>0.849969047619048</v>
      </c>
      <c r="AN372" s="163" t="n">
        <f aca="false">+AM372+AN371</f>
        <v>0.899985714285715</v>
      </c>
      <c r="AO372" s="163" t="n">
        <f aca="false">+AN372+AO371</f>
        <v>0.950002380952381</v>
      </c>
      <c r="AP372" s="163" t="n">
        <f aca="false">+AO372+AP371</f>
        <v>0.950002380952381</v>
      </c>
      <c r="AQ372" s="163" t="n">
        <f aca="false">+AP372+AQ371</f>
        <v>0.950002380952381</v>
      </c>
      <c r="AR372" s="163" t="n">
        <f aca="false">+AQ372+AR371</f>
        <v>0.950002380952381</v>
      </c>
      <c r="AS372" s="163" t="n">
        <f aca="false">+AR372+AS371</f>
        <v>0.950002380952381</v>
      </c>
      <c r="AT372" s="163" t="n">
        <f aca="false">+AS372+AT371</f>
        <v>1.00000238095238</v>
      </c>
      <c r="AU372" s="163" t="n">
        <f aca="false">+AT372+AU371</f>
        <v>1.00000238095238</v>
      </c>
      <c r="AV372" s="163" t="n">
        <f aca="false">+AU372+AV371</f>
        <v>1.00000238095238</v>
      </c>
      <c r="AW372" s="163" t="n">
        <f aca="false">+AV372+AW371</f>
        <v>1.00000238095238</v>
      </c>
      <c r="AX372" s="163" t="n">
        <f aca="false">+AW372+AX371</f>
        <v>1.00000238095238</v>
      </c>
      <c r="AY372" s="163" t="n">
        <f aca="false">+AX372+AY371</f>
        <v>1.00000238095238</v>
      </c>
      <c r="AZ372" s="163" t="n">
        <f aca="false">+AY372+AZ371</f>
        <v>1.00000238095238</v>
      </c>
      <c r="BA372" s="163" t="n">
        <f aca="false">+AZ372+BA371</f>
        <v>1.00000238095238</v>
      </c>
      <c r="BB372" s="163" t="n">
        <f aca="false">+BA372+BB371</f>
        <v>1.00000238095238</v>
      </c>
      <c r="BC372" s="165"/>
      <c r="BD372" s="162"/>
    </row>
    <row r="373" customFormat="false" ht="12.75" hidden="false" customHeight="false" outlineLevel="0" collapsed="false">
      <c r="A373" s="155"/>
      <c r="B373" s="162" t="s">
        <v>130</v>
      </c>
      <c r="C373" s="157"/>
      <c r="D373" s="163" t="n">
        <v>0</v>
      </c>
      <c r="E373" s="163" t="n">
        <v>0</v>
      </c>
      <c r="F373" s="163" t="n">
        <v>0</v>
      </c>
      <c r="G373" s="163" t="n">
        <v>0</v>
      </c>
      <c r="H373" s="163" t="n">
        <v>0</v>
      </c>
      <c r="I373" s="163" t="n">
        <v>0</v>
      </c>
      <c r="J373" s="163" t="n">
        <v>0</v>
      </c>
      <c r="K373" s="163" t="n">
        <v>0</v>
      </c>
      <c r="L373" s="163" t="n">
        <v>0</v>
      </c>
      <c r="M373" s="163" t="n">
        <v>0</v>
      </c>
      <c r="N373" s="163" t="n">
        <v>0.05</v>
      </c>
      <c r="O373" s="163" t="n">
        <v>0</v>
      </c>
      <c r="P373" s="163" t="n">
        <v>0</v>
      </c>
      <c r="Q373" s="163" t="n">
        <v>0</v>
      </c>
      <c r="R373" s="163" t="n">
        <v>0</v>
      </c>
      <c r="S373" s="163" t="n">
        <v>0</v>
      </c>
      <c r="T373" s="163" t="n">
        <v>0</v>
      </c>
      <c r="U373" s="163" t="n">
        <v>0</v>
      </c>
      <c r="V373" s="163" t="n">
        <v>0</v>
      </c>
      <c r="W373" s="163" t="n">
        <v>0</v>
      </c>
      <c r="X373" s="163" t="n">
        <f aca="false">+(0.34-0.05)/18</f>
        <v>0.0161111111111111</v>
      </c>
      <c r="Y373" s="163" t="n">
        <f aca="false">+(0.34-0.05)/18</f>
        <v>0.0161111111111111</v>
      </c>
      <c r="Z373" s="163" t="n">
        <f aca="false">+(0.34-0.05)/18</f>
        <v>0.0161111111111111</v>
      </c>
      <c r="AA373" s="163" t="n">
        <f aca="false">+(0.34-0.05)/18</f>
        <v>0.0161111111111111</v>
      </c>
      <c r="AB373" s="163" t="n">
        <f aca="false">+(0.34-0.05)/18</f>
        <v>0.0161111111111111</v>
      </c>
      <c r="AC373" s="163" t="n">
        <f aca="false">+(0.34-0.05)/18</f>
        <v>0.0161111111111111</v>
      </c>
      <c r="AD373" s="163" t="n">
        <f aca="false">+(0.34-0.05)/18</f>
        <v>0.0161111111111111</v>
      </c>
      <c r="AE373" s="163" t="n">
        <f aca="false">+(0.34-0.05)/18</f>
        <v>0.0161111111111111</v>
      </c>
      <c r="AF373" s="164" t="n">
        <f aca="false">+(0.34-0.05)/18</f>
        <v>0.0161111111111111</v>
      </c>
      <c r="AG373" s="163" t="n">
        <f aca="false">+(0.34-0.05)/18</f>
        <v>0.0161111111111111</v>
      </c>
      <c r="AH373" s="163" t="n">
        <f aca="false">+(0.34-0.05)/18</f>
        <v>0.0161111111111111</v>
      </c>
      <c r="AI373" s="163" t="n">
        <f aca="false">+(0.34-0.05)/18</f>
        <v>0.0161111111111111</v>
      </c>
      <c r="AJ373" s="163" t="n">
        <f aca="false">+(0.34-0.05)/18</f>
        <v>0.0161111111111111</v>
      </c>
      <c r="AK373" s="163" t="n">
        <f aca="false">+(0.34-0.05)/18</f>
        <v>0.0161111111111111</v>
      </c>
      <c r="AL373" s="163" t="n">
        <f aca="false">+(0.34-0.05)/18</f>
        <v>0.0161111111111111</v>
      </c>
      <c r="AM373" s="163" t="n">
        <f aca="false">+(0.34-0.05)/18</f>
        <v>0.0161111111111111</v>
      </c>
      <c r="AN373" s="163" t="n">
        <f aca="false">+(0.34-0.05)/18</f>
        <v>0.0161111111111111</v>
      </c>
      <c r="AO373" s="163" t="n">
        <f aca="false">+(0.34-0.05)/18</f>
        <v>0.0161111111111111</v>
      </c>
      <c r="AP373" s="163" t="n">
        <v>0.66</v>
      </c>
      <c r="AQ373" s="163" t="n">
        <v>0</v>
      </c>
      <c r="AR373" s="163" t="n">
        <v>0</v>
      </c>
      <c r="AS373" s="163" t="n">
        <v>0</v>
      </c>
      <c r="AT373" s="163" t="n">
        <v>0</v>
      </c>
      <c r="AU373" s="163" t="n">
        <v>0</v>
      </c>
      <c r="AV373" s="163" t="n">
        <v>0</v>
      </c>
      <c r="AW373" s="163" t="n">
        <v>0</v>
      </c>
      <c r="AX373" s="163" t="n">
        <v>0</v>
      </c>
      <c r="AY373" s="163" t="n">
        <v>0</v>
      </c>
      <c r="AZ373" s="163" t="n">
        <v>0</v>
      </c>
      <c r="BA373" s="163" t="n">
        <v>0</v>
      </c>
      <c r="BB373" s="163" t="n">
        <v>0</v>
      </c>
      <c r="BC373" s="165" t="n">
        <f aca="false">SUM(N373:BB373)</f>
        <v>1</v>
      </c>
      <c r="BD373" s="162"/>
    </row>
    <row r="374" customFormat="false" ht="12.75" hidden="false" customHeight="false" outlineLevel="0" collapsed="false">
      <c r="A374" s="155"/>
      <c r="B374" s="162" t="s">
        <v>131</v>
      </c>
      <c r="C374" s="157"/>
      <c r="D374" s="163" t="n">
        <f aca="false">+D373</f>
        <v>0</v>
      </c>
      <c r="E374" s="163" t="n">
        <f aca="false">+D374+E373</f>
        <v>0</v>
      </c>
      <c r="F374" s="163" t="n">
        <f aca="false">+E374+F373</f>
        <v>0</v>
      </c>
      <c r="G374" s="163" t="n">
        <f aca="false">+F374+G373</f>
        <v>0</v>
      </c>
      <c r="H374" s="163" t="n">
        <f aca="false">+G374+H373</f>
        <v>0</v>
      </c>
      <c r="I374" s="163" t="n">
        <f aca="false">+H374+I373</f>
        <v>0</v>
      </c>
      <c r="J374" s="163" t="n">
        <f aca="false">+I374+J373</f>
        <v>0</v>
      </c>
      <c r="K374" s="163" t="n">
        <f aca="false">+J374+K373</f>
        <v>0</v>
      </c>
      <c r="L374" s="163" t="n">
        <f aca="false">+K374+L373</f>
        <v>0</v>
      </c>
      <c r="M374" s="163" t="n">
        <f aca="false">+L374+M373</f>
        <v>0</v>
      </c>
      <c r="N374" s="163" t="n">
        <f aca="false">+M374+N373</f>
        <v>0.05</v>
      </c>
      <c r="O374" s="163" t="n">
        <f aca="false">+N374+O373</f>
        <v>0.05</v>
      </c>
      <c r="P374" s="163" t="n">
        <f aca="false">+O374+P373</f>
        <v>0.05</v>
      </c>
      <c r="Q374" s="163" t="n">
        <f aca="false">+P374+Q373</f>
        <v>0.05</v>
      </c>
      <c r="R374" s="163" t="n">
        <f aca="false">+Q374+R373</f>
        <v>0.05</v>
      </c>
      <c r="S374" s="163" t="n">
        <f aca="false">+R374+S373</f>
        <v>0.05</v>
      </c>
      <c r="T374" s="163" t="n">
        <f aca="false">+S374+T373</f>
        <v>0.05</v>
      </c>
      <c r="U374" s="163" t="n">
        <f aca="false">+T374+U373</f>
        <v>0.05</v>
      </c>
      <c r="V374" s="163" t="n">
        <f aca="false">+U374+V373</f>
        <v>0.05</v>
      </c>
      <c r="W374" s="163" t="n">
        <f aca="false">+V374+W373</f>
        <v>0.05</v>
      </c>
      <c r="X374" s="163" t="n">
        <f aca="false">+W374+X373</f>
        <v>0.0661111111111111</v>
      </c>
      <c r="Y374" s="163" t="n">
        <f aca="false">+X374+Y373</f>
        <v>0.0822222222222222</v>
      </c>
      <c r="Z374" s="163" t="n">
        <f aca="false">+Y374+Z373</f>
        <v>0.0983333333333334</v>
      </c>
      <c r="AA374" s="163" t="n">
        <f aca="false">+Z374+AA373</f>
        <v>0.114444444444444</v>
      </c>
      <c r="AB374" s="163" t="n">
        <f aca="false">+AA374+AB373</f>
        <v>0.130555555555556</v>
      </c>
      <c r="AC374" s="163" t="n">
        <f aca="false">+AB374+AC373</f>
        <v>0.146666666666667</v>
      </c>
      <c r="AD374" s="163" t="n">
        <f aca="false">+AC374+AD373</f>
        <v>0.162777777777778</v>
      </c>
      <c r="AE374" s="163" t="n">
        <f aca="false">+AD374+AE373</f>
        <v>0.178888888888889</v>
      </c>
      <c r="AF374" s="164" t="n">
        <f aca="false">+AE374+AF373</f>
        <v>0.195</v>
      </c>
      <c r="AG374" s="163" t="n">
        <f aca="false">+AF374+AG373</f>
        <v>0.211111111111111</v>
      </c>
      <c r="AH374" s="163" t="n">
        <f aca="false">+AG374+AH373</f>
        <v>0.227222222222222</v>
      </c>
      <c r="AI374" s="163" t="n">
        <f aca="false">+AH374+AI373</f>
        <v>0.243333333333333</v>
      </c>
      <c r="AJ374" s="163" t="n">
        <f aca="false">+AI374+AJ373</f>
        <v>0.259444444444444</v>
      </c>
      <c r="AK374" s="163" t="n">
        <f aca="false">+AJ374+AK373</f>
        <v>0.275555555555556</v>
      </c>
      <c r="AL374" s="163" t="n">
        <f aca="false">+AK374+AL373</f>
        <v>0.291666666666667</v>
      </c>
      <c r="AM374" s="163" t="n">
        <f aca="false">+AL374+AM373</f>
        <v>0.307777777777778</v>
      </c>
      <c r="AN374" s="163" t="n">
        <f aca="false">+AM374+AN373</f>
        <v>0.323888888888889</v>
      </c>
      <c r="AO374" s="163" t="n">
        <f aca="false">+AN374+AO373</f>
        <v>0.34</v>
      </c>
      <c r="AP374" s="163" t="n">
        <f aca="false">+AO374+AP373</f>
        <v>1</v>
      </c>
      <c r="AQ374" s="163" t="n">
        <f aca="false">+AP374+AQ373</f>
        <v>1</v>
      </c>
      <c r="AR374" s="163" t="n">
        <f aca="false">+AQ374+AR373</f>
        <v>1</v>
      </c>
      <c r="AS374" s="163" t="n">
        <f aca="false">+AR374+AS373</f>
        <v>1</v>
      </c>
      <c r="AT374" s="163" t="n">
        <f aca="false">+AS374+AT373</f>
        <v>1</v>
      </c>
      <c r="AU374" s="163" t="n">
        <f aca="false">+AT374+AU373</f>
        <v>1</v>
      </c>
      <c r="AV374" s="163" t="n">
        <f aca="false">+AU374+AV373</f>
        <v>1</v>
      </c>
      <c r="AW374" s="163" t="n">
        <f aca="false">+AV374+AW373</f>
        <v>1</v>
      </c>
      <c r="AX374" s="163" t="n">
        <f aca="false">+AW374+AX373</f>
        <v>1</v>
      </c>
      <c r="AY374" s="163" t="n">
        <f aca="false">+AX374+AY373</f>
        <v>1</v>
      </c>
      <c r="AZ374" s="163" t="n">
        <f aca="false">+AY374+AZ373</f>
        <v>1</v>
      </c>
      <c r="BA374" s="163" t="n">
        <f aca="false">+AZ374+BA373</f>
        <v>1</v>
      </c>
      <c r="BB374" s="163" t="n">
        <f aca="false">+BA374+BB373</f>
        <v>1</v>
      </c>
      <c r="BC374" s="165"/>
      <c r="BD374" s="162"/>
    </row>
    <row r="375" customFormat="false" ht="12.75" hidden="false" customHeight="false" outlineLevel="0" collapsed="false">
      <c r="A375" s="155"/>
      <c r="B375" s="167"/>
      <c r="C375" s="157"/>
      <c r="D375" s="168"/>
      <c r="E375" s="168"/>
      <c r="F375" s="168"/>
      <c r="G375" s="168"/>
      <c r="H375" s="168"/>
      <c r="I375" s="168"/>
      <c r="J375" s="168"/>
      <c r="K375" s="168"/>
      <c r="L375" s="168"/>
      <c r="M375" s="168"/>
      <c r="N375" s="168"/>
      <c r="O375" s="168"/>
      <c r="P375" s="168"/>
      <c r="Q375" s="168"/>
      <c r="R375" s="168"/>
      <c r="S375" s="168"/>
      <c r="T375" s="168"/>
      <c r="U375" s="168"/>
      <c r="V375" s="168"/>
      <c r="W375" s="168"/>
      <c r="X375" s="168"/>
      <c r="Y375" s="168"/>
      <c r="Z375" s="168"/>
      <c r="AA375" s="168"/>
      <c r="AB375" s="168"/>
      <c r="AC375" s="168"/>
      <c r="AD375" s="168"/>
      <c r="AE375" s="168"/>
      <c r="AF375" s="169"/>
      <c r="AG375" s="168"/>
      <c r="AH375" s="168"/>
      <c r="AI375" s="168"/>
      <c r="AJ375" s="168"/>
      <c r="AK375" s="168"/>
      <c r="AL375" s="168"/>
      <c r="AM375" s="168"/>
      <c r="AN375" s="168"/>
      <c r="AO375" s="168"/>
      <c r="AP375" s="168"/>
      <c r="AQ375" s="168"/>
      <c r="AR375" s="168"/>
      <c r="AS375" s="168"/>
      <c r="AT375" s="168"/>
      <c r="AU375" s="168"/>
      <c r="AV375" s="168"/>
      <c r="AW375" s="168"/>
      <c r="AX375" s="168"/>
      <c r="AY375" s="168"/>
      <c r="AZ375" s="168"/>
      <c r="BA375" s="168"/>
      <c r="BB375" s="168"/>
      <c r="BC375" s="170"/>
      <c r="BD375" s="167"/>
    </row>
    <row r="376" customFormat="false" ht="12.75" hidden="false" customHeight="false" outlineLevel="0" collapsed="false">
      <c r="A376" s="155"/>
      <c r="B376" s="172" t="s">
        <v>132</v>
      </c>
      <c r="C376" s="173" t="n">
        <v>14.2</v>
      </c>
      <c r="D376" s="174" t="n">
        <f aca="false">+D372*$C376</f>
        <v>0</v>
      </c>
      <c r="E376" s="174" t="n">
        <f aca="false">+E372*$C376</f>
        <v>0</v>
      </c>
      <c r="F376" s="174" t="n">
        <f aca="false">+F372*$C376</f>
        <v>0</v>
      </c>
      <c r="G376" s="174" t="n">
        <f aca="false">+G372*$C376</f>
        <v>0</v>
      </c>
      <c r="H376" s="174" t="n">
        <f aca="false">+H372*$C376</f>
        <v>0</v>
      </c>
      <c r="I376" s="174" t="n">
        <f aca="false">+I372*$C376</f>
        <v>0</v>
      </c>
      <c r="J376" s="174" t="n">
        <f aca="false">+J372*$C376</f>
        <v>0</v>
      </c>
      <c r="K376" s="174" t="n">
        <f aca="false">+K372*$C376</f>
        <v>0</v>
      </c>
      <c r="L376" s="174" t="n">
        <f aca="false">+L372*$C376</f>
        <v>0</v>
      </c>
      <c r="M376" s="174" t="n">
        <f aca="false">+M372*$C376</f>
        <v>0</v>
      </c>
      <c r="N376" s="174" t="n">
        <f aca="false">+N372*$C376</f>
        <v>0.705773809523809</v>
      </c>
      <c r="O376" s="174" t="n">
        <f aca="false">+O372*$C376</f>
        <v>0.705773809523809</v>
      </c>
      <c r="P376" s="174" t="n">
        <f aca="false">+P372*$C376</f>
        <v>0.705773809523809</v>
      </c>
      <c r="Q376" s="174" t="n">
        <f aca="false">+Q372*$C376</f>
        <v>0.705773809523809</v>
      </c>
      <c r="R376" s="174" t="n">
        <f aca="false">+R372*$C376</f>
        <v>0.705773809523809</v>
      </c>
      <c r="S376" s="174" t="n">
        <f aca="false">+S372*$C376</f>
        <v>0.705773809523809</v>
      </c>
      <c r="T376" s="174" t="n">
        <f aca="false">+T372*$C376</f>
        <v>0.705773809523809</v>
      </c>
      <c r="U376" s="174" t="n">
        <f aca="false">+U372*$C376</f>
        <v>0.705773809523809</v>
      </c>
      <c r="V376" s="174" t="n">
        <f aca="false">+V372*$C376</f>
        <v>0.705773809523809</v>
      </c>
      <c r="W376" s="174" t="n">
        <f aca="false">+W372*$C376</f>
        <v>0.705773809523809</v>
      </c>
      <c r="X376" s="174" t="n">
        <f aca="false">+X372*$C376</f>
        <v>1.41601047619048</v>
      </c>
      <c r="Y376" s="174" t="n">
        <f aca="false">+Y372*$C376</f>
        <v>2.12624714285714</v>
      </c>
      <c r="Z376" s="174" t="n">
        <f aca="false">+Z372*$C376</f>
        <v>2.83648380952381</v>
      </c>
      <c r="AA376" s="174" t="n">
        <f aca="false">+AA372*$C376</f>
        <v>3.54672047619048</v>
      </c>
      <c r="AB376" s="174" t="n">
        <f aca="false">+AB372*$C376</f>
        <v>4.25695714285714</v>
      </c>
      <c r="AC376" s="174" t="n">
        <f aca="false">+AC372*$C376</f>
        <v>4.96719380952381</v>
      </c>
      <c r="AD376" s="174" t="n">
        <f aca="false">+AD372*$C376</f>
        <v>5.67743047619048</v>
      </c>
      <c r="AE376" s="174" t="n">
        <f aca="false">+AE372*$C376</f>
        <v>6.38766714285714</v>
      </c>
      <c r="AF376" s="175" t="n">
        <f aca="false">+AF372*$C376</f>
        <v>7.09790380952381</v>
      </c>
      <c r="AG376" s="174" t="n">
        <f aca="false">+AG372*$C376</f>
        <v>7.80814047619047</v>
      </c>
      <c r="AH376" s="174" t="n">
        <f aca="false">+AH372*$C376</f>
        <v>8.51837714285714</v>
      </c>
      <c r="AI376" s="174" t="n">
        <f aca="false">+AI372*$C376</f>
        <v>9.22861380952381</v>
      </c>
      <c r="AJ376" s="174" t="n">
        <f aca="false">+AJ372*$C376</f>
        <v>9.93885047619048</v>
      </c>
      <c r="AK376" s="174" t="n">
        <f aca="false">+AK372*$C376</f>
        <v>10.6490871428571</v>
      </c>
      <c r="AL376" s="174" t="n">
        <f aca="false">+AL372*$C376</f>
        <v>11.3593238095238</v>
      </c>
      <c r="AM376" s="174" t="n">
        <f aca="false">+AM372*$C376</f>
        <v>12.0695604761905</v>
      </c>
      <c r="AN376" s="174" t="n">
        <f aca="false">+AN372*$C376</f>
        <v>12.7797971428571</v>
      </c>
      <c r="AO376" s="174" t="n">
        <f aca="false">+AO372*$C376</f>
        <v>13.4900338095238</v>
      </c>
      <c r="AP376" s="174" t="n">
        <f aca="false">+AP372*$C376</f>
        <v>13.4900338095238</v>
      </c>
      <c r="AQ376" s="174" t="n">
        <f aca="false">+AQ372*$C376</f>
        <v>13.4900338095238</v>
      </c>
      <c r="AR376" s="174" t="n">
        <f aca="false">+AR372*$C376</f>
        <v>13.4900338095238</v>
      </c>
      <c r="AS376" s="174" t="n">
        <f aca="false">+AS372*$C376</f>
        <v>13.4900338095238</v>
      </c>
      <c r="AT376" s="174" t="n">
        <f aca="false">+AT372*$C376</f>
        <v>14.2000338095238</v>
      </c>
      <c r="AU376" s="174" t="n">
        <f aca="false">+AU372*$C376</f>
        <v>14.2000338095238</v>
      </c>
      <c r="AV376" s="174" t="n">
        <f aca="false">+AV372*$C376</f>
        <v>14.2000338095238</v>
      </c>
      <c r="AW376" s="174" t="n">
        <f aca="false">+AW372*$C376</f>
        <v>14.2000338095238</v>
      </c>
      <c r="AX376" s="174" t="n">
        <f aca="false">+AX372*$C376</f>
        <v>14.2000338095238</v>
      </c>
      <c r="AY376" s="174" t="n">
        <f aca="false">+AY372*$C376</f>
        <v>14.2000338095238</v>
      </c>
      <c r="AZ376" s="174" t="n">
        <f aca="false">+AZ372*$C376</f>
        <v>14.2000338095238</v>
      </c>
      <c r="BA376" s="174" t="n">
        <f aca="false">+BA372*$C376</f>
        <v>14.2000338095238</v>
      </c>
      <c r="BB376" s="174" t="n">
        <f aca="false">+BB372*$C376</f>
        <v>14.2000338095238</v>
      </c>
      <c r="BC376" s="176"/>
      <c r="BD376" s="177"/>
      <c r="BE376" s="177"/>
      <c r="BF376" s="177"/>
      <c r="BG376" s="177"/>
      <c r="BH376" s="177"/>
      <c r="BI376" s="177"/>
      <c r="BJ376" s="177"/>
      <c r="BK376" s="177"/>
      <c r="BL376" s="177"/>
      <c r="BM376" s="177"/>
      <c r="BN376" s="177"/>
      <c r="BO376" s="177"/>
      <c r="BP376" s="177"/>
      <c r="BQ376" s="177"/>
      <c r="BR376" s="177"/>
      <c r="BS376" s="177"/>
      <c r="BT376" s="177"/>
      <c r="BU376" s="177"/>
      <c r="BV376" s="177"/>
      <c r="BW376" s="177"/>
      <c r="BX376" s="177"/>
      <c r="BY376" s="177"/>
      <c r="BZ376" s="177"/>
      <c r="CA376" s="177"/>
      <c r="CB376" s="177"/>
      <c r="CC376" s="177"/>
      <c r="CD376" s="177"/>
      <c r="CE376" s="177"/>
      <c r="CF376" s="177"/>
      <c r="CG376" s="177"/>
      <c r="CH376" s="177"/>
      <c r="CI376" s="177"/>
      <c r="CJ376" s="177"/>
      <c r="CK376" s="177"/>
    </row>
    <row r="377" customFormat="false" ht="13.5" hidden="false" customHeight="false" outlineLevel="0" collapsed="false">
      <c r="A377" s="155"/>
      <c r="B377" s="178" t="s">
        <v>133</v>
      </c>
      <c r="C377" s="179" t="str">
        <f aca="false">+'NTP or Sold'!B38</f>
        <v>Committed</v>
      </c>
      <c r="D377" s="180" t="n">
        <f aca="false">+D374*$C376</f>
        <v>0</v>
      </c>
      <c r="E377" s="180" t="n">
        <f aca="false">+E374*$C376</f>
        <v>0</v>
      </c>
      <c r="F377" s="180" t="n">
        <f aca="false">+F374*$C376</f>
        <v>0</v>
      </c>
      <c r="G377" s="180" t="n">
        <f aca="false">+G374*$C376</f>
        <v>0</v>
      </c>
      <c r="H377" s="180" t="n">
        <f aca="false">+H374*$C376</f>
        <v>0</v>
      </c>
      <c r="I377" s="180" t="n">
        <f aca="false">+I374*$C376</f>
        <v>0</v>
      </c>
      <c r="J377" s="180" t="n">
        <f aca="false">+J374*$C376</f>
        <v>0</v>
      </c>
      <c r="K377" s="180" t="n">
        <f aca="false">+K374*$C376</f>
        <v>0</v>
      </c>
      <c r="L377" s="180" t="n">
        <f aca="false">+L374*$C376</f>
        <v>0</v>
      </c>
      <c r="M377" s="180" t="n">
        <f aca="false">+M374*$C376</f>
        <v>0</v>
      </c>
      <c r="N377" s="180" t="n">
        <f aca="false">+N374*$C376</f>
        <v>0.71</v>
      </c>
      <c r="O377" s="180" t="n">
        <f aca="false">+O374*$C376</f>
        <v>0.71</v>
      </c>
      <c r="P377" s="180" t="n">
        <f aca="false">+P374*$C376</f>
        <v>0.71</v>
      </c>
      <c r="Q377" s="180" t="n">
        <f aca="false">+Q374*$C376</f>
        <v>0.71</v>
      </c>
      <c r="R377" s="180" t="n">
        <f aca="false">+R374*$C376</f>
        <v>0.71</v>
      </c>
      <c r="S377" s="180" t="n">
        <f aca="false">+S374*$C376</f>
        <v>0.71</v>
      </c>
      <c r="T377" s="180" t="n">
        <f aca="false">+T374*$C376</f>
        <v>0.71</v>
      </c>
      <c r="U377" s="180" t="n">
        <f aca="false">+U374*$C376</f>
        <v>0.71</v>
      </c>
      <c r="V377" s="180" t="n">
        <f aca="false">+V374*$C376</f>
        <v>0.71</v>
      </c>
      <c r="W377" s="180" t="n">
        <f aca="false">+W374*$C376</f>
        <v>0.71</v>
      </c>
      <c r="X377" s="180" t="n">
        <f aca="false">+X374*$C376</f>
        <v>0.938777777777778</v>
      </c>
      <c r="Y377" s="180" t="n">
        <f aca="false">+Y374*$C376</f>
        <v>1.16755555555556</v>
      </c>
      <c r="Z377" s="180" t="n">
        <f aca="false">+Z374*$C376</f>
        <v>1.39633333333333</v>
      </c>
      <c r="AA377" s="180" t="n">
        <f aca="false">+AA374*$C376</f>
        <v>1.62511111111111</v>
      </c>
      <c r="AB377" s="180" t="n">
        <f aca="false">+AB374*$C376</f>
        <v>1.85388888888889</v>
      </c>
      <c r="AC377" s="180" t="n">
        <f aca="false">+AC374*$C376</f>
        <v>2.08266666666667</v>
      </c>
      <c r="AD377" s="180" t="n">
        <f aca="false">+AD374*$C376</f>
        <v>2.31144444444444</v>
      </c>
      <c r="AE377" s="180" t="n">
        <f aca="false">+AE374*$C376</f>
        <v>2.54022222222222</v>
      </c>
      <c r="AF377" s="181" t="n">
        <f aca="false">+AF374*$C376</f>
        <v>2.769</v>
      </c>
      <c r="AG377" s="180" t="n">
        <f aca="false">+AG374*$C376</f>
        <v>2.99777777777778</v>
      </c>
      <c r="AH377" s="180" t="n">
        <f aca="false">+AH374*$C376</f>
        <v>3.22655555555556</v>
      </c>
      <c r="AI377" s="180" t="n">
        <f aca="false">+AI374*$C376</f>
        <v>3.45533333333333</v>
      </c>
      <c r="AJ377" s="180" t="n">
        <f aca="false">+AJ374*$C376</f>
        <v>3.68411111111111</v>
      </c>
      <c r="AK377" s="180" t="n">
        <f aca="false">+AK374*$C376</f>
        <v>3.91288888888889</v>
      </c>
      <c r="AL377" s="180" t="n">
        <f aca="false">+AL374*$C376</f>
        <v>4.14166666666667</v>
      </c>
      <c r="AM377" s="180" t="n">
        <f aca="false">+AM374*$C376</f>
        <v>4.37044444444445</v>
      </c>
      <c r="AN377" s="180" t="n">
        <f aca="false">+AN374*$C376</f>
        <v>4.59922222222222</v>
      </c>
      <c r="AO377" s="180" t="n">
        <f aca="false">+AO374*$C376</f>
        <v>4.828</v>
      </c>
      <c r="AP377" s="180" t="n">
        <f aca="false">+AP374*$C376</f>
        <v>14.2</v>
      </c>
      <c r="AQ377" s="180" t="n">
        <f aca="false">+AQ374*$C376</f>
        <v>14.2</v>
      </c>
      <c r="AR377" s="180" t="n">
        <f aca="false">+AR374*$C376</f>
        <v>14.2</v>
      </c>
      <c r="AS377" s="180" t="n">
        <f aca="false">+AS374*$C376</f>
        <v>14.2</v>
      </c>
      <c r="AT377" s="180" t="n">
        <f aca="false">+AT374*$C376</f>
        <v>14.2</v>
      </c>
      <c r="AU377" s="180" t="n">
        <f aca="false">+AU374*$C376</f>
        <v>14.2</v>
      </c>
      <c r="AV377" s="180" t="n">
        <f aca="false">+AV374*$C376</f>
        <v>14.2</v>
      </c>
      <c r="AW377" s="180" t="n">
        <f aca="false">+AW374*$C376</f>
        <v>14.2</v>
      </c>
      <c r="AX377" s="180" t="n">
        <f aca="false">+AX374*$C376</f>
        <v>14.2</v>
      </c>
      <c r="AY377" s="180" t="n">
        <f aca="false">+AY374*$C376</f>
        <v>14.2</v>
      </c>
      <c r="AZ377" s="180" t="n">
        <f aca="false">+AZ374*$C376</f>
        <v>14.2</v>
      </c>
      <c r="BA377" s="180" t="n">
        <f aca="false">+BA374*$C376</f>
        <v>14.2</v>
      </c>
      <c r="BB377" s="180" t="n">
        <f aca="false">+BB374*$C376</f>
        <v>14.2</v>
      </c>
      <c r="BC377" s="182"/>
      <c r="BD377" s="183"/>
      <c r="BE377" s="183"/>
      <c r="BF377" s="183"/>
      <c r="BG377" s="183"/>
      <c r="BH377" s="183"/>
      <c r="BI377" s="183"/>
      <c r="BJ377" s="183"/>
      <c r="BK377" s="183"/>
      <c r="BL377" s="183"/>
      <c r="BM377" s="183"/>
      <c r="BN377" s="183"/>
      <c r="BO377" s="183"/>
      <c r="BP377" s="183"/>
      <c r="BQ377" s="183"/>
      <c r="BR377" s="183"/>
      <c r="BS377" s="183"/>
      <c r="BT377" s="183"/>
      <c r="BU377" s="183"/>
      <c r="BV377" s="183"/>
      <c r="BW377" s="183"/>
      <c r="BX377" s="183"/>
      <c r="BY377" s="183"/>
      <c r="BZ377" s="183"/>
      <c r="CA377" s="183"/>
      <c r="CB377" s="183"/>
      <c r="CC377" s="183"/>
      <c r="CD377" s="183"/>
      <c r="CE377" s="183"/>
      <c r="CF377" s="183"/>
      <c r="CG377" s="183"/>
      <c r="CH377" s="183"/>
      <c r="CI377" s="183"/>
      <c r="CJ377" s="183"/>
      <c r="CK377" s="183"/>
    </row>
    <row r="378" customFormat="false" ht="15" hidden="false" customHeight="true" outlineLevel="0" collapsed="false">
      <c r="A378" s="155" t="n">
        <f aca="false">+A370+1</f>
        <v>11</v>
      </c>
      <c r="B378" s="156" t="str">
        <f aca="false">+'NTP or Sold'!G39</f>
        <v>LM6000</v>
      </c>
      <c r="C378" s="157" t="str">
        <f aca="false">+'NTP or Sold'!S39</f>
        <v>Elektrobolt (ESA) - 85%</v>
      </c>
      <c r="D378" s="158"/>
      <c r="E378" s="158"/>
      <c r="F378" s="158"/>
      <c r="G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  <c r="AA378" s="158"/>
      <c r="AB378" s="158"/>
      <c r="AC378" s="158"/>
      <c r="AD378" s="158"/>
      <c r="AE378" s="158"/>
      <c r="AF378" s="159"/>
      <c r="AG378" s="158"/>
      <c r="AH378" s="158"/>
      <c r="AI378" s="158"/>
      <c r="AJ378" s="158"/>
      <c r="AK378" s="158"/>
      <c r="AL378" s="158"/>
      <c r="AM378" s="158"/>
      <c r="AN378" s="158"/>
      <c r="AO378" s="158"/>
      <c r="AP378" s="158"/>
      <c r="AQ378" s="158"/>
      <c r="AR378" s="158"/>
      <c r="AS378" s="158"/>
      <c r="AT378" s="158"/>
      <c r="AU378" s="158"/>
      <c r="AV378" s="158"/>
      <c r="AW378" s="158"/>
      <c r="AX378" s="158"/>
      <c r="AY378" s="158"/>
      <c r="AZ378" s="158"/>
      <c r="BA378" s="158"/>
      <c r="BB378" s="158"/>
      <c r="BC378" s="160"/>
    </row>
    <row r="379" customFormat="false" ht="12.75" hidden="false" customHeight="false" outlineLevel="0" collapsed="false">
      <c r="A379" s="155"/>
      <c r="B379" s="162" t="s">
        <v>128</v>
      </c>
      <c r="C379" s="157"/>
      <c r="D379" s="163" t="n">
        <v>0</v>
      </c>
      <c r="E379" s="163" t="n">
        <v>0</v>
      </c>
      <c r="F379" s="163" t="n">
        <v>0</v>
      </c>
      <c r="G379" s="163" t="n">
        <v>0</v>
      </c>
      <c r="H379" s="163" t="n">
        <v>0</v>
      </c>
      <c r="I379" s="163" t="n">
        <v>0</v>
      </c>
      <c r="J379" s="163" t="n">
        <v>0</v>
      </c>
      <c r="K379" s="163" t="n">
        <v>0</v>
      </c>
      <c r="L379" s="163" t="n">
        <v>0</v>
      </c>
      <c r="M379" s="163" t="n">
        <v>0</v>
      </c>
      <c r="N379" s="163" t="n">
        <f aca="false">16.7/336</f>
        <v>0.049702380952381</v>
      </c>
      <c r="O379" s="163" t="n">
        <v>0</v>
      </c>
      <c r="P379" s="163" t="n">
        <v>0</v>
      </c>
      <c r="Q379" s="163" t="n">
        <v>0</v>
      </c>
      <c r="R379" s="163" t="n">
        <v>0</v>
      </c>
      <c r="S379" s="163" t="n">
        <v>0</v>
      </c>
      <c r="T379" s="163" t="n">
        <v>0</v>
      </c>
      <c r="U379" s="163" t="n">
        <v>0</v>
      </c>
      <c r="V379" s="163" t="n">
        <v>0</v>
      </c>
      <c r="W379" s="163" t="n">
        <v>0</v>
      </c>
      <c r="X379" s="163" t="n">
        <f aca="false">+(0.95-0.0497)/18</f>
        <v>0.0500166666666667</v>
      </c>
      <c r="Y379" s="163" t="n">
        <f aca="false">+(0.95-0.0497)/18</f>
        <v>0.0500166666666667</v>
      </c>
      <c r="Z379" s="163" t="n">
        <f aca="false">+(0.95-0.0497)/18</f>
        <v>0.0500166666666667</v>
      </c>
      <c r="AA379" s="163" t="n">
        <f aca="false">+(0.95-0.0497)/18</f>
        <v>0.0500166666666667</v>
      </c>
      <c r="AB379" s="163" t="n">
        <f aca="false">+(0.95-0.0497)/18</f>
        <v>0.0500166666666667</v>
      </c>
      <c r="AC379" s="163" t="n">
        <f aca="false">+(0.95-0.0497)/18</f>
        <v>0.0500166666666667</v>
      </c>
      <c r="AD379" s="163" t="n">
        <f aca="false">+(0.95-0.0497)/18</f>
        <v>0.0500166666666667</v>
      </c>
      <c r="AE379" s="163" t="n">
        <f aca="false">+(0.95-0.0497)/18</f>
        <v>0.0500166666666667</v>
      </c>
      <c r="AF379" s="164" t="n">
        <f aca="false">+(0.95-0.0497)/18</f>
        <v>0.0500166666666667</v>
      </c>
      <c r="AG379" s="163" t="n">
        <f aca="false">+(0.95-0.0497)/18</f>
        <v>0.0500166666666667</v>
      </c>
      <c r="AH379" s="163" t="n">
        <f aca="false">+(0.95-0.0497)/18</f>
        <v>0.0500166666666667</v>
      </c>
      <c r="AI379" s="163" t="n">
        <f aca="false">+(0.95-0.0497)/18</f>
        <v>0.0500166666666667</v>
      </c>
      <c r="AJ379" s="163" t="n">
        <f aca="false">+(0.95-0.0497)/18</f>
        <v>0.0500166666666667</v>
      </c>
      <c r="AK379" s="163" t="n">
        <f aca="false">+(0.95-0.0497)/18</f>
        <v>0.0500166666666667</v>
      </c>
      <c r="AL379" s="163" t="n">
        <f aca="false">+(0.95-0.0497)/18</f>
        <v>0.0500166666666667</v>
      </c>
      <c r="AM379" s="163" t="n">
        <f aca="false">+(0.95-0.0497)/18</f>
        <v>0.0500166666666667</v>
      </c>
      <c r="AN379" s="163" t="n">
        <f aca="false">+(0.95-0.0497)/18</f>
        <v>0.0500166666666667</v>
      </c>
      <c r="AO379" s="163" t="n">
        <f aca="false">+(0.95-0.0497)/18</f>
        <v>0.0500166666666667</v>
      </c>
      <c r="AP379" s="163" t="n">
        <v>0</v>
      </c>
      <c r="AQ379" s="163" t="n">
        <v>0</v>
      </c>
      <c r="AR379" s="163" t="n">
        <v>0</v>
      </c>
      <c r="AS379" s="163" t="n">
        <v>0</v>
      </c>
      <c r="AT379" s="163" t="n">
        <v>0.05</v>
      </c>
      <c r="AU379" s="163" t="n">
        <v>0</v>
      </c>
      <c r="AV379" s="163" t="n">
        <v>0</v>
      </c>
      <c r="AW379" s="163" t="n">
        <v>0</v>
      </c>
      <c r="AX379" s="163" t="n">
        <v>0</v>
      </c>
      <c r="AY379" s="163" t="n">
        <v>0</v>
      </c>
      <c r="AZ379" s="163" t="n">
        <v>0</v>
      </c>
      <c r="BA379" s="163" t="n">
        <v>0</v>
      </c>
      <c r="BB379" s="163" t="n">
        <v>0</v>
      </c>
      <c r="BC379" s="165" t="n">
        <f aca="false">SUM(N379:BB379)</f>
        <v>1.00000238095238</v>
      </c>
      <c r="BD379" s="162"/>
    </row>
    <row r="380" customFormat="false" ht="12.75" hidden="false" customHeight="false" outlineLevel="0" collapsed="false">
      <c r="A380" s="155"/>
      <c r="B380" s="162" t="s">
        <v>129</v>
      </c>
      <c r="C380" s="157"/>
      <c r="D380" s="163" t="n">
        <f aca="false">+D379</f>
        <v>0</v>
      </c>
      <c r="E380" s="163" t="n">
        <f aca="false">+D380+E379</f>
        <v>0</v>
      </c>
      <c r="F380" s="163" t="n">
        <f aca="false">+E380+F379</f>
        <v>0</v>
      </c>
      <c r="G380" s="163" t="n">
        <f aca="false">+F380+G379</f>
        <v>0</v>
      </c>
      <c r="H380" s="163" t="n">
        <f aca="false">+G380+H379</f>
        <v>0</v>
      </c>
      <c r="I380" s="163" t="n">
        <f aca="false">+H380+I379</f>
        <v>0</v>
      </c>
      <c r="J380" s="163" t="n">
        <f aca="false">+I380+J379</f>
        <v>0</v>
      </c>
      <c r="K380" s="163" t="n">
        <f aca="false">+J380+K379</f>
        <v>0</v>
      </c>
      <c r="L380" s="163" t="n">
        <f aca="false">+K380+L379</f>
        <v>0</v>
      </c>
      <c r="M380" s="163" t="n">
        <f aca="false">+L380+M379</f>
        <v>0</v>
      </c>
      <c r="N380" s="163" t="n">
        <f aca="false">+M380+N379</f>
        <v>0.049702380952381</v>
      </c>
      <c r="O380" s="163" t="n">
        <f aca="false">+N380+O379</f>
        <v>0.049702380952381</v>
      </c>
      <c r="P380" s="163" t="n">
        <f aca="false">+O380+P379</f>
        <v>0.049702380952381</v>
      </c>
      <c r="Q380" s="163" t="n">
        <f aca="false">+P380+Q379</f>
        <v>0.049702380952381</v>
      </c>
      <c r="R380" s="163" t="n">
        <f aca="false">+Q380+R379</f>
        <v>0.049702380952381</v>
      </c>
      <c r="S380" s="163" t="n">
        <f aca="false">+R380+S379</f>
        <v>0.049702380952381</v>
      </c>
      <c r="T380" s="163" t="n">
        <f aca="false">+S380+T379</f>
        <v>0.049702380952381</v>
      </c>
      <c r="U380" s="163" t="n">
        <f aca="false">+T380+U379</f>
        <v>0.049702380952381</v>
      </c>
      <c r="V380" s="163" t="n">
        <f aca="false">+U380+V379</f>
        <v>0.049702380952381</v>
      </c>
      <c r="W380" s="163" t="n">
        <f aca="false">+V380+W379</f>
        <v>0.049702380952381</v>
      </c>
      <c r="X380" s="163" t="n">
        <f aca="false">+W380+X379</f>
        <v>0.0997190476190476</v>
      </c>
      <c r="Y380" s="163" t="n">
        <f aca="false">+X380+Y379</f>
        <v>0.149735714285714</v>
      </c>
      <c r="Z380" s="163" t="n">
        <f aca="false">+Y380+Z379</f>
        <v>0.199752380952381</v>
      </c>
      <c r="AA380" s="163" t="n">
        <f aca="false">+Z380+AA379</f>
        <v>0.249769047619048</v>
      </c>
      <c r="AB380" s="163" t="n">
        <f aca="false">+AA380+AB379</f>
        <v>0.299785714285714</v>
      </c>
      <c r="AC380" s="163" t="n">
        <f aca="false">+AB380+AC379</f>
        <v>0.349802380952381</v>
      </c>
      <c r="AD380" s="163" t="n">
        <f aca="false">+AC380+AD379</f>
        <v>0.399819047619048</v>
      </c>
      <c r="AE380" s="163" t="n">
        <f aca="false">+AD380+AE379</f>
        <v>0.449835714285714</v>
      </c>
      <c r="AF380" s="164" t="n">
        <f aca="false">+AE380+AF379</f>
        <v>0.499852380952381</v>
      </c>
      <c r="AG380" s="163" t="n">
        <f aca="false">+AF380+AG379</f>
        <v>0.549869047619048</v>
      </c>
      <c r="AH380" s="163" t="n">
        <f aca="false">+AG380+AH379</f>
        <v>0.599885714285714</v>
      </c>
      <c r="AI380" s="163" t="n">
        <f aca="false">+AH380+AI379</f>
        <v>0.649902380952381</v>
      </c>
      <c r="AJ380" s="163" t="n">
        <f aca="false">+AI380+AJ379</f>
        <v>0.699919047619048</v>
      </c>
      <c r="AK380" s="163" t="n">
        <f aca="false">+AJ380+AK379</f>
        <v>0.749935714285714</v>
      </c>
      <c r="AL380" s="163" t="n">
        <f aca="false">+AK380+AL379</f>
        <v>0.799952380952381</v>
      </c>
      <c r="AM380" s="163" t="n">
        <f aca="false">+AL380+AM379</f>
        <v>0.849969047619048</v>
      </c>
      <c r="AN380" s="163" t="n">
        <f aca="false">+AM380+AN379</f>
        <v>0.899985714285715</v>
      </c>
      <c r="AO380" s="163" t="n">
        <f aca="false">+AN380+AO379</f>
        <v>0.950002380952381</v>
      </c>
      <c r="AP380" s="163" t="n">
        <f aca="false">+AO380+AP379</f>
        <v>0.950002380952381</v>
      </c>
      <c r="AQ380" s="163" t="n">
        <f aca="false">+AP380+AQ379</f>
        <v>0.950002380952381</v>
      </c>
      <c r="AR380" s="163" t="n">
        <f aca="false">+AQ380+AR379</f>
        <v>0.950002380952381</v>
      </c>
      <c r="AS380" s="163" t="n">
        <f aca="false">+AR380+AS379</f>
        <v>0.950002380952381</v>
      </c>
      <c r="AT380" s="163" t="n">
        <f aca="false">+AS380+AT379</f>
        <v>1.00000238095238</v>
      </c>
      <c r="AU380" s="163" t="n">
        <f aca="false">+AT380+AU379</f>
        <v>1.00000238095238</v>
      </c>
      <c r="AV380" s="163" t="n">
        <f aca="false">+AU380+AV379</f>
        <v>1.00000238095238</v>
      </c>
      <c r="AW380" s="163" t="n">
        <f aca="false">+AV380+AW379</f>
        <v>1.00000238095238</v>
      </c>
      <c r="AX380" s="163" t="n">
        <f aca="false">+AW380+AX379</f>
        <v>1.00000238095238</v>
      </c>
      <c r="AY380" s="163" t="n">
        <f aca="false">+AX380+AY379</f>
        <v>1.00000238095238</v>
      </c>
      <c r="AZ380" s="163" t="n">
        <f aca="false">+AY380+AZ379</f>
        <v>1.00000238095238</v>
      </c>
      <c r="BA380" s="163" t="n">
        <f aca="false">+AZ380+BA379</f>
        <v>1.00000238095238</v>
      </c>
      <c r="BB380" s="163" t="n">
        <f aca="false">+BA380+BB379</f>
        <v>1.00000238095238</v>
      </c>
      <c r="BC380" s="165"/>
      <c r="BD380" s="162"/>
    </row>
    <row r="381" customFormat="false" ht="12.75" hidden="false" customHeight="false" outlineLevel="0" collapsed="false">
      <c r="A381" s="155"/>
      <c r="B381" s="162" t="s">
        <v>130</v>
      </c>
      <c r="C381" s="157"/>
      <c r="D381" s="163" t="n">
        <v>0</v>
      </c>
      <c r="E381" s="163" t="n">
        <v>0</v>
      </c>
      <c r="F381" s="163" t="n">
        <v>0</v>
      </c>
      <c r="G381" s="163" t="n">
        <v>0</v>
      </c>
      <c r="H381" s="163" t="n">
        <v>0</v>
      </c>
      <c r="I381" s="163" t="n">
        <v>0</v>
      </c>
      <c r="J381" s="163" t="n">
        <v>0</v>
      </c>
      <c r="K381" s="163" t="n">
        <v>0</v>
      </c>
      <c r="L381" s="163" t="n">
        <v>0</v>
      </c>
      <c r="M381" s="163" t="n">
        <v>0</v>
      </c>
      <c r="N381" s="163" t="n">
        <v>0.05</v>
      </c>
      <c r="O381" s="163" t="n">
        <v>0</v>
      </c>
      <c r="P381" s="163" t="n">
        <v>0</v>
      </c>
      <c r="Q381" s="163" t="n">
        <v>0</v>
      </c>
      <c r="R381" s="163" t="n">
        <v>0</v>
      </c>
      <c r="S381" s="163" t="n">
        <v>0</v>
      </c>
      <c r="T381" s="163" t="n">
        <v>0</v>
      </c>
      <c r="U381" s="163" t="n">
        <v>0</v>
      </c>
      <c r="V381" s="163" t="n">
        <v>0</v>
      </c>
      <c r="W381" s="163" t="n">
        <v>0</v>
      </c>
      <c r="X381" s="163" t="n">
        <f aca="false">+(0.34-0.05)/18</f>
        <v>0.0161111111111111</v>
      </c>
      <c r="Y381" s="163" t="n">
        <f aca="false">+(0.34-0.05)/18</f>
        <v>0.0161111111111111</v>
      </c>
      <c r="Z381" s="163" t="n">
        <f aca="false">+(0.34-0.05)/18</f>
        <v>0.0161111111111111</v>
      </c>
      <c r="AA381" s="163" t="n">
        <f aca="false">+(0.34-0.05)/18</f>
        <v>0.0161111111111111</v>
      </c>
      <c r="AB381" s="163" t="n">
        <f aca="false">+(0.34-0.05)/18</f>
        <v>0.0161111111111111</v>
      </c>
      <c r="AC381" s="163" t="n">
        <f aca="false">+(0.34-0.05)/18</f>
        <v>0.0161111111111111</v>
      </c>
      <c r="AD381" s="163" t="n">
        <f aca="false">+(0.34-0.05)/18</f>
        <v>0.0161111111111111</v>
      </c>
      <c r="AE381" s="163" t="n">
        <f aca="false">+(0.34-0.05)/18</f>
        <v>0.0161111111111111</v>
      </c>
      <c r="AF381" s="164" t="n">
        <f aca="false">+(0.34-0.05)/18</f>
        <v>0.0161111111111111</v>
      </c>
      <c r="AG381" s="163" t="n">
        <f aca="false">+(0.34-0.05)/18</f>
        <v>0.0161111111111111</v>
      </c>
      <c r="AH381" s="163" t="n">
        <f aca="false">+(0.34-0.05)/18</f>
        <v>0.0161111111111111</v>
      </c>
      <c r="AI381" s="163" t="n">
        <f aca="false">+(0.34-0.05)/18</f>
        <v>0.0161111111111111</v>
      </c>
      <c r="AJ381" s="163" t="n">
        <f aca="false">+(0.34-0.05)/18</f>
        <v>0.0161111111111111</v>
      </c>
      <c r="AK381" s="163" t="n">
        <f aca="false">+(0.34-0.05)/18</f>
        <v>0.0161111111111111</v>
      </c>
      <c r="AL381" s="163" t="n">
        <f aca="false">+(0.34-0.05)/18</f>
        <v>0.0161111111111111</v>
      </c>
      <c r="AM381" s="163" t="n">
        <f aca="false">+(0.34-0.05)/18</f>
        <v>0.0161111111111111</v>
      </c>
      <c r="AN381" s="163" t="n">
        <f aca="false">+(0.34-0.05)/18</f>
        <v>0.0161111111111111</v>
      </c>
      <c r="AO381" s="163" t="n">
        <f aca="false">+(0.34-0.05)/18</f>
        <v>0.0161111111111111</v>
      </c>
      <c r="AP381" s="163" t="n">
        <v>0.66</v>
      </c>
      <c r="AQ381" s="163" t="n">
        <v>0</v>
      </c>
      <c r="AR381" s="163" t="n">
        <v>0</v>
      </c>
      <c r="AS381" s="163" t="n">
        <v>0</v>
      </c>
      <c r="AT381" s="163" t="n">
        <v>0</v>
      </c>
      <c r="AU381" s="163" t="n">
        <v>0</v>
      </c>
      <c r="AV381" s="163" t="n">
        <v>0</v>
      </c>
      <c r="AW381" s="163" t="n">
        <v>0</v>
      </c>
      <c r="AX381" s="163" t="n">
        <v>0</v>
      </c>
      <c r="AY381" s="163" t="n">
        <v>0</v>
      </c>
      <c r="AZ381" s="163" t="n">
        <v>0</v>
      </c>
      <c r="BA381" s="163" t="n">
        <v>0</v>
      </c>
      <c r="BB381" s="163" t="n">
        <v>0</v>
      </c>
      <c r="BC381" s="165" t="n">
        <f aca="false">SUM(N381:BB381)</f>
        <v>1</v>
      </c>
      <c r="BD381" s="162"/>
    </row>
    <row r="382" customFormat="false" ht="12.75" hidden="false" customHeight="false" outlineLevel="0" collapsed="false">
      <c r="A382" s="155"/>
      <c r="B382" s="162" t="s">
        <v>131</v>
      </c>
      <c r="C382" s="157"/>
      <c r="D382" s="163" t="n">
        <f aca="false">+D381</f>
        <v>0</v>
      </c>
      <c r="E382" s="163" t="n">
        <f aca="false">+D382+E381</f>
        <v>0</v>
      </c>
      <c r="F382" s="163" t="n">
        <f aca="false">+E382+F381</f>
        <v>0</v>
      </c>
      <c r="G382" s="163" t="n">
        <f aca="false">+F382+G381</f>
        <v>0</v>
      </c>
      <c r="H382" s="163" t="n">
        <f aca="false">+G382+H381</f>
        <v>0</v>
      </c>
      <c r="I382" s="163" t="n">
        <f aca="false">+H382+I381</f>
        <v>0</v>
      </c>
      <c r="J382" s="163" t="n">
        <f aca="false">+I382+J381</f>
        <v>0</v>
      </c>
      <c r="K382" s="163" t="n">
        <f aca="false">+J382+K381</f>
        <v>0</v>
      </c>
      <c r="L382" s="163" t="n">
        <f aca="false">+K382+L381</f>
        <v>0</v>
      </c>
      <c r="M382" s="163" t="n">
        <f aca="false">+L382+M381</f>
        <v>0</v>
      </c>
      <c r="N382" s="163" t="n">
        <f aca="false">+M382+N381</f>
        <v>0.05</v>
      </c>
      <c r="O382" s="163" t="n">
        <f aca="false">+N382+O381</f>
        <v>0.05</v>
      </c>
      <c r="P382" s="163" t="n">
        <f aca="false">+O382+P381</f>
        <v>0.05</v>
      </c>
      <c r="Q382" s="163" t="n">
        <f aca="false">+P382+Q381</f>
        <v>0.05</v>
      </c>
      <c r="R382" s="163" t="n">
        <f aca="false">+Q382+R381</f>
        <v>0.05</v>
      </c>
      <c r="S382" s="163" t="n">
        <f aca="false">+R382+S381</f>
        <v>0.05</v>
      </c>
      <c r="T382" s="163" t="n">
        <f aca="false">+S382+T381</f>
        <v>0.05</v>
      </c>
      <c r="U382" s="163" t="n">
        <f aca="false">+T382+U381</f>
        <v>0.05</v>
      </c>
      <c r="V382" s="163" t="n">
        <f aca="false">+U382+V381</f>
        <v>0.05</v>
      </c>
      <c r="W382" s="163" t="n">
        <f aca="false">+V382+W381</f>
        <v>0.05</v>
      </c>
      <c r="X382" s="163" t="n">
        <f aca="false">+W382+X381</f>
        <v>0.0661111111111111</v>
      </c>
      <c r="Y382" s="163" t="n">
        <f aca="false">+X382+Y381</f>
        <v>0.0822222222222222</v>
      </c>
      <c r="Z382" s="163" t="n">
        <f aca="false">+Y382+Z381</f>
        <v>0.0983333333333334</v>
      </c>
      <c r="AA382" s="163" t="n">
        <f aca="false">+Z382+AA381</f>
        <v>0.114444444444444</v>
      </c>
      <c r="AB382" s="163" t="n">
        <f aca="false">+AA382+AB381</f>
        <v>0.130555555555556</v>
      </c>
      <c r="AC382" s="163" t="n">
        <f aca="false">+AB382+AC381</f>
        <v>0.146666666666667</v>
      </c>
      <c r="AD382" s="163" t="n">
        <f aca="false">+AC382+AD381</f>
        <v>0.162777777777778</v>
      </c>
      <c r="AE382" s="163" t="n">
        <f aca="false">+AD382+AE381</f>
        <v>0.178888888888889</v>
      </c>
      <c r="AF382" s="164" t="n">
        <f aca="false">+AE382+AF381</f>
        <v>0.195</v>
      </c>
      <c r="AG382" s="163" t="n">
        <f aca="false">+AF382+AG381</f>
        <v>0.211111111111111</v>
      </c>
      <c r="AH382" s="163" t="n">
        <f aca="false">+AG382+AH381</f>
        <v>0.227222222222222</v>
      </c>
      <c r="AI382" s="163" t="n">
        <f aca="false">+AH382+AI381</f>
        <v>0.243333333333333</v>
      </c>
      <c r="AJ382" s="163" t="n">
        <f aca="false">+AI382+AJ381</f>
        <v>0.259444444444444</v>
      </c>
      <c r="AK382" s="163" t="n">
        <f aca="false">+AJ382+AK381</f>
        <v>0.275555555555556</v>
      </c>
      <c r="AL382" s="163" t="n">
        <f aca="false">+AK382+AL381</f>
        <v>0.291666666666667</v>
      </c>
      <c r="AM382" s="163" t="n">
        <f aca="false">+AL382+AM381</f>
        <v>0.307777777777778</v>
      </c>
      <c r="AN382" s="163" t="n">
        <f aca="false">+AM382+AN381</f>
        <v>0.323888888888889</v>
      </c>
      <c r="AO382" s="163" t="n">
        <f aca="false">+AN382+AO381</f>
        <v>0.34</v>
      </c>
      <c r="AP382" s="163" t="n">
        <f aca="false">+AO382+AP381</f>
        <v>1</v>
      </c>
      <c r="AQ382" s="163" t="n">
        <f aca="false">+AP382+AQ381</f>
        <v>1</v>
      </c>
      <c r="AR382" s="163" t="n">
        <f aca="false">+AQ382+AR381</f>
        <v>1</v>
      </c>
      <c r="AS382" s="163" t="n">
        <f aca="false">+AR382+AS381</f>
        <v>1</v>
      </c>
      <c r="AT382" s="163" t="n">
        <f aca="false">+AS382+AT381</f>
        <v>1</v>
      </c>
      <c r="AU382" s="163" t="n">
        <f aca="false">+AT382+AU381</f>
        <v>1</v>
      </c>
      <c r="AV382" s="163" t="n">
        <f aca="false">+AU382+AV381</f>
        <v>1</v>
      </c>
      <c r="AW382" s="163" t="n">
        <f aca="false">+AV382+AW381</f>
        <v>1</v>
      </c>
      <c r="AX382" s="163" t="n">
        <f aca="false">+AW382+AX381</f>
        <v>1</v>
      </c>
      <c r="AY382" s="163" t="n">
        <f aca="false">+AX382+AY381</f>
        <v>1</v>
      </c>
      <c r="AZ382" s="163" t="n">
        <f aca="false">+AY382+AZ381</f>
        <v>1</v>
      </c>
      <c r="BA382" s="163" t="n">
        <f aca="false">+AZ382+BA381</f>
        <v>1</v>
      </c>
      <c r="BB382" s="163" t="n">
        <f aca="false">+BA382+BB381</f>
        <v>1</v>
      </c>
      <c r="BC382" s="165"/>
      <c r="BD382" s="162"/>
    </row>
    <row r="383" customFormat="false" ht="12.75" hidden="false" customHeight="false" outlineLevel="0" collapsed="false">
      <c r="A383" s="155"/>
      <c r="B383" s="167"/>
      <c r="C383" s="157"/>
      <c r="D383" s="168"/>
      <c r="E383" s="168"/>
      <c r="F383" s="168"/>
      <c r="G383" s="168"/>
      <c r="H383" s="168"/>
      <c r="I383" s="168"/>
      <c r="J383" s="168"/>
      <c r="K383" s="168"/>
      <c r="L383" s="168"/>
      <c r="M383" s="168"/>
      <c r="N383" s="168"/>
      <c r="O383" s="168"/>
      <c r="P383" s="168"/>
      <c r="Q383" s="168"/>
      <c r="R383" s="168"/>
      <c r="S383" s="168"/>
      <c r="T383" s="168"/>
      <c r="U383" s="168"/>
      <c r="V383" s="168"/>
      <c r="W383" s="168"/>
      <c r="X383" s="168"/>
      <c r="Y383" s="168"/>
      <c r="Z383" s="168"/>
      <c r="AA383" s="168"/>
      <c r="AB383" s="168"/>
      <c r="AC383" s="168"/>
      <c r="AD383" s="168"/>
      <c r="AE383" s="168"/>
      <c r="AF383" s="169"/>
      <c r="AG383" s="168"/>
      <c r="AH383" s="168"/>
      <c r="AI383" s="168"/>
      <c r="AJ383" s="168"/>
      <c r="AK383" s="168"/>
      <c r="AL383" s="168"/>
      <c r="AM383" s="168"/>
      <c r="AN383" s="168"/>
      <c r="AO383" s="168"/>
      <c r="AP383" s="168"/>
      <c r="AQ383" s="168"/>
      <c r="AR383" s="168"/>
      <c r="AS383" s="168"/>
      <c r="AT383" s="168"/>
      <c r="AU383" s="168"/>
      <c r="AV383" s="168"/>
      <c r="AW383" s="168"/>
      <c r="AX383" s="168"/>
      <c r="AY383" s="168"/>
      <c r="AZ383" s="168"/>
      <c r="BA383" s="168"/>
      <c r="BB383" s="168"/>
      <c r="BC383" s="170"/>
      <c r="BD383" s="167"/>
    </row>
    <row r="384" customFormat="false" ht="12.75" hidden="false" customHeight="false" outlineLevel="0" collapsed="false">
      <c r="A384" s="155"/>
      <c r="B384" s="172" t="s">
        <v>132</v>
      </c>
      <c r="C384" s="173" t="n">
        <v>14.2</v>
      </c>
      <c r="D384" s="174" t="n">
        <f aca="false">+D380*$C384</f>
        <v>0</v>
      </c>
      <c r="E384" s="174" t="n">
        <f aca="false">+E380*$C384</f>
        <v>0</v>
      </c>
      <c r="F384" s="174" t="n">
        <f aca="false">+F380*$C384</f>
        <v>0</v>
      </c>
      <c r="G384" s="174" t="n">
        <f aca="false">+G380*$C384</f>
        <v>0</v>
      </c>
      <c r="H384" s="174" t="n">
        <f aca="false">+H380*$C384</f>
        <v>0</v>
      </c>
      <c r="I384" s="174" t="n">
        <f aca="false">+I380*$C384</f>
        <v>0</v>
      </c>
      <c r="J384" s="174" t="n">
        <f aca="false">+J380*$C384</f>
        <v>0</v>
      </c>
      <c r="K384" s="174" t="n">
        <f aca="false">+K380*$C384</f>
        <v>0</v>
      </c>
      <c r="L384" s="174" t="n">
        <f aca="false">+L380*$C384</f>
        <v>0</v>
      </c>
      <c r="M384" s="174" t="n">
        <f aca="false">+M380*$C384</f>
        <v>0</v>
      </c>
      <c r="N384" s="174" t="n">
        <f aca="false">+N380*$C384</f>
        <v>0.705773809523809</v>
      </c>
      <c r="O384" s="174" t="n">
        <f aca="false">+O380*$C384</f>
        <v>0.705773809523809</v>
      </c>
      <c r="P384" s="174" t="n">
        <f aca="false">+P380*$C384</f>
        <v>0.705773809523809</v>
      </c>
      <c r="Q384" s="174" t="n">
        <f aca="false">+Q380*$C384</f>
        <v>0.705773809523809</v>
      </c>
      <c r="R384" s="174" t="n">
        <f aca="false">+R380*$C384</f>
        <v>0.705773809523809</v>
      </c>
      <c r="S384" s="174" t="n">
        <f aca="false">+S380*$C384</f>
        <v>0.705773809523809</v>
      </c>
      <c r="T384" s="174" t="n">
        <f aca="false">+T380*$C384</f>
        <v>0.705773809523809</v>
      </c>
      <c r="U384" s="174" t="n">
        <f aca="false">+U380*$C384</f>
        <v>0.705773809523809</v>
      </c>
      <c r="V384" s="174" t="n">
        <f aca="false">+V380*$C384</f>
        <v>0.705773809523809</v>
      </c>
      <c r="W384" s="174" t="n">
        <f aca="false">+W380*$C384</f>
        <v>0.705773809523809</v>
      </c>
      <c r="X384" s="174" t="n">
        <f aca="false">+X380*$C384</f>
        <v>1.41601047619048</v>
      </c>
      <c r="Y384" s="174" t="n">
        <f aca="false">+Y380*$C384</f>
        <v>2.12624714285714</v>
      </c>
      <c r="Z384" s="174" t="n">
        <f aca="false">+Z380*$C384</f>
        <v>2.83648380952381</v>
      </c>
      <c r="AA384" s="174" t="n">
        <f aca="false">+AA380*$C384</f>
        <v>3.54672047619048</v>
      </c>
      <c r="AB384" s="174" t="n">
        <f aca="false">+AB380*$C384</f>
        <v>4.25695714285714</v>
      </c>
      <c r="AC384" s="174" t="n">
        <f aca="false">+AC380*$C384</f>
        <v>4.96719380952381</v>
      </c>
      <c r="AD384" s="174" t="n">
        <f aca="false">+AD380*$C384</f>
        <v>5.67743047619048</v>
      </c>
      <c r="AE384" s="174" t="n">
        <f aca="false">+AE380*$C384</f>
        <v>6.38766714285714</v>
      </c>
      <c r="AF384" s="175" t="n">
        <f aca="false">+AF380*$C384</f>
        <v>7.09790380952381</v>
      </c>
      <c r="AG384" s="174" t="n">
        <f aca="false">+AG380*$C384</f>
        <v>7.80814047619047</v>
      </c>
      <c r="AH384" s="174" t="n">
        <f aca="false">+AH380*$C384</f>
        <v>8.51837714285714</v>
      </c>
      <c r="AI384" s="174" t="n">
        <f aca="false">+AI380*$C384</f>
        <v>9.22861380952381</v>
      </c>
      <c r="AJ384" s="174" t="n">
        <f aca="false">+AJ380*$C384</f>
        <v>9.93885047619048</v>
      </c>
      <c r="AK384" s="174" t="n">
        <f aca="false">+AK380*$C384</f>
        <v>10.6490871428571</v>
      </c>
      <c r="AL384" s="174" t="n">
        <f aca="false">+AL380*$C384</f>
        <v>11.3593238095238</v>
      </c>
      <c r="AM384" s="174" t="n">
        <f aca="false">+AM380*$C384</f>
        <v>12.0695604761905</v>
      </c>
      <c r="AN384" s="174" t="n">
        <f aca="false">+AN380*$C384</f>
        <v>12.7797971428571</v>
      </c>
      <c r="AO384" s="174" t="n">
        <f aca="false">+AO380*$C384</f>
        <v>13.4900338095238</v>
      </c>
      <c r="AP384" s="174" t="n">
        <f aca="false">+AP380*$C384</f>
        <v>13.4900338095238</v>
      </c>
      <c r="AQ384" s="174" t="n">
        <f aca="false">+AQ380*$C384</f>
        <v>13.4900338095238</v>
      </c>
      <c r="AR384" s="174" t="n">
        <f aca="false">+AR380*$C384</f>
        <v>13.4900338095238</v>
      </c>
      <c r="AS384" s="174" t="n">
        <f aca="false">+AS380*$C384</f>
        <v>13.4900338095238</v>
      </c>
      <c r="AT384" s="174" t="n">
        <f aca="false">+AT380*$C384</f>
        <v>14.2000338095238</v>
      </c>
      <c r="AU384" s="174" t="n">
        <f aca="false">+AU380*$C384</f>
        <v>14.2000338095238</v>
      </c>
      <c r="AV384" s="174" t="n">
        <f aca="false">+AV380*$C384</f>
        <v>14.2000338095238</v>
      </c>
      <c r="AW384" s="174" t="n">
        <f aca="false">+AW380*$C384</f>
        <v>14.2000338095238</v>
      </c>
      <c r="AX384" s="174" t="n">
        <f aca="false">+AX380*$C384</f>
        <v>14.2000338095238</v>
      </c>
      <c r="AY384" s="174" t="n">
        <f aca="false">+AY380*$C384</f>
        <v>14.2000338095238</v>
      </c>
      <c r="AZ384" s="174" t="n">
        <f aca="false">+AZ380*$C384</f>
        <v>14.2000338095238</v>
      </c>
      <c r="BA384" s="174" t="n">
        <f aca="false">+BA380*$C384</f>
        <v>14.2000338095238</v>
      </c>
      <c r="BB384" s="174" t="n">
        <f aca="false">+BB380*$C384</f>
        <v>14.2000338095238</v>
      </c>
      <c r="BC384" s="176"/>
      <c r="BD384" s="177"/>
      <c r="BE384" s="177"/>
      <c r="BF384" s="177"/>
      <c r="BG384" s="177"/>
      <c r="BH384" s="177"/>
      <c r="BI384" s="177"/>
      <c r="BJ384" s="177"/>
      <c r="BK384" s="177"/>
      <c r="BL384" s="177"/>
      <c r="BM384" s="177"/>
      <c r="BN384" s="177"/>
      <c r="BO384" s="177"/>
      <c r="BP384" s="177"/>
      <c r="BQ384" s="177"/>
      <c r="BR384" s="177"/>
      <c r="BS384" s="177"/>
      <c r="BT384" s="177"/>
      <c r="BU384" s="177"/>
      <c r="BV384" s="177"/>
      <c r="BW384" s="177"/>
      <c r="BX384" s="177"/>
      <c r="BY384" s="177"/>
      <c r="BZ384" s="177"/>
      <c r="CA384" s="177"/>
      <c r="CB384" s="177"/>
      <c r="CC384" s="177"/>
      <c r="CD384" s="177"/>
      <c r="CE384" s="177"/>
      <c r="CF384" s="177"/>
      <c r="CG384" s="177"/>
      <c r="CH384" s="177"/>
      <c r="CI384" s="177"/>
      <c r="CJ384" s="177"/>
      <c r="CK384" s="177"/>
    </row>
    <row r="385" customFormat="false" ht="13.5" hidden="false" customHeight="false" outlineLevel="0" collapsed="false">
      <c r="A385" s="155"/>
      <c r="B385" s="178" t="s">
        <v>133</v>
      </c>
      <c r="C385" s="179" t="str">
        <f aca="false">+'NTP or Sold'!B39</f>
        <v>Committed</v>
      </c>
      <c r="D385" s="180" t="n">
        <f aca="false">+D382*$C384</f>
        <v>0</v>
      </c>
      <c r="E385" s="180" t="n">
        <f aca="false">+E382*$C384</f>
        <v>0</v>
      </c>
      <c r="F385" s="180" t="n">
        <f aca="false">+F382*$C384</f>
        <v>0</v>
      </c>
      <c r="G385" s="180" t="n">
        <f aca="false">+G382*$C384</f>
        <v>0</v>
      </c>
      <c r="H385" s="180" t="n">
        <f aca="false">+H382*$C384</f>
        <v>0</v>
      </c>
      <c r="I385" s="180" t="n">
        <f aca="false">+I382*$C384</f>
        <v>0</v>
      </c>
      <c r="J385" s="180" t="n">
        <f aca="false">+J382*$C384</f>
        <v>0</v>
      </c>
      <c r="K385" s="180" t="n">
        <f aca="false">+K382*$C384</f>
        <v>0</v>
      </c>
      <c r="L385" s="180" t="n">
        <f aca="false">+L382*$C384</f>
        <v>0</v>
      </c>
      <c r="M385" s="180" t="n">
        <f aca="false">+M382*$C384</f>
        <v>0</v>
      </c>
      <c r="N385" s="180" t="n">
        <f aca="false">+N382*$C384</f>
        <v>0.71</v>
      </c>
      <c r="O385" s="180" t="n">
        <f aca="false">+O382*$C384</f>
        <v>0.71</v>
      </c>
      <c r="P385" s="180" t="n">
        <f aca="false">+P382*$C384</f>
        <v>0.71</v>
      </c>
      <c r="Q385" s="180" t="n">
        <f aca="false">+Q382*$C384</f>
        <v>0.71</v>
      </c>
      <c r="R385" s="180" t="n">
        <f aca="false">+R382*$C384</f>
        <v>0.71</v>
      </c>
      <c r="S385" s="180" t="n">
        <f aca="false">+S382*$C384</f>
        <v>0.71</v>
      </c>
      <c r="T385" s="180" t="n">
        <f aca="false">+T382*$C384</f>
        <v>0.71</v>
      </c>
      <c r="U385" s="180" t="n">
        <f aca="false">+U382*$C384</f>
        <v>0.71</v>
      </c>
      <c r="V385" s="180" t="n">
        <f aca="false">+V382*$C384</f>
        <v>0.71</v>
      </c>
      <c r="W385" s="180" t="n">
        <f aca="false">+W382*$C384</f>
        <v>0.71</v>
      </c>
      <c r="X385" s="180" t="n">
        <f aca="false">+X382*$C384</f>
        <v>0.938777777777778</v>
      </c>
      <c r="Y385" s="180" t="n">
        <f aca="false">+Y382*$C384</f>
        <v>1.16755555555556</v>
      </c>
      <c r="Z385" s="180" t="n">
        <f aca="false">+Z382*$C384</f>
        <v>1.39633333333333</v>
      </c>
      <c r="AA385" s="180" t="n">
        <f aca="false">+AA382*$C384</f>
        <v>1.62511111111111</v>
      </c>
      <c r="AB385" s="180" t="n">
        <f aca="false">+AB382*$C384</f>
        <v>1.85388888888889</v>
      </c>
      <c r="AC385" s="180" t="n">
        <f aca="false">+AC382*$C384</f>
        <v>2.08266666666667</v>
      </c>
      <c r="AD385" s="180" t="n">
        <f aca="false">+AD382*$C384</f>
        <v>2.31144444444444</v>
      </c>
      <c r="AE385" s="180" t="n">
        <f aca="false">+AE382*$C384</f>
        <v>2.54022222222222</v>
      </c>
      <c r="AF385" s="181" t="n">
        <f aca="false">+AF382*$C384</f>
        <v>2.769</v>
      </c>
      <c r="AG385" s="180" t="n">
        <f aca="false">+AG382*$C384</f>
        <v>2.99777777777778</v>
      </c>
      <c r="AH385" s="180" t="n">
        <f aca="false">+AH382*$C384</f>
        <v>3.22655555555556</v>
      </c>
      <c r="AI385" s="180" t="n">
        <f aca="false">+AI382*$C384</f>
        <v>3.45533333333333</v>
      </c>
      <c r="AJ385" s="180" t="n">
        <f aca="false">+AJ382*$C384</f>
        <v>3.68411111111111</v>
      </c>
      <c r="AK385" s="180" t="n">
        <f aca="false">+AK382*$C384</f>
        <v>3.91288888888889</v>
      </c>
      <c r="AL385" s="180" t="n">
        <f aca="false">+AL382*$C384</f>
        <v>4.14166666666667</v>
      </c>
      <c r="AM385" s="180" t="n">
        <f aca="false">+AM382*$C384</f>
        <v>4.37044444444445</v>
      </c>
      <c r="AN385" s="180" t="n">
        <f aca="false">+AN382*$C384</f>
        <v>4.59922222222222</v>
      </c>
      <c r="AO385" s="180" t="n">
        <f aca="false">+AO382*$C384</f>
        <v>4.828</v>
      </c>
      <c r="AP385" s="180" t="n">
        <f aca="false">+AP382*$C384</f>
        <v>14.2</v>
      </c>
      <c r="AQ385" s="180" t="n">
        <f aca="false">+AQ382*$C384</f>
        <v>14.2</v>
      </c>
      <c r="AR385" s="180" t="n">
        <f aca="false">+AR382*$C384</f>
        <v>14.2</v>
      </c>
      <c r="AS385" s="180" t="n">
        <f aca="false">+AS382*$C384</f>
        <v>14.2</v>
      </c>
      <c r="AT385" s="180" t="n">
        <f aca="false">+AT382*$C384</f>
        <v>14.2</v>
      </c>
      <c r="AU385" s="180" t="n">
        <f aca="false">+AU382*$C384</f>
        <v>14.2</v>
      </c>
      <c r="AV385" s="180" t="n">
        <f aca="false">+AV382*$C384</f>
        <v>14.2</v>
      </c>
      <c r="AW385" s="180" t="n">
        <f aca="false">+AW382*$C384</f>
        <v>14.2</v>
      </c>
      <c r="AX385" s="180" t="n">
        <f aca="false">+AX382*$C384</f>
        <v>14.2</v>
      </c>
      <c r="AY385" s="180" t="n">
        <f aca="false">+AY382*$C384</f>
        <v>14.2</v>
      </c>
      <c r="AZ385" s="180" t="n">
        <f aca="false">+AZ382*$C384</f>
        <v>14.2</v>
      </c>
      <c r="BA385" s="180" t="n">
        <f aca="false">+BA382*$C384</f>
        <v>14.2</v>
      </c>
      <c r="BB385" s="180" t="n">
        <f aca="false">+BB382*$C384</f>
        <v>14.2</v>
      </c>
      <c r="BC385" s="182"/>
      <c r="BD385" s="183"/>
      <c r="BE385" s="183"/>
      <c r="BF385" s="183"/>
      <c r="BG385" s="183"/>
      <c r="BH385" s="183"/>
      <c r="BI385" s="183"/>
      <c r="BJ385" s="183"/>
      <c r="BK385" s="183"/>
      <c r="BL385" s="183"/>
      <c r="BM385" s="183"/>
      <c r="BN385" s="183"/>
      <c r="BO385" s="183"/>
      <c r="BP385" s="183"/>
      <c r="BQ385" s="183"/>
      <c r="BR385" s="183"/>
      <c r="BS385" s="183"/>
      <c r="BT385" s="183"/>
      <c r="BU385" s="183"/>
      <c r="BV385" s="183"/>
      <c r="BW385" s="183"/>
      <c r="BX385" s="183"/>
      <c r="BY385" s="183"/>
      <c r="BZ385" s="183"/>
      <c r="CA385" s="183"/>
      <c r="CB385" s="183"/>
      <c r="CC385" s="183"/>
      <c r="CD385" s="183"/>
      <c r="CE385" s="183"/>
      <c r="CF385" s="183"/>
      <c r="CG385" s="183"/>
      <c r="CH385" s="183"/>
      <c r="CI385" s="183"/>
      <c r="CJ385" s="183"/>
      <c r="CK385" s="183"/>
    </row>
    <row r="386" customFormat="false" ht="15" hidden="false" customHeight="true" outlineLevel="0" collapsed="false">
      <c r="A386" s="155" t="n">
        <f aca="false">+'Cost Cancel Details'!A52+1</f>
        <v>8</v>
      </c>
      <c r="B386" s="184" t="str">
        <f aca="false">+'NTP or Sold'!G44</f>
        <v>7FA - now simple cycle</v>
      </c>
      <c r="C386" s="185" t="str">
        <f aca="false">+'NTP or Sold'!S44</f>
        <v>NEPCO / NESCO - Goldendale (EECC)</v>
      </c>
      <c r="D386" s="186"/>
      <c r="E386" s="186"/>
      <c r="F386" s="186"/>
      <c r="G386" s="186"/>
      <c r="H386" s="186"/>
      <c r="I386" s="186"/>
      <c r="J386" s="186"/>
      <c r="K386" s="186"/>
      <c r="L386" s="186"/>
      <c r="M386" s="186"/>
      <c r="N386" s="186"/>
      <c r="O386" s="186"/>
      <c r="P386" s="186"/>
      <c r="Q386" s="186"/>
      <c r="R386" s="186"/>
      <c r="S386" s="186"/>
      <c r="T386" s="186"/>
      <c r="U386" s="186"/>
      <c r="V386" s="186"/>
      <c r="W386" s="186"/>
      <c r="X386" s="186"/>
      <c r="Y386" s="186"/>
      <c r="Z386" s="186"/>
      <c r="AA386" s="186"/>
      <c r="AB386" s="186"/>
      <c r="AC386" s="186"/>
      <c r="AD386" s="186"/>
      <c r="AE386" s="186"/>
      <c r="AF386" s="186"/>
      <c r="AG386" s="186"/>
      <c r="AH386" s="159"/>
      <c r="AI386" s="186"/>
      <c r="AJ386" s="186"/>
      <c r="AK386" s="186"/>
      <c r="AL386" s="186"/>
      <c r="AM386" s="186"/>
      <c r="AN386" s="186"/>
      <c r="AO386" s="186"/>
      <c r="AP386" s="186"/>
      <c r="AQ386" s="186"/>
      <c r="AR386" s="186"/>
      <c r="AS386" s="186"/>
      <c r="AT386" s="186"/>
      <c r="AU386" s="186"/>
      <c r="AV386" s="186"/>
      <c r="AW386" s="186"/>
      <c r="AX386" s="186"/>
      <c r="AY386" s="186"/>
      <c r="AZ386" s="186"/>
      <c r="BA386" s="186"/>
      <c r="BB386" s="186"/>
      <c r="BC386" s="187"/>
    </row>
    <row r="387" customFormat="false" ht="12.75" hidden="false" customHeight="false" outlineLevel="0" collapsed="false">
      <c r="A387" s="155"/>
      <c r="B387" s="189" t="s">
        <v>128</v>
      </c>
      <c r="C387" s="185"/>
      <c r="D387" s="190" t="n">
        <v>0</v>
      </c>
      <c r="E387" s="190" t="n">
        <v>0</v>
      </c>
      <c r="F387" s="190" t="n">
        <v>0</v>
      </c>
      <c r="G387" s="190" t="n">
        <v>0</v>
      </c>
      <c r="H387" s="190" t="n">
        <v>0</v>
      </c>
      <c r="I387" s="190" t="n">
        <v>0</v>
      </c>
      <c r="J387" s="190" t="n">
        <v>0</v>
      </c>
      <c r="K387" s="190" t="n">
        <v>0</v>
      </c>
      <c r="L387" s="190" t="n">
        <v>0</v>
      </c>
      <c r="M387" s="190" t="n">
        <v>0</v>
      </c>
      <c r="N387" s="190" t="n">
        <v>0</v>
      </c>
      <c r="O387" s="190" t="n">
        <v>0</v>
      </c>
      <c r="P387" s="190" t="n">
        <v>0</v>
      </c>
      <c r="Q387" s="190" t="n">
        <v>0</v>
      </c>
      <c r="R387" s="190" t="n">
        <v>0.1181</v>
      </c>
      <c r="S387" s="190" t="n">
        <v>0.0141</v>
      </c>
      <c r="T387" s="190" t="n">
        <v>0</v>
      </c>
      <c r="U387" s="190" t="n">
        <v>0</v>
      </c>
      <c r="V387" s="190" t="n">
        <v>0</v>
      </c>
      <c r="W387" s="190" t="n">
        <v>0.0665</v>
      </c>
      <c r="X387" s="190" t="n">
        <v>0.0569</v>
      </c>
      <c r="Y387" s="190" t="n">
        <v>0.0569</v>
      </c>
      <c r="Z387" s="190" t="n">
        <v>0.0569</v>
      </c>
      <c r="AA387" s="190" t="n">
        <v>0.0569</v>
      </c>
      <c r="AB387" s="190" t="n">
        <v>0.0569</v>
      </c>
      <c r="AC387" s="190" t="n">
        <v>0.0569</v>
      </c>
      <c r="AD387" s="190" t="n">
        <v>0.0569</v>
      </c>
      <c r="AE387" s="190" t="n">
        <v>0.0569</v>
      </c>
      <c r="AF387" s="190" t="n">
        <v>0.0569</v>
      </c>
      <c r="AG387" s="190" t="n">
        <v>0.0569</v>
      </c>
      <c r="AH387" s="164" t="n">
        <v>0.2148</v>
      </c>
      <c r="AI387" s="190" t="n">
        <v>0.0175</v>
      </c>
      <c r="AJ387" s="190" t="n">
        <v>0</v>
      </c>
      <c r="AK387" s="190" t="n">
        <v>0</v>
      </c>
      <c r="AL387" s="190" t="n">
        <v>0</v>
      </c>
      <c r="AM387" s="190" t="n">
        <v>0</v>
      </c>
      <c r="AN387" s="190" t="n">
        <v>0</v>
      </c>
      <c r="AO387" s="190" t="n">
        <v>0</v>
      </c>
      <c r="AP387" s="190" t="n">
        <v>0</v>
      </c>
      <c r="AQ387" s="190" t="n">
        <v>0</v>
      </c>
      <c r="AR387" s="190" t="n">
        <v>0</v>
      </c>
      <c r="AS387" s="190" t="n">
        <v>0</v>
      </c>
      <c r="AT387" s="190" t="n">
        <v>0</v>
      </c>
      <c r="AU387" s="190" t="n">
        <v>0</v>
      </c>
      <c r="AV387" s="190" t="n">
        <v>0</v>
      </c>
      <c r="AW387" s="190" t="n">
        <v>0</v>
      </c>
      <c r="AX387" s="190" t="n">
        <v>0</v>
      </c>
      <c r="AY387" s="190" t="n">
        <v>0</v>
      </c>
      <c r="AZ387" s="190" t="n">
        <v>0</v>
      </c>
      <c r="BA387" s="190" t="n">
        <v>0</v>
      </c>
      <c r="BB387" s="190" t="n">
        <v>0</v>
      </c>
      <c r="BC387" s="191" t="n">
        <f aca="false">SUM(D387:BB387)</f>
        <v>1</v>
      </c>
      <c r="BD387" s="189"/>
    </row>
    <row r="388" customFormat="false" ht="12.75" hidden="false" customHeight="false" outlineLevel="0" collapsed="false">
      <c r="A388" s="155"/>
      <c r="B388" s="189" t="s">
        <v>129</v>
      </c>
      <c r="C388" s="185"/>
      <c r="D388" s="190" t="n">
        <f aca="false">D387</f>
        <v>0</v>
      </c>
      <c r="E388" s="190" t="n">
        <f aca="false">+D388+E387</f>
        <v>0</v>
      </c>
      <c r="F388" s="190" t="n">
        <f aca="false">+E388+F387</f>
        <v>0</v>
      </c>
      <c r="G388" s="190" t="n">
        <f aca="false">+F388+G387</f>
        <v>0</v>
      </c>
      <c r="H388" s="190" t="n">
        <f aca="false">+G388+H387</f>
        <v>0</v>
      </c>
      <c r="I388" s="190" t="n">
        <f aca="false">+H388+I387</f>
        <v>0</v>
      </c>
      <c r="J388" s="190" t="n">
        <f aca="false">+I388+J387</f>
        <v>0</v>
      </c>
      <c r="K388" s="190" t="n">
        <f aca="false">+J388+K387</f>
        <v>0</v>
      </c>
      <c r="L388" s="190" t="n">
        <f aca="false">+K388+L387</f>
        <v>0</v>
      </c>
      <c r="M388" s="190" t="n">
        <f aca="false">+L388+M387</f>
        <v>0</v>
      </c>
      <c r="N388" s="190" t="n">
        <f aca="false">+M388+N387</f>
        <v>0</v>
      </c>
      <c r="O388" s="190" t="n">
        <f aca="false">+N388+O387</f>
        <v>0</v>
      </c>
      <c r="P388" s="190" t="n">
        <f aca="false">+O388+P387</f>
        <v>0</v>
      </c>
      <c r="Q388" s="190" t="n">
        <f aca="false">+P388+Q387</f>
        <v>0</v>
      </c>
      <c r="R388" s="190" t="n">
        <f aca="false">+Q388+R387</f>
        <v>0.1181</v>
      </c>
      <c r="S388" s="190" t="n">
        <f aca="false">+R388+S387</f>
        <v>0.1322</v>
      </c>
      <c r="T388" s="190" t="n">
        <f aca="false">+S388+T387</f>
        <v>0.1322</v>
      </c>
      <c r="U388" s="190" t="n">
        <f aca="false">+T388+U387</f>
        <v>0.1322</v>
      </c>
      <c r="V388" s="190" t="n">
        <f aca="false">+U388+V387</f>
        <v>0.1322</v>
      </c>
      <c r="W388" s="190" t="n">
        <f aca="false">+V388+W387</f>
        <v>0.1987</v>
      </c>
      <c r="X388" s="190" t="n">
        <f aca="false">+W388+X387</f>
        <v>0.2556</v>
      </c>
      <c r="Y388" s="190" t="n">
        <f aca="false">+X388+Y387</f>
        <v>0.3125</v>
      </c>
      <c r="Z388" s="190" t="n">
        <f aca="false">+Y388+Z387</f>
        <v>0.3694</v>
      </c>
      <c r="AA388" s="190" t="n">
        <f aca="false">+Z388+AA387</f>
        <v>0.4263</v>
      </c>
      <c r="AB388" s="190" t="n">
        <f aca="false">+AA388+AB387</f>
        <v>0.4832</v>
      </c>
      <c r="AC388" s="190" t="n">
        <f aca="false">+AB388+AC387</f>
        <v>0.5401</v>
      </c>
      <c r="AD388" s="190" t="n">
        <f aca="false">+AC388+AD387</f>
        <v>0.597</v>
      </c>
      <c r="AE388" s="190" t="n">
        <f aca="false">+AD388+AE387</f>
        <v>0.6539</v>
      </c>
      <c r="AF388" s="190" t="n">
        <f aca="false">+AE388+AF387</f>
        <v>0.7108</v>
      </c>
      <c r="AG388" s="190" t="n">
        <f aca="false">+AF388+AG387</f>
        <v>0.7677</v>
      </c>
      <c r="AH388" s="164" t="n">
        <f aca="false">+AG388+AH387</f>
        <v>0.9825</v>
      </c>
      <c r="AI388" s="190" t="n">
        <f aca="false">+AH388+AI387</f>
        <v>1</v>
      </c>
      <c r="AJ388" s="190" t="n">
        <f aca="false">+AI388+AJ387</f>
        <v>1</v>
      </c>
      <c r="AK388" s="190" t="n">
        <f aca="false">+AJ388+AK387</f>
        <v>1</v>
      </c>
      <c r="AL388" s="190" t="n">
        <f aca="false">+AK388+AL387</f>
        <v>1</v>
      </c>
      <c r="AM388" s="190" t="n">
        <f aca="false">+AL388+AM387</f>
        <v>1</v>
      </c>
      <c r="AN388" s="190" t="n">
        <f aca="false">+AM388+AN387</f>
        <v>1</v>
      </c>
      <c r="AO388" s="190" t="n">
        <f aca="false">+AN388+AO387</f>
        <v>1</v>
      </c>
      <c r="AP388" s="190" t="n">
        <f aca="false">+AO388+AP387</f>
        <v>1</v>
      </c>
      <c r="AQ388" s="190" t="n">
        <f aca="false">+AP388+AQ387</f>
        <v>1</v>
      </c>
      <c r="AR388" s="190" t="n">
        <f aca="false">+AQ388+AR387</f>
        <v>1</v>
      </c>
      <c r="AS388" s="190" t="n">
        <f aca="false">+AR388+AS387</f>
        <v>1</v>
      </c>
      <c r="AT388" s="190" t="n">
        <f aca="false">+AS388+AT387</f>
        <v>1</v>
      </c>
      <c r="AU388" s="190" t="n">
        <f aca="false">+AT388+AU387</f>
        <v>1</v>
      </c>
      <c r="AV388" s="190" t="n">
        <f aca="false">+AU388+AV387</f>
        <v>1</v>
      </c>
      <c r="AW388" s="190" t="n">
        <f aca="false">+AV388+AW387</f>
        <v>1</v>
      </c>
      <c r="AX388" s="190" t="n">
        <f aca="false">+AW388+AX387</f>
        <v>1</v>
      </c>
      <c r="AY388" s="190" t="n">
        <f aca="false">+AX388+AY387</f>
        <v>1</v>
      </c>
      <c r="AZ388" s="190" t="n">
        <f aca="false">+AY388+AZ387</f>
        <v>1</v>
      </c>
      <c r="BA388" s="190" t="n">
        <f aca="false">+AZ388+BA387</f>
        <v>1</v>
      </c>
      <c r="BB388" s="190" t="n">
        <f aca="false">+BA388+BB387</f>
        <v>1</v>
      </c>
      <c r="BC388" s="191"/>
      <c r="BD388" s="189"/>
    </row>
    <row r="389" customFormat="false" ht="12.75" hidden="false" customHeight="false" outlineLevel="0" collapsed="false">
      <c r="A389" s="155"/>
      <c r="B389" s="189" t="s">
        <v>130</v>
      </c>
      <c r="C389" s="185"/>
      <c r="D389" s="190" t="n">
        <v>0</v>
      </c>
      <c r="E389" s="190" t="n">
        <v>0</v>
      </c>
      <c r="F389" s="190" t="n">
        <v>0</v>
      </c>
      <c r="G389" s="190" t="n">
        <v>0</v>
      </c>
      <c r="H389" s="190" t="n">
        <v>0</v>
      </c>
      <c r="I389" s="190" t="n">
        <v>0</v>
      </c>
      <c r="J389" s="190" t="n">
        <v>0</v>
      </c>
      <c r="K389" s="190" t="n">
        <v>0</v>
      </c>
      <c r="L389" s="190" t="n">
        <v>0</v>
      </c>
      <c r="M389" s="190" t="n">
        <v>0</v>
      </c>
      <c r="N389" s="190" t="n">
        <v>0</v>
      </c>
      <c r="O389" s="190" t="n">
        <v>0</v>
      </c>
      <c r="P389" s="190" t="n">
        <v>0</v>
      </c>
      <c r="Q389" s="190" t="n">
        <v>0</v>
      </c>
      <c r="R389" s="190" t="n">
        <v>0</v>
      </c>
      <c r="S389" s="190" t="n">
        <v>0</v>
      </c>
      <c r="T389" s="190" t="n">
        <v>0</v>
      </c>
      <c r="U389" s="190" t="n">
        <v>0</v>
      </c>
      <c r="V389" s="190" t="n">
        <v>0</v>
      </c>
      <c r="W389" s="190" t="n">
        <f aca="false">W390-V390</f>
        <v>0.2</v>
      </c>
      <c r="X389" s="190" t="n">
        <f aca="false">X390-W390</f>
        <v>-0.05</v>
      </c>
      <c r="Y389" s="190" t="n">
        <f aca="false">Y390-X390</f>
        <v>0.1</v>
      </c>
      <c r="Z389" s="190" t="n">
        <f aca="false">Z390-Y390</f>
        <v>0.05</v>
      </c>
      <c r="AA389" s="190" t="n">
        <f aca="false">AA390-Z390</f>
        <v>0.04</v>
      </c>
      <c r="AB389" s="190" t="n">
        <f aca="false">AB390-AA390</f>
        <v>0</v>
      </c>
      <c r="AC389" s="190" t="n">
        <f aca="false">AC390-AB390</f>
        <v>0</v>
      </c>
      <c r="AD389" s="190" t="n">
        <f aca="false">AD390-AC390</f>
        <v>0</v>
      </c>
      <c r="AE389" s="190" t="n">
        <f aca="false">AE390-AD390</f>
        <v>0</v>
      </c>
      <c r="AF389" s="190" t="n">
        <f aca="false">AF390-AE390</f>
        <v>0</v>
      </c>
      <c r="AG389" s="190" t="n">
        <f aca="false">AG390-AF390</f>
        <v>0</v>
      </c>
      <c r="AH389" s="164" t="n">
        <f aca="false">AH390-AG390</f>
        <v>0.645</v>
      </c>
      <c r="AI389" s="190" t="n">
        <f aca="false">AI390-AH390</f>
        <v>0.015</v>
      </c>
      <c r="AJ389" s="190" t="n">
        <f aca="false">AJ390-AI390</f>
        <v>0</v>
      </c>
      <c r="AK389" s="190" t="n">
        <f aca="false">AK390-AJ390</f>
        <v>0</v>
      </c>
      <c r="AL389" s="190" t="n">
        <f aca="false">AL390-AK390</f>
        <v>0</v>
      </c>
      <c r="AM389" s="190" t="n">
        <f aca="false">AM390-AL390</f>
        <v>0</v>
      </c>
      <c r="AN389" s="190" t="n">
        <f aca="false">AN390-AM390</f>
        <v>0</v>
      </c>
      <c r="AO389" s="190" t="n">
        <f aca="false">AO390-AN390</f>
        <v>0</v>
      </c>
      <c r="AP389" s="190" t="n">
        <f aca="false">AP390-AO390</f>
        <v>0</v>
      </c>
      <c r="AQ389" s="190" t="n">
        <f aca="false">AQ390-AP390</f>
        <v>0</v>
      </c>
      <c r="AR389" s="190" t="n">
        <f aca="false">AR390-AQ390</f>
        <v>0</v>
      </c>
      <c r="AS389" s="190" t="n">
        <f aca="false">AS390-AR390</f>
        <v>0</v>
      </c>
      <c r="AT389" s="190" t="n">
        <f aca="false">AT390-AS390</f>
        <v>0</v>
      </c>
      <c r="AU389" s="190" t="n">
        <f aca="false">AU390-AT390</f>
        <v>0</v>
      </c>
      <c r="AV389" s="190" t="n">
        <f aca="false">AV390-AU390</f>
        <v>0</v>
      </c>
      <c r="AW389" s="190" t="n">
        <f aca="false">AW390-AV390</f>
        <v>0</v>
      </c>
      <c r="AX389" s="190" t="n">
        <f aca="false">AX390-AW390</f>
        <v>0</v>
      </c>
      <c r="AY389" s="190" t="n">
        <f aca="false">AY390-AX390</f>
        <v>0</v>
      </c>
      <c r="AZ389" s="190" t="n">
        <f aca="false">AZ390-AY390</f>
        <v>0</v>
      </c>
      <c r="BA389" s="190" t="n">
        <f aca="false">BA390-AZ390</f>
        <v>0</v>
      </c>
      <c r="BB389" s="190" t="n">
        <f aca="false">BB390-BA390</f>
        <v>0</v>
      </c>
      <c r="BC389" s="191" t="n">
        <f aca="false">SUM(D389:BB389)</f>
        <v>1</v>
      </c>
      <c r="BD389" s="189"/>
    </row>
    <row r="390" customFormat="false" ht="12.75" hidden="false" customHeight="false" outlineLevel="0" collapsed="false">
      <c r="A390" s="155"/>
      <c r="B390" s="189" t="s">
        <v>131</v>
      </c>
      <c r="C390" s="185"/>
      <c r="D390" s="190" t="n">
        <f aca="false">D389</f>
        <v>0</v>
      </c>
      <c r="E390" s="190" t="n">
        <f aca="false">+D390+E389</f>
        <v>0</v>
      </c>
      <c r="F390" s="190" t="n">
        <f aca="false">+E390+F389</f>
        <v>0</v>
      </c>
      <c r="G390" s="190" t="n">
        <f aca="false">+F390+G389</f>
        <v>0</v>
      </c>
      <c r="H390" s="190" t="n">
        <f aca="false">+G390+H389</f>
        <v>0</v>
      </c>
      <c r="I390" s="190" t="n">
        <f aca="false">+H390+I389</f>
        <v>0</v>
      </c>
      <c r="J390" s="190" t="n">
        <f aca="false">+I390+J389</f>
        <v>0</v>
      </c>
      <c r="K390" s="190" t="n">
        <f aca="false">+J390+K389</f>
        <v>0</v>
      </c>
      <c r="L390" s="190" t="n">
        <f aca="false">+K390+L389</f>
        <v>0</v>
      </c>
      <c r="M390" s="190" t="n">
        <f aca="false">+L390+M389</f>
        <v>0</v>
      </c>
      <c r="N390" s="190" t="n">
        <f aca="false">+M390+N389</f>
        <v>0</v>
      </c>
      <c r="O390" s="190" t="n">
        <f aca="false">+N390+O389</f>
        <v>0</v>
      </c>
      <c r="P390" s="190" t="n">
        <f aca="false">+O390+P389</f>
        <v>0</v>
      </c>
      <c r="Q390" s="190" t="n">
        <f aca="false">+P390+Q389</f>
        <v>0</v>
      </c>
      <c r="R390" s="190" t="n">
        <f aca="false">+Q390+R389</f>
        <v>0</v>
      </c>
      <c r="S390" s="190" t="n">
        <f aca="false">+R390+S389</f>
        <v>0</v>
      </c>
      <c r="T390" s="190" t="n">
        <f aca="false">+S390+T389</f>
        <v>0</v>
      </c>
      <c r="U390" s="190" t="n">
        <f aca="false">+T390+U389</f>
        <v>0</v>
      </c>
      <c r="V390" s="190" t="n">
        <f aca="false">+U390+V389</f>
        <v>0</v>
      </c>
      <c r="W390" s="190" t="n">
        <v>0.2</v>
      </c>
      <c r="X390" s="190" t="n">
        <v>0.15</v>
      </c>
      <c r="Y390" s="190" t="n">
        <v>0.25</v>
      </c>
      <c r="Z390" s="190" t="n">
        <v>0.3</v>
      </c>
      <c r="AA390" s="190" t="n">
        <v>0.34</v>
      </c>
      <c r="AB390" s="190" t="n">
        <v>0.34</v>
      </c>
      <c r="AC390" s="190" t="n">
        <v>0.34</v>
      </c>
      <c r="AD390" s="190" t="n">
        <v>0.34</v>
      </c>
      <c r="AE390" s="190" t="n">
        <v>0.34</v>
      </c>
      <c r="AF390" s="190" t="n">
        <v>0.34</v>
      </c>
      <c r="AG390" s="190" t="n">
        <v>0.34</v>
      </c>
      <c r="AH390" s="164" t="n">
        <v>0.985</v>
      </c>
      <c r="AI390" s="190" t="n">
        <v>1</v>
      </c>
      <c r="AJ390" s="190" t="n">
        <v>1</v>
      </c>
      <c r="AK390" s="190" t="n">
        <v>1</v>
      </c>
      <c r="AL390" s="190" t="n">
        <v>1</v>
      </c>
      <c r="AM390" s="190" t="n">
        <v>1</v>
      </c>
      <c r="AN390" s="190" t="n">
        <v>1</v>
      </c>
      <c r="AO390" s="190" t="n">
        <v>1</v>
      </c>
      <c r="AP390" s="190" t="n">
        <v>1</v>
      </c>
      <c r="AQ390" s="190" t="n">
        <v>1</v>
      </c>
      <c r="AR390" s="190" t="n">
        <v>1</v>
      </c>
      <c r="AS390" s="190" t="n">
        <v>1</v>
      </c>
      <c r="AT390" s="190" t="n">
        <v>1</v>
      </c>
      <c r="AU390" s="190" t="n">
        <v>1</v>
      </c>
      <c r="AV390" s="190" t="n">
        <v>1</v>
      </c>
      <c r="AW390" s="190" t="n">
        <v>1</v>
      </c>
      <c r="AX390" s="190" t="n">
        <v>1</v>
      </c>
      <c r="AY390" s="190" t="n">
        <v>1</v>
      </c>
      <c r="AZ390" s="190" t="n">
        <v>1</v>
      </c>
      <c r="BA390" s="190" t="n">
        <v>1</v>
      </c>
      <c r="BB390" s="190" t="n">
        <v>1</v>
      </c>
      <c r="BC390" s="191"/>
      <c r="BD390" s="189"/>
    </row>
    <row r="391" customFormat="false" ht="12.75" hidden="false" customHeight="false" outlineLevel="0" collapsed="false">
      <c r="A391" s="155"/>
      <c r="B391" s="189"/>
      <c r="C391" s="193"/>
      <c r="D391" s="190"/>
      <c r="E391" s="190"/>
      <c r="F391" s="190"/>
      <c r="G391" s="190"/>
      <c r="H391" s="190"/>
      <c r="I391" s="190"/>
      <c r="J391" s="190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64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90"/>
      <c r="AT391" s="190"/>
      <c r="AU391" s="190"/>
      <c r="AV391" s="190"/>
      <c r="AW391" s="190"/>
      <c r="AX391" s="190"/>
      <c r="AY391" s="190"/>
      <c r="AZ391" s="190"/>
      <c r="BA391" s="190"/>
      <c r="BB391" s="190"/>
      <c r="BC391" s="191"/>
      <c r="BD391" s="189"/>
    </row>
    <row r="392" customFormat="false" ht="12.75" hidden="false" customHeight="false" outlineLevel="0" collapsed="false">
      <c r="A392" s="155"/>
      <c r="B392" s="194" t="s">
        <v>132</v>
      </c>
      <c r="C392" s="195" t="n">
        <v>36.24736</v>
      </c>
      <c r="D392" s="196" t="n">
        <f aca="false">+D388*$C392</f>
        <v>0</v>
      </c>
      <c r="E392" s="196" t="n">
        <f aca="false">+E388*$C392</f>
        <v>0</v>
      </c>
      <c r="F392" s="196" t="n">
        <f aca="false">+F388*$C392</f>
        <v>0</v>
      </c>
      <c r="G392" s="196" t="n">
        <f aca="false">+G388*$C392</f>
        <v>0</v>
      </c>
      <c r="H392" s="196" t="n">
        <f aca="false">+H388*$C392</f>
        <v>0</v>
      </c>
      <c r="I392" s="196" t="n">
        <f aca="false">+I388*$C392</f>
        <v>0</v>
      </c>
      <c r="J392" s="196" t="n">
        <f aca="false">+J388*$C392</f>
        <v>0</v>
      </c>
      <c r="K392" s="196" t="n">
        <f aca="false">+K388*$C392</f>
        <v>0</v>
      </c>
      <c r="L392" s="196" t="n">
        <f aca="false">+L388*$C392</f>
        <v>0</v>
      </c>
      <c r="M392" s="196" t="n">
        <f aca="false">+M388*$C392</f>
        <v>0</v>
      </c>
      <c r="N392" s="196" t="n">
        <f aca="false">+N388*$C392</f>
        <v>0</v>
      </c>
      <c r="O392" s="196" t="n">
        <f aca="false">+O388*$C392</f>
        <v>0</v>
      </c>
      <c r="P392" s="196" t="n">
        <f aca="false">+P388*$C392</f>
        <v>0</v>
      </c>
      <c r="Q392" s="196" t="n">
        <f aca="false">+Q388*$C392</f>
        <v>0</v>
      </c>
      <c r="R392" s="196" t="n">
        <f aca="false">+R388*$C392</f>
        <v>4.280813216</v>
      </c>
      <c r="S392" s="196" t="n">
        <f aca="false">+S388*$C392</f>
        <v>4.791900992</v>
      </c>
      <c r="T392" s="196" t="n">
        <f aca="false">+T388*$C392</f>
        <v>4.791900992</v>
      </c>
      <c r="U392" s="196" t="n">
        <f aca="false">+U388*$C392</f>
        <v>4.791900992</v>
      </c>
      <c r="V392" s="196" t="n">
        <f aca="false">+V388*$C392</f>
        <v>4.791900992</v>
      </c>
      <c r="W392" s="196" t="n">
        <f aca="false">+W388*$C392</f>
        <v>7.202350432</v>
      </c>
      <c r="X392" s="196" t="n">
        <f aca="false">+X388*$C392</f>
        <v>9.264825216</v>
      </c>
      <c r="Y392" s="196" t="n">
        <f aca="false">+Y388*$C392</f>
        <v>11.3273</v>
      </c>
      <c r="Z392" s="196" t="n">
        <f aca="false">+Z388*$C392</f>
        <v>13.389774784</v>
      </c>
      <c r="AA392" s="196" t="n">
        <f aca="false">+AA388*$C392</f>
        <v>15.452249568</v>
      </c>
      <c r="AB392" s="196" t="n">
        <f aca="false">+AB388*$C392</f>
        <v>17.514724352</v>
      </c>
      <c r="AC392" s="196" t="n">
        <f aca="false">+AC388*$C392</f>
        <v>19.577199136</v>
      </c>
      <c r="AD392" s="196" t="n">
        <f aca="false">+AD388*$C392</f>
        <v>21.63967392</v>
      </c>
      <c r="AE392" s="196" t="n">
        <f aca="false">+AE388*$C392</f>
        <v>23.702148704</v>
      </c>
      <c r="AF392" s="196" t="n">
        <f aca="false">+AF388*$C392</f>
        <v>25.764623488</v>
      </c>
      <c r="AG392" s="196" t="n">
        <f aca="false">+AG388*$C392</f>
        <v>27.827098272</v>
      </c>
      <c r="AH392" s="175" t="n">
        <f aca="false">+AH388*$C392</f>
        <v>35.6130312</v>
      </c>
      <c r="AI392" s="196" t="n">
        <f aca="false">+AI388*$C392</f>
        <v>36.24736</v>
      </c>
      <c r="AJ392" s="196" t="n">
        <f aca="false">+AJ388*$C392</f>
        <v>36.24736</v>
      </c>
      <c r="AK392" s="196" t="n">
        <f aca="false">+AK388*$C392</f>
        <v>36.24736</v>
      </c>
      <c r="AL392" s="196" t="n">
        <f aca="false">+AL388*$C392</f>
        <v>36.24736</v>
      </c>
      <c r="AM392" s="196" t="n">
        <f aca="false">+AM388*$C392</f>
        <v>36.24736</v>
      </c>
      <c r="AN392" s="196" t="n">
        <f aca="false">+AN388*$C392</f>
        <v>36.24736</v>
      </c>
      <c r="AO392" s="196" t="n">
        <f aca="false">+AO388*$C392</f>
        <v>36.24736</v>
      </c>
      <c r="AP392" s="196" t="n">
        <f aca="false">+AP388*$C392</f>
        <v>36.24736</v>
      </c>
      <c r="AQ392" s="196" t="n">
        <f aca="false">+AQ388*$C392</f>
        <v>36.24736</v>
      </c>
      <c r="AR392" s="196" t="n">
        <f aca="false">+AR388*$C392</f>
        <v>36.24736</v>
      </c>
      <c r="AS392" s="196" t="n">
        <f aca="false">+AS388*$C392</f>
        <v>36.24736</v>
      </c>
      <c r="AT392" s="196" t="n">
        <f aca="false">+AT388*$C392</f>
        <v>36.24736</v>
      </c>
      <c r="AU392" s="196" t="n">
        <f aca="false">+AU388*$C392</f>
        <v>36.24736</v>
      </c>
      <c r="AV392" s="196" t="n">
        <f aca="false">+AV388*$C392</f>
        <v>36.24736</v>
      </c>
      <c r="AW392" s="196" t="n">
        <f aca="false">+AW388*$C392</f>
        <v>36.24736</v>
      </c>
      <c r="AX392" s="196" t="n">
        <f aca="false">+AX388*$C392</f>
        <v>36.24736</v>
      </c>
      <c r="AY392" s="196" t="n">
        <f aca="false">+AY388*$C392</f>
        <v>36.24736</v>
      </c>
      <c r="AZ392" s="196" t="n">
        <f aca="false">+AZ388*$C392</f>
        <v>36.24736</v>
      </c>
      <c r="BA392" s="196" t="n">
        <f aca="false">+BA388*$C392</f>
        <v>36.24736</v>
      </c>
      <c r="BB392" s="196" t="n">
        <f aca="false">+BB388*$C392</f>
        <v>36.24736</v>
      </c>
      <c r="BC392" s="197"/>
      <c r="BD392" s="198"/>
      <c r="BE392" s="198"/>
      <c r="BF392" s="198"/>
      <c r="BG392" s="198"/>
      <c r="BH392" s="198"/>
      <c r="BI392" s="198"/>
      <c r="BJ392" s="198"/>
      <c r="BK392" s="198"/>
      <c r="BL392" s="198"/>
      <c r="BM392" s="198"/>
      <c r="BN392" s="198"/>
      <c r="BO392" s="198"/>
      <c r="BP392" s="198"/>
      <c r="BQ392" s="198"/>
      <c r="BR392" s="198"/>
      <c r="BS392" s="198"/>
      <c r="BT392" s="198"/>
      <c r="BU392" s="198"/>
      <c r="BV392" s="198"/>
      <c r="BW392" s="198"/>
      <c r="BX392" s="198"/>
      <c r="BY392" s="198"/>
      <c r="BZ392" s="198"/>
      <c r="CA392" s="198"/>
      <c r="CB392" s="198"/>
      <c r="CC392" s="198"/>
      <c r="CD392" s="198"/>
      <c r="CE392" s="198"/>
      <c r="CF392" s="198"/>
      <c r="CG392" s="198"/>
      <c r="CH392" s="198"/>
      <c r="CI392" s="198"/>
      <c r="CJ392" s="198"/>
      <c r="CK392" s="198"/>
    </row>
    <row r="393" customFormat="false" ht="13.5" hidden="false" customHeight="false" outlineLevel="0" collapsed="false">
      <c r="A393" s="155"/>
      <c r="B393" s="199" t="s">
        <v>133</v>
      </c>
      <c r="C393" s="200" t="str">
        <f aca="false">+'NTP or Sold'!B44</f>
        <v>Tentative</v>
      </c>
      <c r="D393" s="201" t="n">
        <f aca="false">+D390*$C392</f>
        <v>0</v>
      </c>
      <c r="E393" s="201" t="n">
        <f aca="false">+E390*$C392</f>
        <v>0</v>
      </c>
      <c r="F393" s="201" t="n">
        <f aca="false">+F390*$C392</f>
        <v>0</v>
      </c>
      <c r="G393" s="201" t="n">
        <f aca="false">+G390*$C392</f>
        <v>0</v>
      </c>
      <c r="H393" s="201" t="n">
        <f aca="false">+H390*$C392</f>
        <v>0</v>
      </c>
      <c r="I393" s="201" t="n">
        <f aca="false">+I390*$C392</f>
        <v>0</v>
      </c>
      <c r="J393" s="201" t="n">
        <f aca="false">+J390*$C392</f>
        <v>0</v>
      </c>
      <c r="K393" s="201" t="n">
        <f aca="false">+K390*$C392</f>
        <v>0</v>
      </c>
      <c r="L393" s="201" t="n">
        <f aca="false">+L390*$C392</f>
        <v>0</v>
      </c>
      <c r="M393" s="201" t="n">
        <f aca="false">+M390*$C392</f>
        <v>0</v>
      </c>
      <c r="N393" s="201" t="n">
        <f aca="false">+N390*$C392</f>
        <v>0</v>
      </c>
      <c r="O393" s="201" t="n">
        <f aca="false">+O390*$C392</f>
        <v>0</v>
      </c>
      <c r="P393" s="201" t="n">
        <f aca="false">+P390*$C392</f>
        <v>0</v>
      </c>
      <c r="Q393" s="201" t="n">
        <f aca="false">+Q390*$C392</f>
        <v>0</v>
      </c>
      <c r="R393" s="201" t="n">
        <f aca="false">+R390*$C392</f>
        <v>0</v>
      </c>
      <c r="S393" s="201" t="n">
        <f aca="false">+S390*$C392</f>
        <v>0</v>
      </c>
      <c r="T393" s="201" t="n">
        <f aca="false">+T390*$C392</f>
        <v>0</v>
      </c>
      <c r="U393" s="201" t="n">
        <f aca="false">+U390*$C392</f>
        <v>0</v>
      </c>
      <c r="V393" s="201" t="n">
        <f aca="false">+V390*$C392</f>
        <v>0</v>
      </c>
      <c r="W393" s="201" t="n">
        <f aca="false">+W390*$C392</f>
        <v>7.249472</v>
      </c>
      <c r="X393" s="201" t="n">
        <f aca="false">+X390*$C392</f>
        <v>5.437104</v>
      </c>
      <c r="Y393" s="201" t="n">
        <f aca="false">+Y390*$C392</f>
        <v>9.06184</v>
      </c>
      <c r="Z393" s="201" t="n">
        <f aca="false">+Z390*$C392</f>
        <v>10.874208</v>
      </c>
      <c r="AA393" s="201" t="n">
        <f aca="false">+AA390*$C392</f>
        <v>12.3241024</v>
      </c>
      <c r="AB393" s="201" t="n">
        <f aca="false">+AB390*$C392</f>
        <v>12.3241024</v>
      </c>
      <c r="AC393" s="201" t="n">
        <f aca="false">+AC390*$C392</f>
        <v>12.3241024</v>
      </c>
      <c r="AD393" s="201" t="n">
        <f aca="false">+AD390*$C392</f>
        <v>12.3241024</v>
      </c>
      <c r="AE393" s="201" t="n">
        <f aca="false">+AE390*$C392</f>
        <v>12.3241024</v>
      </c>
      <c r="AF393" s="201" t="n">
        <f aca="false">+AF390*$C392</f>
        <v>12.3241024</v>
      </c>
      <c r="AG393" s="201" t="n">
        <f aca="false">+AG390*$C392</f>
        <v>12.3241024</v>
      </c>
      <c r="AH393" s="181" t="n">
        <f aca="false">+AH390*$C392</f>
        <v>35.7036496</v>
      </c>
      <c r="AI393" s="201" t="n">
        <f aca="false">+AI390*$C392</f>
        <v>36.24736</v>
      </c>
      <c r="AJ393" s="201" t="n">
        <f aca="false">+AJ390*$C392</f>
        <v>36.24736</v>
      </c>
      <c r="AK393" s="201" t="n">
        <f aca="false">+AK390*$C392</f>
        <v>36.24736</v>
      </c>
      <c r="AL393" s="201" t="n">
        <f aca="false">+AL390*$C392</f>
        <v>36.24736</v>
      </c>
      <c r="AM393" s="201" t="n">
        <f aca="false">+AM390*$C392</f>
        <v>36.24736</v>
      </c>
      <c r="AN393" s="201" t="n">
        <f aca="false">+AN390*$C392</f>
        <v>36.24736</v>
      </c>
      <c r="AO393" s="201" t="n">
        <f aca="false">+AO390*$C392</f>
        <v>36.24736</v>
      </c>
      <c r="AP393" s="201" t="n">
        <f aca="false">+AP390*$C392</f>
        <v>36.24736</v>
      </c>
      <c r="AQ393" s="201" t="n">
        <f aca="false">+AQ390*$C392</f>
        <v>36.24736</v>
      </c>
      <c r="AR393" s="201" t="n">
        <f aca="false">+AR390*$C392</f>
        <v>36.24736</v>
      </c>
      <c r="AS393" s="201" t="n">
        <f aca="false">+AS390*$C392</f>
        <v>36.24736</v>
      </c>
      <c r="AT393" s="201" t="n">
        <f aca="false">+AT390*$C392</f>
        <v>36.24736</v>
      </c>
      <c r="AU393" s="201" t="n">
        <f aca="false">+AU390*$C392</f>
        <v>36.24736</v>
      </c>
      <c r="AV393" s="201" t="n">
        <f aca="false">+AV390*$C392</f>
        <v>36.24736</v>
      </c>
      <c r="AW393" s="201" t="n">
        <f aca="false">+AW390*$C392</f>
        <v>36.24736</v>
      </c>
      <c r="AX393" s="201" t="n">
        <f aca="false">+AX390*$C392</f>
        <v>36.24736</v>
      </c>
      <c r="AY393" s="201" t="n">
        <f aca="false">+AY390*$C392</f>
        <v>36.24736</v>
      </c>
      <c r="AZ393" s="201" t="n">
        <f aca="false">+AZ390*$C392</f>
        <v>36.24736</v>
      </c>
      <c r="BA393" s="201" t="n">
        <f aca="false">+BA390*$C392</f>
        <v>36.24736</v>
      </c>
      <c r="BB393" s="201" t="n">
        <f aca="false">+BB390*$C392</f>
        <v>36.24736</v>
      </c>
      <c r="BC393" s="202"/>
      <c r="BD393" s="203"/>
      <c r="BE393" s="203"/>
      <c r="BF393" s="203"/>
      <c r="BG393" s="203"/>
      <c r="BH393" s="203"/>
      <c r="BI393" s="203"/>
      <c r="BJ393" s="203"/>
      <c r="BK393" s="203"/>
      <c r="BL393" s="203"/>
      <c r="BM393" s="203"/>
      <c r="BN393" s="203"/>
      <c r="BO393" s="203"/>
      <c r="BP393" s="203"/>
      <c r="BQ393" s="203"/>
      <c r="BR393" s="203"/>
      <c r="BS393" s="203"/>
      <c r="BT393" s="203"/>
      <c r="BU393" s="203"/>
      <c r="BV393" s="203"/>
      <c r="BW393" s="203"/>
      <c r="BX393" s="203"/>
      <c r="BY393" s="203"/>
      <c r="BZ393" s="203"/>
      <c r="CA393" s="203"/>
      <c r="CB393" s="203"/>
      <c r="CC393" s="203"/>
      <c r="CD393" s="203"/>
      <c r="CE393" s="203"/>
      <c r="CF393" s="203"/>
      <c r="CG393" s="203"/>
      <c r="CH393" s="203"/>
      <c r="CI393" s="203"/>
      <c r="CJ393" s="203"/>
      <c r="CK393" s="203"/>
    </row>
    <row r="394" customFormat="false" ht="15" hidden="false" customHeight="true" outlineLevel="0" collapsed="false">
      <c r="A394" s="155" t="n">
        <f aca="false">+'Cost Cancel Details'!A44+1</f>
        <v>7</v>
      </c>
      <c r="B394" s="184" t="e">
        <f aca="false">#REF!</f>
        <v>#REF!</v>
      </c>
      <c r="C394" s="185" t="e">
        <f aca="false">#REF!</f>
        <v>#REF!</v>
      </c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  <c r="P394" s="186"/>
      <c r="Q394" s="186"/>
      <c r="R394" s="186"/>
      <c r="S394" s="186"/>
      <c r="T394" s="186"/>
      <c r="U394" s="186"/>
      <c r="V394" s="186"/>
      <c r="W394" s="186"/>
      <c r="X394" s="186"/>
      <c r="Y394" s="186"/>
      <c r="Z394" s="186"/>
      <c r="AA394" s="186"/>
      <c r="AB394" s="186"/>
      <c r="AC394" s="186"/>
      <c r="AD394" s="186"/>
      <c r="AE394" s="186"/>
      <c r="AF394" s="186"/>
      <c r="AG394" s="186"/>
      <c r="AH394" s="159"/>
      <c r="AI394" s="186"/>
      <c r="AJ394" s="186"/>
      <c r="AK394" s="186"/>
      <c r="AL394" s="186"/>
      <c r="AM394" s="186"/>
      <c r="AN394" s="186"/>
      <c r="AO394" s="186"/>
      <c r="AP394" s="186"/>
      <c r="AQ394" s="186"/>
      <c r="AR394" s="186"/>
      <c r="AS394" s="186"/>
      <c r="AT394" s="186"/>
      <c r="AU394" s="186"/>
      <c r="AV394" s="186"/>
      <c r="AW394" s="186"/>
      <c r="AX394" s="186"/>
      <c r="AY394" s="186"/>
      <c r="AZ394" s="186"/>
      <c r="BA394" s="186"/>
      <c r="BB394" s="186"/>
      <c r="BC394" s="187"/>
    </row>
    <row r="395" customFormat="false" ht="12.75" hidden="false" customHeight="false" outlineLevel="0" collapsed="false">
      <c r="A395" s="155"/>
      <c r="B395" s="189" t="s">
        <v>128</v>
      </c>
      <c r="C395" s="185"/>
      <c r="D395" s="190" t="n">
        <v>0</v>
      </c>
      <c r="E395" s="190" t="n">
        <v>0</v>
      </c>
      <c r="F395" s="190" t="n">
        <v>0</v>
      </c>
      <c r="G395" s="190" t="n">
        <v>0</v>
      </c>
      <c r="H395" s="190" t="n">
        <v>0</v>
      </c>
      <c r="I395" s="190" t="n">
        <v>0</v>
      </c>
      <c r="J395" s="190" t="n">
        <v>0</v>
      </c>
      <c r="K395" s="190" t="n">
        <v>0</v>
      </c>
      <c r="L395" s="190" t="n">
        <v>0</v>
      </c>
      <c r="M395" s="190" t="n">
        <v>0</v>
      </c>
      <c r="N395" s="190" t="n">
        <f aca="false">16.7/336</f>
        <v>0.049702380952381</v>
      </c>
      <c r="O395" s="190" t="n">
        <v>0</v>
      </c>
      <c r="P395" s="190" t="n">
        <v>0</v>
      </c>
      <c r="Q395" s="190" t="n">
        <v>0</v>
      </c>
      <c r="R395" s="190" t="n">
        <v>0</v>
      </c>
      <c r="S395" s="190" t="n">
        <v>0</v>
      </c>
      <c r="T395" s="190" t="n">
        <v>0</v>
      </c>
      <c r="U395" s="190" t="n">
        <v>0</v>
      </c>
      <c r="V395" s="190" t="n">
        <v>0</v>
      </c>
      <c r="W395" s="190" t="n">
        <v>0</v>
      </c>
      <c r="X395" s="190" t="n">
        <f aca="false">+(0.95-0.0497)/18</f>
        <v>0.0500166666666667</v>
      </c>
      <c r="Y395" s="190" t="n">
        <f aca="false">+(0.95-0.0497)/18</f>
        <v>0.0500166666666667</v>
      </c>
      <c r="Z395" s="190" t="n">
        <f aca="false">+(0.95-0.0497)/18</f>
        <v>0.0500166666666667</v>
      </c>
      <c r="AA395" s="190" t="n">
        <f aca="false">+(0.95-0.0497)/18</f>
        <v>0.0500166666666667</v>
      </c>
      <c r="AB395" s="190" t="n">
        <f aca="false">+(0.95-0.0497)/18</f>
        <v>0.0500166666666667</v>
      </c>
      <c r="AC395" s="190" t="n">
        <f aca="false">+(0.95-0.0497)/18</f>
        <v>0.0500166666666667</v>
      </c>
      <c r="AD395" s="190" t="n">
        <f aca="false">+(0.95-0.0497)/18</f>
        <v>0.0500166666666667</v>
      </c>
      <c r="AE395" s="190" t="n">
        <f aca="false">+(0.95-0.0497)/18</f>
        <v>0.0500166666666667</v>
      </c>
      <c r="AF395" s="190" t="n">
        <f aca="false">+(0.95-0.0497)/18</f>
        <v>0.0500166666666667</v>
      </c>
      <c r="AG395" s="190" t="n">
        <f aca="false">+(0.95-0.0497)/18</f>
        <v>0.0500166666666667</v>
      </c>
      <c r="AH395" s="164" t="n">
        <f aca="false">+(0.95-0.0497)/18</f>
        <v>0.0500166666666667</v>
      </c>
      <c r="AI395" s="190" t="n">
        <f aca="false">+(0.95-0.0497)/18</f>
        <v>0.0500166666666667</v>
      </c>
      <c r="AJ395" s="190" t="n">
        <f aca="false">+(0.95-0.0497)/18</f>
        <v>0.0500166666666667</v>
      </c>
      <c r="AK395" s="190" t="n">
        <f aca="false">+(0.95-0.0497)/18</f>
        <v>0.0500166666666667</v>
      </c>
      <c r="AL395" s="190" t="n">
        <f aca="false">+(0.95-0.0497)/18</f>
        <v>0.0500166666666667</v>
      </c>
      <c r="AM395" s="190" t="n">
        <f aca="false">+(0.95-0.0497)/18</f>
        <v>0.0500166666666667</v>
      </c>
      <c r="AN395" s="190" t="n">
        <f aca="false">+(0.95-0.0497)/18</f>
        <v>0.0500166666666667</v>
      </c>
      <c r="AO395" s="190" t="n">
        <f aca="false">+(0.95-0.0497)/18</f>
        <v>0.0500166666666667</v>
      </c>
      <c r="AP395" s="190" t="n">
        <v>0</v>
      </c>
      <c r="AQ395" s="190" t="n">
        <v>0</v>
      </c>
      <c r="AR395" s="190" t="n">
        <v>0</v>
      </c>
      <c r="AS395" s="190" t="n">
        <v>0</v>
      </c>
      <c r="AT395" s="190" t="n">
        <v>0.05</v>
      </c>
      <c r="AU395" s="190" t="n">
        <v>0</v>
      </c>
      <c r="AV395" s="190" t="n">
        <v>0</v>
      </c>
      <c r="AW395" s="190" t="n">
        <v>0</v>
      </c>
      <c r="AX395" s="190" t="n">
        <v>0</v>
      </c>
      <c r="AY395" s="190" t="n">
        <v>0</v>
      </c>
      <c r="AZ395" s="190" t="n">
        <v>0</v>
      </c>
      <c r="BA395" s="190" t="n">
        <v>0</v>
      </c>
      <c r="BB395" s="190" t="n">
        <v>0</v>
      </c>
      <c r="BC395" s="191" t="n">
        <f aca="false">SUM(D395:BB395)</f>
        <v>1.00000238095238</v>
      </c>
      <c r="BD395" s="189"/>
    </row>
    <row r="396" customFormat="false" ht="12.75" hidden="false" customHeight="false" outlineLevel="0" collapsed="false">
      <c r="A396" s="155"/>
      <c r="B396" s="189" t="s">
        <v>129</v>
      </c>
      <c r="C396" s="185"/>
      <c r="D396" s="190" t="n">
        <f aca="false">D395</f>
        <v>0</v>
      </c>
      <c r="E396" s="190" t="n">
        <f aca="false">+D396+E395</f>
        <v>0</v>
      </c>
      <c r="F396" s="190" t="n">
        <f aca="false">+E396+F395</f>
        <v>0</v>
      </c>
      <c r="G396" s="190" t="n">
        <f aca="false">+F396+G395</f>
        <v>0</v>
      </c>
      <c r="H396" s="190" t="n">
        <f aca="false">+G396+H395</f>
        <v>0</v>
      </c>
      <c r="I396" s="190" t="n">
        <f aca="false">+H396+I395</f>
        <v>0</v>
      </c>
      <c r="J396" s="190" t="n">
        <f aca="false">+I396+J395</f>
        <v>0</v>
      </c>
      <c r="K396" s="190" t="n">
        <f aca="false">+J396+K395</f>
        <v>0</v>
      </c>
      <c r="L396" s="190" t="n">
        <f aca="false">+K396+L395</f>
        <v>0</v>
      </c>
      <c r="M396" s="190" t="n">
        <f aca="false">+L396+M395</f>
        <v>0</v>
      </c>
      <c r="N396" s="190" t="n">
        <f aca="false">+M396+N395</f>
        <v>0.049702380952381</v>
      </c>
      <c r="O396" s="190" t="n">
        <f aca="false">+N396+O395</f>
        <v>0.049702380952381</v>
      </c>
      <c r="P396" s="190" t="n">
        <f aca="false">+O396+P395</f>
        <v>0.049702380952381</v>
      </c>
      <c r="Q396" s="190" t="n">
        <f aca="false">+P396+Q395</f>
        <v>0.049702380952381</v>
      </c>
      <c r="R396" s="190" t="n">
        <f aca="false">+Q396+R395</f>
        <v>0.049702380952381</v>
      </c>
      <c r="S396" s="190" t="n">
        <f aca="false">+R396+S395</f>
        <v>0.049702380952381</v>
      </c>
      <c r="T396" s="190" t="n">
        <f aca="false">+S396+T395</f>
        <v>0.049702380952381</v>
      </c>
      <c r="U396" s="190" t="n">
        <f aca="false">+T396+U395</f>
        <v>0.049702380952381</v>
      </c>
      <c r="V396" s="190" t="n">
        <f aca="false">+U396+V395</f>
        <v>0.049702380952381</v>
      </c>
      <c r="W396" s="190" t="n">
        <f aca="false">+V396+W395</f>
        <v>0.049702380952381</v>
      </c>
      <c r="X396" s="190" t="n">
        <f aca="false">+W396+X395</f>
        <v>0.0997190476190476</v>
      </c>
      <c r="Y396" s="190" t="n">
        <f aca="false">+X396+Y395</f>
        <v>0.149735714285714</v>
      </c>
      <c r="Z396" s="190" t="n">
        <f aca="false">+Y396+Z395</f>
        <v>0.199752380952381</v>
      </c>
      <c r="AA396" s="190" t="n">
        <f aca="false">+Z396+AA395</f>
        <v>0.249769047619048</v>
      </c>
      <c r="AB396" s="190" t="n">
        <f aca="false">+AA396+AB395</f>
        <v>0.299785714285714</v>
      </c>
      <c r="AC396" s="190" t="n">
        <f aca="false">+AB396+AC395</f>
        <v>0.349802380952381</v>
      </c>
      <c r="AD396" s="190" t="n">
        <f aca="false">+AC396+AD395</f>
        <v>0.399819047619048</v>
      </c>
      <c r="AE396" s="190" t="n">
        <f aca="false">+AD396+AE395</f>
        <v>0.449835714285714</v>
      </c>
      <c r="AF396" s="190" t="n">
        <f aca="false">+AE396+AF395</f>
        <v>0.499852380952381</v>
      </c>
      <c r="AG396" s="190" t="n">
        <f aca="false">+AF396+AG395</f>
        <v>0.549869047619048</v>
      </c>
      <c r="AH396" s="164" t="n">
        <f aca="false">+AG396+AH395</f>
        <v>0.599885714285714</v>
      </c>
      <c r="AI396" s="190" t="n">
        <f aca="false">+AH396+AI395</f>
        <v>0.649902380952381</v>
      </c>
      <c r="AJ396" s="190" t="n">
        <f aca="false">+AI396+AJ395</f>
        <v>0.699919047619048</v>
      </c>
      <c r="AK396" s="190" t="n">
        <f aca="false">+AJ396+AK395</f>
        <v>0.749935714285714</v>
      </c>
      <c r="AL396" s="190" t="n">
        <f aca="false">+AK396+AL395</f>
        <v>0.799952380952381</v>
      </c>
      <c r="AM396" s="190" t="n">
        <f aca="false">+AL396+AM395</f>
        <v>0.849969047619048</v>
      </c>
      <c r="AN396" s="190" t="n">
        <f aca="false">+AM396+AN395</f>
        <v>0.899985714285715</v>
      </c>
      <c r="AO396" s="190" t="n">
        <f aca="false">+AN396+AO395</f>
        <v>0.950002380952381</v>
      </c>
      <c r="AP396" s="190" t="n">
        <f aca="false">+AO396+AP395</f>
        <v>0.950002380952381</v>
      </c>
      <c r="AQ396" s="190" t="n">
        <f aca="false">+AP396+AQ395</f>
        <v>0.950002380952381</v>
      </c>
      <c r="AR396" s="190" t="n">
        <f aca="false">+AQ396+AR395</f>
        <v>0.950002380952381</v>
      </c>
      <c r="AS396" s="190" t="n">
        <f aca="false">+AR396+AS395</f>
        <v>0.950002380952381</v>
      </c>
      <c r="AT396" s="190" t="n">
        <f aca="false">+AS396+AT395</f>
        <v>1.00000238095238</v>
      </c>
      <c r="AU396" s="190" t="n">
        <f aca="false">+AT396+AU395</f>
        <v>1.00000238095238</v>
      </c>
      <c r="AV396" s="190" t="n">
        <f aca="false">+AU396+AV395</f>
        <v>1.00000238095238</v>
      </c>
      <c r="AW396" s="190" t="n">
        <f aca="false">+AV396+AW395</f>
        <v>1.00000238095238</v>
      </c>
      <c r="AX396" s="190" t="n">
        <f aca="false">+AW396+AX395</f>
        <v>1.00000238095238</v>
      </c>
      <c r="AY396" s="190" t="n">
        <f aca="false">+AX396+AY395</f>
        <v>1.00000238095238</v>
      </c>
      <c r="AZ396" s="190" t="n">
        <f aca="false">+AY396+AZ395</f>
        <v>1.00000238095238</v>
      </c>
      <c r="BA396" s="190" t="n">
        <f aca="false">+AZ396+BA395</f>
        <v>1.00000238095238</v>
      </c>
      <c r="BB396" s="190" t="n">
        <f aca="false">+BA396+BB395</f>
        <v>1.00000238095238</v>
      </c>
      <c r="BC396" s="191"/>
      <c r="BD396" s="189"/>
    </row>
    <row r="397" customFormat="false" ht="12.75" hidden="false" customHeight="false" outlineLevel="0" collapsed="false">
      <c r="A397" s="155"/>
      <c r="B397" s="189" t="s">
        <v>130</v>
      </c>
      <c r="C397" s="185"/>
      <c r="D397" s="190" t="n">
        <v>0</v>
      </c>
      <c r="E397" s="190" t="n">
        <v>0</v>
      </c>
      <c r="F397" s="190" t="n">
        <v>0</v>
      </c>
      <c r="G397" s="190" t="n">
        <v>0</v>
      </c>
      <c r="H397" s="190" t="n">
        <v>0</v>
      </c>
      <c r="I397" s="190" t="n">
        <v>0</v>
      </c>
      <c r="J397" s="190" t="n">
        <v>0</v>
      </c>
      <c r="K397" s="190" t="n">
        <v>0</v>
      </c>
      <c r="L397" s="190" t="n">
        <v>0</v>
      </c>
      <c r="M397" s="190" t="n">
        <v>0</v>
      </c>
      <c r="N397" s="190" t="n">
        <v>0.05</v>
      </c>
      <c r="O397" s="190" t="n">
        <v>0</v>
      </c>
      <c r="P397" s="190" t="n">
        <v>0</v>
      </c>
      <c r="Q397" s="190" t="n">
        <v>0</v>
      </c>
      <c r="R397" s="190" t="n">
        <v>0</v>
      </c>
      <c r="S397" s="190" t="n">
        <v>0</v>
      </c>
      <c r="T397" s="190" t="n">
        <v>0</v>
      </c>
      <c r="U397" s="190" t="n">
        <v>0</v>
      </c>
      <c r="V397" s="190" t="n">
        <v>0</v>
      </c>
      <c r="W397" s="190" t="n">
        <v>0</v>
      </c>
      <c r="X397" s="190" t="n">
        <f aca="false">+(0.34-0.05)/18</f>
        <v>0.0161111111111111</v>
      </c>
      <c r="Y397" s="190" t="n">
        <f aca="false">+(0.34-0.05)/18</f>
        <v>0.0161111111111111</v>
      </c>
      <c r="Z397" s="190" t="n">
        <f aca="false">+(0.34-0.05)/18</f>
        <v>0.0161111111111111</v>
      </c>
      <c r="AA397" s="190" t="n">
        <f aca="false">+(0.34-0.05)/18</f>
        <v>0.0161111111111111</v>
      </c>
      <c r="AB397" s="190" t="n">
        <f aca="false">+(0.34-0.05)/18</f>
        <v>0.0161111111111111</v>
      </c>
      <c r="AC397" s="190" t="n">
        <f aca="false">+(0.34-0.05)/18</f>
        <v>0.0161111111111111</v>
      </c>
      <c r="AD397" s="190" t="n">
        <f aca="false">+(0.34-0.05)/18</f>
        <v>0.0161111111111111</v>
      </c>
      <c r="AE397" s="190" t="n">
        <f aca="false">+(0.34-0.05)/18</f>
        <v>0.0161111111111111</v>
      </c>
      <c r="AF397" s="190" t="n">
        <f aca="false">+(0.34-0.05)/18</f>
        <v>0.0161111111111111</v>
      </c>
      <c r="AG397" s="190" t="n">
        <f aca="false">+(0.34-0.05)/18</f>
        <v>0.0161111111111111</v>
      </c>
      <c r="AH397" s="164" t="n">
        <f aca="false">+(0.34-0.05)/18</f>
        <v>0.0161111111111111</v>
      </c>
      <c r="AI397" s="190" t="n">
        <f aca="false">+(0.34-0.05)/18</f>
        <v>0.0161111111111111</v>
      </c>
      <c r="AJ397" s="190" t="n">
        <f aca="false">+(0.34-0.05)/18</f>
        <v>0.0161111111111111</v>
      </c>
      <c r="AK397" s="190" t="n">
        <f aca="false">+(0.34-0.05)/18</f>
        <v>0.0161111111111111</v>
      </c>
      <c r="AL397" s="190" t="n">
        <f aca="false">+(0.34-0.05)/18</f>
        <v>0.0161111111111111</v>
      </c>
      <c r="AM397" s="190" t="n">
        <f aca="false">+(0.34-0.05)/18</f>
        <v>0.0161111111111111</v>
      </c>
      <c r="AN397" s="190" t="n">
        <f aca="false">+(0.34-0.05)/18</f>
        <v>0.0161111111111111</v>
      </c>
      <c r="AO397" s="190" t="n">
        <f aca="false">+(0.34-0.05)/18</f>
        <v>0.0161111111111111</v>
      </c>
      <c r="AP397" s="190" t="n">
        <v>0.66</v>
      </c>
      <c r="AQ397" s="190" t="n">
        <v>0</v>
      </c>
      <c r="AR397" s="190" t="n">
        <v>0</v>
      </c>
      <c r="AS397" s="190" t="n">
        <v>0</v>
      </c>
      <c r="AT397" s="190" t="n">
        <v>0</v>
      </c>
      <c r="AU397" s="190" t="n">
        <v>0</v>
      </c>
      <c r="AV397" s="190" t="n">
        <v>0</v>
      </c>
      <c r="AW397" s="190" t="n">
        <v>0</v>
      </c>
      <c r="AX397" s="190" t="n">
        <v>0</v>
      </c>
      <c r="AY397" s="190" t="n">
        <v>0</v>
      </c>
      <c r="AZ397" s="190" t="n">
        <v>0</v>
      </c>
      <c r="BA397" s="190" t="n">
        <v>0</v>
      </c>
      <c r="BB397" s="190" t="n">
        <v>0</v>
      </c>
      <c r="BC397" s="191" t="n">
        <f aca="false">SUM(D397:BB397)</f>
        <v>1</v>
      </c>
      <c r="BD397" s="189"/>
    </row>
    <row r="398" customFormat="false" ht="12.75" hidden="false" customHeight="false" outlineLevel="0" collapsed="false">
      <c r="A398" s="155"/>
      <c r="B398" s="189" t="s">
        <v>131</v>
      </c>
      <c r="C398" s="185"/>
      <c r="D398" s="190" t="n">
        <f aca="false">D397</f>
        <v>0</v>
      </c>
      <c r="E398" s="190" t="n">
        <f aca="false">+D398+E397</f>
        <v>0</v>
      </c>
      <c r="F398" s="190" t="n">
        <f aca="false">+E398+F397</f>
        <v>0</v>
      </c>
      <c r="G398" s="190" t="n">
        <f aca="false">+F398+G397</f>
        <v>0</v>
      </c>
      <c r="H398" s="190" t="n">
        <f aca="false">+G398+H397</f>
        <v>0</v>
      </c>
      <c r="I398" s="190" t="n">
        <f aca="false">+H398+I397</f>
        <v>0</v>
      </c>
      <c r="J398" s="190" t="n">
        <f aca="false">+I398+J397</f>
        <v>0</v>
      </c>
      <c r="K398" s="190" t="n">
        <f aca="false">+J398+K397</f>
        <v>0</v>
      </c>
      <c r="L398" s="190" t="n">
        <f aca="false">+K398+L397</f>
        <v>0</v>
      </c>
      <c r="M398" s="190" t="n">
        <f aca="false">+L398+M397</f>
        <v>0</v>
      </c>
      <c r="N398" s="190" t="n">
        <f aca="false">+M398+N397</f>
        <v>0.05</v>
      </c>
      <c r="O398" s="190" t="n">
        <f aca="false">+N398+O397</f>
        <v>0.05</v>
      </c>
      <c r="P398" s="190" t="n">
        <f aca="false">+O398+P397</f>
        <v>0.05</v>
      </c>
      <c r="Q398" s="190" t="n">
        <f aca="false">+P398+Q397</f>
        <v>0.05</v>
      </c>
      <c r="R398" s="190" t="n">
        <f aca="false">+Q398+R397</f>
        <v>0.05</v>
      </c>
      <c r="S398" s="190" t="n">
        <f aca="false">+R398+S397</f>
        <v>0.05</v>
      </c>
      <c r="T398" s="190" t="n">
        <f aca="false">+S398+T397</f>
        <v>0.05</v>
      </c>
      <c r="U398" s="190" t="n">
        <f aca="false">+T398+U397</f>
        <v>0.05</v>
      </c>
      <c r="V398" s="190" t="n">
        <f aca="false">+U398+V397</f>
        <v>0.05</v>
      </c>
      <c r="W398" s="190" t="n">
        <f aca="false">+V398+W397</f>
        <v>0.05</v>
      </c>
      <c r="X398" s="190" t="n">
        <f aca="false">+W398+X397</f>
        <v>0.0661111111111111</v>
      </c>
      <c r="Y398" s="190" t="n">
        <f aca="false">+X398+Y397</f>
        <v>0.0822222222222222</v>
      </c>
      <c r="Z398" s="190" t="n">
        <f aca="false">+Y398+Z397</f>
        <v>0.0983333333333334</v>
      </c>
      <c r="AA398" s="190" t="n">
        <f aca="false">+Z398+AA397</f>
        <v>0.114444444444444</v>
      </c>
      <c r="AB398" s="190" t="n">
        <f aca="false">+AA398+AB397</f>
        <v>0.130555555555556</v>
      </c>
      <c r="AC398" s="190" t="n">
        <f aca="false">+AB398+AC397</f>
        <v>0.146666666666667</v>
      </c>
      <c r="AD398" s="190" t="n">
        <f aca="false">+AC398+AD397</f>
        <v>0.162777777777778</v>
      </c>
      <c r="AE398" s="190" t="n">
        <f aca="false">+AD398+AE397</f>
        <v>0.178888888888889</v>
      </c>
      <c r="AF398" s="190" t="n">
        <f aca="false">+AE398+AF397</f>
        <v>0.195</v>
      </c>
      <c r="AG398" s="190" t="n">
        <f aca="false">+AF398+AG397</f>
        <v>0.211111111111111</v>
      </c>
      <c r="AH398" s="164" t="n">
        <f aca="false">+AG398+AH397</f>
        <v>0.227222222222222</v>
      </c>
      <c r="AI398" s="190" t="n">
        <f aca="false">+AH398+AI397</f>
        <v>0.243333333333333</v>
      </c>
      <c r="AJ398" s="190" t="n">
        <f aca="false">+AI398+AJ397</f>
        <v>0.259444444444444</v>
      </c>
      <c r="AK398" s="190" t="n">
        <f aca="false">+AJ398+AK397</f>
        <v>0.275555555555556</v>
      </c>
      <c r="AL398" s="190" t="n">
        <f aca="false">+AK398+AL397</f>
        <v>0.291666666666667</v>
      </c>
      <c r="AM398" s="190" t="n">
        <f aca="false">+AL398+AM397</f>
        <v>0.307777777777778</v>
      </c>
      <c r="AN398" s="190" t="n">
        <f aca="false">+AM398+AN397</f>
        <v>0.323888888888889</v>
      </c>
      <c r="AO398" s="190" t="n">
        <f aca="false">+AN398+AO397</f>
        <v>0.34</v>
      </c>
      <c r="AP398" s="190" t="n">
        <f aca="false">+AO398+AP397</f>
        <v>1</v>
      </c>
      <c r="AQ398" s="190" t="n">
        <f aca="false">+AP398+AQ397</f>
        <v>1</v>
      </c>
      <c r="AR398" s="190" t="n">
        <f aca="false">+AQ398+AR397</f>
        <v>1</v>
      </c>
      <c r="AS398" s="190" t="n">
        <f aca="false">+AR398+AS397</f>
        <v>1</v>
      </c>
      <c r="AT398" s="190" t="n">
        <f aca="false">+AS398+AT397</f>
        <v>1</v>
      </c>
      <c r="AU398" s="190" t="n">
        <f aca="false">+AT398+AU397</f>
        <v>1</v>
      </c>
      <c r="AV398" s="190" t="n">
        <f aca="false">+AU398+AV397</f>
        <v>1</v>
      </c>
      <c r="AW398" s="190" t="n">
        <f aca="false">+AV398+AW397</f>
        <v>1</v>
      </c>
      <c r="AX398" s="190" t="n">
        <f aca="false">+AW398+AX397</f>
        <v>1</v>
      </c>
      <c r="AY398" s="190" t="n">
        <f aca="false">+AX398+AY397</f>
        <v>1</v>
      </c>
      <c r="AZ398" s="190" t="n">
        <f aca="false">+AY398+AZ397</f>
        <v>1</v>
      </c>
      <c r="BA398" s="190" t="n">
        <f aca="false">+AZ398+BA397</f>
        <v>1</v>
      </c>
      <c r="BB398" s="190" t="n">
        <f aca="false">+BA398+BB397</f>
        <v>1</v>
      </c>
      <c r="BC398" s="191"/>
      <c r="BD398" s="189"/>
    </row>
    <row r="399" customFormat="false" ht="12.75" hidden="false" customHeight="false" outlineLevel="0" collapsed="false">
      <c r="A399" s="155"/>
      <c r="B399" s="204"/>
      <c r="C399" s="185"/>
      <c r="D399" s="205"/>
      <c r="E399" s="205"/>
      <c r="F399" s="205"/>
      <c r="G399" s="205"/>
      <c r="H399" s="205"/>
      <c r="I399" s="205"/>
      <c r="J399" s="205"/>
      <c r="K399" s="205"/>
      <c r="L399" s="205"/>
      <c r="M399" s="205"/>
      <c r="N399" s="205"/>
      <c r="O399" s="205"/>
      <c r="P399" s="205"/>
      <c r="Q399" s="205"/>
      <c r="R399" s="205"/>
      <c r="S399" s="205"/>
      <c r="T399" s="205"/>
      <c r="U399" s="205"/>
      <c r="V399" s="205"/>
      <c r="W399" s="205"/>
      <c r="X399" s="205"/>
      <c r="Y399" s="205"/>
      <c r="Z399" s="205"/>
      <c r="AA399" s="205"/>
      <c r="AB399" s="205"/>
      <c r="AC399" s="205"/>
      <c r="AD399" s="205"/>
      <c r="AE399" s="205"/>
      <c r="AF399" s="205"/>
      <c r="AG399" s="205"/>
      <c r="AH399" s="169"/>
      <c r="AI399" s="205"/>
      <c r="AJ399" s="205"/>
      <c r="AK399" s="205"/>
      <c r="AL399" s="205"/>
      <c r="AM399" s="205"/>
      <c r="AN399" s="205"/>
      <c r="AO399" s="205"/>
      <c r="AP399" s="205"/>
      <c r="AQ399" s="205"/>
      <c r="AR399" s="205"/>
      <c r="AS399" s="205"/>
      <c r="AT399" s="205"/>
      <c r="AU399" s="205"/>
      <c r="AV399" s="205"/>
      <c r="AW399" s="205"/>
      <c r="AX399" s="205"/>
      <c r="AY399" s="205"/>
      <c r="AZ399" s="205"/>
      <c r="BA399" s="205"/>
      <c r="BB399" s="205"/>
      <c r="BC399" s="206"/>
      <c r="BD399" s="204"/>
    </row>
    <row r="400" customFormat="false" ht="12.75" hidden="false" customHeight="false" outlineLevel="0" collapsed="false">
      <c r="A400" s="155"/>
      <c r="B400" s="194" t="s">
        <v>132</v>
      </c>
      <c r="C400" s="195" t="n">
        <v>14.2</v>
      </c>
      <c r="D400" s="196" t="n">
        <f aca="false">+D396*$C400</f>
        <v>0</v>
      </c>
      <c r="E400" s="196" t="n">
        <f aca="false">+E396*$C400</f>
        <v>0</v>
      </c>
      <c r="F400" s="196" t="n">
        <f aca="false">+F396*$C400</f>
        <v>0</v>
      </c>
      <c r="G400" s="196" t="n">
        <f aca="false">+G396*$C400</f>
        <v>0</v>
      </c>
      <c r="H400" s="196" t="n">
        <f aca="false">+H396*$C400</f>
        <v>0</v>
      </c>
      <c r="I400" s="196" t="n">
        <f aca="false">+I396*$C400</f>
        <v>0</v>
      </c>
      <c r="J400" s="196" t="n">
        <f aca="false">+J396*$C400</f>
        <v>0</v>
      </c>
      <c r="K400" s="196" t="n">
        <f aca="false">+K396*$C400</f>
        <v>0</v>
      </c>
      <c r="L400" s="196" t="n">
        <f aca="false">+L396*$C400</f>
        <v>0</v>
      </c>
      <c r="M400" s="196" t="n">
        <f aca="false">+M396*$C400</f>
        <v>0</v>
      </c>
      <c r="N400" s="196" t="n">
        <f aca="false">+N396*$C400</f>
        <v>0.705773809523809</v>
      </c>
      <c r="O400" s="196" t="n">
        <f aca="false">+O396*$C400</f>
        <v>0.705773809523809</v>
      </c>
      <c r="P400" s="196" t="n">
        <f aca="false">+P396*$C400</f>
        <v>0.705773809523809</v>
      </c>
      <c r="Q400" s="196" t="n">
        <f aca="false">+Q396*$C400</f>
        <v>0.705773809523809</v>
      </c>
      <c r="R400" s="196" t="n">
        <f aca="false">+R396*$C400</f>
        <v>0.705773809523809</v>
      </c>
      <c r="S400" s="196" t="n">
        <f aca="false">+S396*$C400</f>
        <v>0.705773809523809</v>
      </c>
      <c r="T400" s="196" t="n">
        <f aca="false">+T396*$C400</f>
        <v>0.705773809523809</v>
      </c>
      <c r="U400" s="196" t="n">
        <f aca="false">+U396*$C400</f>
        <v>0.705773809523809</v>
      </c>
      <c r="V400" s="196" t="n">
        <f aca="false">+V396*$C400</f>
        <v>0.705773809523809</v>
      </c>
      <c r="W400" s="196" t="n">
        <f aca="false">+W396*$C400</f>
        <v>0.705773809523809</v>
      </c>
      <c r="X400" s="196" t="n">
        <f aca="false">+X396*$C400</f>
        <v>1.41601047619048</v>
      </c>
      <c r="Y400" s="196" t="n">
        <f aca="false">+Y396*$C400</f>
        <v>2.12624714285714</v>
      </c>
      <c r="Z400" s="196" t="n">
        <f aca="false">+Z396*$C400</f>
        <v>2.83648380952381</v>
      </c>
      <c r="AA400" s="196" t="n">
        <f aca="false">+AA396*$C400</f>
        <v>3.54672047619048</v>
      </c>
      <c r="AB400" s="196" t="n">
        <f aca="false">+AB396*$C400</f>
        <v>4.25695714285714</v>
      </c>
      <c r="AC400" s="196" t="n">
        <f aca="false">+AC396*$C400</f>
        <v>4.96719380952381</v>
      </c>
      <c r="AD400" s="196" t="n">
        <f aca="false">+AD396*$C400</f>
        <v>5.67743047619048</v>
      </c>
      <c r="AE400" s="196" t="n">
        <f aca="false">+AE396*$C400</f>
        <v>6.38766714285714</v>
      </c>
      <c r="AF400" s="196" t="n">
        <f aca="false">+AF396*$C400</f>
        <v>7.09790380952381</v>
      </c>
      <c r="AG400" s="196" t="n">
        <f aca="false">+AG396*$C400</f>
        <v>7.80814047619047</v>
      </c>
      <c r="AH400" s="175" t="n">
        <f aca="false">+AH396*$C400</f>
        <v>8.51837714285714</v>
      </c>
      <c r="AI400" s="196" t="n">
        <f aca="false">+AI396*$C400</f>
        <v>9.22861380952381</v>
      </c>
      <c r="AJ400" s="196" t="n">
        <f aca="false">+AJ396*$C400</f>
        <v>9.93885047619048</v>
      </c>
      <c r="AK400" s="196" t="n">
        <f aca="false">+AK396*$C400</f>
        <v>10.6490871428571</v>
      </c>
      <c r="AL400" s="196" t="n">
        <f aca="false">+AL396*$C400</f>
        <v>11.3593238095238</v>
      </c>
      <c r="AM400" s="196" t="n">
        <f aca="false">+AM396*$C400</f>
        <v>12.0695604761905</v>
      </c>
      <c r="AN400" s="196" t="n">
        <f aca="false">+AN396*$C400</f>
        <v>12.7797971428571</v>
      </c>
      <c r="AO400" s="196" t="n">
        <f aca="false">+AO396*$C400</f>
        <v>13.4900338095238</v>
      </c>
      <c r="AP400" s="196" t="n">
        <f aca="false">+AP396*$C400</f>
        <v>13.4900338095238</v>
      </c>
      <c r="AQ400" s="196" t="n">
        <f aca="false">+AQ396*$C400</f>
        <v>13.4900338095238</v>
      </c>
      <c r="AR400" s="196" t="n">
        <f aca="false">+AR396*$C400</f>
        <v>13.4900338095238</v>
      </c>
      <c r="AS400" s="196" t="n">
        <f aca="false">+AS396*$C400</f>
        <v>13.4900338095238</v>
      </c>
      <c r="AT400" s="196" t="n">
        <f aca="false">+AT396*$C400</f>
        <v>14.2000338095238</v>
      </c>
      <c r="AU400" s="196" t="n">
        <f aca="false">+AU396*$C400</f>
        <v>14.2000338095238</v>
      </c>
      <c r="AV400" s="196" t="n">
        <f aca="false">+AV396*$C400</f>
        <v>14.2000338095238</v>
      </c>
      <c r="AW400" s="196" t="n">
        <f aca="false">+AW396*$C400</f>
        <v>14.2000338095238</v>
      </c>
      <c r="AX400" s="196" t="n">
        <f aca="false">+AX396*$C400</f>
        <v>14.2000338095238</v>
      </c>
      <c r="AY400" s="196" t="n">
        <f aca="false">+AY396*$C400</f>
        <v>14.2000338095238</v>
      </c>
      <c r="AZ400" s="196" t="n">
        <f aca="false">+AZ396*$C400</f>
        <v>14.2000338095238</v>
      </c>
      <c r="BA400" s="196" t="n">
        <f aca="false">+BA396*$C400</f>
        <v>14.2000338095238</v>
      </c>
      <c r="BB400" s="196" t="n">
        <f aca="false">+BB396*$C400</f>
        <v>14.2000338095238</v>
      </c>
      <c r="BC400" s="197"/>
      <c r="BD400" s="198"/>
      <c r="BE400" s="198"/>
      <c r="BF400" s="198"/>
      <c r="BG400" s="198"/>
      <c r="BH400" s="198"/>
      <c r="BI400" s="198"/>
      <c r="BJ400" s="198"/>
      <c r="BK400" s="198"/>
      <c r="BL400" s="198"/>
      <c r="BM400" s="198"/>
      <c r="BN400" s="198"/>
      <c r="BO400" s="198"/>
      <c r="BP400" s="198"/>
      <c r="BQ400" s="198"/>
      <c r="BR400" s="198"/>
      <c r="BS400" s="198"/>
      <c r="BT400" s="198"/>
      <c r="BU400" s="198"/>
      <c r="BV400" s="198"/>
      <c r="BW400" s="198"/>
      <c r="BX400" s="198"/>
      <c r="BY400" s="198"/>
      <c r="BZ400" s="198"/>
      <c r="CA400" s="198"/>
      <c r="CB400" s="198"/>
      <c r="CC400" s="198"/>
      <c r="CD400" s="198"/>
      <c r="CE400" s="198"/>
      <c r="CF400" s="198"/>
      <c r="CG400" s="198"/>
      <c r="CH400" s="198"/>
      <c r="CI400" s="198"/>
      <c r="CJ400" s="198"/>
      <c r="CK400" s="198"/>
    </row>
    <row r="401" customFormat="false" ht="13.5" hidden="false" customHeight="false" outlineLevel="0" collapsed="false">
      <c r="A401" s="155"/>
      <c r="B401" s="199" t="s">
        <v>133</v>
      </c>
      <c r="C401" s="200" t="e">
        <f aca="false">+#REF!</f>
        <v>#REF!</v>
      </c>
      <c r="D401" s="201" t="n">
        <f aca="false">+D398*$C400</f>
        <v>0</v>
      </c>
      <c r="E401" s="201" t="n">
        <f aca="false">+E398*$C400</f>
        <v>0</v>
      </c>
      <c r="F401" s="201" t="n">
        <f aca="false">+F398*$C400</f>
        <v>0</v>
      </c>
      <c r="G401" s="201" t="n">
        <f aca="false">+G398*$C400</f>
        <v>0</v>
      </c>
      <c r="H401" s="201" t="n">
        <f aca="false">+H398*$C400</f>
        <v>0</v>
      </c>
      <c r="I401" s="201" t="n">
        <f aca="false">+I398*$C400</f>
        <v>0</v>
      </c>
      <c r="J401" s="201" t="n">
        <f aca="false">+J398*$C400</f>
        <v>0</v>
      </c>
      <c r="K401" s="201" t="n">
        <f aca="false">+K398*$C400</f>
        <v>0</v>
      </c>
      <c r="L401" s="201" t="n">
        <f aca="false">+L398*$C400</f>
        <v>0</v>
      </c>
      <c r="M401" s="201" t="n">
        <f aca="false">+M398*$C400</f>
        <v>0</v>
      </c>
      <c r="N401" s="201" t="n">
        <f aca="false">+N398*$C400</f>
        <v>0.71</v>
      </c>
      <c r="O401" s="201" t="n">
        <f aca="false">+O398*$C400</f>
        <v>0.71</v>
      </c>
      <c r="P401" s="201" t="n">
        <f aca="false">+P398*$C400</f>
        <v>0.71</v>
      </c>
      <c r="Q401" s="201" t="n">
        <f aca="false">+Q398*$C400</f>
        <v>0.71</v>
      </c>
      <c r="R401" s="201" t="n">
        <f aca="false">+R398*$C400</f>
        <v>0.71</v>
      </c>
      <c r="S401" s="201" t="n">
        <f aca="false">+S398*$C400</f>
        <v>0.71</v>
      </c>
      <c r="T401" s="201" t="n">
        <f aca="false">+T398*$C400</f>
        <v>0.71</v>
      </c>
      <c r="U401" s="201" t="n">
        <f aca="false">+U398*$C400</f>
        <v>0.71</v>
      </c>
      <c r="V401" s="201" t="n">
        <f aca="false">+V398*$C400</f>
        <v>0.71</v>
      </c>
      <c r="W401" s="201" t="n">
        <f aca="false">+W398*$C400</f>
        <v>0.71</v>
      </c>
      <c r="X401" s="201" t="n">
        <f aca="false">+X398*$C400</f>
        <v>0.938777777777778</v>
      </c>
      <c r="Y401" s="201" t="n">
        <f aca="false">+Y398*$C400</f>
        <v>1.16755555555556</v>
      </c>
      <c r="Z401" s="201" t="n">
        <f aca="false">+Z398*$C400</f>
        <v>1.39633333333333</v>
      </c>
      <c r="AA401" s="201" t="n">
        <f aca="false">+AA398*$C400</f>
        <v>1.62511111111111</v>
      </c>
      <c r="AB401" s="201" t="n">
        <f aca="false">+AB398*$C400</f>
        <v>1.85388888888889</v>
      </c>
      <c r="AC401" s="201" t="n">
        <f aca="false">+AC398*$C400</f>
        <v>2.08266666666667</v>
      </c>
      <c r="AD401" s="201" t="n">
        <f aca="false">+AD398*$C400</f>
        <v>2.31144444444444</v>
      </c>
      <c r="AE401" s="201" t="n">
        <f aca="false">+AE398*$C400</f>
        <v>2.54022222222222</v>
      </c>
      <c r="AF401" s="201" t="n">
        <f aca="false">+AF398*$C400</f>
        <v>2.769</v>
      </c>
      <c r="AG401" s="201" t="n">
        <f aca="false">+AG398*$C400</f>
        <v>2.99777777777778</v>
      </c>
      <c r="AH401" s="181" t="n">
        <f aca="false">+AH398*$C400</f>
        <v>3.22655555555556</v>
      </c>
      <c r="AI401" s="201" t="n">
        <f aca="false">+AI398*$C400</f>
        <v>3.45533333333333</v>
      </c>
      <c r="AJ401" s="201" t="n">
        <f aca="false">+AJ398*$C400</f>
        <v>3.68411111111111</v>
      </c>
      <c r="AK401" s="201" t="n">
        <f aca="false">+AK398*$C400</f>
        <v>3.91288888888889</v>
      </c>
      <c r="AL401" s="201" t="n">
        <f aca="false">+AL398*$C400</f>
        <v>4.14166666666667</v>
      </c>
      <c r="AM401" s="201" t="n">
        <f aca="false">+AM398*$C400</f>
        <v>4.37044444444445</v>
      </c>
      <c r="AN401" s="201" t="n">
        <f aca="false">+AN398*$C400</f>
        <v>4.59922222222222</v>
      </c>
      <c r="AO401" s="201" t="n">
        <f aca="false">+AO398*$C400</f>
        <v>4.828</v>
      </c>
      <c r="AP401" s="201" t="n">
        <f aca="false">+AP398*$C400</f>
        <v>14.2</v>
      </c>
      <c r="AQ401" s="201" t="n">
        <f aca="false">+AQ398*$C400</f>
        <v>14.2</v>
      </c>
      <c r="AR401" s="201" t="n">
        <f aca="false">+AR398*$C400</f>
        <v>14.2</v>
      </c>
      <c r="AS401" s="201" t="n">
        <f aca="false">+AS398*$C400</f>
        <v>14.2</v>
      </c>
      <c r="AT401" s="201" t="n">
        <f aca="false">+AT398*$C400</f>
        <v>14.2</v>
      </c>
      <c r="AU401" s="201" t="n">
        <f aca="false">+AU398*$C400</f>
        <v>14.2</v>
      </c>
      <c r="AV401" s="201" t="n">
        <f aca="false">+AV398*$C400</f>
        <v>14.2</v>
      </c>
      <c r="AW401" s="201" t="n">
        <f aca="false">+AW398*$C400</f>
        <v>14.2</v>
      </c>
      <c r="AX401" s="201" t="n">
        <f aca="false">+AX398*$C400</f>
        <v>14.2</v>
      </c>
      <c r="AY401" s="201" t="n">
        <f aca="false">+AY398*$C400</f>
        <v>14.2</v>
      </c>
      <c r="AZ401" s="201" t="n">
        <f aca="false">+AZ398*$C400</f>
        <v>14.2</v>
      </c>
      <c r="BA401" s="201" t="n">
        <f aca="false">+BA398*$C400</f>
        <v>14.2</v>
      </c>
      <c r="BB401" s="201" t="n">
        <f aca="false">+BB398*$C400</f>
        <v>14.2</v>
      </c>
      <c r="BC401" s="202"/>
      <c r="BD401" s="203"/>
      <c r="BE401" s="203"/>
      <c r="BF401" s="203"/>
      <c r="BG401" s="203"/>
      <c r="BH401" s="203"/>
      <c r="BI401" s="203"/>
      <c r="BJ401" s="203"/>
      <c r="BK401" s="203"/>
      <c r="BL401" s="203"/>
      <c r="BM401" s="203"/>
      <c r="BN401" s="203"/>
      <c r="BO401" s="203"/>
      <c r="BP401" s="203"/>
      <c r="BQ401" s="203"/>
      <c r="BR401" s="203"/>
      <c r="BS401" s="203"/>
      <c r="BT401" s="203"/>
      <c r="BU401" s="203"/>
      <c r="BV401" s="203"/>
      <c r="BW401" s="203"/>
      <c r="BX401" s="203"/>
      <c r="BY401" s="203"/>
      <c r="BZ401" s="203"/>
      <c r="CA401" s="203"/>
      <c r="CB401" s="203"/>
      <c r="CC401" s="203"/>
      <c r="CD401" s="203"/>
      <c r="CE401" s="203"/>
      <c r="CF401" s="203"/>
      <c r="CG401" s="203"/>
      <c r="CH401" s="203"/>
      <c r="CI401" s="203"/>
      <c r="CJ401" s="203"/>
      <c r="CK401" s="203"/>
    </row>
    <row r="402" customFormat="false" ht="15" hidden="false" customHeight="true" outlineLevel="0" collapsed="false">
      <c r="A402" s="155" t="n">
        <f aca="false">+A394+1</f>
        <v>8</v>
      </c>
      <c r="B402" s="184" t="e">
        <f aca="false">#REF!</f>
        <v>#REF!</v>
      </c>
      <c r="C402" s="185" t="e">
        <f aca="false">#REF!</f>
        <v>#REF!</v>
      </c>
      <c r="D402" s="186"/>
      <c r="E402" s="186"/>
      <c r="F402" s="186"/>
      <c r="G402" s="186"/>
      <c r="H402" s="186"/>
      <c r="I402" s="186"/>
      <c r="J402" s="186"/>
      <c r="K402" s="186"/>
      <c r="L402" s="186"/>
      <c r="M402" s="186"/>
      <c r="N402" s="186"/>
      <c r="O402" s="186"/>
      <c r="P402" s="186"/>
      <c r="Q402" s="186"/>
      <c r="R402" s="186"/>
      <c r="S402" s="186"/>
      <c r="T402" s="186"/>
      <c r="U402" s="186"/>
      <c r="V402" s="186"/>
      <c r="W402" s="186"/>
      <c r="X402" s="186"/>
      <c r="Y402" s="186"/>
      <c r="Z402" s="186"/>
      <c r="AA402" s="186"/>
      <c r="AB402" s="186"/>
      <c r="AC402" s="186"/>
      <c r="AD402" s="186"/>
      <c r="AE402" s="186"/>
      <c r="AF402" s="186"/>
      <c r="AG402" s="186"/>
      <c r="AH402" s="159"/>
      <c r="AI402" s="186"/>
      <c r="AJ402" s="186"/>
      <c r="AK402" s="186"/>
      <c r="AL402" s="186"/>
      <c r="AM402" s="186"/>
      <c r="AN402" s="186"/>
      <c r="AO402" s="186"/>
      <c r="AP402" s="186"/>
      <c r="AQ402" s="186"/>
      <c r="AR402" s="186"/>
      <c r="AS402" s="186"/>
      <c r="AT402" s="186"/>
      <c r="AU402" s="186"/>
      <c r="AV402" s="186"/>
      <c r="AW402" s="186"/>
      <c r="AX402" s="186"/>
      <c r="AY402" s="186"/>
      <c r="AZ402" s="186"/>
      <c r="BA402" s="186"/>
      <c r="BB402" s="186"/>
      <c r="BC402" s="187"/>
    </row>
    <row r="403" customFormat="false" ht="12.75" hidden="false" customHeight="false" outlineLevel="0" collapsed="false">
      <c r="A403" s="155"/>
      <c r="B403" s="189" t="s">
        <v>128</v>
      </c>
      <c r="C403" s="185"/>
      <c r="D403" s="190" t="n">
        <v>0</v>
      </c>
      <c r="E403" s="190" t="n">
        <v>0</v>
      </c>
      <c r="F403" s="190" t="n">
        <v>0</v>
      </c>
      <c r="G403" s="190" t="n">
        <v>0</v>
      </c>
      <c r="H403" s="190" t="n">
        <v>0</v>
      </c>
      <c r="I403" s="190" t="n">
        <v>0</v>
      </c>
      <c r="J403" s="190" t="n">
        <v>0</v>
      </c>
      <c r="K403" s="190" t="n">
        <v>0</v>
      </c>
      <c r="L403" s="190" t="n">
        <v>0</v>
      </c>
      <c r="M403" s="190" t="n">
        <v>0</v>
      </c>
      <c r="N403" s="190" t="n">
        <f aca="false">16.7/336</f>
        <v>0.049702380952381</v>
      </c>
      <c r="O403" s="190" t="n">
        <v>0</v>
      </c>
      <c r="P403" s="190" t="n">
        <v>0</v>
      </c>
      <c r="Q403" s="190" t="n">
        <v>0</v>
      </c>
      <c r="R403" s="190" t="n">
        <v>0</v>
      </c>
      <c r="S403" s="190" t="n">
        <v>0</v>
      </c>
      <c r="T403" s="190" t="n">
        <v>0</v>
      </c>
      <c r="U403" s="190" t="n">
        <v>0</v>
      </c>
      <c r="V403" s="190" t="n">
        <v>0</v>
      </c>
      <c r="W403" s="190" t="n">
        <v>0</v>
      </c>
      <c r="X403" s="190" t="n">
        <f aca="false">+(0.95-0.0497)/18</f>
        <v>0.0500166666666667</v>
      </c>
      <c r="Y403" s="190" t="n">
        <f aca="false">+(0.95-0.0497)/18</f>
        <v>0.0500166666666667</v>
      </c>
      <c r="Z403" s="190" t="n">
        <f aca="false">+(0.95-0.0497)/18</f>
        <v>0.0500166666666667</v>
      </c>
      <c r="AA403" s="190" t="n">
        <f aca="false">+(0.95-0.0497)/18</f>
        <v>0.0500166666666667</v>
      </c>
      <c r="AB403" s="190" t="n">
        <f aca="false">+(0.95-0.0497)/18</f>
        <v>0.0500166666666667</v>
      </c>
      <c r="AC403" s="190" t="n">
        <f aca="false">+(0.95-0.0497)/18</f>
        <v>0.0500166666666667</v>
      </c>
      <c r="AD403" s="190" t="n">
        <f aca="false">+(0.95-0.0497)/18</f>
        <v>0.0500166666666667</v>
      </c>
      <c r="AE403" s="190" t="n">
        <f aca="false">+(0.95-0.0497)/18</f>
        <v>0.0500166666666667</v>
      </c>
      <c r="AF403" s="190" t="n">
        <f aca="false">+(0.95-0.0497)/18</f>
        <v>0.0500166666666667</v>
      </c>
      <c r="AG403" s="190" t="n">
        <f aca="false">+(0.95-0.0497)/18</f>
        <v>0.0500166666666667</v>
      </c>
      <c r="AH403" s="164" t="n">
        <f aca="false">+(0.95-0.0497)/18</f>
        <v>0.0500166666666667</v>
      </c>
      <c r="AI403" s="190" t="n">
        <f aca="false">+(0.95-0.0497)/18</f>
        <v>0.0500166666666667</v>
      </c>
      <c r="AJ403" s="190" t="n">
        <f aca="false">+(0.95-0.0497)/18</f>
        <v>0.0500166666666667</v>
      </c>
      <c r="AK403" s="190" t="n">
        <f aca="false">+(0.95-0.0497)/18</f>
        <v>0.0500166666666667</v>
      </c>
      <c r="AL403" s="190" t="n">
        <f aca="false">+(0.95-0.0497)/18</f>
        <v>0.0500166666666667</v>
      </c>
      <c r="AM403" s="190" t="n">
        <f aca="false">+(0.95-0.0497)/18</f>
        <v>0.0500166666666667</v>
      </c>
      <c r="AN403" s="190" t="n">
        <f aca="false">+(0.95-0.0497)/18</f>
        <v>0.0500166666666667</v>
      </c>
      <c r="AO403" s="190" t="n">
        <f aca="false">+(0.95-0.0497)/18</f>
        <v>0.0500166666666667</v>
      </c>
      <c r="AP403" s="190" t="n">
        <v>0</v>
      </c>
      <c r="AQ403" s="190" t="n">
        <v>0</v>
      </c>
      <c r="AR403" s="190" t="n">
        <v>0</v>
      </c>
      <c r="AS403" s="190" t="n">
        <v>0</v>
      </c>
      <c r="AT403" s="190" t="n">
        <v>0.05</v>
      </c>
      <c r="AU403" s="190" t="n">
        <v>0</v>
      </c>
      <c r="AV403" s="190" t="n">
        <v>0</v>
      </c>
      <c r="AW403" s="190" t="n">
        <v>0</v>
      </c>
      <c r="AX403" s="190" t="n">
        <v>0</v>
      </c>
      <c r="AY403" s="190" t="n">
        <v>0</v>
      </c>
      <c r="AZ403" s="190" t="n">
        <v>0</v>
      </c>
      <c r="BA403" s="190" t="n">
        <v>0</v>
      </c>
      <c r="BB403" s="190" t="n">
        <v>0</v>
      </c>
      <c r="BC403" s="191" t="n">
        <f aca="false">SUM(D403:BB403)</f>
        <v>1.00000238095238</v>
      </c>
      <c r="BD403" s="189"/>
    </row>
    <row r="404" customFormat="false" ht="12.75" hidden="false" customHeight="false" outlineLevel="0" collapsed="false">
      <c r="A404" s="155"/>
      <c r="B404" s="189" t="s">
        <v>129</v>
      </c>
      <c r="C404" s="185"/>
      <c r="D404" s="190" t="n">
        <f aca="false">D403</f>
        <v>0</v>
      </c>
      <c r="E404" s="190" t="n">
        <f aca="false">+D404+E403</f>
        <v>0</v>
      </c>
      <c r="F404" s="190" t="n">
        <f aca="false">+E404+F403</f>
        <v>0</v>
      </c>
      <c r="G404" s="190" t="n">
        <f aca="false">+F404+G403</f>
        <v>0</v>
      </c>
      <c r="H404" s="190" t="n">
        <f aca="false">+G404+H403</f>
        <v>0</v>
      </c>
      <c r="I404" s="190" t="n">
        <f aca="false">+H404+I403</f>
        <v>0</v>
      </c>
      <c r="J404" s="190" t="n">
        <f aca="false">+I404+J403</f>
        <v>0</v>
      </c>
      <c r="K404" s="190" t="n">
        <f aca="false">+J404+K403</f>
        <v>0</v>
      </c>
      <c r="L404" s="190" t="n">
        <f aca="false">+K404+L403</f>
        <v>0</v>
      </c>
      <c r="M404" s="190" t="n">
        <f aca="false">+L404+M403</f>
        <v>0</v>
      </c>
      <c r="N404" s="190" t="n">
        <f aca="false">+M404+N403</f>
        <v>0.049702380952381</v>
      </c>
      <c r="O404" s="190" t="n">
        <f aca="false">+N404+O403</f>
        <v>0.049702380952381</v>
      </c>
      <c r="P404" s="190" t="n">
        <f aca="false">+O404+P403</f>
        <v>0.049702380952381</v>
      </c>
      <c r="Q404" s="190" t="n">
        <f aca="false">+P404+Q403</f>
        <v>0.049702380952381</v>
      </c>
      <c r="R404" s="190" t="n">
        <f aca="false">+Q404+R403</f>
        <v>0.049702380952381</v>
      </c>
      <c r="S404" s="190" t="n">
        <f aca="false">+R404+S403</f>
        <v>0.049702380952381</v>
      </c>
      <c r="T404" s="190" t="n">
        <f aca="false">+S404+T403</f>
        <v>0.049702380952381</v>
      </c>
      <c r="U404" s="190" t="n">
        <f aca="false">+T404+U403</f>
        <v>0.049702380952381</v>
      </c>
      <c r="V404" s="190" t="n">
        <f aca="false">+U404+V403</f>
        <v>0.049702380952381</v>
      </c>
      <c r="W404" s="190" t="n">
        <f aca="false">+V404+W403</f>
        <v>0.049702380952381</v>
      </c>
      <c r="X404" s="190" t="n">
        <f aca="false">+W404+X403</f>
        <v>0.0997190476190476</v>
      </c>
      <c r="Y404" s="190" t="n">
        <f aca="false">+X404+Y403</f>
        <v>0.149735714285714</v>
      </c>
      <c r="Z404" s="190" t="n">
        <f aca="false">+Y404+Z403</f>
        <v>0.199752380952381</v>
      </c>
      <c r="AA404" s="190" t="n">
        <f aca="false">+Z404+AA403</f>
        <v>0.249769047619048</v>
      </c>
      <c r="AB404" s="190" t="n">
        <f aca="false">+AA404+AB403</f>
        <v>0.299785714285714</v>
      </c>
      <c r="AC404" s="190" t="n">
        <f aca="false">+AB404+AC403</f>
        <v>0.349802380952381</v>
      </c>
      <c r="AD404" s="190" t="n">
        <f aca="false">+AC404+AD403</f>
        <v>0.399819047619048</v>
      </c>
      <c r="AE404" s="190" t="n">
        <f aca="false">+AD404+AE403</f>
        <v>0.449835714285714</v>
      </c>
      <c r="AF404" s="190" t="n">
        <f aca="false">+AE404+AF403</f>
        <v>0.499852380952381</v>
      </c>
      <c r="AG404" s="190" t="n">
        <f aca="false">+AF404+AG403</f>
        <v>0.549869047619048</v>
      </c>
      <c r="AH404" s="164" t="n">
        <f aca="false">+AG404+AH403</f>
        <v>0.599885714285714</v>
      </c>
      <c r="AI404" s="190" t="n">
        <f aca="false">+AH404+AI403</f>
        <v>0.649902380952381</v>
      </c>
      <c r="AJ404" s="190" t="n">
        <f aca="false">+AI404+AJ403</f>
        <v>0.699919047619048</v>
      </c>
      <c r="AK404" s="190" t="n">
        <f aca="false">+AJ404+AK403</f>
        <v>0.749935714285714</v>
      </c>
      <c r="AL404" s="190" t="n">
        <f aca="false">+AK404+AL403</f>
        <v>0.799952380952381</v>
      </c>
      <c r="AM404" s="190" t="n">
        <f aca="false">+AL404+AM403</f>
        <v>0.849969047619048</v>
      </c>
      <c r="AN404" s="190" t="n">
        <f aca="false">+AM404+AN403</f>
        <v>0.899985714285715</v>
      </c>
      <c r="AO404" s="190" t="n">
        <f aca="false">+AN404+AO403</f>
        <v>0.950002380952381</v>
      </c>
      <c r="AP404" s="190" t="n">
        <f aca="false">+AO404+AP403</f>
        <v>0.950002380952381</v>
      </c>
      <c r="AQ404" s="190" t="n">
        <f aca="false">+AP404+AQ403</f>
        <v>0.950002380952381</v>
      </c>
      <c r="AR404" s="190" t="n">
        <f aca="false">+AQ404+AR403</f>
        <v>0.950002380952381</v>
      </c>
      <c r="AS404" s="190" t="n">
        <f aca="false">+AR404+AS403</f>
        <v>0.950002380952381</v>
      </c>
      <c r="AT404" s="190" t="n">
        <f aca="false">+AS404+AT403</f>
        <v>1.00000238095238</v>
      </c>
      <c r="AU404" s="190" t="n">
        <f aca="false">+AT404+AU403</f>
        <v>1.00000238095238</v>
      </c>
      <c r="AV404" s="190" t="n">
        <f aca="false">+AU404+AV403</f>
        <v>1.00000238095238</v>
      </c>
      <c r="AW404" s="190" t="n">
        <f aca="false">+AV404+AW403</f>
        <v>1.00000238095238</v>
      </c>
      <c r="AX404" s="190" t="n">
        <f aca="false">+AW404+AX403</f>
        <v>1.00000238095238</v>
      </c>
      <c r="AY404" s="190" t="n">
        <f aca="false">+AX404+AY403</f>
        <v>1.00000238095238</v>
      </c>
      <c r="AZ404" s="190" t="n">
        <f aca="false">+AY404+AZ403</f>
        <v>1.00000238095238</v>
      </c>
      <c r="BA404" s="190" t="n">
        <f aca="false">+AZ404+BA403</f>
        <v>1.00000238095238</v>
      </c>
      <c r="BB404" s="190" t="n">
        <f aca="false">+BA404+BB403</f>
        <v>1.00000238095238</v>
      </c>
      <c r="BC404" s="191"/>
      <c r="BD404" s="189"/>
    </row>
    <row r="405" customFormat="false" ht="12.75" hidden="false" customHeight="false" outlineLevel="0" collapsed="false">
      <c r="A405" s="155"/>
      <c r="B405" s="189" t="s">
        <v>130</v>
      </c>
      <c r="C405" s="185"/>
      <c r="D405" s="190" t="n">
        <v>0</v>
      </c>
      <c r="E405" s="190" t="n">
        <v>0</v>
      </c>
      <c r="F405" s="190" t="n">
        <v>0</v>
      </c>
      <c r="G405" s="190" t="n">
        <v>0</v>
      </c>
      <c r="H405" s="190" t="n">
        <v>0</v>
      </c>
      <c r="I405" s="190" t="n">
        <v>0</v>
      </c>
      <c r="J405" s="190" t="n">
        <v>0</v>
      </c>
      <c r="K405" s="190" t="n">
        <v>0</v>
      </c>
      <c r="L405" s="190" t="n">
        <v>0</v>
      </c>
      <c r="M405" s="190" t="n">
        <v>0</v>
      </c>
      <c r="N405" s="190" t="n">
        <v>0.05</v>
      </c>
      <c r="O405" s="190" t="n">
        <v>0</v>
      </c>
      <c r="P405" s="190" t="n">
        <v>0</v>
      </c>
      <c r="Q405" s="190" t="n">
        <v>0</v>
      </c>
      <c r="R405" s="190" t="n">
        <v>0</v>
      </c>
      <c r="S405" s="190" t="n">
        <v>0</v>
      </c>
      <c r="T405" s="190" t="n">
        <v>0</v>
      </c>
      <c r="U405" s="190" t="n">
        <v>0</v>
      </c>
      <c r="V405" s="190" t="n">
        <v>0</v>
      </c>
      <c r="W405" s="190" t="n">
        <v>0</v>
      </c>
      <c r="X405" s="190" t="n">
        <f aca="false">+(0.34-0.05)/18</f>
        <v>0.0161111111111111</v>
      </c>
      <c r="Y405" s="190" t="n">
        <f aca="false">+(0.34-0.05)/18</f>
        <v>0.0161111111111111</v>
      </c>
      <c r="Z405" s="190" t="n">
        <f aca="false">+(0.34-0.05)/18</f>
        <v>0.0161111111111111</v>
      </c>
      <c r="AA405" s="190" t="n">
        <f aca="false">+(0.34-0.05)/18</f>
        <v>0.0161111111111111</v>
      </c>
      <c r="AB405" s="190" t="n">
        <f aca="false">+(0.34-0.05)/18</f>
        <v>0.0161111111111111</v>
      </c>
      <c r="AC405" s="190" t="n">
        <f aca="false">+(0.34-0.05)/18</f>
        <v>0.0161111111111111</v>
      </c>
      <c r="AD405" s="190" t="n">
        <f aca="false">+(0.34-0.05)/18</f>
        <v>0.0161111111111111</v>
      </c>
      <c r="AE405" s="190" t="n">
        <f aca="false">+(0.34-0.05)/18</f>
        <v>0.0161111111111111</v>
      </c>
      <c r="AF405" s="190" t="n">
        <f aca="false">+(0.34-0.05)/18</f>
        <v>0.0161111111111111</v>
      </c>
      <c r="AG405" s="190" t="n">
        <f aca="false">+(0.34-0.05)/18</f>
        <v>0.0161111111111111</v>
      </c>
      <c r="AH405" s="164" t="n">
        <f aca="false">+(0.34-0.05)/18</f>
        <v>0.0161111111111111</v>
      </c>
      <c r="AI405" s="190" t="n">
        <f aca="false">+(0.34-0.05)/18</f>
        <v>0.0161111111111111</v>
      </c>
      <c r="AJ405" s="190" t="n">
        <f aca="false">+(0.34-0.05)/18</f>
        <v>0.0161111111111111</v>
      </c>
      <c r="AK405" s="190" t="n">
        <f aca="false">+(0.34-0.05)/18</f>
        <v>0.0161111111111111</v>
      </c>
      <c r="AL405" s="190" t="n">
        <f aca="false">+(0.34-0.05)/18</f>
        <v>0.0161111111111111</v>
      </c>
      <c r="AM405" s="190" t="n">
        <f aca="false">+(0.34-0.05)/18</f>
        <v>0.0161111111111111</v>
      </c>
      <c r="AN405" s="190" t="n">
        <f aca="false">+(0.34-0.05)/18</f>
        <v>0.0161111111111111</v>
      </c>
      <c r="AO405" s="190" t="n">
        <f aca="false">+(0.34-0.05)/18</f>
        <v>0.0161111111111111</v>
      </c>
      <c r="AP405" s="190" t="n">
        <v>0.66</v>
      </c>
      <c r="AQ405" s="190" t="n">
        <v>0</v>
      </c>
      <c r="AR405" s="190" t="n">
        <v>0</v>
      </c>
      <c r="AS405" s="190" t="n">
        <v>0</v>
      </c>
      <c r="AT405" s="190" t="n">
        <v>0</v>
      </c>
      <c r="AU405" s="190" t="n">
        <v>0</v>
      </c>
      <c r="AV405" s="190" t="n">
        <v>0</v>
      </c>
      <c r="AW405" s="190" t="n">
        <v>0</v>
      </c>
      <c r="AX405" s="190" t="n">
        <v>0</v>
      </c>
      <c r="AY405" s="190" t="n">
        <v>0</v>
      </c>
      <c r="AZ405" s="190" t="n">
        <v>0</v>
      </c>
      <c r="BA405" s="190" t="n">
        <v>0</v>
      </c>
      <c r="BB405" s="190" t="n">
        <v>0</v>
      </c>
      <c r="BC405" s="191" t="n">
        <f aca="false">SUM(D405:BB405)</f>
        <v>1</v>
      </c>
      <c r="BD405" s="189"/>
    </row>
    <row r="406" customFormat="false" ht="12.75" hidden="false" customHeight="false" outlineLevel="0" collapsed="false">
      <c r="A406" s="155"/>
      <c r="B406" s="189" t="s">
        <v>131</v>
      </c>
      <c r="C406" s="185"/>
      <c r="D406" s="190" t="n">
        <f aca="false">D405</f>
        <v>0</v>
      </c>
      <c r="E406" s="190" t="n">
        <f aca="false">+D406+E405</f>
        <v>0</v>
      </c>
      <c r="F406" s="190" t="n">
        <f aca="false">+E406+F405</f>
        <v>0</v>
      </c>
      <c r="G406" s="190" t="n">
        <f aca="false">+F406+G405</f>
        <v>0</v>
      </c>
      <c r="H406" s="190" t="n">
        <f aca="false">+G406+H405</f>
        <v>0</v>
      </c>
      <c r="I406" s="190" t="n">
        <f aca="false">+H406+I405</f>
        <v>0</v>
      </c>
      <c r="J406" s="190" t="n">
        <f aca="false">+I406+J405</f>
        <v>0</v>
      </c>
      <c r="K406" s="190" t="n">
        <f aca="false">+J406+K405</f>
        <v>0</v>
      </c>
      <c r="L406" s="190" t="n">
        <f aca="false">+K406+L405</f>
        <v>0</v>
      </c>
      <c r="M406" s="190" t="n">
        <f aca="false">+L406+M405</f>
        <v>0</v>
      </c>
      <c r="N406" s="190" t="n">
        <f aca="false">+M406+N405</f>
        <v>0.05</v>
      </c>
      <c r="O406" s="190" t="n">
        <f aca="false">+N406+O405</f>
        <v>0.05</v>
      </c>
      <c r="P406" s="190" t="n">
        <f aca="false">+O406+P405</f>
        <v>0.05</v>
      </c>
      <c r="Q406" s="190" t="n">
        <f aca="false">+P406+Q405</f>
        <v>0.05</v>
      </c>
      <c r="R406" s="190" t="n">
        <f aca="false">+Q406+R405</f>
        <v>0.05</v>
      </c>
      <c r="S406" s="190" t="n">
        <f aca="false">+R406+S405</f>
        <v>0.05</v>
      </c>
      <c r="T406" s="190" t="n">
        <f aca="false">+S406+T405</f>
        <v>0.05</v>
      </c>
      <c r="U406" s="190" t="n">
        <f aca="false">+T406+U405</f>
        <v>0.05</v>
      </c>
      <c r="V406" s="190" t="n">
        <f aca="false">+U406+V405</f>
        <v>0.05</v>
      </c>
      <c r="W406" s="190" t="n">
        <f aca="false">+V406+W405</f>
        <v>0.05</v>
      </c>
      <c r="X406" s="190" t="n">
        <f aca="false">+W406+X405</f>
        <v>0.0661111111111111</v>
      </c>
      <c r="Y406" s="190" t="n">
        <f aca="false">+X406+Y405</f>
        <v>0.0822222222222222</v>
      </c>
      <c r="Z406" s="190" t="n">
        <f aca="false">+Y406+Z405</f>
        <v>0.0983333333333334</v>
      </c>
      <c r="AA406" s="190" t="n">
        <f aca="false">+Z406+AA405</f>
        <v>0.114444444444444</v>
      </c>
      <c r="AB406" s="190" t="n">
        <f aca="false">+AA406+AB405</f>
        <v>0.130555555555556</v>
      </c>
      <c r="AC406" s="190" t="n">
        <f aca="false">+AB406+AC405</f>
        <v>0.146666666666667</v>
      </c>
      <c r="AD406" s="190" t="n">
        <f aca="false">+AC406+AD405</f>
        <v>0.162777777777778</v>
      </c>
      <c r="AE406" s="190" t="n">
        <f aca="false">+AD406+AE405</f>
        <v>0.178888888888889</v>
      </c>
      <c r="AF406" s="190" t="n">
        <f aca="false">+AE406+AF405</f>
        <v>0.195</v>
      </c>
      <c r="AG406" s="190" t="n">
        <f aca="false">+AF406+AG405</f>
        <v>0.211111111111111</v>
      </c>
      <c r="AH406" s="164" t="n">
        <f aca="false">+AG406+AH405</f>
        <v>0.227222222222222</v>
      </c>
      <c r="AI406" s="190" t="n">
        <f aca="false">+AH406+AI405</f>
        <v>0.243333333333333</v>
      </c>
      <c r="AJ406" s="190" t="n">
        <f aca="false">+AI406+AJ405</f>
        <v>0.259444444444444</v>
      </c>
      <c r="AK406" s="190" t="n">
        <f aca="false">+AJ406+AK405</f>
        <v>0.275555555555556</v>
      </c>
      <c r="AL406" s="190" t="n">
        <f aca="false">+AK406+AL405</f>
        <v>0.291666666666667</v>
      </c>
      <c r="AM406" s="190" t="n">
        <f aca="false">+AL406+AM405</f>
        <v>0.307777777777778</v>
      </c>
      <c r="AN406" s="190" t="n">
        <f aca="false">+AM406+AN405</f>
        <v>0.323888888888889</v>
      </c>
      <c r="AO406" s="190" t="n">
        <f aca="false">+AN406+AO405</f>
        <v>0.34</v>
      </c>
      <c r="AP406" s="190" t="n">
        <f aca="false">+AO406+AP405</f>
        <v>1</v>
      </c>
      <c r="AQ406" s="190" t="n">
        <f aca="false">+AP406+AQ405</f>
        <v>1</v>
      </c>
      <c r="AR406" s="190" t="n">
        <f aca="false">+AQ406+AR405</f>
        <v>1</v>
      </c>
      <c r="AS406" s="190" t="n">
        <f aca="false">+AR406+AS405</f>
        <v>1</v>
      </c>
      <c r="AT406" s="190" t="n">
        <f aca="false">+AS406+AT405</f>
        <v>1</v>
      </c>
      <c r="AU406" s="190" t="n">
        <f aca="false">+AT406+AU405</f>
        <v>1</v>
      </c>
      <c r="AV406" s="190" t="n">
        <f aca="false">+AU406+AV405</f>
        <v>1</v>
      </c>
      <c r="AW406" s="190" t="n">
        <f aca="false">+AV406+AW405</f>
        <v>1</v>
      </c>
      <c r="AX406" s="190" t="n">
        <f aca="false">+AW406+AX405</f>
        <v>1</v>
      </c>
      <c r="AY406" s="190" t="n">
        <f aca="false">+AX406+AY405</f>
        <v>1</v>
      </c>
      <c r="AZ406" s="190" t="n">
        <f aca="false">+AY406+AZ405</f>
        <v>1</v>
      </c>
      <c r="BA406" s="190" t="n">
        <f aca="false">+AZ406+BA405</f>
        <v>1</v>
      </c>
      <c r="BB406" s="190" t="n">
        <f aca="false">+BA406+BB405</f>
        <v>1</v>
      </c>
      <c r="BC406" s="191"/>
      <c r="BD406" s="189"/>
    </row>
    <row r="407" customFormat="false" ht="12.75" hidden="false" customHeight="false" outlineLevel="0" collapsed="false">
      <c r="A407" s="155"/>
      <c r="B407" s="204"/>
      <c r="C407" s="185"/>
      <c r="D407" s="205"/>
      <c r="E407" s="205"/>
      <c r="F407" s="205"/>
      <c r="G407" s="205"/>
      <c r="H407" s="205"/>
      <c r="I407" s="205"/>
      <c r="J407" s="205"/>
      <c r="K407" s="205"/>
      <c r="L407" s="205"/>
      <c r="M407" s="205"/>
      <c r="N407" s="205"/>
      <c r="O407" s="205"/>
      <c r="P407" s="205"/>
      <c r="Q407" s="205"/>
      <c r="R407" s="205"/>
      <c r="S407" s="205"/>
      <c r="T407" s="205"/>
      <c r="U407" s="205"/>
      <c r="V407" s="205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205"/>
      <c r="AH407" s="169"/>
      <c r="AI407" s="205"/>
      <c r="AJ407" s="205"/>
      <c r="AK407" s="205"/>
      <c r="AL407" s="205"/>
      <c r="AM407" s="205"/>
      <c r="AN407" s="205"/>
      <c r="AO407" s="205"/>
      <c r="AP407" s="205"/>
      <c r="AQ407" s="205"/>
      <c r="AR407" s="205"/>
      <c r="AS407" s="205"/>
      <c r="AT407" s="205"/>
      <c r="AU407" s="205"/>
      <c r="AV407" s="205"/>
      <c r="AW407" s="205"/>
      <c r="AX407" s="205"/>
      <c r="AY407" s="205"/>
      <c r="AZ407" s="205"/>
      <c r="BA407" s="205"/>
      <c r="BB407" s="205"/>
      <c r="BC407" s="206"/>
      <c r="BD407" s="204"/>
    </row>
    <row r="408" customFormat="false" ht="12.75" hidden="false" customHeight="false" outlineLevel="0" collapsed="false">
      <c r="A408" s="155"/>
      <c r="B408" s="194" t="s">
        <v>132</v>
      </c>
      <c r="C408" s="195" t="n">
        <v>14.2</v>
      </c>
      <c r="D408" s="196" t="n">
        <f aca="false">+D404*$C408</f>
        <v>0</v>
      </c>
      <c r="E408" s="196" t="n">
        <f aca="false">+E404*$C408</f>
        <v>0</v>
      </c>
      <c r="F408" s="196" t="n">
        <f aca="false">+F404*$C408</f>
        <v>0</v>
      </c>
      <c r="G408" s="196" t="n">
        <f aca="false">+G404*$C408</f>
        <v>0</v>
      </c>
      <c r="H408" s="196" t="n">
        <f aca="false">+H404*$C408</f>
        <v>0</v>
      </c>
      <c r="I408" s="196" t="n">
        <f aca="false">+I404*$C408</f>
        <v>0</v>
      </c>
      <c r="J408" s="196" t="n">
        <f aca="false">+J404*$C408</f>
        <v>0</v>
      </c>
      <c r="K408" s="196" t="n">
        <f aca="false">+K404*$C408</f>
        <v>0</v>
      </c>
      <c r="L408" s="196" t="n">
        <f aca="false">+L404*$C408</f>
        <v>0</v>
      </c>
      <c r="M408" s="196" t="n">
        <f aca="false">+M404*$C408</f>
        <v>0</v>
      </c>
      <c r="N408" s="196" t="n">
        <f aca="false">+N404*$C408</f>
        <v>0.705773809523809</v>
      </c>
      <c r="O408" s="196" t="n">
        <f aca="false">+O404*$C408</f>
        <v>0.705773809523809</v>
      </c>
      <c r="P408" s="196" t="n">
        <f aca="false">+P404*$C408</f>
        <v>0.705773809523809</v>
      </c>
      <c r="Q408" s="196" t="n">
        <f aca="false">+Q404*$C408</f>
        <v>0.705773809523809</v>
      </c>
      <c r="R408" s="196" t="n">
        <f aca="false">+R404*$C408</f>
        <v>0.705773809523809</v>
      </c>
      <c r="S408" s="196" t="n">
        <f aca="false">+S404*$C408</f>
        <v>0.705773809523809</v>
      </c>
      <c r="T408" s="196" t="n">
        <f aca="false">+T404*$C408</f>
        <v>0.705773809523809</v>
      </c>
      <c r="U408" s="196" t="n">
        <f aca="false">+U404*$C408</f>
        <v>0.705773809523809</v>
      </c>
      <c r="V408" s="196" t="n">
        <f aca="false">+V404*$C408</f>
        <v>0.705773809523809</v>
      </c>
      <c r="W408" s="196" t="n">
        <f aca="false">+W404*$C408</f>
        <v>0.705773809523809</v>
      </c>
      <c r="X408" s="196" t="n">
        <f aca="false">+X404*$C408</f>
        <v>1.41601047619048</v>
      </c>
      <c r="Y408" s="196" t="n">
        <f aca="false">+Y404*$C408</f>
        <v>2.12624714285714</v>
      </c>
      <c r="Z408" s="196" t="n">
        <f aca="false">+Z404*$C408</f>
        <v>2.83648380952381</v>
      </c>
      <c r="AA408" s="196" t="n">
        <f aca="false">+AA404*$C408</f>
        <v>3.54672047619048</v>
      </c>
      <c r="AB408" s="196" t="n">
        <f aca="false">+AB404*$C408</f>
        <v>4.25695714285714</v>
      </c>
      <c r="AC408" s="196" t="n">
        <f aca="false">+AC404*$C408</f>
        <v>4.96719380952381</v>
      </c>
      <c r="AD408" s="196" t="n">
        <f aca="false">+AD404*$C408</f>
        <v>5.67743047619048</v>
      </c>
      <c r="AE408" s="196" t="n">
        <f aca="false">+AE404*$C408</f>
        <v>6.38766714285714</v>
      </c>
      <c r="AF408" s="196" t="n">
        <f aca="false">+AF404*$C408</f>
        <v>7.09790380952381</v>
      </c>
      <c r="AG408" s="196" t="n">
        <f aca="false">+AG404*$C408</f>
        <v>7.80814047619047</v>
      </c>
      <c r="AH408" s="175" t="n">
        <f aca="false">+AH404*$C408</f>
        <v>8.51837714285714</v>
      </c>
      <c r="AI408" s="196" t="n">
        <f aca="false">+AI404*$C408</f>
        <v>9.22861380952381</v>
      </c>
      <c r="AJ408" s="196" t="n">
        <f aca="false">+AJ404*$C408</f>
        <v>9.93885047619048</v>
      </c>
      <c r="AK408" s="196" t="n">
        <f aca="false">+AK404*$C408</f>
        <v>10.6490871428571</v>
      </c>
      <c r="AL408" s="196" t="n">
        <f aca="false">+AL404*$C408</f>
        <v>11.3593238095238</v>
      </c>
      <c r="AM408" s="196" t="n">
        <f aca="false">+AM404*$C408</f>
        <v>12.0695604761905</v>
      </c>
      <c r="AN408" s="196" t="n">
        <f aca="false">+AN404*$C408</f>
        <v>12.7797971428571</v>
      </c>
      <c r="AO408" s="196" t="n">
        <f aca="false">+AO404*$C408</f>
        <v>13.4900338095238</v>
      </c>
      <c r="AP408" s="196" t="n">
        <f aca="false">+AP404*$C408</f>
        <v>13.4900338095238</v>
      </c>
      <c r="AQ408" s="196" t="n">
        <f aca="false">+AQ404*$C408</f>
        <v>13.4900338095238</v>
      </c>
      <c r="AR408" s="196" t="n">
        <f aca="false">+AR404*$C408</f>
        <v>13.4900338095238</v>
      </c>
      <c r="AS408" s="196" t="n">
        <f aca="false">+AS404*$C408</f>
        <v>13.4900338095238</v>
      </c>
      <c r="AT408" s="196" t="n">
        <f aca="false">+AT404*$C408</f>
        <v>14.2000338095238</v>
      </c>
      <c r="AU408" s="196" t="n">
        <f aca="false">+AU404*$C408</f>
        <v>14.2000338095238</v>
      </c>
      <c r="AV408" s="196" t="n">
        <f aca="false">+AV404*$C408</f>
        <v>14.2000338095238</v>
      </c>
      <c r="AW408" s="196" t="n">
        <f aca="false">+AW404*$C408</f>
        <v>14.2000338095238</v>
      </c>
      <c r="AX408" s="196" t="n">
        <f aca="false">+AX404*$C408</f>
        <v>14.2000338095238</v>
      </c>
      <c r="AY408" s="196" t="n">
        <f aca="false">+AY404*$C408</f>
        <v>14.2000338095238</v>
      </c>
      <c r="AZ408" s="196" t="n">
        <f aca="false">+AZ404*$C408</f>
        <v>14.2000338095238</v>
      </c>
      <c r="BA408" s="196" t="n">
        <f aca="false">+BA404*$C408</f>
        <v>14.2000338095238</v>
      </c>
      <c r="BB408" s="196" t="n">
        <f aca="false">+BB404*$C408</f>
        <v>14.2000338095238</v>
      </c>
      <c r="BC408" s="197"/>
      <c r="BD408" s="198"/>
      <c r="BE408" s="198"/>
      <c r="BF408" s="198"/>
      <c r="BG408" s="198"/>
      <c r="BH408" s="198"/>
      <c r="BI408" s="198"/>
      <c r="BJ408" s="198"/>
      <c r="BK408" s="198"/>
      <c r="BL408" s="198"/>
      <c r="BM408" s="198"/>
      <c r="BN408" s="198"/>
      <c r="BO408" s="198"/>
      <c r="BP408" s="198"/>
      <c r="BQ408" s="198"/>
      <c r="BR408" s="198"/>
      <c r="BS408" s="198"/>
      <c r="BT408" s="198"/>
      <c r="BU408" s="198"/>
      <c r="BV408" s="198"/>
      <c r="BW408" s="198"/>
      <c r="BX408" s="198"/>
      <c r="BY408" s="198"/>
      <c r="BZ408" s="198"/>
      <c r="CA408" s="198"/>
      <c r="CB408" s="198"/>
      <c r="CC408" s="198"/>
      <c r="CD408" s="198"/>
      <c r="CE408" s="198"/>
      <c r="CF408" s="198"/>
      <c r="CG408" s="198"/>
      <c r="CH408" s="198"/>
      <c r="CI408" s="198"/>
      <c r="CJ408" s="198"/>
      <c r="CK408" s="198"/>
    </row>
    <row r="409" customFormat="false" ht="13.5" hidden="false" customHeight="false" outlineLevel="0" collapsed="false">
      <c r="A409" s="155"/>
      <c r="B409" s="199" t="s">
        <v>133</v>
      </c>
      <c r="C409" s="200" t="e">
        <f aca="false">+#REF!</f>
        <v>#REF!</v>
      </c>
      <c r="D409" s="201" t="n">
        <f aca="false">+D406*$C408</f>
        <v>0</v>
      </c>
      <c r="E409" s="201" t="n">
        <f aca="false">+E406*$C408</f>
        <v>0</v>
      </c>
      <c r="F409" s="201" t="n">
        <f aca="false">+F406*$C408</f>
        <v>0</v>
      </c>
      <c r="G409" s="201" t="n">
        <f aca="false">+G406*$C408</f>
        <v>0</v>
      </c>
      <c r="H409" s="201" t="n">
        <f aca="false">+H406*$C408</f>
        <v>0</v>
      </c>
      <c r="I409" s="201" t="n">
        <f aca="false">+I406*$C408</f>
        <v>0</v>
      </c>
      <c r="J409" s="201" t="n">
        <f aca="false">+J406*$C408</f>
        <v>0</v>
      </c>
      <c r="K409" s="201" t="n">
        <f aca="false">+K406*$C408</f>
        <v>0</v>
      </c>
      <c r="L409" s="201" t="n">
        <f aca="false">+L406*$C408</f>
        <v>0</v>
      </c>
      <c r="M409" s="201" t="n">
        <f aca="false">+M406*$C408</f>
        <v>0</v>
      </c>
      <c r="N409" s="201" t="n">
        <f aca="false">+N406*$C408</f>
        <v>0.71</v>
      </c>
      <c r="O409" s="201" t="n">
        <f aca="false">+O406*$C408</f>
        <v>0.71</v>
      </c>
      <c r="P409" s="201" t="n">
        <f aca="false">+P406*$C408</f>
        <v>0.71</v>
      </c>
      <c r="Q409" s="201" t="n">
        <f aca="false">+Q406*$C408</f>
        <v>0.71</v>
      </c>
      <c r="R409" s="201" t="n">
        <f aca="false">+R406*$C408</f>
        <v>0.71</v>
      </c>
      <c r="S409" s="201" t="n">
        <f aca="false">+S406*$C408</f>
        <v>0.71</v>
      </c>
      <c r="T409" s="201" t="n">
        <f aca="false">+T406*$C408</f>
        <v>0.71</v>
      </c>
      <c r="U409" s="201" t="n">
        <f aca="false">+U406*$C408</f>
        <v>0.71</v>
      </c>
      <c r="V409" s="201" t="n">
        <f aca="false">+V406*$C408</f>
        <v>0.71</v>
      </c>
      <c r="W409" s="201" t="n">
        <f aca="false">+W406*$C408</f>
        <v>0.71</v>
      </c>
      <c r="X409" s="201" t="n">
        <f aca="false">+X406*$C408</f>
        <v>0.938777777777778</v>
      </c>
      <c r="Y409" s="201" t="n">
        <f aca="false">+Y406*$C408</f>
        <v>1.16755555555556</v>
      </c>
      <c r="Z409" s="201" t="n">
        <f aca="false">+Z406*$C408</f>
        <v>1.39633333333333</v>
      </c>
      <c r="AA409" s="201" t="n">
        <f aca="false">+AA406*$C408</f>
        <v>1.62511111111111</v>
      </c>
      <c r="AB409" s="201" t="n">
        <f aca="false">+AB406*$C408</f>
        <v>1.85388888888889</v>
      </c>
      <c r="AC409" s="201" t="n">
        <f aca="false">+AC406*$C408</f>
        <v>2.08266666666667</v>
      </c>
      <c r="AD409" s="201" t="n">
        <f aca="false">+AD406*$C408</f>
        <v>2.31144444444444</v>
      </c>
      <c r="AE409" s="201" t="n">
        <f aca="false">+AE406*$C408</f>
        <v>2.54022222222222</v>
      </c>
      <c r="AF409" s="201" t="n">
        <f aca="false">+AF406*$C408</f>
        <v>2.769</v>
      </c>
      <c r="AG409" s="201" t="n">
        <f aca="false">+AG406*$C408</f>
        <v>2.99777777777778</v>
      </c>
      <c r="AH409" s="181" t="n">
        <f aca="false">+AH406*$C408</f>
        <v>3.22655555555556</v>
      </c>
      <c r="AI409" s="201" t="n">
        <f aca="false">+AI406*$C408</f>
        <v>3.45533333333333</v>
      </c>
      <c r="AJ409" s="201" t="n">
        <f aca="false">+AJ406*$C408</f>
        <v>3.68411111111111</v>
      </c>
      <c r="AK409" s="201" t="n">
        <f aca="false">+AK406*$C408</f>
        <v>3.91288888888889</v>
      </c>
      <c r="AL409" s="201" t="n">
        <f aca="false">+AL406*$C408</f>
        <v>4.14166666666667</v>
      </c>
      <c r="AM409" s="201" t="n">
        <f aca="false">+AM406*$C408</f>
        <v>4.37044444444445</v>
      </c>
      <c r="AN409" s="201" t="n">
        <f aca="false">+AN406*$C408</f>
        <v>4.59922222222222</v>
      </c>
      <c r="AO409" s="201" t="n">
        <f aca="false">+AO406*$C408</f>
        <v>4.828</v>
      </c>
      <c r="AP409" s="201" t="n">
        <f aca="false">+AP406*$C408</f>
        <v>14.2</v>
      </c>
      <c r="AQ409" s="201" t="n">
        <f aca="false">+AQ406*$C408</f>
        <v>14.2</v>
      </c>
      <c r="AR409" s="201" t="n">
        <f aca="false">+AR406*$C408</f>
        <v>14.2</v>
      </c>
      <c r="AS409" s="201" t="n">
        <f aca="false">+AS406*$C408</f>
        <v>14.2</v>
      </c>
      <c r="AT409" s="201" t="n">
        <f aca="false">+AT406*$C408</f>
        <v>14.2</v>
      </c>
      <c r="AU409" s="201" t="n">
        <f aca="false">+AU406*$C408</f>
        <v>14.2</v>
      </c>
      <c r="AV409" s="201" t="n">
        <f aca="false">+AV406*$C408</f>
        <v>14.2</v>
      </c>
      <c r="AW409" s="201" t="n">
        <f aca="false">+AW406*$C408</f>
        <v>14.2</v>
      </c>
      <c r="AX409" s="201" t="n">
        <f aca="false">+AX406*$C408</f>
        <v>14.2</v>
      </c>
      <c r="AY409" s="201" t="n">
        <f aca="false">+AY406*$C408</f>
        <v>14.2</v>
      </c>
      <c r="AZ409" s="201" t="n">
        <f aca="false">+AZ406*$C408</f>
        <v>14.2</v>
      </c>
      <c r="BA409" s="201" t="n">
        <f aca="false">+BA406*$C408</f>
        <v>14.2</v>
      </c>
      <c r="BB409" s="201" t="n">
        <f aca="false">+BB406*$C408</f>
        <v>14.2</v>
      </c>
      <c r="BC409" s="202"/>
      <c r="BD409" s="203"/>
      <c r="BE409" s="203"/>
      <c r="BF409" s="203"/>
      <c r="BG409" s="203"/>
      <c r="BH409" s="203"/>
      <c r="BI409" s="203"/>
      <c r="BJ409" s="203"/>
      <c r="BK409" s="203"/>
      <c r="BL409" s="203"/>
      <c r="BM409" s="203"/>
      <c r="BN409" s="203"/>
      <c r="BO409" s="203"/>
      <c r="BP409" s="203"/>
      <c r="BQ409" s="203"/>
      <c r="BR409" s="203"/>
      <c r="BS409" s="203"/>
      <c r="BT409" s="203"/>
      <c r="BU409" s="203"/>
      <c r="BV409" s="203"/>
      <c r="BW409" s="203"/>
      <c r="BX409" s="203"/>
      <c r="BY409" s="203"/>
      <c r="BZ409" s="203"/>
      <c r="CA409" s="203"/>
      <c r="CB409" s="203"/>
      <c r="CC409" s="203"/>
      <c r="CD409" s="203"/>
      <c r="CE409" s="203"/>
      <c r="CF409" s="203"/>
      <c r="CG409" s="203"/>
      <c r="CH409" s="203"/>
      <c r="CI409" s="203"/>
      <c r="CJ409" s="203"/>
      <c r="CK409" s="203"/>
    </row>
    <row r="410" customFormat="false" ht="15" hidden="false" customHeight="true" outlineLevel="0" collapsed="false">
      <c r="A410" s="155" t="n">
        <f aca="false">+A402+1</f>
        <v>9</v>
      </c>
      <c r="B410" s="184" t="e">
        <f aca="false">#REF!</f>
        <v>#REF!</v>
      </c>
      <c r="C410" s="185" t="e">
        <f aca="false">#REF!</f>
        <v>#REF!</v>
      </c>
      <c r="D410" s="186"/>
      <c r="E410" s="186"/>
      <c r="F410" s="186"/>
      <c r="G410" s="186"/>
      <c r="H410" s="186"/>
      <c r="I410" s="186"/>
      <c r="J410" s="186"/>
      <c r="K410" s="186"/>
      <c r="L410" s="186"/>
      <c r="M410" s="186"/>
      <c r="N410" s="186"/>
      <c r="O410" s="186"/>
      <c r="P410" s="186"/>
      <c r="Q410" s="186"/>
      <c r="R410" s="186"/>
      <c r="S410" s="186"/>
      <c r="T410" s="186"/>
      <c r="U410" s="186"/>
      <c r="V410" s="186"/>
      <c r="W410" s="186"/>
      <c r="X410" s="186"/>
      <c r="Y410" s="186"/>
      <c r="Z410" s="186"/>
      <c r="AA410" s="186"/>
      <c r="AB410" s="186"/>
      <c r="AC410" s="186"/>
      <c r="AD410" s="186"/>
      <c r="AE410" s="186"/>
      <c r="AF410" s="186"/>
      <c r="AG410" s="186"/>
      <c r="AH410" s="159"/>
      <c r="AI410" s="186"/>
      <c r="AJ410" s="186"/>
      <c r="AK410" s="186"/>
      <c r="AL410" s="186"/>
      <c r="AM410" s="186"/>
      <c r="AN410" s="186"/>
      <c r="AO410" s="186"/>
      <c r="AP410" s="186"/>
      <c r="AQ410" s="186"/>
      <c r="AR410" s="186"/>
      <c r="AS410" s="186"/>
      <c r="AT410" s="186"/>
      <c r="AU410" s="186"/>
      <c r="AV410" s="186"/>
      <c r="AW410" s="186"/>
      <c r="AX410" s="186"/>
      <c r="AY410" s="186"/>
      <c r="AZ410" s="186"/>
      <c r="BA410" s="186"/>
      <c r="BB410" s="186"/>
      <c r="BC410" s="187"/>
    </row>
    <row r="411" customFormat="false" ht="12.75" hidden="false" customHeight="false" outlineLevel="0" collapsed="false">
      <c r="A411" s="155"/>
      <c r="B411" s="189" t="s">
        <v>128</v>
      </c>
      <c r="C411" s="185"/>
      <c r="D411" s="190" t="n">
        <v>0</v>
      </c>
      <c r="E411" s="190" t="n">
        <v>0</v>
      </c>
      <c r="F411" s="190" t="n">
        <v>0</v>
      </c>
      <c r="G411" s="190" t="n">
        <v>0</v>
      </c>
      <c r="H411" s="190" t="n">
        <v>0</v>
      </c>
      <c r="I411" s="190" t="n">
        <v>0</v>
      </c>
      <c r="J411" s="190" t="n">
        <v>0</v>
      </c>
      <c r="K411" s="190" t="n">
        <v>0</v>
      </c>
      <c r="L411" s="190" t="n">
        <v>0</v>
      </c>
      <c r="M411" s="190" t="n">
        <v>0</v>
      </c>
      <c r="N411" s="190" t="n">
        <f aca="false">16.7/336</f>
        <v>0.049702380952381</v>
      </c>
      <c r="O411" s="190" t="n">
        <v>0</v>
      </c>
      <c r="P411" s="190" t="n">
        <v>0</v>
      </c>
      <c r="Q411" s="190" t="n">
        <v>0</v>
      </c>
      <c r="R411" s="190" t="n">
        <v>0</v>
      </c>
      <c r="S411" s="190" t="n">
        <v>0</v>
      </c>
      <c r="T411" s="190" t="n">
        <v>0</v>
      </c>
      <c r="U411" s="190" t="n">
        <v>0</v>
      </c>
      <c r="V411" s="190" t="n">
        <v>0</v>
      </c>
      <c r="W411" s="190" t="n">
        <v>0</v>
      </c>
      <c r="X411" s="190" t="n">
        <f aca="false">+(0.95-0.0497)/18</f>
        <v>0.0500166666666667</v>
      </c>
      <c r="Y411" s="190" t="n">
        <f aca="false">+(0.95-0.0497)/18</f>
        <v>0.0500166666666667</v>
      </c>
      <c r="Z411" s="190" t="n">
        <f aca="false">+(0.95-0.0497)/18</f>
        <v>0.0500166666666667</v>
      </c>
      <c r="AA411" s="190" t="n">
        <f aca="false">+(0.95-0.0497)/18</f>
        <v>0.0500166666666667</v>
      </c>
      <c r="AB411" s="190" t="n">
        <f aca="false">+(0.95-0.0497)/18</f>
        <v>0.0500166666666667</v>
      </c>
      <c r="AC411" s="190" t="n">
        <f aca="false">+(0.95-0.0497)/18</f>
        <v>0.0500166666666667</v>
      </c>
      <c r="AD411" s="190" t="n">
        <f aca="false">+(0.95-0.0497)/18</f>
        <v>0.0500166666666667</v>
      </c>
      <c r="AE411" s="190" t="n">
        <f aca="false">+(0.95-0.0497)/18</f>
        <v>0.0500166666666667</v>
      </c>
      <c r="AF411" s="190" t="n">
        <f aca="false">+(0.95-0.0497)/18</f>
        <v>0.0500166666666667</v>
      </c>
      <c r="AG411" s="190" t="n">
        <f aca="false">+(0.95-0.0497)/18</f>
        <v>0.0500166666666667</v>
      </c>
      <c r="AH411" s="164" t="n">
        <f aca="false">+(0.95-0.0497)/18</f>
        <v>0.0500166666666667</v>
      </c>
      <c r="AI411" s="190" t="n">
        <f aca="false">+(0.95-0.0497)/18</f>
        <v>0.0500166666666667</v>
      </c>
      <c r="AJ411" s="190" t="n">
        <f aca="false">+(0.95-0.0497)/18</f>
        <v>0.0500166666666667</v>
      </c>
      <c r="AK411" s="190" t="n">
        <f aca="false">+(0.95-0.0497)/18</f>
        <v>0.0500166666666667</v>
      </c>
      <c r="AL411" s="190" t="n">
        <f aca="false">+(0.95-0.0497)/18</f>
        <v>0.0500166666666667</v>
      </c>
      <c r="AM411" s="190" t="n">
        <f aca="false">+(0.95-0.0497)/18</f>
        <v>0.0500166666666667</v>
      </c>
      <c r="AN411" s="190" t="n">
        <f aca="false">+(0.95-0.0497)/18</f>
        <v>0.0500166666666667</v>
      </c>
      <c r="AO411" s="190" t="n">
        <f aca="false">+(0.95-0.0497)/18</f>
        <v>0.0500166666666667</v>
      </c>
      <c r="AP411" s="190" t="n">
        <v>0</v>
      </c>
      <c r="AQ411" s="190" t="n">
        <v>0</v>
      </c>
      <c r="AR411" s="190" t="n">
        <v>0</v>
      </c>
      <c r="AS411" s="190" t="n">
        <v>0</v>
      </c>
      <c r="AT411" s="190" t="n">
        <v>0.05</v>
      </c>
      <c r="AU411" s="190" t="n">
        <v>0</v>
      </c>
      <c r="AV411" s="190" t="n">
        <v>0</v>
      </c>
      <c r="AW411" s="190" t="n">
        <v>0</v>
      </c>
      <c r="AX411" s="190" t="n">
        <v>0</v>
      </c>
      <c r="AY411" s="190" t="n">
        <v>0</v>
      </c>
      <c r="AZ411" s="190" t="n">
        <v>0</v>
      </c>
      <c r="BA411" s="190" t="n">
        <v>0</v>
      </c>
      <c r="BB411" s="190" t="n">
        <v>0</v>
      </c>
      <c r="BC411" s="191" t="n">
        <f aca="false">SUM(D411:BB411)</f>
        <v>1.00000238095238</v>
      </c>
      <c r="BD411" s="189"/>
    </row>
    <row r="412" customFormat="false" ht="12.75" hidden="false" customHeight="false" outlineLevel="0" collapsed="false">
      <c r="A412" s="155"/>
      <c r="B412" s="189" t="s">
        <v>129</v>
      </c>
      <c r="C412" s="185"/>
      <c r="D412" s="190" t="n">
        <f aca="false">D411</f>
        <v>0</v>
      </c>
      <c r="E412" s="190" t="n">
        <f aca="false">+D412+E411</f>
        <v>0</v>
      </c>
      <c r="F412" s="190" t="n">
        <f aca="false">+E412+F411</f>
        <v>0</v>
      </c>
      <c r="G412" s="190" t="n">
        <f aca="false">+F412+G411</f>
        <v>0</v>
      </c>
      <c r="H412" s="190" t="n">
        <f aca="false">+G412+H411</f>
        <v>0</v>
      </c>
      <c r="I412" s="190" t="n">
        <f aca="false">+H412+I411</f>
        <v>0</v>
      </c>
      <c r="J412" s="190" t="n">
        <f aca="false">+I412+J411</f>
        <v>0</v>
      </c>
      <c r="K412" s="190" t="n">
        <f aca="false">+J412+K411</f>
        <v>0</v>
      </c>
      <c r="L412" s="190" t="n">
        <f aca="false">+K412+L411</f>
        <v>0</v>
      </c>
      <c r="M412" s="190" t="n">
        <f aca="false">+L412+M411</f>
        <v>0</v>
      </c>
      <c r="N412" s="190" t="n">
        <f aca="false">+M412+N411</f>
        <v>0.049702380952381</v>
      </c>
      <c r="O412" s="190" t="n">
        <f aca="false">+N412+O411</f>
        <v>0.049702380952381</v>
      </c>
      <c r="P412" s="190" t="n">
        <f aca="false">+O412+P411</f>
        <v>0.049702380952381</v>
      </c>
      <c r="Q412" s="190" t="n">
        <f aca="false">+P412+Q411</f>
        <v>0.049702380952381</v>
      </c>
      <c r="R412" s="190" t="n">
        <f aca="false">+Q412+R411</f>
        <v>0.049702380952381</v>
      </c>
      <c r="S412" s="190" t="n">
        <f aca="false">+R412+S411</f>
        <v>0.049702380952381</v>
      </c>
      <c r="T412" s="190" t="n">
        <f aca="false">+S412+T411</f>
        <v>0.049702380952381</v>
      </c>
      <c r="U412" s="190" t="n">
        <f aca="false">+T412+U411</f>
        <v>0.049702380952381</v>
      </c>
      <c r="V412" s="190" t="n">
        <f aca="false">+U412+V411</f>
        <v>0.049702380952381</v>
      </c>
      <c r="W412" s="190" t="n">
        <f aca="false">+V412+W411</f>
        <v>0.049702380952381</v>
      </c>
      <c r="X412" s="190" t="n">
        <f aca="false">+W412+X411</f>
        <v>0.0997190476190476</v>
      </c>
      <c r="Y412" s="190" t="n">
        <f aca="false">+X412+Y411</f>
        <v>0.149735714285714</v>
      </c>
      <c r="Z412" s="190" t="n">
        <f aca="false">+Y412+Z411</f>
        <v>0.199752380952381</v>
      </c>
      <c r="AA412" s="190" t="n">
        <f aca="false">+Z412+AA411</f>
        <v>0.249769047619048</v>
      </c>
      <c r="AB412" s="190" t="n">
        <f aca="false">+AA412+AB411</f>
        <v>0.299785714285714</v>
      </c>
      <c r="AC412" s="190" t="n">
        <f aca="false">+AB412+AC411</f>
        <v>0.349802380952381</v>
      </c>
      <c r="AD412" s="190" t="n">
        <f aca="false">+AC412+AD411</f>
        <v>0.399819047619048</v>
      </c>
      <c r="AE412" s="190" t="n">
        <f aca="false">+AD412+AE411</f>
        <v>0.449835714285714</v>
      </c>
      <c r="AF412" s="190" t="n">
        <f aca="false">+AE412+AF411</f>
        <v>0.499852380952381</v>
      </c>
      <c r="AG412" s="190" t="n">
        <f aca="false">+AF412+AG411</f>
        <v>0.549869047619048</v>
      </c>
      <c r="AH412" s="164" t="n">
        <f aca="false">+AG412+AH411</f>
        <v>0.599885714285714</v>
      </c>
      <c r="AI412" s="190" t="n">
        <f aca="false">+AH412+AI411</f>
        <v>0.649902380952381</v>
      </c>
      <c r="AJ412" s="190" t="n">
        <f aca="false">+AI412+AJ411</f>
        <v>0.699919047619048</v>
      </c>
      <c r="AK412" s="190" t="n">
        <f aca="false">+AJ412+AK411</f>
        <v>0.749935714285714</v>
      </c>
      <c r="AL412" s="190" t="n">
        <f aca="false">+AK412+AL411</f>
        <v>0.799952380952381</v>
      </c>
      <c r="AM412" s="190" t="n">
        <f aca="false">+AL412+AM411</f>
        <v>0.849969047619048</v>
      </c>
      <c r="AN412" s="190" t="n">
        <f aca="false">+AM412+AN411</f>
        <v>0.899985714285715</v>
      </c>
      <c r="AO412" s="190" t="n">
        <f aca="false">+AN412+AO411</f>
        <v>0.950002380952381</v>
      </c>
      <c r="AP412" s="190" t="n">
        <f aca="false">+AO412+AP411</f>
        <v>0.950002380952381</v>
      </c>
      <c r="AQ412" s="190" t="n">
        <f aca="false">+AP412+AQ411</f>
        <v>0.950002380952381</v>
      </c>
      <c r="AR412" s="190" t="n">
        <f aca="false">+AQ412+AR411</f>
        <v>0.950002380952381</v>
      </c>
      <c r="AS412" s="190" t="n">
        <f aca="false">+AR412+AS411</f>
        <v>0.950002380952381</v>
      </c>
      <c r="AT412" s="190" t="n">
        <f aca="false">+AS412+AT411</f>
        <v>1.00000238095238</v>
      </c>
      <c r="AU412" s="190" t="n">
        <f aca="false">+AT412+AU411</f>
        <v>1.00000238095238</v>
      </c>
      <c r="AV412" s="190" t="n">
        <f aca="false">+AU412+AV411</f>
        <v>1.00000238095238</v>
      </c>
      <c r="AW412" s="190" t="n">
        <f aca="false">+AV412+AW411</f>
        <v>1.00000238095238</v>
      </c>
      <c r="AX412" s="190" t="n">
        <f aca="false">+AW412+AX411</f>
        <v>1.00000238095238</v>
      </c>
      <c r="AY412" s="190" t="n">
        <f aca="false">+AX412+AY411</f>
        <v>1.00000238095238</v>
      </c>
      <c r="AZ412" s="190" t="n">
        <f aca="false">+AY412+AZ411</f>
        <v>1.00000238095238</v>
      </c>
      <c r="BA412" s="190" t="n">
        <f aca="false">+AZ412+BA411</f>
        <v>1.00000238095238</v>
      </c>
      <c r="BB412" s="190" t="n">
        <f aca="false">+BA412+BB411</f>
        <v>1.00000238095238</v>
      </c>
      <c r="BC412" s="191"/>
      <c r="BD412" s="189"/>
    </row>
    <row r="413" customFormat="false" ht="12.75" hidden="false" customHeight="false" outlineLevel="0" collapsed="false">
      <c r="A413" s="155"/>
      <c r="B413" s="189" t="s">
        <v>130</v>
      </c>
      <c r="C413" s="185"/>
      <c r="D413" s="190" t="n">
        <v>0</v>
      </c>
      <c r="E413" s="190" t="n">
        <v>0</v>
      </c>
      <c r="F413" s="190" t="n">
        <v>0</v>
      </c>
      <c r="G413" s="190" t="n">
        <v>0</v>
      </c>
      <c r="H413" s="190" t="n">
        <v>0</v>
      </c>
      <c r="I413" s="190" t="n">
        <v>0</v>
      </c>
      <c r="J413" s="190" t="n">
        <v>0</v>
      </c>
      <c r="K413" s="190" t="n">
        <v>0</v>
      </c>
      <c r="L413" s="190" t="n">
        <v>0</v>
      </c>
      <c r="M413" s="190" t="n">
        <v>0</v>
      </c>
      <c r="N413" s="190" t="n">
        <v>0.05</v>
      </c>
      <c r="O413" s="190" t="n">
        <v>0</v>
      </c>
      <c r="P413" s="190" t="n">
        <v>0</v>
      </c>
      <c r="Q413" s="190" t="n">
        <v>0</v>
      </c>
      <c r="R413" s="190" t="n">
        <v>0</v>
      </c>
      <c r="S413" s="190" t="n">
        <v>0</v>
      </c>
      <c r="T413" s="190" t="n">
        <v>0</v>
      </c>
      <c r="U413" s="190" t="n">
        <v>0</v>
      </c>
      <c r="V413" s="190" t="n">
        <v>0</v>
      </c>
      <c r="W413" s="190" t="n">
        <v>0</v>
      </c>
      <c r="X413" s="190" t="n">
        <f aca="false">+(0.34-0.05)/18</f>
        <v>0.0161111111111111</v>
      </c>
      <c r="Y413" s="190" t="n">
        <f aca="false">+(0.34-0.05)/18</f>
        <v>0.0161111111111111</v>
      </c>
      <c r="Z413" s="190" t="n">
        <f aca="false">+(0.34-0.05)/18</f>
        <v>0.0161111111111111</v>
      </c>
      <c r="AA413" s="190" t="n">
        <f aca="false">+(0.34-0.05)/18</f>
        <v>0.0161111111111111</v>
      </c>
      <c r="AB413" s="190" t="n">
        <f aca="false">+(0.34-0.05)/18</f>
        <v>0.0161111111111111</v>
      </c>
      <c r="AC413" s="190" t="n">
        <f aca="false">+(0.34-0.05)/18</f>
        <v>0.0161111111111111</v>
      </c>
      <c r="AD413" s="190" t="n">
        <f aca="false">+(0.34-0.05)/18</f>
        <v>0.0161111111111111</v>
      </c>
      <c r="AE413" s="190" t="n">
        <f aca="false">+(0.34-0.05)/18</f>
        <v>0.0161111111111111</v>
      </c>
      <c r="AF413" s="190" t="n">
        <f aca="false">+(0.34-0.05)/18</f>
        <v>0.0161111111111111</v>
      </c>
      <c r="AG413" s="190" t="n">
        <f aca="false">+(0.34-0.05)/18</f>
        <v>0.0161111111111111</v>
      </c>
      <c r="AH413" s="164" t="n">
        <f aca="false">+(0.34-0.05)/18</f>
        <v>0.0161111111111111</v>
      </c>
      <c r="AI413" s="190" t="n">
        <f aca="false">+(0.34-0.05)/18</f>
        <v>0.0161111111111111</v>
      </c>
      <c r="AJ413" s="190" t="n">
        <f aca="false">+(0.34-0.05)/18</f>
        <v>0.0161111111111111</v>
      </c>
      <c r="AK413" s="190" t="n">
        <f aca="false">+(0.34-0.05)/18</f>
        <v>0.0161111111111111</v>
      </c>
      <c r="AL413" s="190" t="n">
        <f aca="false">+(0.34-0.05)/18</f>
        <v>0.0161111111111111</v>
      </c>
      <c r="AM413" s="190" t="n">
        <f aca="false">+(0.34-0.05)/18</f>
        <v>0.0161111111111111</v>
      </c>
      <c r="AN413" s="190" t="n">
        <f aca="false">+(0.34-0.05)/18</f>
        <v>0.0161111111111111</v>
      </c>
      <c r="AO413" s="190" t="n">
        <f aca="false">+(0.34-0.05)/18</f>
        <v>0.0161111111111111</v>
      </c>
      <c r="AP413" s="190" t="n">
        <v>0.66</v>
      </c>
      <c r="AQ413" s="190" t="n">
        <v>0</v>
      </c>
      <c r="AR413" s="190" t="n">
        <v>0</v>
      </c>
      <c r="AS413" s="190" t="n">
        <v>0</v>
      </c>
      <c r="AT413" s="190" t="n">
        <v>0</v>
      </c>
      <c r="AU413" s="190" t="n">
        <v>0</v>
      </c>
      <c r="AV413" s="190" t="n">
        <v>0</v>
      </c>
      <c r="AW413" s="190" t="n">
        <v>0</v>
      </c>
      <c r="AX413" s="190" t="n">
        <v>0</v>
      </c>
      <c r="AY413" s="190" t="n">
        <v>0</v>
      </c>
      <c r="AZ413" s="190" t="n">
        <v>0</v>
      </c>
      <c r="BA413" s="190" t="n">
        <v>0</v>
      </c>
      <c r="BB413" s="190" t="n">
        <v>0</v>
      </c>
      <c r="BC413" s="191" t="n">
        <f aca="false">SUM(D413:BB413)</f>
        <v>1</v>
      </c>
      <c r="BD413" s="189"/>
    </row>
    <row r="414" customFormat="false" ht="12.75" hidden="false" customHeight="false" outlineLevel="0" collapsed="false">
      <c r="A414" s="155"/>
      <c r="B414" s="189" t="s">
        <v>131</v>
      </c>
      <c r="C414" s="185"/>
      <c r="D414" s="190" t="n">
        <f aca="false">D413</f>
        <v>0</v>
      </c>
      <c r="E414" s="190" t="n">
        <f aca="false">+D414+E413</f>
        <v>0</v>
      </c>
      <c r="F414" s="190" t="n">
        <f aca="false">+E414+F413</f>
        <v>0</v>
      </c>
      <c r="G414" s="190" t="n">
        <f aca="false">+F414+G413</f>
        <v>0</v>
      </c>
      <c r="H414" s="190" t="n">
        <f aca="false">+G414+H413</f>
        <v>0</v>
      </c>
      <c r="I414" s="190" t="n">
        <f aca="false">+H414+I413</f>
        <v>0</v>
      </c>
      <c r="J414" s="190" t="n">
        <f aca="false">+I414+J413</f>
        <v>0</v>
      </c>
      <c r="K414" s="190" t="n">
        <f aca="false">+J414+K413</f>
        <v>0</v>
      </c>
      <c r="L414" s="190" t="n">
        <f aca="false">+K414+L413</f>
        <v>0</v>
      </c>
      <c r="M414" s="190" t="n">
        <f aca="false">+L414+M413</f>
        <v>0</v>
      </c>
      <c r="N414" s="190" t="n">
        <f aca="false">+M414+N413</f>
        <v>0.05</v>
      </c>
      <c r="O414" s="190" t="n">
        <f aca="false">+N414+O413</f>
        <v>0.05</v>
      </c>
      <c r="P414" s="190" t="n">
        <f aca="false">+O414+P413</f>
        <v>0.05</v>
      </c>
      <c r="Q414" s="190" t="n">
        <f aca="false">+P414+Q413</f>
        <v>0.05</v>
      </c>
      <c r="R414" s="190" t="n">
        <f aca="false">+Q414+R413</f>
        <v>0.05</v>
      </c>
      <c r="S414" s="190" t="n">
        <f aca="false">+R414+S413</f>
        <v>0.05</v>
      </c>
      <c r="T414" s="190" t="n">
        <f aca="false">+S414+T413</f>
        <v>0.05</v>
      </c>
      <c r="U414" s="190" t="n">
        <f aca="false">+T414+U413</f>
        <v>0.05</v>
      </c>
      <c r="V414" s="190" t="n">
        <f aca="false">+U414+V413</f>
        <v>0.05</v>
      </c>
      <c r="W414" s="190" t="n">
        <f aca="false">+V414+W413</f>
        <v>0.05</v>
      </c>
      <c r="X414" s="190" t="n">
        <f aca="false">+W414+X413</f>
        <v>0.0661111111111111</v>
      </c>
      <c r="Y414" s="190" t="n">
        <f aca="false">+X414+Y413</f>
        <v>0.0822222222222222</v>
      </c>
      <c r="Z414" s="190" t="n">
        <f aca="false">+Y414+Z413</f>
        <v>0.0983333333333334</v>
      </c>
      <c r="AA414" s="190" t="n">
        <f aca="false">+Z414+AA413</f>
        <v>0.114444444444444</v>
      </c>
      <c r="AB414" s="190" t="n">
        <f aca="false">+AA414+AB413</f>
        <v>0.130555555555556</v>
      </c>
      <c r="AC414" s="190" t="n">
        <f aca="false">+AB414+AC413</f>
        <v>0.146666666666667</v>
      </c>
      <c r="AD414" s="190" t="n">
        <f aca="false">+AC414+AD413</f>
        <v>0.162777777777778</v>
      </c>
      <c r="AE414" s="190" t="n">
        <f aca="false">+AD414+AE413</f>
        <v>0.178888888888889</v>
      </c>
      <c r="AF414" s="190" t="n">
        <f aca="false">+AE414+AF413</f>
        <v>0.195</v>
      </c>
      <c r="AG414" s="190" t="n">
        <f aca="false">+AF414+AG413</f>
        <v>0.211111111111111</v>
      </c>
      <c r="AH414" s="164" t="n">
        <f aca="false">+AG414+AH413</f>
        <v>0.227222222222222</v>
      </c>
      <c r="AI414" s="190" t="n">
        <f aca="false">+AH414+AI413</f>
        <v>0.243333333333333</v>
      </c>
      <c r="AJ414" s="190" t="n">
        <f aca="false">+AI414+AJ413</f>
        <v>0.259444444444444</v>
      </c>
      <c r="AK414" s="190" t="n">
        <f aca="false">+AJ414+AK413</f>
        <v>0.275555555555556</v>
      </c>
      <c r="AL414" s="190" t="n">
        <f aca="false">+AK414+AL413</f>
        <v>0.291666666666667</v>
      </c>
      <c r="AM414" s="190" t="n">
        <f aca="false">+AL414+AM413</f>
        <v>0.307777777777778</v>
      </c>
      <c r="AN414" s="190" t="n">
        <f aca="false">+AM414+AN413</f>
        <v>0.323888888888889</v>
      </c>
      <c r="AO414" s="190" t="n">
        <f aca="false">+AN414+AO413</f>
        <v>0.34</v>
      </c>
      <c r="AP414" s="190" t="n">
        <f aca="false">+AO414+AP413</f>
        <v>1</v>
      </c>
      <c r="AQ414" s="190" t="n">
        <f aca="false">+AP414+AQ413</f>
        <v>1</v>
      </c>
      <c r="AR414" s="190" t="n">
        <f aca="false">+AQ414+AR413</f>
        <v>1</v>
      </c>
      <c r="AS414" s="190" t="n">
        <f aca="false">+AR414+AS413</f>
        <v>1</v>
      </c>
      <c r="AT414" s="190" t="n">
        <f aca="false">+AS414+AT413</f>
        <v>1</v>
      </c>
      <c r="AU414" s="190" t="n">
        <f aca="false">+AT414+AU413</f>
        <v>1</v>
      </c>
      <c r="AV414" s="190" t="n">
        <f aca="false">+AU414+AV413</f>
        <v>1</v>
      </c>
      <c r="AW414" s="190" t="n">
        <f aca="false">+AV414+AW413</f>
        <v>1</v>
      </c>
      <c r="AX414" s="190" t="n">
        <f aca="false">+AW414+AX413</f>
        <v>1</v>
      </c>
      <c r="AY414" s="190" t="n">
        <f aca="false">+AX414+AY413</f>
        <v>1</v>
      </c>
      <c r="AZ414" s="190" t="n">
        <f aca="false">+AY414+AZ413</f>
        <v>1</v>
      </c>
      <c r="BA414" s="190" t="n">
        <f aca="false">+AZ414+BA413</f>
        <v>1</v>
      </c>
      <c r="BB414" s="190" t="n">
        <f aca="false">+BA414+BB413</f>
        <v>1</v>
      </c>
      <c r="BC414" s="191"/>
      <c r="BD414" s="189"/>
    </row>
    <row r="415" customFormat="false" ht="12.75" hidden="false" customHeight="false" outlineLevel="0" collapsed="false">
      <c r="A415" s="155"/>
      <c r="B415" s="204"/>
      <c r="C415" s="185"/>
      <c r="D415" s="205"/>
      <c r="E415" s="205"/>
      <c r="F415" s="205"/>
      <c r="G415" s="205"/>
      <c r="H415" s="205"/>
      <c r="I415" s="205"/>
      <c r="J415" s="205"/>
      <c r="K415" s="205"/>
      <c r="L415" s="205"/>
      <c r="M415" s="205"/>
      <c r="N415" s="205"/>
      <c r="O415" s="205"/>
      <c r="P415" s="205"/>
      <c r="Q415" s="205"/>
      <c r="R415" s="205"/>
      <c r="S415" s="205"/>
      <c r="T415" s="205"/>
      <c r="U415" s="205"/>
      <c r="V415" s="205"/>
      <c r="W415" s="205"/>
      <c r="X415" s="205"/>
      <c r="Y415" s="205"/>
      <c r="Z415" s="205"/>
      <c r="AA415" s="205"/>
      <c r="AB415" s="205"/>
      <c r="AC415" s="205"/>
      <c r="AD415" s="205"/>
      <c r="AE415" s="205"/>
      <c r="AF415" s="205"/>
      <c r="AG415" s="205"/>
      <c r="AH415" s="169"/>
      <c r="AI415" s="205"/>
      <c r="AJ415" s="205"/>
      <c r="AK415" s="205"/>
      <c r="AL415" s="205"/>
      <c r="AM415" s="205"/>
      <c r="AN415" s="205"/>
      <c r="AO415" s="205"/>
      <c r="AP415" s="205"/>
      <c r="AQ415" s="205"/>
      <c r="AR415" s="205"/>
      <c r="AS415" s="205"/>
      <c r="AT415" s="205"/>
      <c r="AU415" s="205"/>
      <c r="AV415" s="205"/>
      <c r="AW415" s="205"/>
      <c r="AX415" s="205"/>
      <c r="AY415" s="205"/>
      <c r="AZ415" s="205"/>
      <c r="BA415" s="205"/>
      <c r="BB415" s="205"/>
      <c r="BC415" s="206"/>
      <c r="BD415" s="204"/>
    </row>
    <row r="416" customFormat="false" ht="12.75" hidden="false" customHeight="false" outlineLevel="0" collapsed="false">
      <c r="A416" s="155"/>
      <c r="B416" s="194" t="s">
        <v>132</v>
      </c>
      <c r="C416" s="195" t="n">
        <v>14.2</v>
      </c>
      <c r="D416" s="196" t="n">
        <f aca="false">+D412*$C416</f>
        <v>0</v>
      </c>
      <c r="E416" s="196" t="n">
        <f aca="false">+E412*$C416</f>
        <v>0</v>
      </c>
      <c r="F416" s="196" t="n">
        <f aca="false">+F412*$C416</f>
        <v>0</v>
      </c>
      <c r="G416" s="196" t="n">
        <f aca="false">+G412*$C416</f>
        <v>0</v>
      </c>
      <c r="H416" s="196" t="n">
        <f aca="false">+H412*$C416</f>
        <v>0</v>
      </c>
      <c r="I416" s="196" t="n">
        <f aca="false">+I412*$C416</f>
        <v>0</v>
      </c>
      <c r="J416" s="196" t="n">
        <f aca="false">+J412*$C416</f>
        <v>0</v>
      </c>
      <c r="K416" s="196" t="n">
        <f aca="false">+K412*$C416</f>
        <v>0</v>
      </c>
      <c r="L416" s="196" t="n">
        <f aca="false">+L412*$C416</f>
        <v>0</v>
      </c>
      <c r="M416" s="196" t="n">
        <f aca="false">+M412*$C416</f>
        <v>0</v>
      </c>
      <c r="N416" s="196" t="n">
        <f aca="false">+N412*$C416</f>
        <v>0.705773809523809</v>
      </c>
      <c r="O416" s="196" t="n">
        <f aca="false">+O412*$C416</f>
        <v>0.705773809523809</v>
      </c>
      <c r="P416" s="196" t="n">
        <f aca="false">+P412*$C416</f>
        <v>0.705773809523809</v>
      </c>
      <c r="Q416" s="196" t="n">
        <f aca="false">+Q412*$C416</f>
        <v>0.705773809523809</v>
      </c>
      <c r="R416" s="196" t="n">
        <f aca="false">+R412*$C416</f>
        <v>0.705773809523809</v>
      </c>
      <c r="S416" s="196" t="n">
        <f aca="false">+S412*$C416</f>
        <v>0.705773809523809</v>
      </c>
      <c r="T416" s="196" t="n">
        <f aca="false">+T412*$C416</f>
        <v>0.705773809523809</v>
      </c>
      <c r="U416" s="196" t="n">
        <f aca="false">+U412*$C416</f>
        <v>0.705773809523809</v>
      </c>
      <c r="V416" s="196" t="n">
        <f aca="false">+V412*$C416</f>
        <v>0.705773809523809</v>
      </c>
      <c r="W416" s="196" t="n">
        <f aca="false">+W412*$C416</f>
        <v>0.705773809523809</v>
      </c>
      <c r="X416" s="196" t="n">
        <f aca="false">+X412*$C416</f>
        <v>1.41601047619048</v>
      </c>
      <c r="Y416" s="196" t="n">
        <f aca="false">+Y412*$C416</f>
        <v>2.12624714285714</v>
      </c>
      <c r="Z416" s="196" t="n">
        <f aca="false">+Z412*$C416</f>
        <v>2.83648380952381</v>
      </c>
      <c r="AA416" s="196" t="n">
        <f aca="false">+AA412*$C416</f>
        <v>3.54672047619048</v>
      </c>
      <c r="AB416" s="196" t="n">
        <f aca="false">+AB412*$C416</f>
        <v>4.25695714285714</v>
      </c>
      <c r="AC416" s="196" t="n">
        <f aca="false">+AC412*$C416</f>
        <v>4.96719380952381</v>
      </c>
      <c r="AD416" s="196" t="n">
        <f aca="false">+AD412*$C416</f>
        <v>5.67743047619048</v>
      </c>
      <c r="AE416" s="196" t="n">
        <f aca="false">+AE412*$C416</f>
        <v>6.38766714285714</v>
      </c>
      <c r="AF416" s="196" t="n">
        <f aca="false">+AF412*$C416</f>
        <v>7.09790380952381</v>
      </c>
      <c r="AG416" s="196" t="n">
        <f aca="false">+AG412*$C416</f>
        <v>7.80814047619047</v>
      </c>
      <c r="AH416" s="175" t="n">
        <f aca="false">+AH412*$C416</f>
        <v>8.51837714285714</v>
      </c>
      <c r="AI416" s="196" t="n">
        <f aca="false">+AI412*$C416</f>
        <v>9.22861380952381</v>
      </c>
      <c r="AJ416" s="196" t="n">
        <f aca="false">+AJ412*$C416</f>
        <v>9.93885047619048</v>
      </c>
      <c r="AK416" s="196" t="n">
        <f aca="false">+AK412*$C416</f>
        <v>10.6490871428571</v>
      </c>
      <c r="AL416" s="196" t="n">
        <f aca="false">+AL412*$C416</f>
        <v>11.3593238095238</v>
      </c>
      <c r="AM416" s="196" t="n">
        <f aca="false">+AM412*$C416</f>
        <v>12.0695604761905</v>
      </c>
      <c r="AN416" s="196" t="n">
        <f aca="false">+AN412*$C416</f>
        <v>12.7797971428571</v>
      </c>
      <c r="AO416" s="196" t="n">
        <f aca="false">+AO412*$C416</f>
        <v>13.4900338095238</v>
      </c>
      <c r="AP416" s="196" t="n">
        <f aca="false">+AP412*$C416</f>
        <v>13.4900338095238</v>
      </c>
      <c r="AQ416" s="196" t="n">
        <f aca="false">+AQ412*$C416</f>
        <v>13.4900338095238</v>
      </c>
      <c r="AR416" s="196" t="n">
        <f aca="false">+AR412*$C416</f>
        <v>13.4900338095238</v>
      </c>
      <c r="AS416" s="196" t="n">
        <f aca="false">+AS412*$C416</f>
        <v>13.4900338095238</v>
      </c>
      <c r="AT416" s="196" t="n">
        <f aca="false">+AT412*$C416</f>
        <v>14.2000338095238</v>
      </c>
      <c r="AU416" s="196" t="n">
        <f aca="false">+AU412*$C416</f>
        <v>14.2000338095238</v>
      </c>
      <c r="AV416" s="196" t="n">
        <f aca="false">+AV412*$C416</f>
        <v>14.2000338095238</v>
      </c>
      <c r="AW416" s="196" t="n">
        <f aca="false">+AW412*$C416</f>
        <v>14.2000338095238</v>
      </c>
      <c r="AX416" s="196" t="n">
        <f aca="false">+AX412*$C416</f>
        <v>14.2000338095238</v>
      </c>
      <c r="AY416" s="196" t="n">
        <f aca="false">+AY412*$C416</f>
        <v>14.2000338095238</v>
      </c>
      <c r="AZ416" s="196" t="n">
        <f aca="false">+AZ412*$C416</f>
        <v>14.2000338095238</v>
      </c>
      <c r="BA416" s="196" t="n">
        <f aca="false">+BA412*$C416</f>
        <v>14.2000338095238</v>
      </c>
      <c r="BB416" s="196" t="n">
        <f aca="false">+BB412*$C416</f>
        <v>14.2000338095238</v>
      </c>
      <c r="BC416" s="197"/>
      <c r="BD416" s="198"/>
      <c r="BE416" s="198"/>
      <c r="BF416" s="198"/>
      <c r="BG416" s="198"/>
      <c r="BH416" s="198"/>
      <c r="BI416" s="198"/>
      <c r="BJ416" s="198"/>
      <c r="BK416" s="198"/>
      <c r="BL416" s="198"/>
      <c r="BM416" s="198"/>
      <c r="BN416" s="198"/>
      <c r="BO416" s="198"/>
      <c r="BP416" s="198"/>
      <c r="BQ416" s="198"/>
      <c r="BR416" s="198"/>
      <c r="BS416" s="198"/>
      <c r="BT416" s="198"/>
      <c r="BU416" s="198"/>
      <c r="BV416" s="198"/>
      <c r="BW416" s="198"/>
      <c r="BX416" s="198"/>
      <c r="BY416" s="198"/>
      <c r="BZ416" s="198"/>
      <c r="CA416" s="198"/>
      <c r="CB416" s="198"/>
      <c r="CC416" s="198"/>
      <c r="CD416" s="198"/>
      <c r="CE416" s="198"/>
      <c r="CF416" s="198"/>
      <c r="CG416" s="198"/>
      <c r="CH416" s="198"/>
      <c r="CI416" s="198"/>
      <c r="CJ416" s="198"/>
      <c r="CK416" s="198"/>
    </row>
    <row r="417" customFormat="false" ht="13.5" hidden="false" customHeight="false" outlineLevel="0" collapsed="false">
      <c r="A417" s="155"/>
      <c r="B417" s="199" t="s">
        <v>133</v>
      </c>
      <c r="C417" s="200" t="e">
        <f aca="false">+#REF!</f>
        <v>#REF!</v>
      </c>
      <c r="D417" s="201" t="n">
        <f aca="false">+D414*$C416</f>
        <v>0</v>
      </c>
      <c r="E417" s="201" t="n">
        <f aca="false">+E414*$C416</f>
        <v>0</v>
      </c>
      <c r="F417" s="201" t="n">
        <f aca="false">+F414*$C416</f>
        <v>0</v>
      </c>
      <c r="G417" s="201" t="n">
        <f aca="false">+G414*$C416</f>
        <v>0</v>
      </c>
      <c r="H417" s="201" t="n">
        <f aca="false">+H414*$C416</f>
        <v>0</v>
      </c>
      <c r="I417" s="201" t="n">
        <f aca="false">+I414*$C416</f>
        <v>0</v>
      </c>
      <c r="J417" s="201" t="n">
        <f aca="false">+J414*$C416</f>
        <v>0</v>
      </c>
      <c r="K417" s="201" t="n">
        <f aca="false">+K414*$C416</f>
        <v>0</v>
      </c>
      <c r="L417" s="201" t="n">
        <f aca="false">+L414*$C416</f>
        <v>0</v>
      </c>
      <c r="M417" s="201" t="n">
        <f aca="false">+M414*$C416</f>
        <v>0</v>
      </c>
      <c r="N417" s="201" t="n">
        <f aca="false">+N414*$C416</f>
        <v>0.71</v>
      </c>
      <c r="O417" s="201" t="n">
        <f aca="false">+O414*$C416</f>
        <v>0.71</v>
      </c>
      <c r="P417" s="201" t="n">
        <f aca="false">+P414*$C416</f>
        <v>0.71</v>
      </c>
      <c r="Q417" s="201" t="n">
        <f aca="false">+Q414*$C416</f>
        <v>0.71</v>
      </c>
      <c r="R417" s="201" t="n">
        <f aca="false">+R414*$C416</f>
        <v>0.71</v>
      </c>
      <c r="S417" s="201" t="n">
        <f aca="false">+S414*$C416</f>
        <v>0.71</v>
      </c>
      <c r="T417" s="201" t="n">
        <f aca="false">+T414*$C416</f>
        <v>0.71</v>
      </c>
      <c r="U417" s="201" t="n">
        <f aca="false">+U414*$C416</f>
        <v>0.71</v>
      </c>
      <c r="V417" s="201" t="n">
        <f aca="false">+V414*$C416</f>
        <v>0.71</v>
      </c>
      <c r="W417" s="201" t="n">
        <f aca="false">+W414*$C416</f>
        <v>0.71</v>
      </c>
      <c r="X417" s="201" t="n">
        <f aca="false">+X414*$C416</f>
        <v>0.938777777777778</v>
      </c>
      <c r="Y417" s="201" t="n">
        <f aca="false">+Y414*$C416</f>
        <v>1.16755555555556</v>
      </c>
      <c r="Z417" s="201" t="n">
        <f aca="false">+Z414*$C416</f>
        <v>1.39633333333333</v>
      </c>
      <c r="AA417" s="201" t="n">
        <f aca="false">+AA414*$C416</f>
        <v>1.62511111111111</v>
      </c>
      <c r="AB417" s="201" t="n">
        <f aca="false">+AB414*$C416</f>
        <v>1.85388888888889</v>
      </c>
      <c r="AC417" s="201" t="n">
        <f aca="false">+AC414*$C416</f>
        <v>2.08266666666667</v>
      </c>
      <c r="AD417" s="201" t="n">
        <f aca="false">+AD414*$C416</f>
        <v>2.31144444444444</v>
      </c>
      <c r="AE417" s="201" t="n">
        <f aca="false">+AE414*$C416</f>
        <v>2.54022222222222</v>
      </c>
      <c r="AF417" s="201" t="n">
        <f aca="false">+AF414*$C416</f>
        <v>2.769</v>
      </c>
      <c r="AG417" s="201" t="n">
        <f aca="false">+AG414*$C416</f>
        <v>2.99777777777778</v>
      </c>
      <c r="AH417" s="181" t="n">
        <f aca="false">+AH414*$C416</f>
        <v>3.22655555555556</v>
      </c>
      <c r="AI417" s="201" t="n">
        <f aca="false">+AI414*$C416</f>
        <v>3.45533333333333</v>
      </c>
      <c r="AJ417" s="201" t="n">
        <f aca="false">+AJ414*$C416</f>
        <v>3.68411111111111</v>
      </c>
      <c r="AK417" s="201" t="n">
        <f aca="false">+AK414*$C416</f>
        <v>3.91288888888889</v>
      </c>
      <c r="AL417" s="201" t="n">
        <f aca="false">+AL414*$C416</f>
        <v>4.14166666666667</v>
      </c>
      <c r="AM417" s="201" t="n">
        <f aca="false">+AM414*$C416</f>
        <v>4.37044444444445</v>
      </c>
      <c r="AN417" s="201" t="n">
        <f aca="false">+AN414*$C416</f>
        <v>4.59922222222222</v>
      </c>
      <c r="AO417" s="201" t="n">
        <f aca="false">+AO414*$C416</f>
        <v>4.828</v>
      </c>
      <c r="AP417" s="201" t="n">
        <f aca="false">+AP414*$C416</f>
        <v>14.2</v>
      </c>
      <c r="AQ417" s="201" t="n">
        <f aca="false">+AQ414*$C416</f>
        <v>14.2</v>
      </c>
      <c r="AR417" s="201" t="n">
        <f aca="false">+AR414*$C416</f>
        <v>14.2</v>
      </c>
      <c r="AS417" s="201" t="n">
        <f aca="false">+AS414*$C416</f>
        <v>14.2</v>
      </c>
      <c r="AT417" s="201" t="n">
        <f aca="false">+AT414*$C416</f>
        <v>14.2</v>
      </c>
      <c r="AU417" s="201" t="n">
        <f aca="false">+AU414*$C416</f>
        <v>14.2</v>
      </c>
      <c r="AV417" s="201" t="n">
        <f aca="false">+AV414*$C416</f>
        <v>14.2</v>
      </c>
      <c r="AW417" s="201" t="n">
        <f aca="false">+AW414*$C416</f>
        <v>14.2</v>
      </c>
      <c r="AX417" s="201" t="n">
        <f aca="false">+AX414*$C416</f>
        <v>14.2</v>
      </c>
      <c r="AY417" s="201" t="n">
        <f aca="false">+AY414*$C416</f>
        <v>14.2</v>
      </c>
      <c r="AZ417" s="201" t="n">
        <f aca="false">+AZ414*$C416</f>
        <v>14.2</v>
      </c>
      <c r="BA417" s="201" t="n">
        <f aca="false">+BA414*$C416</f>
        <v>14.2</v>
      </c>
      <c r="BB417" s="201" t="n">
        <f aca="false">+BB414*$C416</f>
        <v>14.2</v>
      </c>
      <c r="BC417" s="202"/>
      <c r="BD417" s="203"/>
      <c r="BE417" s="203"/>
      <c r="BF417" s="203"/>
      <c r="BG417" s="203"/>
      <c r="BH417" s="203"/>
      <c r="BI417" s="203"/>
      <c r="BJ417" s="203"/>
      <c r="BK417" s="203"/>
      <c r="BL417" s="203"/>
      <c r="BM417" s="203"/>
      <c r="BN417" s="203"/>
      <c r="BO417" s="203"/>
      <c r="BP417" s="203"/>
      <c r="BQ417" s="203"/>
      <c r="BR417" s="203"/>
      <c r="BS417" s="203"/>
      <c r="BT417" s="203"/>
      <c r="BU417" s="203"/>
      <c r="BV417" s="203"/>
      <c r="BW417" s="203"/>
      <c r="BX417" s="203"/>
      <c r="BY417" s="203"/>
      <c r="BZ417" s="203"/>
      <c r="CA417" s="203"/>
      <c r="CB417" s="203"/>
      <c r="CC417" s="203"/>
      <c r="CD417" s="203"/>
      <c r="CE417" s="203"/>
      <c r="CF417" s="203"/>
      <c r="CG417" s="203"/>
      <c r="CH417" s="203"/>
      <c r="CI417" s="203"/>
      <c r="CJ417" s="203"/>
      <c r="CK417" s="203"/>
    </row>
    <row r="418" customFormat="false" ht="15" hidden="false" customHeight="true" outlineLevel="0" collapsed="false">
      <c r="A418" s="155" t="n">
        <f aca="false">+A410+1</f>
        <v>10</v>
      </c>
      <c r="B418" s="184" t="e">
        <f aca="false">#REF!</f>
        <v>#REF!</v>
      </c>
      <c r="C418" s="185" t="e">
        <f aca="false">#REF!</f>
        <v>#REF!</v>
      </c>
      <c r="D418" s="186"/>
      <c r="E418" s="186"/>
      <c r="F418" s="186"/>
      <c r="G418" s="186"/>
      <c r="H418" s="186"/>
      <c r="I418" s="186"/>
      <c r="J418" s="186"/>
      <c r="K418" s="186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186"/>
      <c r="X418" s="186"/>
      <c r="Y418" s="186"/>
      <c r="Z418" s="186"/>
      <c r="AA418" s="186"/>
      <c r="AB418" s="186"/>
      <c r="AC418" s="186"/>
      <c r="AD418" s="186"/>
      <c r="AE418" s="186"/>
      <c r="AF418" s="186"/>
      <c r="AG418" s="186"/>
      <c r="AH418" s="159"/>
      <c r="AI418" s="186"/>
      <c r="AJ418" s="186"/>
      <c r="AK418" s="186"/>
      <c r="AL418" s="186"/>
      <c r="AM418" s="186"/>
      <c r="AN418" s="186"/>
      <c r="AO418" s="186"/>
      <c r="AP418" s="186"/>
      <c r="AQ418" s="186"/>
      <c r="AR418" s="186"/>
      <c r="AS418" s="186"/>
      <c r="AT418" s="186"/>
      <c r="AU418" s="186"/>
      <c r="AV418" s="186"/>
      <c r="AW418" s="186"/>
      <c r="AX418" s="186"/>
      <c r="AY418" s="186"/>
      <c r="AZ418" s="186"/>
      <c r="BA418" s="186"/>
      <c r="BB418" s="186"/>
      <c r="BC418" s="187"/>
    </row>
    <row r="419" customFormat="false" ht="12.75" hidden="false" customHeight="false" outlineLevel="0" collapsed="false">
      <c r="A419" s="155"/>
      <c r="B419" s="189" t="s">
        <v>128</v>
      </c>
      <c r="C419" s="185"/>
      <c r="D419" s="190" t="n">
        <v>0</v>
      </c>
      <c r="E419" s="190" t="n">
        <v>0</v>
      </c>
      <c r="F419" s="190" t="n">
        <v>0</v>
      </c>
      <c r="G419" s="190" t="n">
        <v>0</v>
      </c>
      <c r="H419" s="190" t="n">
        <v>0</v>
      </c>
      <c r="I419" s="190" t="n">
        <v>0</v>
      </c>
      <c r="J419" s="190" t="n">
        <v>0</v>
      </c>
      <c r="K419" s="190" t="n">
        <v>0</v>
      </c>
      <c r="L419" s="190" t="n">
        <v>0</v>
      </c>
      <c r="M419" s="190" t="n">
        <v>0</v>
      </c>
      <c r="N419" s="190" t="n">
        <f aca="false">16.7/336</f>
        <v>0.049702380952381</v>
      </c>
      <c r="O419" s="190" t="n">
        <v>0</v>
      </c>
      <c r="P419" s="190" t="n">
        <v>0</v>
      </c>
      <c r="Q419" s="190" t="n">
        <v>0</v>
      </c>
      <c r="R419" s="190" t="n">
        <v>0</v>
      </c>
      <c r="S419" s="190" t="n">
        <v>0</v>
      </c>
      <c r="T419" s="190" t="n">
        <v>0</v>
      </c>
      <c r="U419" s="190" t="n">
        <v>0</v>
      </c>
      <c r="V419" s="190" t="n">
        <v>0</v>
      </c>
      <c r="W419" s="190" t="n">
        <v>0</v>
      </c>
      <c r="X419" s="190" t="n">
        <f aca="false">+(0.95-0.0497)/18</f>
        <v>0.0500166666666667</v>
      </c>
      <c r="Y419" s="190" t="n">
        <f aca="false">+(0.95-0.0497)/18</f>
        <v>0.0500166666666667</v>
      </c>
      <c r="Z419" s="190" t="n">
        <f aca="false">+(0.95-0.0497)/18</f>
        <v>0.0500166666666667</v>
      </c>
      <c r="AA419" s="190" t="n">
        <f aca="false">+(0.95-0.0497)/18</f>
        <v>0.0500166666666667</v>
      </c>
      <c r="AB419" s="190" t="n">
        <f aca="false">+(0.95-0.0497)/18</f>
        <v>0.0500166666666667</v>
      </c>
      <c r="AC419" s="190" t="n">
        <f aca="false">+(0.95-0.0497)/18</f>
        <v>0.0500166666666667</v>
      </c>
      <c r="AD419" s="190" t="n">
        <f aca="false">+(0.95-0.0497)/18</f>
        <v>0.0500166666666667</v>
      </c>
      <c r="AE419" s="190" t="n">
        <f aca="false">+(0.95-0.0497)/18</f>
        <v>0.0500166666666667</v>
      </c>
      <c r="AF419" s="190" t="n">
        <f aca="false">+(0.95-0.0497)/18</f>
        <v>0.0500166666666667</v>
      </c>
      <c r="AG419" s="190" t="n">
        <f aca="false">+(0.95-0.0497)/18</f>
        <v>0.0500166666666667</v>
      </c>
      <c r="AH419" s="164" t="n">
        <f aca="false">+(0.95-0.0497)/18</f>
        <v>0.0500166666666667</v>
      </c>
      <c r="AI419" s="190" t="n">
        <f aca="false">+(0.95-0.0497)/18</f>
        <v>0.0500166666666667</v>
      </c>
      <c r="AJ419" s="190" t="n">
        <f aca="false">+(0.95-0.0497)/18</f>
        <v>0.0500166666666667</v>
      </c>
      <c r="AK419" s="190" t="n">
        <f aca="false">+(0.95-0.0497)/18</f>
        <v>0.0500166666666667</v>
      </c>
      <c r="AL419" s="190" t="n">
        <f aca="false">+(0.95-0.0497)/18</f>
        <v>0.0500166666666667</v>
      </c>
      <c r="AM419" s="190" t="n">
        <f aca="false">+(0.95-0.0497)/18</f>
        <v>0.0500166666666667</v>
      </c>
      <c r="AN419" s="190" t="n">
        <f aca="false">+(0.95-0.0497)/18</f>
        <v>0.0500166666666667</v>
      </c>
      <c r="AO419" s="190" t="n">
        <f aca="false">+(0.95-0.0497)/18</f>
        <v>0.0500166666666667</v>
      </c>
      <c r="AP419" s="190" t="n">
        <v>0</v>
      </c>
      <c r="AQ419" s="190" t="n">
        <v>0</v>
      </c>
      <c r="AR419" s="190" t="n">
        <v>0</v>
      </c>
      <c r="AS419" s="190" t="n">
        <v>0</v>
      </c>
      <c r="AT419" s="190" t="n">
        <v>0.05</v>
      </c>
      <c r="AU419" s="190" t="n">
        <v>0</v>
      </c>
      <c r="AV419" s="190" t="n">
        <v>0</v>
      </c>
      <c r="AW419" s="190" t="n">
        <v>0</v>
      </c>
      <c r="AX419" s="190" t="n">
        <v>0</v>
      </c>
      <c r="AY419" s="190" t="n">
        <v>0</v>
      </c>
      <c r="AZ419" s="190" t="n">
        <v>0</v>
      </c>
      <c r="BA419" s="190" t="n">
        <v>0</v>
      </c>
      <c r="BB419" s="190" t="n">
        <v>0</v>
      </c>
      <c r="BC419" s="191" t="n">
        <f aca="false">SUM(D419:BB419)</f>
        <v>1.00000238095238</v>
      </c>
      <c r="BD419" s="189"/>
    </row>
    <row r="420" customFormat="false" ht="12.75" hidden="false" customHeight="false" outlineLevel="0" collapsed="false">
      <c r="A420" s="155"/>
      <c r="B420" s="189" t="s">
        <v>129</v>
      </c>
      <c r="C420" s="185"/>
      <c r="D420" s="190" t="n">
        <f aca="false">D419</f>
        <v>0</v>
      </c>
      <c r="E420" s="190" t="n">
        <f aca="false">+D420+E419</f>
        <v>0</v>
      </c>
      <c r="F420" s="190" t="n">
        <f aca="false">+E420+F419</f>
        <v>0</v>
      </c>
      <c r="G420" s="190" t="n">
        <f aca="false">+F420+G419</f>
        <v>0</v>
      </c>
      <c r="H420" s="190" t="n">
        <f aca="false">+G420+H419</f>
        <v>0</v>
      </c>
      <c r="I420" s="190" t="n">
        <f aca="false">+H420+I419</f>
        <v>0</v>
      </c>
      <c r="J420" s="190" t="n">
        <f aca="false">+I420+J419</f>
        <v>0</v>
      </c>
      <c r="K420" s="190" t="n">
        <f aca="false">+J420+K419</f>
        <v>0</v>
      </c>
      <c r="L420" s="190" t="n">
        <f aca="false">+K420+L419</f>
        <v>0</v>
      </c>
      <c r="M420" s="190" t="n">
        <f aca="false">+L420+M419</f>
        <v>0</v>
      </c>
      <c r="N420" s="190" t="n">
        <f aca="false">+M420+N419</f>
        <v>0.049702380952381</v>
      </c>
      <c r="O420" s="190" t="n">
        <f aca="false">+N420+O419</f>
        <v>0.049702380952381</v>
      </c>
      <c r="P420" s="190" t="n">
        <f aca="false">+O420+P419</f>
        <v>0.049702380952381</v>
      </c>
      <c r="Q420" s="190" t="n">
        <f aca="false">+P420+Q419</f>
        <v>0.049702380952381</v>
      </c>
      <c r="R420" s="190" t="n">
        <f aca="false">+Q420+R419</f>
        <v>0.049702380952381</v>
      </c>
      <c r="S420" s="190" t="n">
        <f aca="false">+R420+S419</f>
        <v>0.049702380952381</v>
      </c>
      <c r="T420" s="190" t="n">
        <f aca="false">+S420+T419</f>
        <v>0.049702380952381</v>
      </c>
      <c r="U420" s="190" t="n">
        <f aca="false">+T420+U419</f>
        <v>0.049702380952381</v>
      </c>
      <c r="V420" s="190" t="n">
        <f aca="false">+U420+V419</f>
        <v>0.049702380952381</v>
      </c>
      <c r="W420" s="190" t="n">
        <f aca="false">+V420+W419</f>
        <v>0.049702380952381</v>
      </c>
      <c r="X420" s="190" t="n">
        <f aca="false">+W420+X419</f>
        <v>0.0997190476190476</v>
      </c>
      <c r="Y420" s="190" t="n">
        <f aca="false">+X420+Y419</f>
        <v>0.149735714285714</v>
      </c>
      <c r="Z420" s="190" t="n">
        <f aca="false">+Y420+Z419</f>
        <v>0.199752380952381</v>
      </c>
      <c r="AA420" s="190" t="n">
        <f aca="false">+Z420+AA419</f>
        <v>0.249769047619048</v>
      </c>
      <c r="AB420" s="190" t="n">
        <f aca="false">+AA420+AB419</f>
        <v>0.299785714285714</v>
      </c>
      <c r="AC420" s="190" t="n">
        <f aca="false">+AB420+AC419</f>
        <v>0.349802380952381</v>
      </c>
      <c r="AD420" s="190" t="n">
        <f aca="false">+AC420+AD419</f>
        <v>0.399819047619048</v>
      </c>
      <c r="AE420" s="190" t="n">
        <f aca="false">+AD420+AE419</f>
        <v>0.449835714285714</v>
      </c>
      <c r="AF420" s="190" t="n">
        <f aca="false">+AE420+AF419</f>
        <v>0.499852380952381</v>
      </c>
      <c r="AG420" s="190" t="n">
        <f aca="false">+AF420+AG419</f>
        <v>0.549869047619048</v>
      </c>
      <c r="AH420" s="164" t="n">
        <f aca="false">+AG420+AH419</f>
        <v>0.599885714285714</v>
      </c>
      <c r="AI420" s="190" t="n">
        <f aca="false">+AH420+AI419</f>
        <v>0.649902380952381</v>
      </c>
      <c r="AJ420" s="190" t="n">
        <f aca="false">+AI420+AJ419</f>
        <v>0.699919047619048</v>
      </c>
      <c r="AK420" s="190" t="n">
        <f aca="false">+AJ420+AK419</f>
        <v>0.749935714285714</v>
      </c>
      <c r="AL420" s="190" t="n">
        <f aca="false">+AK420+AL419</f>
        <v>0.799952380952381</v>
      </c>
      <c r="AM420" s="190" t="n">
        <f aca="false">+AL420+AM419</f>
        <v>0.849969047619048</v>
      </c>
      <c r="AN420" s="190" t="n">
        <f aca="false">+AM420+AN419</f>
        <v>0.899985714285715</v>
      </c>
      <c r="AO420" s="190" t="n">
        <f aca="false">+AN420+AO419</f>
        <v>0.950002380952381</v>
      </c>
      <c r="AP420" s="190" t="n">
        <f aca="false">+AO420+AP419</f>
        <v>0.950002380952381</v>
      </c>
      <c r="AQ420" s="190" t="n">
        <f aca="false">+AP420+AQ419</f>
        <v>0.950002380952381</v>
      </c>
      <c r="AR420" s="190" t="n">
        <f aca="false">+AQ420+AR419</f>
        <v>0.950002380952381</v>
      </c>
      <c r="AS420" s="190" t="n">
        <f aca="false">+AR420+AS419</f>
        <v>0.950002380952381</v>
      </c>
      <c r="AT420" s="190" t="n">
        <f aca="false">+AS420+AT419</f>
        <v>1.00000238095238</v>
      </c>
      <c r="AU420" s="190" t="n">
        <f aca="false">+AT420+AU419</f>
        <v>1.00000238095238</v>
      </c>
      <c r="AV420" s="190" t="n">
        <f aca="false">+AU420+AV419</f>
        <v>1.00000238095238</v>
      </c>
      <c r="AW420" s="190" t="n">
        <f aca="false">+AV420+AW419</f>
        <v>1.00000238095238</v>
      </c>
      <c r="AX420" s="190" t="n">
        <f aca="false">+AW420+AX419</f>
        <v>1.00000238095238</v>
      </c>
      <c r="AY420" s="190" t="n">
        <f aca="false">+AX420+AY419</f>
        <v>1.00000238095238</v>
      </c>
      <c r="AZ420" s="190" t="n">
        <f aca="false">+AY420+AZ419</f>
        <v>1.00000238095238</v>
      </c>
      <c r="BA420" s="190" t="n">
        <f aca="false">+AZ420+BA419</f>
        <v>1.00000238095238</v>
      </c>
      <c r="BB420" s="190" t="n">
        <f aca="false">+BA420+BB419</f>
        <v>1.00000238095238</v>
      </c>
      <c r="BC420" s="191"/>
      <c r="BD420" s="189"/>
    </row>
    <row r="421" customFormat="false" ht="12.75" hidden="false" customHeight="false" outlineLevel="0" collapsed="false">
      <c r="A421" s="155"/>
      <c r="B421" s="189" t="s">
        <v>130</v>
      </c>
      <c r="C421" s="185"/>
      <c r="D421" s="190" t="n">
        <v>0</v>
      </c>
      <c r="E421" s="190" t="n">
        <v>0</v>
      </c>
      <c r="F421" s="190" t="n">
        <v>0</v>
      </c>
      <c r="G421" s="190" t="n">
        <v>0</v>
      </c>
      <c r="H421" s="190" t="n">
        <v>0</v>
      </c>
      <c r="I421" s="190" t="n">
        <v>0</v>
      </c>
      <c r="J421" s="190" t="n">
        <v>0</v>
      </c>
      <c r="K421" s="190" t="n">
        <v>0</v>
      </c>
      <c r="L421" s="190" t="n">
        <v>0</v>
      </c>
      <c r="M421" s="190" t="n">
        <v>0</v>
      </c>
      <c r="N421" s="190" t="n">
        <v>0.05</v>
      </c>
      <c r="O421" s="190" t="n">
        <v>0</v>
      </c>
      <c r="P421" s="190" t="n">
        <v>0</v>
      </c>
      <c r="Q421" s="190" t="n">
        <v>0</v>
      </c>
      <c r="R421" s="190" t="n">
        <v>0</v>
      </c>
      <c r="S421" s="190" t="n">
        <v>0</v>
      </c>
      <c r="T421" s="190" t="n">
        <v>0</v>
      </c>
      <c r="U421" s="190" t="n">
        <v>0</v>
      </c>
      <c r="V421" s="190" t="n">
        <v>0</v>
      </c>
      <c r="W421" s="190" t="n">
        <v>0</v>
      </c>
      <c r="X421" s="190" t="n">
        <f aca="false">+(0.34-0.05)/18</f>
        <v>0.0161111111111111</v>
      </c>
      <c r="Y421" s="190" t="n">
        <f aca="false">+(0.34-0.05)/18</f>
        <v>0.0161111111111111</v>
      </c>
      <c r="Z421" s="190" t="n">
        <f aca="false">+(0.34-0.05)/18</f>
        <v>0.0161111111111111</v>
      </c>
      <c r="AA421" s="190" t="n">
        <f aca="false">+(0.34-0.05)/18</f>
        <v>0.0161111111111111</v>
      </c>
      <c r="AB421" s="190" t="n">
        <f aca="false">+(0.34-0.05)/18</f>
        <v>0.0161111111111111</v>
      </c>
      <c r="AC421" s="190" t="n">
        <f aca="false">+(0.34-0.05)/18</f>
        <v>0.0161111111111111</v>
      </c>
      <c r="AD421" s="190" t="n">
        <f aca="false">+(0.34-0.05)/18</f>
        <v>0.0161111111111111</v>
      </c>
      <c r="AE421" s="190" t="n">
        <f aca="false">+(0.34-0.05)/18</f>
        <v>0.0161111111111111</v>
      </c>
      <c r="AF421" s="190" t="n">
        <f aca="false">+(0.34-0.05)/18</f>
        <v>0.0161111111111111</v>
      </c>
      <c r="AG421" s="190" t="n">
        <f aca="false">+(0.34-0.05)/18</f>
        <v>0.0161111111111111</v>
      </c>
      <c r="AH421" s="164" t="n">
        <f aca="false">+(0.34-0.05)/18</f>
        <v>0.0161111111111111</v>
      </c>
      <c r="AI421" s="190" t="n">
        <f aca="false">+(0.34-0.05)/18</f>
        <v>0.0161111111111111</v>
      </c>
      <c r="AJ421" s="190" t="n">
        <f aca="false">+(0.34-0.05)/18</f>
        <v>0.0161111111111111</v>
      </c>
      <c r="AK421" s="190" t="n">
        <f aca="false">+(0.34-0.05)/18</f>
        <v>0.0161111111111111</v>
      </c>
      <c r="AL421" s="190" t="n">
        <f aca="false">+(0.34-0.05)/18</f>
        <v>0.0161111111111111</v>
      </c>
      <c r="AM421" s="190" t="n">
        <f aca="false">+(0.34-0.05)/18</f>
        <v>0.0161111111111111</v>
      </c>
      <c r="AN421" s="190" t="n">
        <f aca="false">+(0.34-0.05)/18</f>
        <v>0.0161111111111111</v>
      </c>
      <c r="AO421" s="190" t="n">
        <f aca="false">+(0.34-0.05)/18</f>
        <v>0.0161111111111111</v>
      </c>
      <c r="AP421" s="190" t="n">
        <v>0.66</v>
      </c>
      <c r="AQ421" s="190" t="n">
        <v>0</v>
      </c>
      <c r="AR421" s="190" t="n">
        <v>0</v>
      </c>
      <c r="AS421" s="190" t="n">
        <v>0</v>
      </c>
      <c r="AT421" s="190" t="n">
        <v>0</v>
      </c>
      <c r="AU421" s="190" t="n">
        <v>0</v>
      </c>
      <c r="AV421" s="190" t="n">
        <v>0</v>
      </c>
      <c r="AW421" s="190" t="n">
        <v>0</v>
      </c>
      <c r="AX421" s="190" t="n">
        <v>0</v>
      </c>
      <c r="AY421" s="190" t="n">
        <v>0</v>
      </c>
      <c r="AZ421" s="190" t="n">
        <v>0</v>
      </c>
      <c r="BA421" s="190" t="n">
        <v>0</v>
      </c>
      <c r="BB421" s="190" t="n">
        <v>0</v>
      </c>
      <c r="BC421" s="191" t="n">
        <f aca="false">SUM(D421:BB421)</f>
        <v>1</v>
      </c>
      <c r="BD421" s="189"/>
    </row>
    <row r="422" customFormat="false" ht="12.75" hidden="false" customHeight="false" outlineLevel="0" collapsed="false">
      <c r="A422" s="155"/>
      <c r="B422" s="189" t="s">
        <v>131</v>
      </c>
      <c r="C422" s="185"/>
      <c r="D422" s="190" t="n">
        <f aca="false">D421</f>
        <v>0</v>
      </c>
      <c r="E422" s="190" t="n">
        <f aca="false">+D422+E421</f>
        <v>0</v>
      </c>
      <c r="F422" s="190" t="n">
        <f aca="false">+E422+F421</f>
        <v>0</v>
      </c>
      <c r="G422" s="190" t="n">
        <f aca="false">+F422+G421</f>
        <v>0</v>
      </c>
      <c r="H422" s="190" t="n">
        <f aca="false">+G422+H421</f>
        <v>0</v>
      </c>
      <c r="I422" s="190" t="n">
        <f aca="false">+H422+I421</f>
        <v>0</v>
      </c>
      <c r="J422" s="190" t="n">
        <f aca="false">+I422+J421</f>
        <v>0</v>
      </c>
      <c r="K422" s="190" t="n">
        <f aca="false">+J422+K421</f>
        <v>0</v>
      </c>
      <c r="L422" s="190" t="n">
        <f aca="false">+K422+L421</f>
        <v>0</v>
      </c>
      <c r="M422" s="190" t="n">
        <f aca="false">+L422+M421</f>
        <v>0</v>
      </c>
      <c r="N422" s="190" t="n">
        <f aca="false">+M422+N421</f>
        <v>0.05</v>
      </c>
      <c r="O422" s="190" t="n">
        <f aca="false">+N422+O421</f>
        <v>0.05</v>
      </c>
      <c r="P422" s="190" t="n">
        <f aca="false">+O422+P421</f>
        <v>0.05</v>
      </c>
      <c r="Q422" s="190" t="n">
        <f aca="false">+P422+Q421</f>
        <v>0.05</v>
      </c>
      <c r="R422" s="190" t="n">
        <f aca="false">+Q422+R421</f>
        <v>0.05</v>
      </c>
      <c r="S422" s="190" t="n">
        <f aca="false">+R422+S421</f>
        <v>0.05</v>
      </c>
      <c r="T422" s="190" t="n">
        <f aca="false">+S422+T421</f>
        <v>0.05</v>
      </c>
      <c r="U422" s="190" t="n">
        <f aca="false">+T422+U421</f>
        <v>0.05</v>
      </c>
      <c r="V422" s="190" t="n">
        <f aca="false">+U422+V421</f>
        <v>0.05</v>
      </c>
      <c r="W422" s="190" t="n">
        <f aca="false">+V422+W421</f>
        <v>0.05</v>
      </c>
      <c r="X422" s="190" t="n">
        <f aca="false">+W422+X421</f>
        <v>0.0661111111111111</v>
      </c>
      <c r="Y422" s="190" t="n">
        <f aca="false">+X422+Y421</f>
        <v>0.0822222222222222</v>
      </c>
      <c r="Z422" s="190" t="n">
        <f aca="false">+Y422+Z421</f>
        <v>0.0983333333333334</v>
      </c>
      <c r="AA422" s="190" t="n">
        <f aca="false">+Z422+AA421</f>
        <v>0.114444444444444</v>
      </c>
      <c r="AB422" s="190" t="n">
        <f aca="false">+AA422+AB421</f>
        <v>0.130555555555556</v>
      </c>
      <c r="AC422" s="190" t="n">
        <f aca="false">+AB422+AC421</f>
        <v>0.146666666666667</v>
      </c>
      <c r="AD422" s="190" t="n">
        <f aca="false">+AC422+AD421</f>
        <v>0.162777777777778</v>
      </c>
      <c r="AE422" s="190" t="n">
        <f aca="false">+AD422+AE421</f>
        <v>0.178888888888889</v>
      </c>
      <c r="AF422" s="190" t="n">
        <f aca="false">+AE422+AF421</f>
        <v>0.195</v>
      </c>
      <c r="AG422" s="190" t="n">
        <f aca="false">+AF422+AG421</f>
        <v>0.211111111111111</v>
      </c>
      <c r="AH422" s="164" t="n">
        <f aca="false">+AG422+AH421</f>
        <v>0.227222222222222</v>
      </c>
      <c r="AI422" s="190" t="n">
        <f aca="false">+AH422+AI421</f>
        <v>0.243333333333333</v>
      </c>
      <c r="AJ422" s="190" t="n">
        <f aca="false">+AI422+AJ421</f>
        <v>0.259444444444444</v>
      </c>
      <c r="AK422" s="190" t="n">
        <f aca="false">+AJ422+AK421</f>
        <v>0.275555555555556</v>
      </c>
      <c r="AL422" s="190" t="n">
        <f aca="false">+AK422+AL421</f>
        <v>0.291666666666667</v>
      </c>
      <c r="AM422" s="190" t="n">
        <f aca="false">+AL422+AM421</f>
        <v>0.307777777777778</v>
      </c>
      <c r="AN422" s="190" t="n">
        <f aca="false">+AM422+AN421</f>
        <v>0.323888888888889</v>
      </c>
      <c r="AO422" s="190" t="n">
        <f aca="false">+AN422+AO421</f>
        <v>0.34</v>
      </c>
      <c r="AP422" s="190" t="n">
        <f aca="false">+AO422+AP421</f>
        <v>1</v>
      </c>
      <c r="AQ422" s="190" t="n">
        <f aca="false">+AP422+AQ421</f>
        <v>1</v>
      </c>
      <c r="AR422" s="190" t="n">
        <f aca="false">+AQ422+AR421</f>
        <v>1</v>
      </c>
      <c r="AS422" s="190" t="n">
        <f aca="false">+AR422+AS421</f>
        <v>1</v>
      </c>
      <c r="AT422" s="190" t="n">
        <f aca="false">+AS422+AT421</f>
        <v>1</v>
      </c>
      <c r="AU422" s="190" t="n">
        <f aca="false">+AT422+AU421</f>
        <v>1</v>
      </c>
      <c r="AV422" s="190" t="n">
        <f aca="false">+AU422+AV421</f>
        <v>1</v>
      </c>
      <c r="AW422" s="190" t="n">
        <f aca="false">+AV422+AW421</f>
        <v>1</v>
      </c>
      <c r="AX422" s="190" t="n">
        <f aca="false">+AW422+AX421</f>
        <v>1</v>
      </c>
      <c r="AY422" s="190" t="n">
        <f aca="false">+AX422+AY421</f>
        <v>1</v>
      </c>
      <c r="AZ422" s="190" t="n">
        <f aca="false">+AY422+AZ421</f>
        <v>1</v>
      </c>
      <c r="BA422" s="190" t="n">
        <f aca="false">+AZ422+BA421</f>
        <v>1</v>
      </c>
      <c r="BB422" s="190" t="n">
        <f aca="false">+BA422+BB421</f>
        <v>1</v>
      </c>
      <c r="BC422" s="191"/>
      <c r="BD422" s="189"/>
    </row>
    <row r="423" customFormat="false" ht="12.75" hidden="false" customHeight="false" outlineLevel="0" collapsed="false">
      <c r="A423" s="155"/>
      <c r="B423" s="204"/>
      <c r="C423" s="185"/>
      <c r="D423" s="205"/>
      <c r="E423" s="205"/>
      <c r="F423" s="205"/>
      <c r="G423" s="205"/>
      <c r="H423" s="205"/>
      <c r="I423" s="205"/>
      <c r="J423" s="205"/>
      <c r="K423" s="205"/>
      <c r="L423" s="205"/>
      <c r="M423" s="205"/>
      <c r="N423" s="205"/>
      <c r="O423" s="205"/>
      <c r="P423" s="205"/>
      <c r="Q423" s="205"/>
      <c r="R423" s="205"/>
      <c r="S423" s="205"/>
      <c r="T423" s="205"/>
      <c r="U423" s="205"/>
      <c r="V423" s="205"/>
      <c r="W423" s="205"/>
      <c r="X423" s="205"/>
      <c r="Y423" s="205"/>
      <c r="Z423" s="205"/>
      <c r="AA423" s="205"/>
      <c r="AB423" s="205"/>
      <c r="AC423" s="205"/>
      <c r="AD423" s="205"/>
      <c r="AE423" s="205"/>
      <c r="AF423" s="205"/>
      <c r="AG423" s="205"/>
      <c r="AH423" s="169"/>
      <c r="AI423" s="205"/>
      <c r="AJ423" s="205"/>
      <c r="AK423" s="205"/>
      <c r="AL423" s="205"/>
      <c r="AM423" s="205"/>
      <c r="AN423" s="205"/>
      <c r="AO423" s="205"/>
      <c r="AP423" s="205"/>
      <c r="AQ423" s="205"/>
      <c r="AR423" s="205"/>
      <c r="AS423" s="205"/>
      <c r="AT423" s="205"/>
      <c r="AU423" s="205"/>
      <c r="AV423" s="205"/>
      <c r="AW423" s="205"/>
      <c r="AX423" s="205"/>
      <c r="AY423" s="205"/>
      <c r="AZ423" s="205"/>
      <c r="BA423" s="205"/>
      <c r="BB423" s="205"/>
      <c r="BC423" s="206"/>
      <c r="BD423" s="204"/>
    </row>
    <row r="424" customFormat="false" ht="12.75" hidden="false" customHeight="false" outlineLevel="0" collapsed="false">
      <c r="A424" s="155"/>
      <c r="B424" s="194" t="s">
        <v>132</v>
      </c>
      <c r="C424" s="195" t="n">
        <v>14.2</v>
      </c>
      <c r="D424" s="196" t="n">
        <f aca="false">+D420*$C424</f>
        <v>0</v>
      </c>
      <c r="E424" s="196" t="n">
        <f aca="false">+E420*$C424</f>
        <v>0</v>
      </c>
      <c r="F424" s="196" t="n">
        <f aca="false">+F420*$C424</f>
        <v>0</v>
      </c>
      <c r="G424" s="196" t="n">
        <f aca="false">+G420*$C424</f>
        <v>0</v>
      </c>
      <c r="H424" s="196" t="n">
        <f aca="false">+H420*$C424</f>
        <v>0</v>
      </c>
      <c r="I424" s="196" t="n">
        <f aca="false">+I420*$C424</f>
        <v>0</v>
      </c>
      <c r="J424" s="196" t="n">
        <f aca="false">+J420*$C424</f>
        <v>0</v>
      </c>
      <c r="K424" s="196" t="n">
        <f aca="false">+K420*$C424</f>
        <v>0</v>
      </c>
      <c r="L424" s="196" t="n">
        <f aca="false">+L420*$C424</f>
        <v>0</v>
      </c>
      <c r="M424" s="196" t="n">
        <f aca="false">+M420*$C424</f>
        <v>0</v>
      </c>
      <c r="N424" s="196" t="n">
        <f aca="false">+N420*$C424</f>
        <v>0.705773809523809</v>
      </c>
      <c r="O424" s="196" t="n">
        <f aca="false">+O420*$C424</f>
        <v>0.705773809523809</v>
      </c>
      <c r="P424" s="196" t="n">
        <f aca="false">+P420*$C424</f>
        <v>0.705773809523809</v>
      </c>
      <c r="Q424" s="196" t="n">
        <f aca="false">+Q420*$C424</f>
        <v>0.705773809523809</v>
      </c>
      <c r="R424" s="196" t="n">
        <f aca="false">+R420*$C424</f>
        <v>0.705773809523809</v>
      </c>
      <c r="S424" s="196" t="n">
        <f aca="false">+S420*$C424</f>
        <v>0.705773809523809</v>
      </c>
      <c r="T424" s="196" t="n">
        <f aca="false">+T420*$C424</f>
        <v>0.705773809523809</v>
      </c>
      <c r="U424" s="196" t="n">
        <f aca="false">+U420*$C424</f>
        <v>0.705773809523809</v>
      </c>
      <c r="V424" s="196" t="n">
        <f aca="false">+V420*$C424</f>
        <v>0.705773809523809</v>
      </c>
      <c r="W424" s="196" t="n">
        <f aca="false">+W420*$C424</f>
        <v>0.705773809523809</v>
      </c>
      <c r="X424" s="196" t="n">
        <f aca="false">+X420*$C424</f>
        <v>1.41601047619048</v>
      </c>
      <c r="Y424" s="196" t="n">
        <f aca="false">+Y420*$C424</f>
        <v>2.12624714285714</v>
      </c>
      <c r="Z424" s="196" t="n">
        <f aca="false">+Z420*$C424</f>
        <v>2.83648380952381</v>
      </c>
      <c r="AA424" s="196" t="n">
        <f aca="false">+AA420*$C424</f>
        <v>3.54672047619048</v>
      </c>
      <c r="AB424" s="196" t="n">
        <f aca="false">+AB420*$C424</f>
        <v>4.25695714285714</v>
      </c>
      <c r="AC424" s="196" t="n">
        <f aca="false">+AC420*$C424</f>
        <v>4.96719380952381</v>
      </c>
      <c r="AD424" s="196" t="n">
        <f aca="false">+AD420*$C424</f>
        <v>5.67743047619048</v>
      </c>
      <c r="AE424" s="196" t="n">
        <f aca="false">+AE420*$C424</f>
        <v>6.38766714285714</v>
      </c>
      <c r="AF424" s="196" t="n">
        <f aca="false">+AF420*$C424</f>
        <v>7.09790380952381</v>
      </c>
      <c r="AG424" s="196" t="n">
        <f aca="false">+AG420*$C424</f>
        <v>7.80814047619047</v>
      </c>
      <c r="AH424" s="175" t="n">
        <f aca="false">+AH420*$C424</f>
        <v>8.51837714285714</v>
      </c>
      <c r="AI424" s="196" t="n">
        <f aca="false">+AI420*$C424</f>
        <v>9.22861380952381</v>
      </c>
      <c r="AJ424" s="196" t="n">
        <f aca="false">+AJ420*$C424</f>
        <v>9.93885047619048</v>
      </c>
      <c r="AK424" s="196" t="n">
        <f aca="false">+AK420*$C424</f>
        <v>10.6490871428571</v>
      </c>
      <c r="AL424" s="196" t="n">
        <f aca="false">+AL420*$C424</f>
        <v>11.3593238095238</v>
      </c>
      <c r="AM424" s="196" t="n">
        <f aca="false">+AM420*$C424</f>
        <v>12.0695604761905</v>
      </c>
      <c r="AN424" s="196" t="n">
        <f aca="false">+AN420*$C424</f>
        <v>12.7797971428571</v>
      </c>
      <c r="AO424" s="196" t="n">
        <f aca="false">+AO420*$C424</f>
        <v>13.4900338095238</v>
      </c>
      <c r="AP424" s="196" t="n">
        <f aca="false">+AP420*$C424</f>
        <v>13.4900338095238</v>
      </c>
      <c r="AQ424" s="196" t="n">
        <f aca="false">+AQ420*$C424</f>
        <v>13.4900338095238</v>
      </c>
      <c r="AR424" s="196" t="n">
        <f aca="false">+AR420*$C424</f>
        <v>13.4900338095238</v>
      </c>
      <c r="AS424" s="196" t="n">
        <f aca="false">+AS420*$C424</f>
        <v>13.4900338095238</v>
      </c>
      <c r="AT424" s="196" t="n">
        <f aca="false">+AT420*$C424</f>
        <v>14.2000338095238</v>
      </c>
      <c r="AU424" s="196" t="n">
        <f aca="false">+AU420*$C424</f>
        <v>14.2000338095238</v>
      </c>
      <c r="AV424" s="196" t="n">
        <f aca="false">+AV420*$C424</f>
        <v>14.2000338095238</v>
      </c>
      <c r="AW424" s="196" t="n">
        <f aca="false">+AW420*$C424</f>
        <v>14.2000338095238</v>
      </c>
      <c r="AX424" s="196" t="n">
        <f aca="false">+AX420*$C424</f>
        <v>14.2000338095238</v>
      </c>
      <c r="AY424" s="196" t="n">
        <f aca="false">+AY420*$C424</f>
        <v>14.2000338095238</v>
      </c>
      <c r="AZ424" s="196" t="n">
        <f aca="false">+AZ420*$C424</f>
        <v>14.2000338095238</v>
      </c>
      <c r="BA424" s="196" t="n">
        <f aca="false">+BA420*$C424</f>
        <v>14.2000338095238</v>
      </c>
      <c r="BB424" s="196" t="n">
        <f aca="false">+BB420*$C424</f>
        <v>14.2000338095238</v>
      </c>
      <c r="BC424" s="197"/>
      <c r="BD424" s="198"/>
      <c r="BE424" s="198"/>
      <c r="BF424" s="198"/>
      <c r="BG424" s="198"/>
      <c r="BH424" s="198"/>
      <c r="BI424" s="198"/>
      <c r="BJ424" s="198"/>
      <c r="BK424" s="198"/>
      <c r="BL424" s="198"/>
      <c r="BM424" s="198"/>
      <c r="BN424" s="198"/>
      <c r="BO424" s="198"/>
      <c r="BP424" s="198"/>
      <c r="BQ424" s="198"/>
      <c r="BR424" s="198"/>
      <c r="BS424" s="198"/>
      <c r="BT424" s="198"/>
      <c r="BU424" s="198"/>
      <c r="BV424" s="198"/>
      <c r="BW424" s="198"/>
      <c r="BX424" s="198"/>
      <c r="BY424" s="198"/>
      <c r="BZ424" s="198"/>
      <c r="CA424" s="198"/>
      <c r="CB424" s="198"/>
      <c r="CC424" s="198"/>
      <c r="CD424" s="198"/>
      <c r="CE424" s="198"/>
      <c r="CF424" s="198"/>
      <c r="CG424" s="198"/>
      <c r="CH424" s="198"/>
      <c r="CI424" s="198"/>
      <c r="CJ424" s="198"/>
      <c r="CK424" s="198"/>
    </row>
    <row r="425" customFormat="false" ht="13.5" hidden="false" customHeight="false" outlineLevel="0" collapsed="false">
      <c r="A425" s="155"/>
      <c r="B425" s="199" t="s">
        <v>133</v>
      </c>
      <c r="C425" s="200" t="e">
        <f aca="false">+#REF!</f>
        <v>#REF!</v>
      </c>
      <c r="D425" s="201" t="n">
        <f aca="false">+D422*$C424</f>
        <v>0</v>
      </c>
      <c r="E425" s="201" t="n">
        <f aca="false">+E422*$C424</f>
        <v>0</v>
      </c>
      <c r="F425" s="201" t="n">
        <f aca="false">+F422*$C424</f>
        <v>0</v>
      </c>
      <c r="G425" s="201" t="n">
        <f aca="false">+G422*$C424</f>
        <v>0</v>
      </c>
      <c r="H425" s="201" t="n">
        <f aca="false">+H422*$C424</f>
        <v>0</v>
      </c>
      <c r="I425" s="201" t="n">
        <f aca="false">+I422*$C424</f>
        <v>0</v>
      </c>
      <c r="J425" s="201" t="n">
        <f aca="false">+J422*$C424</f>
        <v>0</v>
      </c>
      <c r="K425" s="201" t="n">
        <f aca="false">+K422*$C424</f>
        <v>0</v>
      </c>
      <c r="L425" s="201" t="n">
        <f aca="false">+L422*$C424</f>
        <v>0</v>
      </c>
      <c r="M425" s="201" t="n">
        <f aca="false">+M422*$C424</f>
        <v>0</v>
      </c>
      <c r="N425" s="201" t="n">
        <f aca="false">+N422*$C424</f>
        <v>0.71</v>
      </c>
      <c r="O425" s="201" t="n">
        <f aca="false">+O422*$C424</f>
        <v>0.71</v>
      </c>
      <c r="P425" s="201" t="n">
        <f aca="false">+P422*$C424</f>
        <v>0.71</v>
      </c>
      <c r="Q425" s="201" t="n">
        <f aca="false">+Q422*$C424</f>
        <v>0.71</v>
      </c>
      <c r="R425" s="201" t="n">
        <f aca="false">+R422*$C424</f>
        <v>0.71</v>
      </c>
      <c r="S425" s="201" t="n">
        <f aca="false">+S422*$C424</f>
        <v>0.71</v>
      </c>
      <c r="T425" s="201" t="n">
        <f aca="false">+T422*$C424</f>
        <v>0.71</v>
      </c>
      <c r="U425" s="201" t="n">
        <f aca="false">+U422*$C424</f>
        <v>0.71</v>
      </c>
      <c r="V425" s="201" t="n">
        <f aca="false">+V422*$C424</f>
        <v>0.71</v>
      </c>
      <c r="W425" s="201" t="n">
        <f aca="false">+W422*$C424</f>
        <v>0.71</v>
      </c>
      <c r="X425" s="201" t="n">
        <f aca="false">+X422*$C424</f>
        <v>0.938777777777778</v>
      </c>
      <c r="Y425" s="201" t="n">
        <f aca="false">+Y422*$C424</f>
        <v>1.16755555555556</v>
      </c>
      <c r="Z425" s="201" t="n">
        <f aca="false">+Z422*$C424</f>
        <v>1.39633333333333</v>
      </c>
      <c r="AA425" s="201" t="n">
        <f aca="false">+AA422*$C424</f>
        <v>1.62511111111111</v>
      </c>
      <c r="AB425" s="201" t="n">
        <f aca="false">+AB422*$C424</f>
        <v>1.85388888888889</v>
      </c>
      <c r="AC425" s="201" t="n">
        <f aca="false">+AC422*$C424</f>
        <v>2.08266666666667</v>
      </c>
      <c r="AD425" s="201" t="n">
        <f aca="false">+AD422*$C424</f>
        <v>2.31144444444444</v>
      </c>
      <c r="AE425" s="201" t="n">
        <f aca="false">+AE422*$C424</f>
        <v>2.54022222222222</v>
      </c>
      <c r="AF425" s="201" t="n">
        <f aca="false">+AF422*$C424</f>
        <v>2.769</v>
      </c>
      <c r="AG425" s="201" t="n">
        <f aca="false">+AG422*$C424</f>
        <v>2.99777777777778</v>
      </c>
      <c r="AH425" s="181" t="n">
        <f aca="false">+AH422*$C424</f>
        <v>3.22655555555556</v>
      </c>
      <c r="AI425" s="201" t="n">
        <f aca="false">+AI422*$C424</f>
        <v>3.45533333333333</v>
      </c>
      <c r="AJ425" s="201" t="n">
        <f aca="false">+AJ422*$C424</f>
        <v>3.68411111111111</v>
      </c>
      <c r="AK425" s="201" t="n">
        <f aca="false">+AK422*$C424</f>
        <v>3.91288888888889</v>
      </c>
      <c r="AL425" s="201" t="n">
        <f aca="false">+AL422*$C424</f>
        <v>4.14166666666667</v>
      </c>
      <c r="AM425" s="201" t="n">
        <f aca="false">+AM422*$C424</f>
        <v>4.37044444444445</v>
      </c>
      <c r="AN425" s="201" t="n">
        <f aca="false">+AN422*$C424</f>
        <v>4.59922222222222</v>
      </c>
      <c r="AO425" s="201" t="n">
        <f aca="false">+AO422*$C424</f>
        <v>4.828</v>
      </c>
      <c r="AP425" s="201" t="n">
        <f aca="false">+AP422*$C424</f>
        <v>14.2</v>
      </c>
      <c r="AQ425" s="201" t="n">
        <f aca="false">+AQ422*$C424</f>
        <v>14.2</v>
      </c>
      <c r="AR425" s="201" t="n">
        <f aca="false">+AR422*$C424</f>
        <v>14.2</v>
      </c>
      <c r="AS425" s="201" t="n">
        <f aca="false">+AS422*$C424</f>
        <v>14.2</v>
      </c>
      <c r="AT425" s="201" t="n">
        <f aca="false">+AT422*$C424</f>
        <v>14.2</v>
      </c>
      <c r="AU425" s="201" t="n">
        <f aca="false">+AU422*$C424</f>
        <v>14.2</v>
      </c>
      <c r="AV425" s="201" t="n">
        <f aca="false">+AV422*$C424</f>
        <v>14.2</v>
      </c>
      <c r="AW425" s="201" t="n">
        <f aca="false">+AW422*$C424</f>
        <v>14.2</v>
      </c>
      <c r="AX425" s="201" t="n">
        <f aca="false">+AX422*$C424</f>
        <v>14.2</v>
      </c>
      <c r="AY425" s="201" t="n">
        <f aca="false">+AY422*$C424</f>
        <v>14.2</v>
      </c>
      <c r="AZ425" s="201" t="n">
        <f aca="false">+AZ422*$C424</f>
        <v>14.2</v>
      </c>
      <c r="BA425" s="201" t="n">
        <f aca="false">+BA422*$C424</f>
        <v>14.2</v>
      </c>
      <c r="BB425" s="201" t="n">
        <f aca="false">+BB422*$C424</f>
        <v>14.2</v>
      </c>
      <c r="BC425" s="202"/>
      <c r="BD425" s="203"/>
      <c r="BE425" s="203"/>
      <c r="BF425" s="203"/>
      <c r="BG425" s="203"/>
      <c r="BH425" s="203"/>
      <c r="BI425" s="203"/>
      <c r="BJ425" s="203"/>
      <c r="BK425" s="203"/>
      <c r="BL425" s="203"/>
      <c r="BM425" s="203"/>
      <c r="BN425" s="203"/>
      <c r="BO425" s="203"/>
      <c r="BP425" s="203"/>
      <c r="BQ425" s="203"/>
      <c r="BR425" s="203"/>
      <c r="BS425" s="203"/>
      <c r="BT425" s="203"/>
      <c r="BU425" s="203"/>
      <c r="BV425" s="203"/>
      <c r="BW425" s="203"/>
      <c r="BX425" s="203"/>
      <c r="BY425" s="203"/>
      <c r="BZ425" s="203"/>
      <c r="CA425" s="203"/>
      <c r="CB425" s="203"/>
      <c r="CC425" s="203"/>
      <c r="CD425" s="203"/>
      <c r="CE425" s="203"/>
      <c r="CF425" s="203"/>
      <c r="CG425" s="203"/>
      <c r="CH425" s="203"/>
      <c r="CI425" s="203"/>
      <c r="CJ425" s="203"/>
      <c r="CK425" s="203"/>
    </row>
  </sheetData>
  <mergeCells count="69">
    <mergeCell ref="C58:C63"/>
    <mergeCell ref="C66:C71"/>
    <mergeCell ref="C74:C79"/>
    <mergeCell ref="C82:C87"/>
    <mergeCell ref="C90:C95"/>
    <mergeCell ref="C98:C103"/>
    <mergeCell ref="C106:C111"/>
    <mergeCell ref="C114:C119"/>
    <mergeCell ref="C122:C127"/>
    <mergeCell ref="C130:C135"/>
    <mergeCell ref="C138:C143"/>
    <mergeCell ref="C146:C151"/>
    <mergeCell ref="C154:C159"/>
    <mergeCell ref="C162:C167"/>
    <mergeCell ref="C170:C175"/>
    <mergeCell ref="C178:C182"/>
    <mergeCell ref="C186:C190"/>
    <mergeCell ref="C194:C198"/>
    <mergeCell ref="C202:C206"/>
    <mergeCell ref="C210:C215"/>
    <mergeCell ref="C218:C223"/>
    <mergeCell ref="A226:A233"/>
    <mergeCell ref="C226:C231"/>
    <mergeCell ref="A234:A241"/>
    <mergeCell ref="C234:C239"/>
    <mergeCell ref="A242:A249"/>
    <mergeCell ref="C242:C247"/>
    <mergeCell ref="C250:C255"/>
    <mergeCell ref="C258:C263"/>
    <mergeCell ref="A266:A273"/>
    <mergeCell ref="C266:C271"/>
    <mergeCell ref="A274:A281"/>
    <mergeCell ref="C274:C279"/>
    <mergeCell ref="A282:A289"/>
    <mergeCell ref="C282:C287"/>
    <mergeCell ref="A290:A297"/>
    <mergeCell ref="C290:C295"/>
    <mergeCell ref="A298:A305"/>
    <mergeCell ref="C298:C303"/>
    <mergeCell ref="A306:A313"/>
    <mergeCell ref="C306:C311"/>
    <mergeCell ref="A314:A321"/>
    <mergeCell ref="C314:C318"/>
    <mergeCell ref="A322:A329"/>
    <mergeCell ref="C322:C327"/>
    <mergeCell ref="A330:A337"/>
    <mergeCell ref="C330:C335"/>
    <mergeCell ref="A338:A345"/>
    <mergeCell ref="C338:C343"/>
    <mergeCell ref="A346:A353"/>
    <mergeCell ref="C346:C351"/>
    <mergeCell ref="A354:A361"/>
    <mergeCell ref="C354:C359"/>
    <mergeCell ref="A362:A369"/>
    <mergeCell ref="C362:C367"/>
    <mergeCell ref="A370:A377"/>
    <mergeCell ref="C370:C375"/>
    <mergeCell ref="A378:A385"/>
    <mergeCell ref="C378:C383"/>
    <mergeCell ref="A386:A393"/>
    <mergeCell ref="C386:C390"/>
    <mergeCell ref="A394:A401"/>
    <mergeCell ref="C394:C399"/>
    <mergeCell ref="A402:A409"/>
    <mergeCell ref="C402:C407"/>
    <mergeCell ref="A410:A417"/>
    <mergeCell ref="C410:C415"/>
    <mergeCell ref="A418:A425"/>
    <mergeCell ref="C418:C4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2001-05-04T17:36:00Z</cp:lastPrinted>
  <dcterms:modified xsi:type="dcterms:W3CDTF">2001-05-04T17:36:03Z</dcterms:modified>
  <cp:revision>0</cp:revision>
  <dc:subject/>
  <dc:title/>
</cp:coreProperties>
</file>