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Details'!$B$1:$BB$189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Turbine'!$A$1:$X$27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Region'!$A$1:$I$26</definedName>
    <definedName function="false" hidden="false" localSheetId="1" name="_xlnm.Print_Area" vbProcedure="false">'Summary by Status'!$A$1:$H$70</definedName>
    <definedName function="false" hidden="false" localSheetId="2" name="_xlnm.Print_Area" vbProcedure="false">'Summary by Type'!$A$1:$I$36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6</xdr:row>
                <xdr:rowOff>2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6</xdr:row>
                <xdr:rowOff>2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161</xdr:row>
                <xdr:rowOff>15</xdr:rowOff>
              </xdr:from>
              <xdr:to>
                <xdr:col>10</xdr:col>
                <xdr:colOff>41</xdr:colOff>
                <xdr:row>166</xdr:row>
                <xdr:rowOff>14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<sst xmlns="http://schemas.openxmlformats.org/spreadsheetml/2006/main" count="1322" uniqueCount="214">
  <si>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</si>
  <si>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</si>
  <si>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</si>
  <si>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</si>
  <si>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</si>
  <si>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</si>
  <si>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</si>
  <si>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</si>
  <si>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</si>
  <si>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</si>
  <si>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</si>
  <si>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</si>
  <si>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</si>
  <si>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</si>
  <si>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</si>
  <si>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</si>
  <si>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</si>
  <si>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</si>
  <si>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</si>
  <si>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</si>
  <si>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</si>
  <si>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</si>
  <si>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</si>
  <si>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</si>
  <si>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</si>
  <si>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</si>
  <si>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                                                                                                                                                                                     </t>
  </si>
  <si>
    <t xml:space="preserve">Tentative</t>
  </si>
  <si>
    <t xml:space="preserve">9FA STAG Power Islands</t>
  </si>
  <si>
    <t xml:space="preserve">New</t>
  </si>
  <si>
    <t xml:space="preserve">Whitewing</t>
  </si>
  <si>
    <t xml:space="preserve">$4.5MM DASHed</t>
  </si>
  <si>
    <t xml:space="preserve">N</t>
  </si>
  <si>
    <t xml:space="preserve">N/A</t>
  </si>
  <si>
    <t xml:space="preserve">EECC</t>
  </si>
  <si>
    <t xml:space="preserve">John Chappell</t>
  </si>
  <si>
    <t xml:space="preserve">Stephen Heck</t>
  </si>
  <si>
    <t xml:space="preserve">Sale in Process</t>
  </si>
  <si>
    <t xml:space="preserve">DASH in progress.</t>
  </si>
  <si>
    <t xml:space="preserve">GE</t>
  </si>
  <si>
    <t xml:space="preserve">297 760 turbine
337x815 gen</t>
  </si>
  <si>
    <t xml:space="preserve">7FA - now simple cycle</t>
  </si>
  <si>
    <t xml:space="preserve">ENE B/S</t>
  </si>
  <si>
    <t xml:space="preserve">Approved</t>
  </si>
  <si>
    <t xml:space="preserve">Dick Westfahl</t>
  </si>
  <si>
    <t xml:space="preserve">NEPCO / NESCO - Goldendale (EECC) - 85%</t>
  </si>
  <si>
    <t xml:space="preserve">Contract in the works, possible buyer</t>
  </si>
  <si>
    <t xml:space="preserve">ABB</t>
  </si>
  <si>
    <t xml:space="preserve">11N1</t>
  </si>
  <si>
    <t xml:space="preserve">Used</t>
  </si>
  <si>
    <t xml:space="preserve">Delivered</t>
  </si>
  <si>
    <t xml:space="preserve">West LB</t>
  </si>
  <si>
    <t xml:space="preserve">Analyzing</t>
  </si>
  <si>
    <t xml:space="preserve">EA</t>
  </si>
  <si>
    <t xml:space="preserve">3 Potential buyers in Canada, no legitimate offer as of 1/25/01.</t>
  </si>
  <si>
    <t xml:space="preserve">7FA</t>
  </si>
  <si>
    <t xml:space="preserve">E-Next Generation</t>
  </si>
  <si>
    <t xml:space="preserve">$16.5MM on 2/16/01</t>
  </si>
  <si>
    <t xml:space="preserve">Jake Thomas/Laura Wente</t>
  </si>
  <si>
    <t xml:space="preserve">Columbia</t>
  </si>
  <si>
    <t xml:space="preserve">Mitsubishi</t>
  </si>
  <si>
    <t xml:space="preserve">MHI 501F Simple Cycle</t>
  </si>
  <si>
    <t xml:space="preserve">$2.5MM on 1/31/01</t>
  </si>
  <si>
    <t xml:space="preserve">Fort Pierce</t>
  </si>
  <si>
    <t xml:space="preserve">24-LM6K-2-90</t>
  </si>
  <si>
    <t xml:space="preserve">LM6000</t>
  </si>
  <si>
    <t xml:space="preserve">$4.2MM on 7/24/00</t>
  </si>
  <si>
    <t xml:space="preserve">Maurice Gilbert</t>
  </si>
  <si>
    <t xml:space="preserve">Las Vegas CoGen II - 60%</t>
  </si>
  <si>
    <t xml:space="preserve">NSN</t>
  </si>
  <si>
    <t xml:space="preserve">BD-2-00</t>
  </si>
  <si>
    <t xml:space="preserve">7EA</t>
  </si>
  <si>
    <t xml:space="preserve">DASHed on 3/23/01</t>
  </si>
  <si>
    <t xml:space="preserve">Purchaser Identified</t>
  </si>
  <si>
    <t xml:space="preserve">EE&amp;CC purchased these turbines spec;  Delainey accepts responsibility for removing from LJM</t>
  </si>
  <si>
    <t xml:space="preserve">EE&amp;CC purchased these turbines spec;  Delainey accepts responsibility for removing from LJM - Blue Dog</t>
  </si>
  <si>
    <t xml:space="preserve">Being delivered in March 2001, looking to move before then to reduce shipping and storage costs.</t>
  </si>
  <si>
    <t xml:space="preserve">Jeff Westfahl</t>
  </si>
  <si>
    <t xml:space="preserve">Elektrobolt II</t>
  </si>
  <si>
    <t xml:space="preserve">Available</t>
  </si>
  <si>
    <t xml:space="preserve">Unassigned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</si>
  <si>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</si>
  <si>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</si>
  <si>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</si>
  <si>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</si>
  <si>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David Fairley, Mathew Gimble</t>
  </si>
  <si>
    <t xml:space="preserve">CALME purchased turbine from ENA; turbine has not yet cleared customs;  generator incurred salt water damage while unloading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</si>
  <si>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</si>
  <si>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</si>
  <si>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</si>
  <si>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</si>
  <si>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</si>
  <si>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</si>
  <si>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</si>
  <si>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</si>
  <si>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CONFIDENTIAL</t>
  </si>
  <si>
    <t xml:space="preserve">Summary by Status</t>
  </si>
  <si>
    <t xml:space="preserve">($ MMs)</t>
  </si>
  <si>
    <t xml:space="preserve">DRAFT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</si>
  <si>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</si>
  <si>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</si>
  <si>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</si>
  <si>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</si>
  <si>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</si>
  <si>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</si>
  <si>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</si>
  <si>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</si>
  <si>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</si>
  <si>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</si>
  <si>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</si>
  <si>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</si>
  <si>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</si>
  <si>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9FA STAG power islands</t>
  </si>
  <si>
    <t xml:space="preserve">7FA w/ STG</t>
  </si>
  <si>
    <t xml:space="preserve">NEPCO/NESCO Goldendale (EECC)</t>
  </si>
  <si>
    <t xml:space="preserve">MHI 501F simple cycle</t>
  </si>
  <si>
    <t xml:space="preserve">Las Vegas Cogen II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</si>
  <si>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</si>
  <si>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</si>
  <si>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</si>
  <si>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</si>
  <si>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</si>
  <si>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</si>
  <si>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</si>
  <si>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</si>
  <si>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</si>
  <si>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</si>
  <si>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</si>
  <si>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</si>
  <si>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</si>
  <si>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</si>
  <si>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</si>
  <si>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</si>
  <si>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</si>
  <si>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</si>
  <si>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</si>
  <si>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</si>
  <si>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</si>
  <si>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</si>
  <si>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</si>
  <si>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</si>
  <si>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</si>
  <si>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</si>
  <si>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</si>
  <si>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</si>
  <si>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</si>
  <si>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</si>
  <si>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</si>
  <si>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</si>
  <si>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</si>
  <si>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</si>
  <si>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</si>
  <si>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</si>
  <si>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</si>
  <si>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</si>
  <si>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</si>
  <si>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</si>
  <si>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</si>
  <si>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</si>
  <si>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</si>
  <si>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</si>
  <si>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</si>
  <si>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</si>
  <si>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</si>
  <si>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</si>
  <si>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</si>
  <si>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</si>
  <si>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</si>
  <si>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</si>
  <si>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</si>
  <si>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</si>
  <si>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</si>
  <si>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</si>
  <si>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</si>
  <si>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</si>
  <si>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</si>
  <si>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</si>
  <si>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</si>
  <si>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</si>
  <si>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</si>
  <si>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</si>
  <si>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</si>
  <si>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Committed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</si>
  <si>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</si>
  <si>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</si>
  <si>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</si>
  <si>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</si>
  <si>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</si>
  <si>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</si>
  <si>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</si>
  <si>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</si>
  <si>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</si>
  <si>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</si>
  <si>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</si>
  <si>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</si>
  <si>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</si>
  <si>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</si>
  <si>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</si>
  <si>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</si>
  <si>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</si>
  <si>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</si>
  <si>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</si>
  <si>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</si>
  <si>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</si>
  <si>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</si>
  <si>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</si>
  <si>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</si>
  <si>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</si>
  <si>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</si>
  <si>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</si>
  <si>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</si>
  <si>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Pastoria Expansion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</si>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</sst>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"/>
  </numFmts>
  <fonts count="2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1.5"/>
      <color rgb="FF0000FF"/>
      <name val="Tahoma"/>
      <family val="2"/>
    </font>
    <font>
      <b val="true"/>
      <sz val="9.5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medium"/>
      <bottom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5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5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5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5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5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5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3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3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1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4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3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3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3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3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3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7290297888627"/>
          <c:y val="0.0568528756498061"/>
          <c:w val="0.975792562352491"/>
          <c:h val="0.942239458701213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Details'!$D$175:$BB$175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Details'!$D$176:$BB$176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Details'!$D$179:$BB$179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2.82309523809524</c:v>
                </c:pt>
                <c:pt idx="11">
                  <c:v>2.82309523809524</c:v>
                </c:pt>
                <c:pt idx="12">
                  <c:v>2.82309523809524</c:v>
                </c:pt>
                <c:pt idx="13">
                  <c:v>2.82309523809524</c:v>
                </c:pt>
                <c:pt idx="14">
                  <c:v>7.10390845409524</c:v>
                </c:pt>
                <c:pt idx="15">
                  <c:v>7.61499623009524</c:v>
                </c:pt>
                <c:pt idx="16">
                  <c:v>14.1576962300952</c:v>
                </c:pt>
                <c:pt idx="17">
                  <c:v>18.5194962300952</c:v>
                </c:pt>
                <c:pt idx="18">
                  <c:v>18.5194962300952</c:v>
                </c:pt>
                <c:pt idx="19">
                  <c:v>55.4299456700952</c:v>
                </c:pt>
                <c:pt idx="20">
                  <c:v>91.9010671207619</c:v>
                </c:pt>
                <c:pt idx="21">
                  <c:v>104.175288571429</c:v>
                </c:pt>
                <c:pt idx="22">
                  <c:v>109.078710022095</c:v>
                </c:pt>
                <c:pt idx="23">
                  <c:v>171.539631472762</c:v>
                </c:pt>
                <c:pt idx="24">
                  <c:v>188.955552923429</c:v>
                </c:pt>
                <c:pt idx="25">
                  <c:v>206.371474374095</c:v>
                </c:pt>
                <c:pt idx="26">
                  <c:v>223.787395824762</c:v>
                </c:pt>
                <c:pt idx="27">
                  <c:v>255.455017275429</c:v>
                </c:pt>
                <c:pt idx="28">
                  <c:v>280.359038726095</c:v>
                </c:pt>
                <c:pt idx="29">
                  <c:v>298.408460176762</c:v>
                </c:pt>
                <c:pt idx="30">
                  <c:v>326.442439771429</c:v>
                </c:pt>
                <c:pt idx="31">
                  <c:v>344.129315238095</c:v>
                </c:pt>
                <c:pt idx="32">
                  <c:v>369.905461904762</c:v>
                </c:pt>
                <c:pt idx="33">
                  <c:v>378.927408571429</c:v>
                </c:pt>
                <c:pt idx="34">
                  <c:v>387.949355238095</c:v>
                </c:pt>
                <c:pt idx="35">
                  <c:v>396.971301904762</c:v>
                </c:pt>
                <c:pt idx="36">
                  <c:v>405.993248571429</c:v>
                </c:pt>
                <c:pt idx="37">
                  <c:v>425.025195238095</c:v>
                </c:pt>
                <c:pt idx="38">
                  <c:v>451.089495238095</c:v>
                </c:pt>
                <c:pt idx="39">
                  <c:v>474.651295238095</c:v>
                </c:pt>
                <c:pt idx="40">
                  <c:v>478.721795238095</c:v>
                </c:pt>
                <c:pt idx="41">
                  <c:v>490.163095238096</c:v>
                </c:pt>
                <c:pt idx="42">
                  <c:v>501.941895238095</c:v>
                </c:pt>
                <c:pt idx="43">
                  <c:v>510.880695238095</c:v>
                </c:pt>
                <c:pt idx="44">
                  <c:v>519.819495238095</c:v>
                </c:pt>
                <c:pt idx="45">
                  <c:v>521.387495238095</c:v>
                </c:pt>
                <c:pt idx="46">
                  <c:v>522.955495238095</c:v>
                </c:pt>
                <c:pt idx="47">
                  <c:v>524.523495238095</c:v>
                </c:pt>
                <c:pt idx="48">
                  <c:v>532.363495238095</c:v>
                </c:pt>
                <c:pt idx="49">
                  <c:v>534.323495238096</c:v>
                </c:pt>
                <c:pt idx="50">
                  <c:v>534.323495238096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Details'!$D$180:$BB$180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46.458</c:v>
                </c:pt>
                <c:pt idx="18">
                  <c:v>71.483</c:v>
                </c:pt>
                <c:pt idx="19">
                  <c:v>116.485722</c:v>
                </c:pt>
                <c:pt idx="20">
                  <c:v>119.842715111111</c:v>
                </c:pt>
                <c:pt idx="21">
                  <c:v>202.094562222222</c:v>
                </c:pt>
                <c:pt idx="22">
                  <c:v>211.578791333333</c:v>
                </c:pt>
                <c:pt idx="23">
                  <c:v>226.206046844444</c:v>
                </c:pt>
                <c:pt idx="24">
                  <c:v>241.885907955556</c:v>
                </c:pt>
                <c:pt idx="25">
                  <c:v>257.315519066667</c:v>
                </c:pt>
                <c:pt idx="26">
                  <c:v>270.743130177778</c:v>
                </c:pt>
                <c:pt idx="27">
                  <c:v>284.921491288889</c:v>
                </c:pt>
                <c:pt idx="28">
                  <c:v>303.2701024</c:v>
                </c:pt>
                <c:pt idx="29">
                  <c:v>317.448463511111</c:v>
                </c:pt>
                <c:pt idx="30">
                  <c:v>352.787371822222</c:v>
                </c:pt>
                <c:pt idx="31">
                  <c:v>362.537693333333</c:v>
                </c:pt>
                <c:pt idx="32">
                  <c:v>372.244804444444</c:v>
                </c:pt>
                <c:pt idx="33">
                  <c:v>378.448415555556</c:v>
                </c:pt>
                <c:pt idx="34">
                  <c:v>384.401776666667</c:v>
                </c:pt>
                <c:pt idx="35">
                  <c:v>389.604387777778</c:v>
                </c:pt>
                <c:pt idx="36">
                  <c:v>394.306498888889</c:v>
                </c:pt>
                <c:pt idx="37">
                  <c:v>420.02961</c:v>
                </c:pt>
                <c:pt idx="38">
                  <c:v>482.07536</c:v>
                </c:pt>
                <c:pt idx="39">
                  <c:v>505.88236</c:v>
                </c:pt>
                <c:pt idx="40">
                  <c:v>507.66736</c:v>
                </c:pt>
                <c:pt idx="41">
                  <c:v>508.45136</c:v>
                </c:pt>
                <c:pt idx="42">
                  <c:v>509.23536</c:v>
                </c:pt>
                <c:pt idx="43">
                  <c:v>510.01936</c:v>
                </c:pt>
                <c:pt idx="44">
                  <c:v>510.80336</c:v>
                </c:pt>
                <c:pt idx="45">
                  <c:v>510.80336</c:v>
                </c:pt>
                <c:pt idx="46">
                  <c:v>510.80336</c:v>
                </c:pt>
                <c:pt idx="47">
                  <c:v>510.80336</c:v>
                </c:pt>
                <c:pt idx="48">
                  <c:v>510.80336</c:v>
                </c:pt>
                <c:pt idx="49">
                  <c:v>510.80336</c:v>
                </c:pt>
                <c:pt idx="50">
                  <c:v>534.32336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Details'!$D$183:$BB$183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18.2289</c:v>
                </c:pt>
                <c:pt idx="11">
                  <c:v>19.4542</c:v>
                </c:pt>
                <c:pt idx="12">
                  <c:v>20.6795</c:v>
                </c:pt>
                <c:pt idx="13">
                  <c:v>21.29215</c:v>
                </c:pt>
                <c:pt idx="14">
                  <c:v>21.9048</c:v>
                </c:pt>
                <c:pt idx="15">
                  <c:v>22.51745</c:v>
                </c:pt>
                <c:pt idx="16">
                  <c:v>29.6728</c:v>
                </c:pt>
                <c:pt idx="17">
                  <c:v>34.64725</c:v>
                </c:pt>
                <c:pt idx="18">
                  <c:v>35.2599</c:v>
                </c:pt>
                <c:pt idx="19">
                  <c:v>50.259820225</c:v>
                </c:pt>
                <c:pt idx="20">
                  <c:v>59.8544</c:v>
                </c:pt>
                <c:pt idx="21">
                  <c:v>61.2893375</c:v>
                </c:pt>
                <c:pt idx="22">
                  <c:v>63.949575</c:v>
                </c:pt>
                <c:pt idx="23">
                  <c:v>65.480175</c:v>
                </c:pt>
                <c:pt idx="24">
                  <c:v>67.010775</c:v>
                </c:pt>
                <c:pt idx="25">
                  <c:v>68.541375</c:v>
                </c:pt>
                <c:pt idx="26">
                  <c:v>71.219925</c:v>
                </c:pt>
                <c:pt idx="27">
                  <c:v>83.19605</c:v>
                </c:pt>
                <c:pt idx="28">
                  <c:v>86.065925</c:v>
                </c:pt>
                <c:pt idx="29">
                  <c:v>91.423025</c:v>
                </c:pt>
                <c:pt idx="30">
                  <c:v>102.825175</c:v>
                </c:pt>
                <c:pt idx="31">
                  <c:v>104.16445</c:v>
                </c:pt>
                <c:pt idx="32">
                  <c:v>114.036</c:v>
                </c:pt>
                <c:pt idx="33">
                  <c:v>114.8013</c:v>
                </c:pt>
                <c:pt idx="34">
                  <c:v>115.5666</c:v>
                </c:pt>
                <c:pt idx="35">
                  <c:v>116.140575</c:v>
                </c:pt>
                <c:pt idx="36">
                  <c:v>116.523225</c:v>
                </c:pt>
                <c:pt idx="37">
                  <c:v>116.523225</c:v>
                </c:pt>
                <c:pt idx="38">
                  <c:v>116.523225</c:v>
                </c:pt>
                <c:pt idx="39">
                  <c:v>116.523225</c:v>
                </c:pt>
                <c:pt idx="40">
                  <c:v>120.732375</c:v>
                </c:pt>
                <c:pt idx="41">
                  <c:v>121.689</c:v>
                </c:pt>
                <c:pt idx="42">
                  <c:v>121.689</c:v>
                </c:pt>
                <c:pt idx="43">
                  <c:v>121.689</c:v>
                </c:pt>
                <c:pt idx="44">
                  <c:v>121.689</c:v>
                </c:pt>
                <c:pt idx="45">
                  <c:v>121.689</c:v>
                </c:pt>
                <c:pt idx="46">
                  <c:v>121.689</c:v>
                </c:pt>
                <c:pt idx="47">
                  <c:v>121.689</c:v>
                </c:pt>
                <c:pt idx="48">
                  <c:v>121.689</c:v>
                </c:pt>
                <c:pt idx="49">
                  <c:v>121.689</c:v>
                </c:pt>
                <c:pt idx="50">
                  <c:v>121.689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Details'!$D$184:$BB$184</c:f>
              <c:numCache>
                <c:formatCode>#,##0.0_);[RED]\(#,##0.0\)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52.1951</c:v>
                </c:pt>
                <c:pt idx="19">
                  <c:v>69.978225</c:v>
                </c:pt>
                <c:pt idx="20">
                  <c:v>86.672425</c:v>
                </c:pt>
                <c:pt idx="21">
                  <c:v>87.437725</c:v>
                </c:pt>
                <c:pt idx="22">
                  <c:v>88.39435</c:v>
                </c:pt>
                <c:pt idx="23">
                  <c:v>89.350975</c:v>
                </c:pt>
                <c:pt idx="24">
                  <c:v>90.3076</c:v>
                </c:pt>
                <c:pt idx="25">
                  <c:v>91.264225</c:v>
                </c:pt>
                <c:pt idx="26">
                  <c:v>92.22085</c:v>
                </c:pt>
                <c:pt idx="27">
                  <c:v>93.177475</c:v>
                </c:pt>
                <c:pt idx="28">
                  <c:v>93.942775</c:v>
                </c:pt>
                <c:pt idx="29">
                  <c:v>94.8994</c:v>
                </c:pt>
                <c:pt idx="30">
                  <c:v>106.76155</c:v>
                </c:pt>
                <c:pt idx="31">
                  <c:v>107.1442</c:v>
                </c:pt>
                <c:pt idx="32">
                  <c:v>107.52685</c:v>
                </c:pt>
                <c:pt idx="33">
                  <c:v>107.9095</c:v>
                </c:pt>
                <c:pt idx="34">
                  <c:v>107.9095</c:v>
                </c:pt>
                <c:pt idx="35">
                  <c:v>107.9095</c:v>
                </c:pt>
                <c:pt idx="36">
                  <c:v>107.9095</c:v>
                </c:pt>
                <c:pt idx="37">
                  <c:v>107.9095</c:v>
                </c:pt>
                <c:pt idx="38">
                  <c:v>107.9095</c:v>
                </c:pt>
                <c:pt idx="39">
                  <c:v>107.9095</c:v>
                </c:pt>
                <c:pt idx="40">
                  <c:v>107.9095</c:v>
                </c:pt>
                <c:pt idx="41">
                  <c:v>119.389</c:v>
                </c:pt>
                <c:pt idx="42">
                  <c:v>119.389</c:v>
                </c:pt>
                <c:pt idx="43">
                  <c:v>119.389</c:v>
                </c:pt>
                <c:pt idx="44">
                  <c:v>119.389</c:v>
                </c:pt>
                <c:pt idx="45">
                  <c:v>119.389</c:v>
                </c:pt>
                <c:pt idx="46">
                  <c:v>119.389</c:v>
                </c:pt>
                <c:pt idx="47">
                  <c:v>119.389</c:v>
                </c:pt>
                <c:pt idx="48">
                  <c:v>119.389</c:v>
                </c:pt>
                <c:pt idx="49">
                  <c:v>119.389</c:v>
                </c:pt>
                <c:pt idx="50">
                  <c:v>119.389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Details'!$D$187:$BB$187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21.0519952380952</c:v>
                </c:pt>
                <c:pt idx="11">
                  <c:v>22.2772952380952</c:v>
                </c:pt>
                <c:pt idx="12">
                  <c:v>23.5025952380952</c:v>
                </c:pt>
                <c:pt idx="13">
                  <c:v>24.1152452380952</c:v>
                </c:pt>
                <c:pt idx="14">
                  <c:v>29.0087084540952</c:v>
                </c:pt>
                <c:pt idx="15">
                  <c:v>30.1324462300952</c:v>
                </c:pt>
                <c:pt idx="16">
                  <c:v>43.8304962300952</c:v>
                </c:pt>
                <c:pt idx="17">
                  <c:v>53.1667462300952</c:v>
                </c:pt>
                <c:pt idx="18">
                  <c:v>53.7793962300952</c:v>
                </c:pt>
                <c:pt idx="19">
                  <c:v>105.689765895095</c:v>
                </c:pt>
                <c:pt idx="20">
                  <c:v>151.755467120762</c:v>
                </c:pt>
                <c:pt idx="21">
                  <c:v>165.464626071429</c:v>
                </c:pt>
                <c:pt idx="22">
                  <c:v>173.028285022095</c:v>
                </c:pt>
                <c:pt idx="23">
                  <c:v>237.019806472762</c:v>
                </c:pt>
                <c:pt idx="24">
                  <c:v>255.966327923429</c:v>
                </c:pt>
                <c:pt idx="25">
                  <c:v>274.912849374095</c:v>
                </c:pt>
                <c:pt idx="26">
                  <c:v>295.007320824762</c:v>
                </c:pt>
                <c:pt idx="27">
                  <c:v>338.651067275429</c:v>
                </c:pt>
                <c:pt idx="28">
                  <c:v>366.424963726095</c:v>
                </c:pt>
                <c:pt idx="29">
                  <c:v>389.831485176762</c:v>
                </c:pt>
                <c:pt idx="30">
                  <c:v>429.267614771429</c:v>
                </c:pt>
                <c:pt idx="31">
                  <c:v>448.293765238095</c:v>
                </c:pt>
                <c:pt idx="32">
                  <c:v>483.941461904762</c:v>
                </c:pt>
                <c:pt idx="33">
                  <c:v>493.728708571429</c:v>
                </c:pt>
                <c:pt idx="34">
                  <c:v>503.515955238095</c:v>
                </c:pt>
                <c:pt idx="35">
                  <c:v>513.111876904762</c:v>
                </c:pt>
                <c:pt idx="36">
                  <c:v>522.516473571429</c:v>
                </c:pt>
                <c:pt idx="37">
                  <c:v>541.548420238095</c:v>
                </c:pt>
                <c:pt idx="38">
                  <c:v>567.612720238095</c:v>
                </c:pt>
                <c:pt idx="39">
                  <c:v>591.174520238095</c:v>
                </c:pt>
                <c:pt idx="40">
                  <c:v>599.454170238095</c:v>
                </c:pt>
                <c:pt idx="41">
                  <c:v>611.852095238095</c:v>
                </c:pt>
                <c:pt idx="42">
                  <c:v>623.630895238095</c:v>
                </c:pt>
                <c:pt idx="43">
                  <c:v>632.569695238095</c:v>
                </c:pt>
                <c:pt idx="44">
                  <c:v>641.508495238095</c:v>
                </c:pt>
                <c:pt idx="45">
                  <c:v>643.076495238095</c:v>
                </c:pt>
                <c:pt idx="46">
                  <c:v>644.644495238095</c:v>
                </c:pt>
                <c:pt idx="47">
                  <c:v>646.212495238095</c:v>
                </c:pt>
                <c:pt idx="48">
                  <c:v>654.052495238095</c:v>
                </c:pt>
                <c:pt idx="49">
                  <c:v>656.012495238095</c:v>
                </c:pt>
                <c:pt idx="50">
                  <c:v>656.012495238095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Details'!$D$188:$BB$188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8.9665</c:v>
                </c:pt>
                <c:pt idx="11">
                  <c:v>8.9665</c:v>
                </c:pt>
                <c:pt idx="12">
                  <c:v>8.9665</c:v>
                </c:pt>
                <c:pt idx="13">
                  <c:v>11.4171</c:v>
                </c:pt>
                <c:pt idx="14">
                  <c:v>11.4171</c:v>
                </c:pt>
                <c:pt idx="15">
                  <c:v>11.4171</c:v>
                </c:pt>
                <c:pt idx="16">
                  <c:v>11.4171</c:v>
                </c:pt>
                <c:pt idx="17">
                  <c:v>98.6531</c:v>
                </c:pt>
                <c:pt idx="18">
                  <c:v>123.6781</c:v>
                </c:pt>
                <c:pt idx="19">
                  <c:v>186.463947</c:v>
                </c:pt>
                <c:pt idx="20">
                  <c:v>206.515140111111</c:v>
                </c:pt>
                <c:pt idx="21">
                  <c:v>289.532287222222</c:v>
                </c:pt>
                <c:pt idx="22">
                  <c:v>299.973141333333</c:v>
                </c:pt>
                <c:pt idx="23">
                  <c:v>315.557021844444</c:v>
                </c:pt>
                <c:pt idx="24">
                  <c:v>332.193507955556</c:v>
                </c:pt>
                <c:pt idx="25">
                  <c:v>348.579744066667</c:v>
                </c:pt>
                <c:pt idx="26">
                  <c:v>362.963980177778</c:v>
                </c:pt>
                <c:pt idx="27">
                  <c:v>378.098966288889</c:v>
                </c:pt>
                <c:pt idx="28">
                  <c:v>397.2128774</c:v>
                </c:pt>
                <c:pt idx="29">
                  <c:v>412.347863511111</c:v>
                </c:pt>
                <c:pt idx="30">
                  <c:v>459.548921822222</c:v>
                </c:pt>
                <c:pt idx="31">
                  <c:v>469.681893333333</c:v>
                </c:pt>
                <c:pt idx="32">
                  <c:v>479.771654444445</c:v>
                </c:pt>
                <c:pt idx="33">
                  <c:v>486.357915555556</c:v>
                </c:pt>
                <c:pt idx="34">
                  <c:v>492.311276666667</c:v>
                </c:pt>
                <c:pt idx="35">
                  <c:v>497.513887777778</c:v>
                </c:pt>
                <c:pt idx="36">
                  <c:v>502.215998888889</c:v>
                </c:pt>
                <c:pt idx="37">
                  <c:v>527.93911</c:v>
                </c:pt>
                <c:pt idx="38">
                  <c:v>589.98486</c:v>
                </c:pt>
                <c:pt idx="39">
                  <c:v>613.79186</c:v>
                </c:pt>
                <c:pt idx="40">
                  <c:v>615.57686</c:v>
                </c:pt>
                <c:pt idx="41">
                  <c:v>627.84036</c:v>
                </c:pt>
                <c:pt idx="42">
                  <c:v>628.62436</c:v>
                </c:pt>
                <c:pt idx="43">
                  <c:v>629.40836</c:v>
                </c:pt>
                <c:pt idx="44">
                  <c:v>630.19236</c:v>
                </c:pt>
                <c:pt idx="45">
                  <c:v>630.19236</c:v>
                </c:pt>
                <c:pt idx="46">
                  <c:v>630.19236</c:v>
                </c:pt>
                <c:pt idx="47">
                  <c:v>630.19236</c:v>
                </c:pt>
                <c:pt idx="48">
                  <c:v>630.19236</c:v>
                </c:pt>
                <c:pt idx="49">
                  <c:v>630.19236</c:v>
                </c:pt>
                <c:pt idx="50">
                  <c:v>653.71236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192808"/>
        <c:axId val="20767832"/>
      </c:lineChart>
      <c:catAx>
        <c:axId val="61192808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20767832"/>
        <c:crossesAt val="0"/>
        <c:auto val="1"/>
        <c:lblAlgn val="ctr"/>
        <c:lblOffset val="100"/>
        <c:noMultiLvlLbl val="0"/>
      </c:catAx>
      <c:valAx>
        <c:axId val="20767832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61192808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1030171588952"/>
          <c:y val="0.0220315207525373"/>
          <c:w val="0.26328379154174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40</xdr:row>
      <xdr:rowOff>152280</xdr:rowOff>
    </xdr:from>
    <xdr:to>
      <xdr:col>7</xdr:col>
      <xdr:colOff>1270440</xdr:colOff>
      <xdr:row>67</xdr:row>
      <xdr:rowOff>142920</xdr:rowOff>
    </xdr:to>
    <xdr:graphicFrame>
      <xdr:nvGraphicFramePr>
        <xdr:cNvPr id="0" name="Chart 10"/>
        <xdr:cNvGraphicFramePr/>
      </xdr:nvGraphicFramePr>
      <xdr:xfrm>
        <a:off x="31680" y="7880400"/>
        <a:ext cx="1128708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1131840</xdr:colOff>
      <xdr:row>55</xdr:row>
      <xdr:rowOff>28440</xdr:rowOff>
    </xdr:from>
    <xdr:to>
      <xdr:col>3</xdr:col>
      <xdr:colOff>1896120</xdr:colOff>
      <xdr:row>55</xdr:row>
      <xdr:rowOff>28440</xdr:rowOff>
    </xdr:to>
    <xdr:sp>
      <xdr:nvSpPr>
        <xdr:cNvPr id="3" name="Line 11"/>
        <xdr:cNvSpPr/>
      </xdr:nvSpPr>
      <xdr:spPr>
        <a:xfrm flipH="1">
          <a:off x="1967040" y="10185120"/>
          <a:ext cx="406404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1121760</xdr:colOff>
      <xdr:row>53</xdr:row>
      <xdr:rowOff>56880</xdr:rowOff>
    </xdr:from>
    <xdr:to>
      <xdr:col>3</xdr:col>
      <xdr:colOff>1599840</xdr:colOff>
      <xdr:row>54</xdr:row>
      <xdr:rowOff>56880</xdr:rowOff>
    </xdr:to>
    <xdr:sp>
      <xdr:nvSpPr>
        <xdr:cNvPr id="4" name="Rectangle 12"/>
        <xdr:cNvSpPr/>
      </xdr:nvSpPr>
      <xdr:spPr>
        <a:xfrm>
          <a:off x="1956960" y="9889920"/>
          <a:ext cx="37778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$412MM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963360</xdr:colOff>
      <xdr:row>52</xdr:row>
      <xdr:rowOff>123840</xdr:rowOff>
    </xdr:from>
    <xdr:to>
      <xdr:col>3</xdr:col>
      <xdr:colOff>1557000</xdr:colOff>
      <xdr:row>54</xdr:row>
      <xdr:rowOff>133200</xdr:rowOff>
    </xdr:to>
    <xdr:sp>
      <xdr:nvSpPr>
        <xdr:cNvPr id="5" name="Line 19"/>
        <xdr:cNvSpPr/>
      </xdr:nvSpPr>
      <xdr:spPr>
        <a:xfrm flipH="1" flipV="1">
          <a:off x="5098320" y="9794880"/>
          <a:ext cx="593640" cy="33336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1915200</xdr:colOff>
      <xdr:row>50</xdr:row>
      <xdr:rowOff>0</xdr:rowOff>
    </xdr:from>
    <xdr:to>
      <xdr:col>3</xdr:col>
      <xdr:colOff>1653840</xdr:colOff>
      <xdr:row>53</xdr:row>
      <xdr:rowOff>47520</xdr:rowOff>
    </xdr:to>
    <xdr:sp>
      <xdr:nvSpPr>
        <xdr:cNvPr id="6" name="Rectangle 20"/>
        <xdr:cNvSpPr/>
      </xdr:nvSpPr>
      <xdr:spPr>
        <a:xfrm>
          <a:off x="2750400" y="9347040"/>
          <a:ext cx="3038400" cy="53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$22MM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1111320</xdr:colOff>
      <xdr:row>55</xdr:row>
      <xdr:rowOff>47520</xdr:rowOff>
    </xdr:from>
    <xdr:to>
      <xdr:col>3</xdr:col>
      <xdr:colOff>1590480</xdr:colOff>
      <xdr:row>56</xdr:row>
      <xdr:rowOff>47520</xdr:rowOff>
    </xdr:to>
    <xdr:sp>
      <xdr:nvSpPr>
        <xdr:cNvPr id="7" name="Rectangle 21"/>
        <xdr:cNvSpPr/>
      </xdr:nvSpPr>
      <xdr:spPr>
        <a:xfrm>
          <a:off x="1946520" y="1020420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$390MM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1131840</xdr:colOff>
      <xdr:row>54</xdr:row>
      <xdr:rowOff>75600</xdr:rowOff>
    </xdr:from>
    <xdr:to>
      <xdr:col>3</xdr:col>
      <xdr:colOff>1896120</xdr:colOff>
      <xdr:row>54</xdr:row>
      <xdr:rowOff>75600</xdr:rowOff>
    </xdr:to>
    <xdr:sp>
      <xdr:nvSpPr>
        <xdr:cNvPr id="8" name="Line 22"/>
        <xdr:cNvSpPr/>
      </xdr:nvSpPr>
      <xdr:spPr>
        <a:xfrm flipH="1">
          <a:off x="1967040" y="10070640"/>
          <a:ext cx="406404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1545480</xdr:colOff>
      <xdr:row>54</xdr:row>
      <xdr:rowOff>75600</xdr:rowOff>
    </xdr:from>
    <xdr:to>
      <xdr:col>3</xdr:col>
      <xdr:colOff>1675080</xdr:colOff>
      <xdr:row>55</xdr:row>
      <xdr:rowOff>19080</xdr:rowOff>
    </xdr:to>
    <xdr:sp>
      <xdr:nvSpPr>
        <xdr:cNvPr id="9" name="AutoShape 23"/>
        <xdr:cNvSpPr/>
      </xdr:nvSpPr>
      <xdr:spPr>
        <a:xfrm>
          <a:off x="5680440" y="10070640"/>
          <a:ext cx="129600" cy="105120"/>
        </a:xfrm>
        <a:custGeom>
          <a:avLst/>
          <a:gdLst>
            <a:gd name="textAreaLeft" fmla="*/ 82800 w 129600"/>
            <a:gd name="textAreaRight" fmla="*/ 129960 w 129600"/>
            <a:gd name="textAreaTop" fmla="*/ 5400 h 105120"/>
            <a:gd name="textAreaBottom" fmla="*/ 99720 h 1051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0.562735217197168</cdr:x>
      <cdr:y>0.379239211156036</cdr:y>
    </cdr:from>
    <cdr:to>
      <cdr:x>0.562735217197168</cdr:x>
      <cdr:y>0.931760046208433</cdr:y>
    </cdr:to>
    <cdr:sp>
      <cdr:nvSpPr>
        <cdr:cNvPr id="1" name="Line 1"/>
        <cdr:cNvSpPr/>
      </cdr:nvSpPr>
      <cdr:spPr>
        <a:xfrm flipV="1">
          <a:off x="6351840" y="1654560"/>
          <a:ext cx="0" cy="241056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0.471742042482618</cdr:x>
      <cdr:y>0.30571829358858</cdr:y>
    </cdr:from>
    <cdr:to>
      <cdr:x>0.653760285768961</cdr:x>
      <cdr:y>0.365211651126331</cdr:y>
    </cdr:to>
    <cdr:sp>
      <cdr:nvSpPr>
        <cdr:cNvPr id="2" name="Rectangle 2"/>
        <cdr:cNvSpPr/>
      </cdr:nvSpPr>
      <cdr:spPr>
        <a:xfrm>
          <a:off x="5324760" y="1333800"/>
          <a:ext cx="205452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150" strike="noStrike" u="none">
              <a:solidFill>
                <a:srgbClr val="0000ff"/>
              </a:solidFill>
              <a:effectLst/>
              <a:uFillTx/>
              <a:latin typeface="Tahoma"/>
            </a:rPr>
            <a:t>March 2001</a:t>
          </a:r>
          <a:endParaRPr b="0" sz="115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36973</v>
      </c>
      <c r="B3" s="8"/>
      <c r="C3" s="8"/>
      <c r="D3" s="8"/>
      <c r="J3" s="9" t="s">
        <v>2</v>
      </c>
      <c r="K3" s="10" t="n">
        <v>36981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4.5" hidden="false" customHeight="true" outlineLevel="0" collapsed="false">
      <c r="A6" s="2"/>
      <c r="B6" s="1" t="s">
        <v>26</v>
      </c>
    </row>
    <row r="7" customFormat="false" ht="27.95" hidden="false" customHeight="true" outlineLevel="0" collapsed="false">
      <c r="A7" s="17" t="n">
        <v>1</v>
      </c>
      <c r="B7" s="18" t="s">
        <v>27</v>
      </c>
      <c r="C7" s="18" t="n">
        <v>1</v>
      </c>
      <c r="D7" s="19"/>
      <c r="E7" s="18"/>
      <c r="F7" s="19"/>
      <c r="G7" s="18" t="s">
        <v>28</v>
      </c>
      <c r="H7" s="19" t="n">
        <v>375</v>
      </c>
      <c r="I7" s="20" t="n">
        <v>10456</v>
      </c>
      <c r="J7" s="19" t="s">
        <v>29</v>
      </c>
      <c r="K7" s="21" t="n">
        <v>37165</v>
      </c>
      <c r="L7" s="19" t="s">
        <v>30</v>
      </c>
      <c r="M7" s="19" t="s">
        <v>31</v>
      </c>
      <c r="N7" s="19" t="s">
        <v>32</v>
      </c>
      <c r="O7" s="19" t="s">
        <v>33</v>
      </c>
      <c r="P7" s="19" t="s">
        <v>34</v>
      </c>
      <c r="Q7" s="18" t="s">
        <v>35</v>
      </c>
      <c r="R7" s="18" t="s">
        <v>36</v>
      </c>
      <c r="S7" s="18" t="s">
        <v>37</v>
      </c>
      <c r="T7" s="22" t="n">
        <f aca="false">+'Cost Cancel Details'!C10</f>
        <v>83.4166666666667</v>
      </c>
      <c r="U7" s="22" t="n">
        <f aca="false">+'Cost Cancel Details'!AG10</f>
        <v>51.7183333333334</v>
      </c>
      <c r="V7" s="23" t="n">
        <f aca="false">+'Cost Cancel Details'!AG11</f>
        <v>45.79575</v>
      </c>
      <c r="W7" s="18"/>
      <c r="X7" s="18" t="s">
        <v>38</v>
      </c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27.95" hidden="false" customHeight="true" outlineLevel="0" collapsed="false">
      <c r="A8" s="17" t="n">
        <f aca="false">1+A7</f>
        <v>2</v>
      </c>
      <c r="B8" s="18" t="s">
        <v>27</v>
      </c>
      <c r="C8" s="18" t="n">
        <v>1</v>
      </c>
      <c r="D8" s="19"/>
      <c r="E8" s="18"/>
      <c r="F8" s="19"/>
      <c r="G8" s="18" t="s">
        <v>28</v>
      </c>
      <c r="H8" s="19" t="n">
        <v>375</v>
      </c>
      <c r="I8" s="20" t="n">
        <v>10456</v>
      </c>
      <c r="J8" s="19" t="s">
        <v>29</v>
      </c>
      <c r="K8" s="21" t="n">
        <v>37196</v>
      </c>
      <c r="L8" s="19" t="s">
        <v>30</v>
      </c>
      <c r="M8" s="19" t="s">
        <v>31</v>
      </c>
      <c r="N8" s="19" t="s">
        <v>32</v>
      </c>
      <c r="O8" s="19" t="s">
        <v>33</v>
      </c>
      <c r="P8" s="19" t="s">
        <v>34</v>
      </c>
      <c r="Q8" s="18" t="s">
        <v>35</v>
      </c>
      <c r="R8" s="18" t="s">
        <v>36</v>
      </c>
      <c r="S8" s="18" t="s">
        <v>37</v>
      </c>
      <c r="T8" s="22" t="n">
        <f aca="false">+'Cost Cancel Details'!C18</f>
        <v>83.4166666666667</v>
      </c>
      <c r="U8" s="22" t="n">
        <f aca="false">+'Cost Cancel Details'!AG18</f>
        <v>51.7183333333334</v>
      </c>
      <c r="V8" s="23" t="n">
        <f aca="false">+'Cost Cancel Details'!AG19</f>
        <v>45.79575</v>
      </c>
      <c r="W8" s="18"/>
      <c r="X8" s="18" t="s">
        <v>38</v>
      </c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27.95" hidden="false" customHeight="true" outlineLevel="0" collapsed="false">
      <c r="A9" s="17" t="n">
        <f aca="false">1+A8</f>
        <v>3</v>
      </c>
      <c r="B9" s="18" t="s">
        <v>27</v>
      </c>
      <c r="C9" s="18" t="n">
        <v>1</v>
      </c>
      <c r="D9" s="19"/>
      <c r="E9" s="18"/>
      <c r="F9" s="19"/>
      <c r="G9" s="18" t="s">
        <v>28</v>
      </c>
      <c r="H9" s="19" t="n">
        <v>375</v>
      </c>
      <c r="I9" s="20" t="n">
        <v>10456</v>
      </c>
      <c r="J9" s="19" t="s">
        <v>29</v>
      </c>
      <c r="K9" s="21" t="n">
        <v>37226</v>
      </c>
      <c r="L9" s="19" t="s">
        <v>30</v>
      </c>
      <c r="M9" s="19" t="s">
        <v>31</v>
      </c>
      <c r="N9" s="19" t="s">
        <v>32</v>
      </c>
      <c r="O9" s="19" t="s">
        <v>33</v>
      </c>
      <c r="P9" s="19" t="s">
        <v>34</v>
      </c>
      <c r="Q9" s="18" t="s">
        <v>35</v>
      </c>
      <c r="R9" s="18" t="s">
        <v>36</v>
      </c>
      <c r="S9" s="18" t="s">
        <v>37</v>
      </c>
      <c r="T9" s="22" t="n">
        <f aca="false">+'Cost Cancel Details'!C26</f>
        <v>83.4166666666667</v>
      </c>
      <c r="U9" s="22" t="n">
        <f aca="false">+'Cost Cancel Details'!AG26</f>
        <v>51.7183333333334</v>
      </c>
      <c r="V9" s="25" t="n">
        <f aca="false">+'Cost Cancel Details'!AG27</f>
        <v>45.79575</v>
      </c>
      <c r="W9" s="18"/>
      <c r="X9" s="18" t="s">
        <v>38</v>
      </c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42" hidden="false" customHeight="true" outlineLevel="0" collapsed="false">
      <c r="A10" s="17" t="n">
        <f aca="false">1+A9</f>
        <v>4</v>
      </c>
      <c r="B10" s="18" t="s">
        <v>27</v>
      </c>
      <c r="C10" s="18" t="n">
        <v>2</v>
      </c>
      <c r="D10" s="19" t="s">
        <v>39</v>
      </c>
      <c r="E10" s="18" t="s">
        <v>40</v>
      </c>
      <c r="F10" s="19"/>
      <c r="G10" s="18" t="s">
        <v>41</v>
      </c>
      <c r="H10" s="19" t="n">
        <v>171</v>
      </c>
      <c r="I10" s="20" t="n">
        <v>10456</v>
      </c>
      <c r="J10" s="19" t="s">
        <v>29</v>
      </c>
      <c r="K10" s="21" t="n">
        <v>37135</v>
      </c>
      <c r="L10" s="19" t="s">
        <v>42</v>
      </c>
      <c r="M10" s="19" t="s">
        <v>43</v>
      </c>
      <c r="N10" s="19" t="s">
        <v>32</v>
      </c>
      <c r="O10" s="19" t="s">
        <v>33</v>
      </c>
      <c r="P10" s="19" t="s">
        <v>34</v>
      </c>
      <c r="Q10" s="18" t="s">
        <v>44</v>
      </c>
      <c r="R10" s="18"/>
      <c r="S10" s="18" t="s">
        <v>45</v>
      </c>
      <c r="T10" s="22" t="n">
        <f aca="false">+'Cost Cancel Details'!C34</f>
        <v>36.24736</v>
      </c>
      <c r="U10" s="22" t="n">
        <f aca="false">+'Cost Cancel Details'!AG34</f>
        <v>27.827098272</v>
      </c>
      <c r="V10" s="23" t="n">
        <f aca="false">+'Cost Cancel Details'!AG35</f>
        <v>12.3241024</v>
      </c>
      <c r="W10" s="18"/>
      <c r="X10" s="18" t="s">
        <v>46</v>
      </c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42" hidden="false" customHeight="true" outlineLevel="0" collapsed="false">
      <c r="A11" s="17" t="n">
        <f aca="false">1+A10</f>
        <v>5</v>
      </c>
      <c r="B11" s="18" t="s">
        <v>27</v>
      </c>
      <c r="C11" s="18" t="n">
        <v>3</v>
      </c>
      <c r="D11" s="19" t="s">
        <v>47</v>
      </c>
      <c r="E11" s="18"/>
      <c r="F11" s="19"/>
      <c r="G11" s="18" t="s">
        <v>48</v>
      </c>
      <c r="H11" s="19" t="n">
        <f aca="false">166/2</f>
        <v>83</v>
      </c>
      <c r="I11" s="20" t="n">
        <v>11447</v>
      </c>
      <c r="J11" s="19" t="s">
        <v>49</v>
      </c>
      <c r="K11" s="21" t="s">
        <v>50</v>
      </c>
      <c r="L11" s="19" t="s">
        <v>51</v>
      </c>
      <c r="M11" s="19" t="s">
        <v>52</v>
      </c>
      <c r="N11" s="19" t="s">
        <v>32</v>
      </c>
      <c r="O11" s="19" t="s">
        <v>33</v>
      </c>
      <c r="P11" s="19" t="s">
        <v>53</v>
      </c>
      <c r="Q11" s="18"/>
      <c r="R11" s="18"/>
      <c r="S11" s="18" t="s">
        <v>37</v>
      </c>
      <c r="T11" s="22" t="n">
        <f aca="false">+'Cost Cancel Details'!C82</f>
        <v>17.25</v>
      </c>
      <c r="U11" s="22" t="n">
        <f aca="false">+'Cost Cancel Details'!AG82</f>
        <v>17.25</v>
      </c>
      <c r="V11" s="23" t="n">
        <f aca="false">+'Cost Cancel Details'!AG83</f>
        <v>17.25</v>
      </c>
      <c r="W11" s="18"/>
      <c r="X11" s="18" t="s">
        <v>54</v>
      </c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42" hidden="false" customHeight="true" outlineLevel="0" collapsed="false">
      <c r="A12" s="17" t="n">
        <f aca="false">1+A11</f>
        <v>6</v>
      </c>
      <c r="B12" s="18" t="s">
        <v>27</v>
      </c>
      <c r="C12" s="18" t="n">
        <v>3</v>
      </c>
      <c r="D12" s="19" t="s">
        <v>47</v>
      </c>
      <c r="E12" s="18"/>
      <c r="F12" s="19"/>
      <c r="G12" s="18" t="s">
        <v>48</v>
      </c>
      <c r="H12" s="19" t="n">
        <v>83</v>
      </c>
      <c r="I12" s="20" t="n">
        <v>11447</v>
      </c>
      <c r="J12" s="19" t="s">
        <v>49</v>
      </c>
      <c r="K12" s="21" t="s">
        <v>50</v>
      </c>
      <c r="L12" s="19" t="s">
        <v>51</v>
      </c>
      <c r="M12" s="19" t="s">
        <v>52</v>
      </c>
      <c r="N12" s="19" t="s">
        <v>32</v>
      </c>
      <c r="O12" s="19" t="s">
        <v>33</v>
      </c>
      <c r="P12" s="19" t="s">
        <v>53</v>
      </c>
      <c r="Q12" s="18"/>
      <c r="R12" s="18"/>
      <c r="S12" s="18" t="s">
        <v>37</v>
      </c>
      <c r="T12" s="22" t="n">
        <f aca="false">+'Cost Cancel Details'!C90</f>
        <v>17.25</v>
      </c>
      <c r="U12" s="22" t="n">
        <f aca="false">+'Cost Cancel Details'!AG90</f>
        <v>17.25</v>
      </c>
      <c r="V12" s="23" t="n">
        <f aca="false">+'Cost Cancel Details'!AG91</f>
        <v>17.25</v>
      </c>
      <c r="W12" s="18"/>
      <c r="X12" s="18" t="s">
        <v>54</v>
      </c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27.95" hidden="false" customHeight="true" outlineLevel="0" collapsed="false">
      <c r="A13" s="17" t="n">
        <f aca="false">1+A12</f>
        <v>7</v>
      </c>
      <c r="B13" s="18" t="s">
        <v>27</v>
      </c>
      <c r="C13" s="18" t="n">
        <v>4</v>
      </c>
      <c r="D13" s="19" t="s">
        <v>39</v>
      </c>
      <c r="E13" s="18"/>
      <c r="F13" s="19"/>
      <c r="G13" s="18" t="s">
        <v>55</v>
      </c>
      <c r="H13" s="19"/>
      <c r="I13" s="26"/>
      <c r="J13" s="19"/>
      <c r="K13" s="21"/>
      <c r="L13" s="19" t="s">
        <v>56</v>
      </c>
      <c r="M13" s="27" t="s">
        <v>57</v>
      </c>
      <c r="N13" s="19" t="s">
        <v>32</v>
      </c>
      <c r="O13" s="19" t="s">
        <v>33</v>
      </c>
      <c r="P13" s="19" t="s">
        <v>53</v>
      </c>
      <c r="Q13" s="18" t="s">
        <v>58</v>
      </c>
      <c r="R13" s="18"/>
      <c r="S13" s="18" t="s">
        <v>59</v>
      </c>
      <c r="T13" s="22" t="n">
        <f aca="false">'Cost Cancel Details'!C74</f>
        <v>39.2</v>
      </c>
      <c r="U13" s="22" t="n">
        <f aca="false">'Cost Cancel Details'!AG74</f>
        <v>5.096</v>
      </c>
      <c r="V13" s="22" t="n">
        <f aca="false">'Cost Cancel Details'!AG75</f>
        <v>3.92</v>
      </c>
      <c r="W13" s="28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27.95" hidden="false" customHeight="true" outlineLevel="0" collapsed="false">
      <c r="A14" s="17" t="n">
        <f aca="false">1+A13</f>
        <v>8</v>
      </c>
      <c r="B14" s="18" t="s">
        <v>27</v>
      </c>
      <c r="C14" s="18" t="n">
        <v>2</v>
      </c>
      <c r="D14" s="19" t="s">
        <v>60</v>
      </c>
      <c r="E14" s="18"/>
      <c r="F14" s="19"/>
      <c r="G14" s="18" t="s">
        <v>61</v>
      </c>
      <c r="H14" s="19" t="n">
        <v>184</v>
      </c>
      <c r="I14" s="20" t="n">
        <v>10256</v>
      </c>
      <c r="J14" s="19" t="s">
        <v>29</v>
      </c>
      <c r="K14" s="21" t="n">
        <v>37408</v>
      </c>
      <c r="L14" s="19" t="s">
        <v>51</v>
      </c>
      <c r="M14" s="19" t="s">
        <v>62</v>
      </c>
      <c r="N14" s="19" t="s">
        <v>32</v>
      </c>
      <c r="O14" s="19" t="s">
        <v>33</v>
      </c>
      <c r="P14" s="19" t="s">
        <v>53</v>
      </c>
      <c r="Q14" s="18"/>
      <c r="R14" s="18"/>
      <c r="S14" s="18" t="s">
        <v>63</v>
      </c>
      <c r="T14" s="22" t="n">
        <f aca="false">+'Cost Cancel Details'!C114</f>
        <v>43.618</v>
      </c>
      <c r="U14" s="22" t="n">
        <f aca="false">+'Cost Cancel Details'!AG114</f>
        <v>26.1708</v>
      </c>
      <c r="V14" s="23" t="n">
        <f aca="false">+'Cost Cancel Details'!AG115</f>
        <v>43.618</v>
      </c>
      <c r="W14" s="18"/>
      <c r="X14" s="18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27.95" hidden="false" customHeight="true" outlineLevel="0" collapsed="false">
      <c r="A15" s="17" t="n">
        <f aca="false">1+A14</f>
        <v>9</v>
      </c>
      <c r="B15" s="18" t="s">
        <v>27</v>
      </c>
      <c r="C15" s="18" t="n">
        <v>1</v>
      </c>
      <c r="D15" s="19" t="s">
        <v>39</v>
      </c>
      <c r="E15" s="18" t="s">
        <v>64</v>
      </c>
      <c r="F15" s="19" t="n">
        <v>309721</v>
      </c>
      <c r="G15" s="18" t="s">
        <v>65</v>
      </c>
      <c r="H15" s="19" t="n">
        <v>44</v>
      </c>
      <c r="I15" s="20" t="n">
        <v>9030</v>
      </c>
      <c r="J15" s="19" t="s">
        <v>29</v>
      </c>
      <c r="K15" s="21" t="n">
        <v>37012</v>
      </c>
      <c r="L15" s="19" t="s">
        <v>56</v>
      </c>
      <c r="M15" s="19" t="s">
        <v>66</v>
      </c>
      <c r="N15" s="19" t="s">
        <v>32</v>
      </c>
      <c r="O15" s="19" t="s">
        <v>33</v>
      </c>
      <c r="P15" s="19" t="s">
        <v>53</v>
      </c>
      <c r="Q15" s="18" t="s">
        <v>67</v>
      </c>
      <c r="R15" s="18"/>
      <c r="S15" s="18" t="s">
        <v>68</v>
      </c>
      <c r="T15" s="22" t="n">
        <f aca="false">'Cost Cancel Details'!C42</f>
        <v>14.2</v>
      </c>
      <c r="U15" s="22" t="n">
        <f aca="false">'Cost Cancel Details'!AG42</f>
        <v>7.80814047619047</v>
      </c>
      <c r="V15" s="22" t="n">
        <f aca="false">'Cost Cancel Details'!AG43</f>
        <v>2.99777777777778</v>
      </c>
      <c r="W15" s="18"/>
      <c r="X15" s="18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27.95" hidden="false" customHeight="true" outlineLevel="0" collapsed="false">
      <c r="A16" s="17" t="n">
        <f aca="false">1+A15</f>
        <v>10</v>
      </c>
      <c r="B16" s="18" t="s">
        <v>27</v>
      </c>
      <c r="C16" s="18" t="n">
        <v>1</v>
      </c>
      <c r="D16" s="19" t="s">
        <v>39</v>
      </c>
      <c r="E16" s="18" t="s">
        <v>64</v>
      </c>
      <c r="F16" s="19" t="n">
        <v>309741</v>
      </c>
      <c r="G16" s="18" t="s">
        <v>65</v>
      </c>
      <c r="H16" s="19" t="n">
        <v>44</v>
      </c>
      <c r="I16" s="20" t="n">
        <v>9030</v>
      </c>
      <c r="J16" s="19" t="s">
        <v>29</v>
      </c>
      <c r="K16" s="21" t="n">
        <v>37012</v>
      </c>
      <c r="L16" s="19" t="s">
        <v>56</v>
      </c>
      <c r="M16" s="19" t="s">
        <v>66</v>
      </c>
      <c r="N16" s="19" t="s">
        <v>32</v>
      </c>
      <c r="O16" s="19" t="s">
        <v>33</v>
      </c>
      <c r="P16" s="19" t="s">
        <v>53</v>
      </c>
      <c r="Q16" s="18" t="s">
        <v>67</v>
      </c>
      <c r="R16" s="18"/>
      <c r="S16" s="18" t="s">
        <v>68</v>
      </c>
      <c r="T16" s="22" t="n">
        <f aca="false">'Cost Cancel Details'!C50</f>
        <v>14.2</v>
      </c>
      <c r="U16" s="22" t="n">
        <f aca="false">'Cost Cancel Details'!AG50</f>
        <v>7.80814047619047</v>
      </c>
      <c r="V16" s="22" t="n">
        <f aca="false">'Cost Cancel Details'!AG51</f>
        <v>2.99777777777778</v>
      </c>
      <c r="W16" s="18"/>
      <c r="X16" s="18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</row>
    <row r="17" customFormat="false" ht="27.95" hidden="false" customHeight="true" outlineLevel="0" collapsed="false">
      <c r="A17" s="17" t="n">
        <f aca="false">1+A16</f>
        <v>11</v>
      </c>
      <c r="B17" s="18" t="s">
        <v>27</v>
      </c>
      <c r="C17" s="18" t="n">
        <v>1</v>
      </c>
      <c r="D17" s="19" t="s">
        <v>39</v>
      </c>
      <c r="E17" s="18" t="s">
        <v>64</v>
      </c>
      <c r="F17" s="19" t="s">
        <v>69</v>
      </c>
      <c r="G17" s="18" t="s">
        <v>65</v>
      </c>
      <c r="H17" s="19" t="n">
        <v>44</v>
      </c>
      <c r="I17" s="20" t="n">
        <v>9030</v>
      </c>
      <c r="J17" s="19" t="s">
        <v>29</v>
      </c>
      <c r="K17" s="21" t="n">
        <v>37012</v>
      </c>
      <c r="L17" s="19" t="s">
        <v>56</v>
      </c>
      <c r="M17" s="19" t="s">
        <v>66</v>
      </c>
      <c r="N17" s="19" t="s">
        <v>32</v>
      </c>
      <c r="O17" s="19" t="s">
        <v>33</v>
      </c>
      <c r="P17" s="19" t="s">
        <v>53</v>
      </c>
      <c r="Q17" s="18" t="s">
        <v>67</v>
      </c>
      <c r="R17" s="18"/>
      <c r="S17" s="18" t="s">
        <v>68</v>
      </c>
      <c r="T17" s="22" t="n">
        <f aca="false">'Cost Cancel Details'!C58</f>
        <v>14.2</v>
      </c>
      <c r="U17" s="22" t="n">
        <f aca="false">'Cost Cancel Details'!AG58</f>
        <v>7.80814047619047</v>
      </c>
      <c r="V17" s="22" t="n">
        <f aca="false">'Cost Cancel Details'!AG59</f>
        <v>2.99777777777778</v>
      </c>
      <c r="W17" s="18"/>
      <c r="X17" s="18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</row>
    <row r="18" customFormat="false" ht="27.95" hidden="false" customHeight="true" outlineLevel="0" collapsed="false">
      <c r="A18" s="17" t="n">
        <f aca="false">1+A17</f>
        <v>12</v>
      </c>
      <c r="B18" s="18" t="s">
        <v>27</v>
      </c>
      <c r="C18" s="18" t="n">
        <v>1</v>
      </c>
      <c r="D18" s="19" t="s">
        <v>39</v>
      </c>
      <c r="E18" s="18" t="s">
        <v>64</v>
      </c>
      <c r="F18" s="19" t="s">
        <v>69</v>
      </c>
      <c r="G18" s="18" t="s">
        <v>65</v>
      </c>
      <c r="H18" s="19" t="n">
        <v>44</v>
      </c>
      <c r="I18" s="20" t="n">
        <v>9030</v>
      </c>
      <c r="J18" s="19" t="s">
        <v>29</v>
      </c>
      <c r="K18" s="21" t="n">
        <v>37012</v>
      </c>
      <c r="L18" s="19" t="s">
        <v>56</v>
      </c>
      <c r="M18" s="19" t="s">
        <v>66</v>
      </c>
      <c r="N18" s="19" t="s">
        <v>32</v>
      </c>
      <c r="O18" s="19" t="s">
        <v>33</v>
      </c>
      <c r="P18" s="19" t="s">
        <v>53</v>
      </c>
      <c r="Q18" s="18" t="s">
        <v>67</v>
      </c>
      <c r="R18" s="18"/>
      <c r="S18" s="18" t="s">
        <v>68</v>
      </c>
      <c r="T18" s="22" t="n">
        <f aca="false">'Cost Cancel Details'!C66</f>
        <v>14.2</v>
      </c>
      <c r="U18" s="22" t="n">
        <f aca="false">'Cost Cancel Details'!AG66</f>
        <v>7.80814047619047</v>
      </c>
      <c r="V18" s="22" t="n">
        <f aca="false">'Cost Cancel Details'!AG67</f>
        <v>2.99777777777778</v>
      </c>
      <c r="W18" s="18"/>
      <c r="X18" s="18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</row>
    <row r="19" customFormat="false" ht="56.1" hidden="false" customHeight="true" outlineLevel="0" collapsed="false">
      <c r="A19" s="17" t="n">
        <f aca="false">1+A18</f>
        <v>13</v>
      </c>
      <c r="B19" s="18" t="s">
        <v>27</v>
      </c>
      <c r="C19" s="18" t="n">
        <v>3</v>
      </c>
      <c r="D19" s="19" t="s">
        <v>39</v>
      </c>
      <c r="E19" s="18" t="s">
        <v>70</v>
      </c>
      <c r="F19" s="19"/>
      <c r="G19" s="18" t="s">
        <v>71</v>
      </c>
      <c r="H19" s="19" t="n">
        <v>83</v>
      </c>
      <c r="I19" s="20" t="n">
        <v>11900</v>
      </c>
      <c r="J19" s="19" t="s">
        <v>29</v>
      </c>
      <c r="K19" s="21" t="n">
        <v>36586</v>
      </c>
      <c r="L19" s="19" t="s">
        <v>56</v>
      </c>
      <c r="M19" s="19" t="s">
        <v>72</v>
      </c>
      <c r="N19" s="19" t="s">
        <v>32</v>
      </c>
      <c r="O19" s="19" t="s">
        <v>33</v>
      </c>
      <c r="P19" s="19" t="s">
        <v>53</v>
      </c>
      <c r="Q19" s="18"/>
      <c r="R19" s="18"/>
      <c r="S19" s="18" t="s">
        <v>73</v>
      </c>
      <c r="T19" s="22" t="n">
        <f aca="false">+'Cost Cancel Details'!C98</f>
        <v>19.1325</v>
      </c>
      <c r="U19" s="22" t="n">
        <f aca="false">+'Cost Cancel Details'!AG98</f>
        <v>7.27035</v>
      </c>
      <c r="V19" s="23" t="n">
        <f aca="false">+'Cost Cancel Details'!AG99</f>
        <v>6.1224</v>
      </c>
      <c r="W19" s="18" t="s">
        <v>74</v>
      </c>
      <c r="X19" s="18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</row>
    <row r="20" customFormat="false" ht="56.1" hidden="false" customHeight="true" outlineLevel="0" collapsed="false">
      <c r="A20" s="17" t="n">
        <f aca="false">1+A19</f>
        <v>14</v>
      </c>
      <c r="B20" s="18" t="s">
        <v>27</v>
      </c>
      <c r="C20" s="18" t="n">
        <v>2</v>
      </c>
      <c r="D20" s="19" t="s">
        <v>39</v>
      </c>
      <c r="E20" s="18" t="s">
        <v>70</v>
      </c>
      <c r="F20" s="19"/>
      <c r="G20" s="18" t="s">
        <v>71</v>
      </c>
      <c r="H20" s="19" t="n">
        <v>83</v>
      </c>
      <c r="I20" s="20" t="n">
        <v>11900</v>
      </c>
      <c r="J20" s="19" t="s">
        <v>29</v>
      </c>
      <c r="K20" s="21" t="n">
        <v>36951</v>
      </c>
      <c r="L20" s="19" t="s">
        <v>56</v>
      </c>
      <c r="M20" s="19" t="s">
        <v>72</v>
      </c>
      <c r="N20" s="19" t="s">
        <v>32</v>
      </c>
      <c r="O20" s="19" t="s">
        <v>33</v>
      </c>
      <c r="P20" s="19" t="s">
        <v>53</v>
      </c>
      <c r="Q20" s="18"/>
      <c r="R20" s="18"/>
      <c r="S20" s="18" t="s">
        <v>73</v>
      </c>
      <c r="T20" s="22" t="n">
        <f aca="false">+'Cost Cancel Details'!C106</f>
        <v>19.1325</v>
      </c>
      <c r="U20" s="22" t="n">
        <f aca="false">+'Cost Cancel Details'!AG106</f>
        <v>18.175875</v>
      </c>
      <c r="V20" s="23" t="n">
        <f aca="false">+'Cost Cancel Details'!AG107</f>
        <v>7.653</v>
      </c>
      <c r="W20" s="18" t="s">
        <v>75</v>
      </c>
      <c r="X20" s="18" t="s">
        <v>76</v>
      </c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</row>
    <row r="21" customFormat="false" ht="27.95" hidden="false" customHeight="true" outlineLevel="0" collapsed="false">
      <c r="A21" s="17" t="n">
        <f aca="false">1+A20</f>
        <v>15</v>
      </c>
      <c r="B21" s="18" t="s">
        <v>27</v>
      </c>
      <c r="C21" s="18" t="n">
        <v>2</v>
      </c>
      <c r="D21" s="19" t="s">
        <v>60</v>
      </c>
      <c r="E21" s="18"/>
      <c r="F21" s="19"/>
      <c r="G21" s="18" t="s">
        <v>61</v>
      </c>
      <c r="H21" s="19" t="n">
        <v>184</v>
      </c>
      <c r="I21" s="20" t="n">
        <v>10256</v>
      </c>
      <c r="J21" s="19" t="s">
        <v>29</v>
      </c>
      <c r="K21" s="21" t="n">
        <v>37012</v>
      </c>
      <c r="L21" s="19" t="s">
        <v>51</v>
      </c>
      <c r="M21" s="27" t="s">
        <v>52</v>
      </c>
      <c r="N21" s="19" t="s">
        <v>32</v>
      </c>
      <c r="O21" s="19" t="s">
        <v>33</v>
      </c>
      <c r="P21" s="19" t="s">
        <v>53</v>
      </c>
      <c r="Q21" s="18"/>
      <c r="R21" s="18" t="s">
        <v>77</v>
      </c>
      <c r="S21" s="18" t="s">
        <v>78</v>
      </c>
      <c r="T21" s="22" t="n">
        <f aca="false">+'Cost Cancel Details'!C122</f>
        <v>36.854</v>
      </c>
      <c r="U21" s="22" t="n">
        <f aca="false">+'Cost Cancel Details'!AG122</f>
        <v>9.2135</v>
      </c>
      <c r="V21" s="23" t="n">
        <f aca="false">+'Cost Cancel Details'!AG123</f>
        <v>36.854</v>
      </c>
      <c r="W21" s="18"/>
      <c r="X21" s="18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</row>
    <row r="22" customFormat="false" ht="27.95" hidden="false" customHeight="true" outlineLevel="0" collapsed="false">
      <c r="A22" s="17" t="n">
        <f aca="false">1+A21</f>
        <v>16</v>
      </c>
      <c r="B22" s="18" t="s">
        <v>27</v>
      </c>
      <c r="C22" s="18" t="n">
        <v>2</v>
      </c>
      <c r="D22" s="19" t="s">
        <v>60</v>
      </c>
      <c r="E22" s="18"/>
      <c r="F22" s="19"/>
      <c r="G22" s="18" t="s">
        <v>61</v>
      </c>
      <c r="H22" s="19" t="n">
        <v>184</v>
      </c>
      <c r="I22" s="20" t="n">
        <v>10256</v>
      </c>
      <c r="J22" s="19" t="s">
        <v>29</v>
      </c>
      <c r="K22" s="21" t="n">
        <v>37043</v>
      </c>
      <c r="L22" s="19" t="s">
        <v>51</v>
      </c>
      <c r="M22" s="27" t="s">
        <v>52</v>
      </c>
      <c r="N22" s="19" t="s">
        <v>32</v>
      </c>
      <c r="O22" s="19" t="s">
        <v>33</v>
      </c>
      <c r="P22" s="19" t="s">
        <v>53</v>
      </c>
      <c r="Q22" s="18"/>
      <c r="R22" s="18" t="s">
        <v>77</v>
      </c>
      <c r="S22" s="18" t="s">
        <v>78</v>
      </c>
      <c r="T22" s="22" t="n">
        <f aca="false">+'Cost Cancel Details'!C130</f>
        <v>36.854</v>
      </c>
      <c r="U22" s="22" t="n">
        <f aca="false">+'Cost Cancel Details'!AG130</f>
        <v>9.2135</v>
      </c>
      <c r="V22" s="23" t="n">
        <f aca="false">+'Cost Cancel Details'!AG131</f>
        <v>36.854</v>
      </c>
      <c r="W22" s="18"/>
      <c r="X22" s="18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</row>
    <row r="23" customFormat="false" ht="27.95" hidden="false" customHeight="true" outlineLevel="0" collapsed="false">
      <c r="A23" s="17" t="n">
        <f aca="false">1+A22</f>
        <v>17</v>
      </c>
      <c r="B23" s="18" t="s">
        <v>79</v>
      </c>
      <c r="C23" s="18" t="n">
        <v>2</v>
      </c>
      <c r="D23" s="19" t="s">
        <v>60</v>
      </c>
      <c r="E23" s="18"/>
      <c r="F23" s="19"/>
      <c r="G23" s="18" t="s">
        <v>61</v>
      </c>
      <c r="H23" s="19" t="n">
        <v>184</v>
      </c>
      <c r="I23" s="20" t="n">
        <v>10256</v>
      </c>
      <c r="J23" s="19" t="s">
        <v>29</v>
      </c>
      <c r="K23" s="21" t="n">
        <v>37165</v>
      </c>
      <c r="L23" s="19" t="s">
        <v>51</v>
      </c>
      <c r="M23" s="27" t="s">
        <v>52</v>
      </c>
      <c r="N23" s="19" t="s">
        <v>32</v>
      </c>
      <c r="O23" s="19" t="s">
        <v>33</v>
      </c>
      <c r="P23" s="19" t="s">
        <v>53</v>
      </c>
      <c r="Q23" s="18"/>
      <c r="R23" s="18"/>
      <c r="S23" s="18" t="s">
        <v>80</v>
      </c>
      <c r="T23" s="22" t="n">
        <f aca="false">+'Cost Cancel Details'!C138</f>
        <v>43.618</v>
      </c>
      <c r="U23" s="22" t="n">
        <f aca="false">+'Cost Cancel Details'!AG138</f>
        <v>26.1708</v>
      </c>
      <c r="V23" s="23" t="n">
        <f aca="false">+'Cost Cancel Details'!AG139</f>
        <v>43.618</v>
      </c>
      <c r="W23" s="18"/>
      <c r="X23" s="18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</row>
    <row r="24" customFormat="false" ht="54" hidden="false" customHeight="true" outlineLevel="0" collapsed="false">
      <c r="A24" s="17" t="n">
        <f aca="false">1+A23</f>
        <v>18</v>
      </c>
      <c r="B24" s="18" t="s">
        <v>79</v>
      </c>
      <c r="C24" s="18" t="n">
        <v>3</v>
      </c>
      <c r="D24" s="19" t="s">
        <v>81</v>
      </c>
      <c r="E24" s="18" t="s">
        <v>82</v>
      </c>
      <c r="F24" s="19"/>
      <c r="G24" s="18" t="s">
        <v>83</v>
      </c>
      <c r="H24" s="19" t="n">
        <v>122</v>
      </c>
      <c r="I24" s="20" t="n">
        <v>10856</v>
      </c>
      <c r="J24" s="19" t="s">
        <v>29</v>
      </c>
      <c r="K24" s="21" t="s">
        <v>84</v>
      </c>
      <c r="L24" s="19" t="s">
        <v>42</v>
      </c>
      <c r="M24" s="27" t="s">
        <v>52</v>
      </c>
      <c r="N24" s="19" t="s">
        <v>32</v>
      </c>
      <c r="O24" s="19" t="s">
        <v>33</v>
      </c>
      <c r="P24" s="19" t="s">
        <v>53</v>
      </c>
      <c r="Q24" s="18" t="s">
        <v>85</v>
      </c>
      <c r="R24" s="18"/>
      <c r="S24" s="18" t="s">
        <v>80</v>
      </c>
      <c r="T24" s="22" t="n">
        <f aca="false">+'Cost Cancel Details'!C146</f>
        <v>24.506</v>
      </c>
      <c r="U24" s="22" t="n">
        <f aca="false">+'Cost Cancel Details'!AG146</f>
        <v>24.506</v>
      </c>
      <c r="V24" s="23" t="n">
        <f aca="false">+'Cost Cancel Details'!AG147</f>
        <v>24.506</v>
      </c>
      <c r="W24" s="18" t="s">
        <v>86</v>
      </c>
      <c r="X24" s="18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</row>
    <row r="25" customFormat="false" ht="41.25" hidden="false" customHeight="true" outlineLevel="0" collapsed="false">
      <c r="A25" s="17" t="n">
        <f aca="false">1+A24</f>
        <v>19</v>
      </c>
      <c r="B25" s="18" t="s">
        <v>79</v>
      </c>
      <c r="C25" s="18" t="n">
        <v>2</v>
      </c>
      <c r="D25" s="19" t="s">
        <v>39</v>
      </c>
      <c r="E25" s="18"/>
      <c r="F25" s="19"/>
      <c r="G25" s="18" t="s">
        <v>87</v>
      </c>
      <c r="H25" s="19" t="n">
        <v>31</v>
      </c>
      <c r="I25" s="20" t="n">
        <v>10151</v>
      </c>
      <c r="J25" s="19" t="s">
        <v>49</v>
      </c>
      <c r="K25" s="21" t="s">
        <v>50</v>
      </c>
      <c r="L25" s="19" t="s">
        <v>42</v>
      </c>
      <c r="M25" s="19" t="s">
        <v>52</v>
      </c>
      <c r="N25" s="19" t="s">
        <v>32</v>
      </c>
      <c r="O25" s="19" t="s">
        <v>33</v>
      </c>
      <c r="P25" s="19" t="s">
        <v>88</v>
      </c>
      <c r="Q25" s="18"/>
      <c r="R25" s="18"/>
      <c r="S25" s="18" t="s">
        <v>80</v>
      </c>
      <c r="T25" s="22" t="n">
        <f aca="false">+'Cost Cancel Details'!C154</f>
        <v>6.5</v>
      </c>
      <c r="U25" s="22" t="n">
        <f aca="false">+'Cost Cancel Details'!AG154</f>
        <v>6.5</v>
      </c>
      <c r="V25" s="23" t="n">
        <f aca="false">+'Cost Cancel Details'!AG155</f>
        <v>6.5</v>
      </c>
      <c r="W25" s="18" t="s">
        <v>89</v>
      </c>
      <c r="X25" s="18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</row>
    <row r="26" customFormat="false" ht="40.5" hidden="false" customHeight="true" outlineLevel="0" collapsed="false">
      <c r="A26" s="17" t="n">
        <f aca="false">1+A25</f>
        <v>20</v>
      </c>
      <c r="B26" s="18" t="s">
        <v>79</v>
      </c>
      <c r="C26" s="18" t="n">
        <v>2</v>
      </c>
      <c r="D26" s="19" t="s">
        <v>39</v>
      </c>
      <c r="E26" s="18"/>
      <c r="F26" s="19"/>
      <c r="G26" s="18" t="s">
        <v>87</v>
      </c>
      <c r="H26" s="19" t="n">
        <v>31</v>
      </c>
      <c r="I26" s="20" t="n">
        <v>10151</v>
      </c>
      <c r="J26" s="19" t="s">
        <v>49</v>
      </c>
      <c r="K26" s="21" t="s">
        <v>50</v>
      </c>
      <c r="L26" s="19" t="s">
        <v>42</v>
      </c>
      <c r="M26" s="19" t="s">
        <v>52</v>
      </c>
      <c r="N26" s="19" t="s">
        <v>32</v>
      </c>
      <c r="O26" s="19" t="s">
        <v>33</v>
      </c>
      <c r="P26" s="19" t="s">
        <v>88</v>
      </c>
      <c r="Q26" s="18"/>
      <c r="R26" s="18"/>
      <c r="S26" s="18" t="s">
        <v>80</v>
      </c>
      <c r="T26" s="22" t="n">
        <f aca="false">+'Cost Cancel Details'!C162</f>
        <v>6.5</v>
      </c>
      <c r="U26" s="22" t="n">
        <f aca="false">+'Cost Cancel Details'!AG162</f>
        <v>6.5</v>
      </c>
      <c r="V26" s="23" t="n">
        <f aca="false">+'Cost Cancel Details'!AG163</f>
        <v>6.5</v>
      </c>
      <c r="W26" s="18" t="s">
        <v>90</v>
      </c>
      <c r="X26" s="18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56.1" hidden="false" customHeight="true" outlineLevel="0" collapsed="false">
      <c r="A27" s="17" t="n">
        <f aca="false">1+A26</f>
        <v>21</v>
      </c>
      <c r="B27" s="18" t="s">
        <v>79</v>
      </c>
      <c r="C27" s="18" t="n">
        <v>3</v>
      </c>
      <c r="D27" s="19" t="s">
        <v>91</v>
      </c>
      <c r="E27" s="18"/>
      <c r="F27" s="19"/>
      <c r="G27" s="18" t="s">
        <v>92</v>
      </c>
      <c r="H27" s="19" t="n">
        <v>110</v>
      </c>
      <c r="I27" s="20" t="s">
        <v>33</v>
      </c>
      <c r="J27" s="19" t="s">
        <v>49</v>
      </c>
      <c r="K27" s="21" t="s">
        <v>50</v>
      </c>
      <c r="L27" s="19" t="s">
        <v>42</v>
      </c>
      <c r="M27" s="19" t="s">
        <v>52</v>
      </c>
      <c r="N27" s="19" t="s">
        <v>32</v>
      </c>
      <c r="O27" s="19" t="s">
        <v>33</v>
      </c>
      <c r="P27" s="19" t="s">
        <v>53</v>
      </c>
      <c r="Q27" s="18" t="s">
        <v>93</v>
      </c>
      <c r="R27" s="18"/>
      <c r="S27" s="18" t="s">
        <v>80</v>
      </c>
      <c r="T27" s="22" t="n">
        <f aca="false">+'Cost Cancel Details'!C170</f>
        <v>2.3</v>
      </c>
      <c r="U27" s="22" t="n">
        <f aca="false">+'Cost Cancel Details'!AG170</f>
        <v>2.3</v>
      </c>
      <c r="V27" s="23" t="n">
        <f aca="false">+'Cost Cancel Details'!AG171</f>
        <v>0</v>
      </c>
      <c r="W27" s="18" t="s">
        <v>94</v>
      </c>
      <c r="X27" s="18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</row>
    <row r="28" customFormat="false" ht="12.75" hidden="false" customHeight="false" outlineLevel="0" collapsed="false">
      <c r="A28" s="17"/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  <c r="W30" s="30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  <c r="W31" s="30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D102" s="1"/>
      <c r="F102" s="1"/>
      <c r="H102" s="1"/>
      <c r="I102" s="1"/>
      <c r="J102" s="1"/>
      <c r="K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D103" s="1"/>
      <c r="F103" s="1"/>
      <c r="H103" s="1"/>
      <c r="I103" s="1"/>
      <c r="J103" s="1"/>
      <c r="K103" s="1"/>
      <c r="L103" s="1"/>
      <c r="M103" s="1"/>
      <c r="N103" s="1"/>
      <c r="O103" s="1"/>
      <c r="P103" s="1"/>
    </row>
    <row r="104" customFormat="false" ht="12.75" hidden="false" customHeight="false" outlineLevel="0" collapsed="false">
      <c r="D104" s="1"/>
      <c r="F104" s="1"/>
      <c r="H104" s="1"/>
      <c r="I104" s="1"/>
      <c r="J104" s="1"/>
      <c r="K104" s="1"/>
      <c r="L104" s="1"/>
      <c r="M104" s="1"/>
      <c r="N104" s="1"/>
      <c r="O104" s="1"/>
      <c r="P104" s="1"/>
    </row>
    <row r="105" customFormat="false" ht="12.75" hidden="false" customHeight="false" outlineLevel="0" collapsed="false">
      <c r="D105" s="1"/>
      <c r="F105" s="1"/>
      <c r="H105" s="1"/>
      <c r="I105" s="1"/>
      <c r="J105" s="1"/>
      <c r="K105" s="1"/>
      <c r="L105" s="1"/>
      <c r="M105" s="1"/>
      <c r="N105" s="1"/>
      <c r="O105" s="1"/>
      <c r="P105" s="1"/>
    </row>
    <row r="106" customFormat="false" ht="12.75" hidden="false" customHeight="false" outlineLevel="0" collapsed="false">
      <c r="D106" s="1"/>
      <c r="F106" s="1"/>
      <c r="H106" s="1"/>
      <c r="I106" s="1"/>
      <c r="J106" s="1"/>
      <c r="K106" s="1"/>
      <c r="L106" s="1"/>
      <c r="M106" s="1"/>
      <c r="N106" s="1"/>
      <c r="O106" s="1"/>
      <c r="P106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2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85" zoomScalePageLayoutView="85" workbookViewId="0">
      <selection pane="topLeft" activeCell="D14" activeCellId="0" sqref="D1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" width="13.15"/>
    <col collapsed="false" customWidth="true" hidden="false" outlineLevel="0" max="2" min="2" style="29" width="33.32"/>
    <col collapsed="false" customWidth="true" hidden="false" outlineLevel="0" max="3" min="3" style="31" width="18.65"/>
    <col collapsed="false" customWidth="true" hidden="false" outlineLevel="0" max="4" min="4" style="29" width="37.99"/>
    <col collapsed="false" customWidth="true" hidden="false" outlineLevel="0" max="5" min="5" style="29" width="23.49"/>
    <col collapsed="false" customWidth="true" hidden="false" outlineLevel="0" max="6" min="6" style="31" width="14.99"/>
    <col collapsed="false" customWidth="true" hidden="false" outlineLevel="0" max="7" min="7" style="31" width="16.65"/>
    <col collapsed="false" customWidth="true" hidden="false" outlineLevel="0" max="8" min="8" style="32" width="20.99"/>
    <col collapsed="false" customWidth="true" hidden="false" outlineLevel="0" max="9" min="9" style="31" width="13.99"/>
    <col collapsed="false" customWidth="false" hidden="false" outlineLevel="0" max="257" min="10" style="29" width="9.32"/>
  </cols>
  <sheetData>
    <row r="1" customFormat="false" ht="30" hidden="false" customHeight="false" outlineLevel="0" collapsed="false">
      <c r="A1" s="33" t="s">
        <v>0</v>
      </c>
      <c r="B1" s="34"/>
      <c r="C1" s="2"/>
      <c r="H1" s="35" t="s">
        <v>95</v>
      </c>
    </row>
    <row r="2" customFormat="false" ht="19.5" hidden="false" customHeight="false" outlineLevel="0" collapsed="false">
      <c r="A2" s="33" t="s">
        <v>96</v>
      </c>
      <c r="B2" s="34"/>
      <c r="C2" s="2"/>
    </row>
    <row r="3" customFormat="false" ht="19.5" hidden="false" customHeight="false" outlineLevel="0" collapsed="false">
      <c r="A3" s="36" t="n">
        <f aca="false">'Detail by Turbine'!A3:C3</f>
        <v>36973</v>
      </c>
      <c r="B3" s="36"/>
      <c r="C3" s="37"/>
    </row>
    <row r="4" customFormat="false" ht="19.5" hidden="false" customHeight="false" outlineLevel="0" collapsed="false">
      <c r="A4" s="33" t="s">
        <v>97</v>
      </c>
      <c r="B4" s="38"/>
      <c r="H4" s="39" t="s">
        <v>98</v>
      </c>
    </row>
    <row r="5" customFormat="false" ht="14.25" hidden="false" customHeight="false" outlineLevel="0" collapsed="false">
      <c r="G5" s="40" t="s">
        <v>99</v>
      </c>
      <c r="H5" s="41" t="n">
        <f aca="false">'Detail by Turbine'!K3</f>
        <v>36981</v>
      </c>
    </row>
    <row r="6" customFormat="false" ht="60.75" hidden="false" customHeight="true" outlineLevel="0" collapsed="false">
      <c r="A6" s="42" t="s">
        <v>100</v>
      </c>
      <c r="B6" s="42" t="s">
        <v>101</v>
      </c>
      <c r="C6" s="43" t="s">
        <v>102</v>
      </c>
      <c r="D6" s="42" t="s">
        <v>103</v>
      </c>
      <c r="E6" s="44" t="s">
        <v>104</v>
      </c>
      <c r="F6" s="43" t="s">
        <v>105</v>
      </c>
      <c r="G6" s="43" t="s">
        <v>106</v>
      </c>
      <c r="H6" s="43" t="s">
        <v>107</v>
      </c>
      <c r="I6" s="43" t="s">
        <v>108</v>
      </c>
    </row>
    <row r="7" customFormat="false" ht="24.95" hidden="false" customHeight="true" outlineLevel="0" collapsed="false">
      <c r="A7" s="45" t="s">
        <v>109</v>
      </c>
      <c r="B7" s="46"/>
      <c r="C7" s="47"/>
      <c r="D7" s="46"/>
      <c r="E7" s="47"/>
      <c r="F7" s="48"/>
      <c r="G7" s="48"/>
      <c r="H7" s="49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9.95" hidden="false" customHeight="true" outlineLevel="0" collapsed="false">
      <c r="A8" s="50"/>
      <c r="B8" s="46"/>
      <c r="C8" s="47"/>
      <c r="D8" s="46"/>
      <c r="E8" s="47"/>
      <c r="F8" s="48"/>
      <c r="G8" s="48"/>
      <c r="H8" s="49"/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51"/>
      <c r="B9" s="46"/>
      <c r="C9" s="47"/>
      <c r="D9" s="46"/>
      <c r="E9" s="47"/>
      <c r="F9" s="52"/>
      <c r="G9" s="52"/>
      <c r="H9" s="53"/>
      <c r="I9" s="47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54" t="n">
        <f aca="false">SUM(A9)</f>
        <v>0</v>
      </c>
      <c r="B10" s="50"/>
      <c r="C10" s="55"/>
      <c r="D10" s="56" t="s">
        <v>110</v>
      </c>
      <c r="E10" s="55"/>
      <c r="F10" s="57" t="n">
        <f aca="false">SUM(F9)</f>
        <v>0</v>
      </c>
      <c r="G10" s="57" t="n">
        <f aca="false">SUM(G9)</f>
        <v>0</v>
      </c>
      <c r="H10" s="57" t="n">
        <f aca="false">SUM(H9)</f>
        <v>0</v>
      </c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</row>
    <row r="11" customFormat="false" ht="5.1" hidden="false" customHeight="true" outlineLevel="0" collapsed="false">
      <c r="A11" s="31"/>
      <c r="E11" s="31"/>
      <c r="F11" s="3"/>
      <c r="G11" s="3"/>
      <c r="H11" s="58"/>
    </row>
    <row r="12" customFormat="false" ht="24.95" hidden="false" customHeight="true" outlineLevel="0" collapsed="false">
      <c r="A12" s="59" t="s">
        <v>111</v>
      </c>
      <c r="B12" s="60"/>
      <c r="C12" s="61"/>
      <c r="D12" s="60"/>
      <c r="E12" s="61"/>
      <c r="F12" s="62"/>
      <c r="G12" s="62"/>
      <c r="H12" s="63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9.95" hidden="false" customHeight="true" outlineLevel="0" collapsed="false">
      <c r="A13" s="61"/>
      <c r="B13" s="60"/>
      <c r="C13" s="61"/>
      <c r="D13" s="60"/>
      <c r="E13" s="61"/>
      <c r="F13" s="62"/>
      <c r="G13" s="62"/>
      <c r="H13" s="63"/>
      <c r="I13" s="61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</row>
    <row r="14" customFormat="false" ht="12.75" hidden="false" customHeight="false" outlineLevel="0" collapsed="false">
      <c r="A14" s="61" t="n">
        <v>3</v>
      </c>
      <c r="B14" s="60" t="s">
        <v>112</v>
      </c>
      <c r="C14" s="61" t="str">
        <f aca="false">'Detail by Turbine'!P7</f>
        <v>EECC</v>
      </c>
      <c r="D14" s="60" t="s">
        <v>37</v>
      </c>
      <c r="E14" s="61" t="str">
        <f aca="false">+'Detail by Turbine'!M7</f>
        <v>$4.5MM DASHed</v>
      </c>
      <c r="F14" s="62" t="n">
        <f aca="false">SUM('Detail by Turbine'!T7:T9)</f>
        <v>250.25</v>
      </c>
      <c r="G14" s="62" t="n">
        <f aca="false">SUM('Detail by Turbine'!U7:U9)</f>
        <v>155.155</v>
      </c>
      <c r="H14" s="63" t="n">
        <f aca="false">SUM('Detail by Turbine'!V7:V9)</f>
        <v>137.38725</v>
      </c>
      <c r="I14" s="61" t="s">
        <v>27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61" t="n">
        <v>1</v>
      </c>
      <c r="B15" s="60" t="s">
        <v>113</v>
      </c>
      <c r="C15" s="61" t="str">
        <f aca="false">'Detail by Turbine'!P10</f>
        <v>EECC</v>
      </c>
      <c r="D15" s="60" t="s">
        <v>114</v>
      </c>
      <c r="E15" s="61" t="str">
        <f aca="false">+'Detail by Turbine'!M10</f>
        <v>Approved</v>
      </c>
      <c r="F15" s="62" t="n">
        <f aca="false">+'Detail by Turbine'!T10</f>
        <v>36.24736</v>
      </c>
      <c r="G15" s="62" t="n">
        <f aca="false">+'Detail by Turbine'!U10</f>
        <v>27.827098272</v>
      </c>
      <c r="H15" s="63" t="n">
        <f aca="false">+'Detail by Turbine'!V10</f>
        <v>12.3241024</v>
      </c>
      <c r="I15" s="61" t="s">
        <v>27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</row>
    <row r="16" customFormat="false" ht="12.75" hidden="false" customHeight="false" outlineLevel="0" collapsed="false">
      <c r="A16" s="61" t="n">
        <v>1</v>
      </c>
      <c r="B16" s="60" t="s">
        <v>115</v>
      </c>
      <c r="C16" s="61" t="str">
        <f aca="false">'Detail by Turbine'!P14</f>
        <v>EA</v>
      </c>
      <c r="D16" s="60" t="s">
        <v>63</v>
      </c>
      <c r="E16" s="61" t="str">
        <f aca="false">+'Detail by Turbine'!M14</f>
        <v>$2.5MM on 1/31/01</v>
      </c>
      <c r="F16" s="62" t="n">
        <f aca="false">'Detail by Turbine'!T14</f>
        <v>43.618</v>
      </c>
      <c r="G16" s="62" t="n">
        <f aca="false">SUM('Detail by Turbine'!U14)</f>
        <v>26.1708</v>
      </c>
      <c r="H16" s="62" t="n">
        <f aca="false">SUM('Detail by Turbine'!V14)</f>
        <v>43.618</v>
      </c>
      <c r="I16" s="61" t="s">
        <v>27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2.75" hidden="false" customHeight="false" outlineLevel="0" collapsed="false">
      <c r="A17" s="61" t="n">
        <v>1</v>
      </c>
      <c r="B17" s="60" t="s">
        <v>55</v>
      </c>
      <c r="C17" s="61" t="str">
        <f aca="false">'Detail by Turbine'!P13</f>
        <v>EA</v>
      </c>
      <c r="D17" s="60" t="s">
        <v>59</v>
      </c>
      <c r="E17" s="61" t="str">
        <f aca="false">+'Detail by Turbine'!M13</f>
        <v>$16.5MM on 2/16/01</v>
      </c>
      <c r="F17" s="62" t="n">
        <f aca="false">'Detail by Turbine'!T13</f>
        <v>39.2</v>
      </c>
      <c r="G17" s="62" t="n">
        <f aca="false">'Detail by Turbine'!U13</f>
        <v>5.096</v>
      </c>
      <c r="H17" s="62" t="n">
        <f aca="false">'Detail by Turbine'!V13</f>
        <v>3.92</v>
      </c>
      <c r="I17" s="61" t="s">
        <v>27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</row>
    <row r="18" customFormat="false" ht="12.75" hidden="false" customHeight="false" outlineLevel="0" collapsed="false">
      <c r="A18" s="61" t="n">
        <v>2</v>
      </c>
      <c r="B18" s="60" t="s">
        <v>48</v>
      </c>
      <c r="C18" s="61" t="str">
        <f aca="false">'Detail by Turbine'!P11</f>
        <v>EA</v>
      </c>
      <c r="D18" s="60" t="s">
        <v>37</v>
      </c>
      <c r="E18" s="61" t="str">
        <f aca="false">IF(ISNA('Detail by Turbine'!M11),"-",'Detail by Turbine'!M11)</f>
        <v>Analyzing</v>
      </c>
      <c r="F18" s="62" t="n">
        <f aca="false">SUM('Detail by Turbine'!T11:T12)</f>
        <v>34.5</v>
      </c>
      <c r="G18" s="62" t="n">
        <f aca="false">SUM('Detail by Turbine'!U11:U12)</f>
        <v>34.5</v>
      </c>
      <c r="H18" s="62" t="n">
        <f aca="false">SUM('Detail by Turbine'!V11:V12)</f>
        <v>34.5</v>
      </c>
      <c r="I18" s="61" t="s">
        <v>27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</row>
    <row r="19" customFormat="false" ht="12.75" hidden="false" customHeight="false" outlineLevel="0" collapsed="false">
      <c r="A19" s="61" t="n">
        <v>4</v>
      </c>
      <c r="B19" s="60" t="s">
        <v>65</v>
      </c>
      <c r="C19" s="61" t="str">
        <f aca="false">'Detail by Turbine'!P15</f>
        <v>EA</v>
      </c>
      <c r="D19" s="60" t="s">
        <v>116</v>
      </c>
      <c r="E19" s="61" t="str">
        <f aca="false">+'Detail by Turbine'!M15</f>
        <v>$4.2MM on 7/24/00</v>
      </c>
      <c r="F19" s="62" t="n">
        <f aca="false">SUM('Detail by Turbine'!T15:T18)</f>
        <v>56.8</v>
      </c>
      <c r="G19" s="62" t="n">
        <f aca="false">SUM('Detail by Turbine'!U15:U18)</f>
        <v>31.2325619047619</v>
      </c>
      <c r="H19" s="62" t="n">
        <f aca="false">SUM('Detail by Turbine'!V15:V18)</f>
        <v>11.9911111111111</v>
      </c>
      <c r="I19" s="61" t="s">
        <v>27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</row>
    <row r="20" customFormat="false" ht="12.75" hidden="false" customHeight="false" outlineLevel="0" collapsed="false">
      <c r="A20" s="61" t="n">
        <v>2</v>
      </c>
      <c r="B20" s="60" t="s">
        <v>71</v>
      </c>
      <c r="C20" s="61" t="str">
        <f aca="false">'Detail by Turbine'!P19</f>
        <v>EA</v>
      </c>
      <c r="D20" s="60" t="s">
        <v>73</v>
      </c>
      <c r="E20" s="61" t="str">
        <f aca="false">+'Detail by Turbine'!M19</f>
        <v>DASHed on 3/23/01</v>
      </c>
      <c r="F20" s="62" t="n">
        <f aca="false">+'Detail by Turbine'!T19+'Detail by Turbine'!T20</f>
        <v>38.265</v>
      </c>
      <c r="G20" s="62" t="n">
        <f aca="false">+'Detail by Turbine'!U19+'Detail by Turbine'!U20</f>
        <v>25.446225</v>
      </c>
      <c r="H20" s="62" t="n">
        <f aca="false">+'Detail by Turbine'!V19+'Detail by Turbine'!V20</f>
        <v>13.7754</v>
      </c>
      <c r="I20" s="61" t="s">
        <v>27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</row>
    <row r="21" customFormat="false" ht="12.75" hidden="false" customHeight="false" outlineLevel="0" collapsed="false">
      <c r="A21" s="65" t="n">
        <v>2</v>
      </c>
      <c r="B21" s="60" t="s">
        <v>115</v>
      </c>
      <c r="C21" s="61" t="str">
        <f aca="false">'Detail by Turbine'!P21</f>
        <v>EA</v>
      </c>
      <c r="D21" s="60" t="s">
        <v>78</v>
      </c>
      <c r="E21" s="66" t="str">
        <f aca="false">+'Detail by Turbine'!M21</f>
        <v>Analyzing</v>
      </c>
      <c r="F21" s="67" t="n">
        <f aca="false">SUM('Detail by Turbine'!T21:T22)</f>
        <v>73.708</v>
      </c>
      <c r="G21" s="67" t="n">
        <f aca="false">SUM('Detail by Turbine'!U21:U22)</f>
        <v>18.427</v>
      </c>
      <c r="H21" s="68" t="n">
        <f aca="false">SUM('Detail by Turbine'!V21:V22)</f>
        <v>73.708</v>
      </c>
      <c r="I21" s="61" t="s">
        <v>27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</row>
    <row r="22" customFormat="false" ht="12.75" hidden="false" customHeight="false" outlineLevel="0" collapsed="false">
      <c r="A22" s="69" t="n">
        <f aca="false">SUM(A14:A21)</f>
        <v>16</v>
      </c>
      <c r="B22" s="70"/>
      <c r="C22" s="71"/>
      <c r="D22" s="72" t="s">
        <v>117</v>
      </c>
      <c r="E22" s="71"/>
      <c r="F22" s="73" t="n">
        <f aca="false">SUM(F14:F21)</f>
        <v>572.58836</v>
      </c>
      <c r="G22" s="73" t="n">
        <f aca="false">SUM(G14:G21)</f>
        <v>323.854685176762</v>
      </c>
      <c r="H22" s="73" t="n">
        <f aca="false">SUM(H14:H21)</f>
        <v>331.223863511111</v>
      </c>
      <c r="I22" s="71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  <c r="IW22" s="70"/>
    </row>
    <row r="23" customFormat="false" ht="5.1" hidden="false" customHeight="true" outlineLevel="0" collapsed="false">
      <c r="A23" s="31"/>
      <c r="E23" s="31"/>
      <c r="F23" s="3"/>
      <c r="G23" s="3"/>
      <c r="H23" s="58"/>
    </row>
    <row r="24" customFormat="false" ht="24.95" hidden="false" customHeight="true" outlineLevel="0" collapsed="false">
      <c r="A24" s="74" t="s">
        <v>118</v>
      </c>
      <c r="B24" s="64"/>
      <c r="C24" s="75"/>
      <c r="D24" s="64"/>
      <c r="E24" s="75"/>
      <c r="F24" s="76"/>
      <c r="G24" s="76"/>
      <c r="H24" s="77"/>
      <c r="I24" s="75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9.95" hidden="false" customHeight="true" outlineLevel="0" collapsed="false">
      <c r="A25" s="78"/>
      <c r="B25" s="64"/>
      <c r="C25" s="75"/>
      <c r="D25" s="64"/>
      <c r="E25" s="75"/>
      <c r="F25" s="76"/>
      <c r="G25" s="76"/>
      <c r="H25" s="77"/>
      <c r="I25" s="75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</row>
    <row r="26" customFormat="false" ht="12.75" hidden="false" customHeight="false" outlineLevel="0" collapsed="false">
      <c r="A26" s="75" t="n">
        <v>1</v>
      </c>
      <c r="B26" s="64" t="s">
        <v>115</v>
      </c>
      <c r="C26" s="75" t="str">
        <f aca="false">'Detail by Turbine'!P23</f>
        <v>EA</v>
      </c>
      <c r="D26" s="64" t="s">
        <v>80</v>
      </c>
      <c r="E26" s="79" t="str">
        <f aca="false">+'Detail by Turbine'!M23</f>
        <v>Analyzing</v>
      </c>
      <c r="F26" s="76" t="n">
        <f aca="false">SUM('Detail by Turbine'!T23)</f>
        <v>43.618</v>
      </c>
      <c r="G26" s="76" t="n">
        <f aca="false">SUM('Detail by Turbine'!U23)</f>
        <v>26.1708</v>
      </c>
      <c r="H26" s="77" t="n">
        <f aca="false">SUM('Detail by Turbine'!V23)</f>
        <v>43.618</v>
      </c>
      <c r="I26" s="75" t="s">
        <v>79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</row>
    <row r="27" customFormat="false" ht="12.75" hidden="false" customHeight="false" outlineLevel="0" collapsed="false">
      <c r="A27" s="75" t="n">
        <v>1</v>
      </c>
      <c r="B27" s="64" t="s">
        <v>119</v>
      </c>
      <c r="C27" s="75" t="str">
        <f aca="false">'Detail by Turbine'!P24</f>
        <v>EA</v>
      </c>
      <c r="D27" s="64" t="s">
        <v>80</v>
      </c>
      <c r="E27" s="79" t="str">
        <f aca="false">+'Detail by Turbine'!M24</f>
        <v>Analyzing</v>
      </c>
      <c r="F27" s="76" t="n">
        <f aca="false">'Detail by Turbine'!T24</f>
        <v>24.506</v>
      </c>
      <c r="G27" s="76" t="n">
        <f aca="false">'Detail by Turbine'!U24</f>
        <v>24.506</v>
      </c>
      <c r="H27" s="77" t="n">
        <f aca="false">'Detail by Turbine'!V24</f>
        <v>24.506</v>
      </c>
      <c r="I27" s="75" t="s">
        <v>79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</row>
    <row r="28" customFormat="false" ht="12.75" hidden="false" customHeight="false" outlineLevel="0" collapsed="false">
      <c r="A28" s="75" t="n">
        <v>2</v>
      </c>
      <c r="B28" s="64" t="s">
        <v>120</v>
      </c>
      <c r="C28" s="75" t="str">
        <f aca="false">+'Detail by Turbine'!P25</f>
        <v>EGM</v>
      </c>
      <c r="D28" s="64" t="s">
        <v>80</v>
      </c>
      <c r="E28" s="79" t="str">
        <f aca="false">+'Detail by Turbine'!M25</f>
        <v>Analyzing</v>
      </c>
      <c r="F28" s="76" t="n">
        <f aca="false">SUM('Detail by Turbine'!T25:T26)</f>
        <v>13</v>
      </c>
      <c r="G28" s="76" t="n">
        <f aca="false">SUM('Detail by Turbine'!U25:U26)</f>
        <v>13</v>
      </c>
      <c r="H28" s="77" t="n">
        <f aca="false">SUM('Detail by Turbine'!V25:V26)</f>
        <v>13</v>
      </c>
      <c r="I28" s="75" t="s">
        <v>79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</row>
    <row r="29" customFormat="false" ht="12.75" hidden="false" customHeight="false" outlineLevel="0" collapsed="false">
      <c r="A29" s="80" t="n">
        <v>1</v>
      </c>
      <c r="B29" s="64" t="s">
        <v>121</v>
      </c>
      <c r="C29" s="75" t="str">
        <f aca="false">'Detail by Turbine'!P27</f>
        <v>EA</v>
      </c>
      <c r="D29" s="64" t="s">
        <v>80</v>
      </c>
      <c r="E29" s="75" t="str">
        <f aca="false">+'Detail by Turbine'!M27</f>
        <v>Analyzing</v>
      </c>
      <c r="F29" s="81" t="n">
        <f aca="false">'Detail by Turbine'!T27</f>
        <v>2.3</v>
      </c>
      <c r="G29" s="81" t="n">
        <f aca="false">'Detail by Turbine'!U27</f>
        <v>2.3</v>
      </c>
      <c r="H29" s="82" t="n">
        <f aca="false">'Detail by Turbine'!V27</f>
        <v>0</v>
      </c>
      <c r="I29" s="75" t="s">
        <v>79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</row>
    <row r="30" customFormat="false" ht="12.75" hidden="false" customHeight="false" outlineLevel="0" collapsed="false">
      <c r="A30" s="83" t="n">
        <f aca="false">SUM(A25:A29)</f>
        <v>5</v>
      </c>
      <c r="B30" s="64"/>
      <c r="C30" s="75"/>
      <c r="D30" s="84" t="s">
        <v>122</v>
      </c>
      <c r="E30" s="83"/>
      <c r="F30" s="85" t="n">
        <f aca="false">SUM(F26:F29)</f>
        <v>83.424</v>
      </c>
      <c r="G30" s="85" t="n">
        <f aca="false">SUM(G26:G29)</f>
        <v>65.9768</v>
      </c>
      <c r="H30" s="85" t="n">
        <f aca="false">SUM(H26:H29)</f>
        <v>81.124</v>
      </c>
      <c r="I30" s="75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</row>
    <row r="31" customFormat="false" ht="5.1" hidden="false" customHeight="true" outlineLevel="0" collapsed="false">
      <c r="A31" s="31"/>
      <c r="E31" s="31"/>
      <c r="F31" s="3"/>
      <c r="G31" s="3"/>
      <c r="H31" s="58"/>
    </row>
    <row r="32" customFormat="false" ht="24.95" hidden="false" customHeight="true" outlineLevel="0" collapsed="false">
      <c r="A32" s="86" t="s">
        <v>123</v>
      </c>
      <c r="B32" s="87"/>
      <c r="C32" s="88"/>
      <c r="D32" s="87"/>
      <c r="E32" s="87"/>
      <c r="F32" s="89"/>
      <c r="G32" s="89"/>
      <c r="H32" s="90"/>
      <c r="I32" s="88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</row>
    <row r="33" customFormat="false" ht="9.95" hidden="false" customHeight="true" outlineLevel="0" collapsed="false">
      <c r="A33" s="88"/>
      <c r="B33" s="87"/>
      <c r="C33" s="88"/>
      <c r="D33" s="87"/>
      <c r="E33" s="88"/>
      <c r="F33" s="89"/>
      <c r="G33" s="89"/>
      <c r="H33" s="90"/>
      <c r="I33" s="88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  <c r="IW33" s="87"/>
    </row>
    <row r="34" customFormat="false" ht="12.75" hidden="false" customHeight="false" outlineLevel="0" collapsed="false">
      <c r="A34" s="91"/>
      <c r="B34" s="87"/>
      <c r="C34" s="87"/>
      <c r="D34" s="87"/>
      <c r="E34" s="88"/>
      <c r="F34" s="92"/>
      <c r="G34" s="92"/>
      <c r="H34" s="93"/>
      <c r="I34" s="88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  <c r="IW34" s="87"/>
    </row>
    <row r="35" customFormat="false" ht="12.75" hidden="false" customHeight="false" outlineLevel="0" collapsed="false">
      <c r="A35" s="94" t="n">
        <f aca="false">SUM(A34)</f>
        <v>0</v>
      </c>
      <c r="B35" s="87"/>
      <c r="C35" s="88"/>
      <c r="D35" s="95" t="s">
        <v>124</v>
      </c>
      <c r="E35" s="95"/>
      <c r="F35" s="96" t="n">
        <f aca="false">SUM(F34)</f>
        <v>0</v>
      </c>
      <c r="G35" s="96" t="n">
        <f aca="false">SUM(G34)</f>
        <v>0</v>
      </c>
      <c r="H35" s="96" t="n">
        <f aca="false">SUM(H34)</f>
        <v>0</v>
      </c>
      <c r="I35" s="88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  <c r="IW35" s="87"/>
    </row>
    <row r="36" customFormat="false" ht="5.1" hidden="false" customHeight="true" outlineLevel="0" collapsed="false">
      <c r="A36" s="31"/>
      <c r="E36" s="31"/>
      <c r="F36" s="3"/>
      <c r="G36" s="3"/>
      <c r="H36" s="58"/>
    </row>
    <row r="37" customFormat="false" ht="13.5" hidden="false" customHeight="false" outlineLevel="0" collapsed="false">
      <c r="A37" s="97" t="n">
        <f aca="false">+A35+A30+A22+A10</f>
        <v>21</v>
      </c>
      <c r="B37" s="98" t="s">
        <v>125</v>
      </c>
      <c r="D37" s="99" t="s">
        <v>126</v>
      </c>
      <c r="E37" s="99"/>
      <c r="F37" s="100" t="n">
        <f aca="false">+F35+F30+F22+F10</f>
        <v>656.01236</v>
      </c>
      <c r="G37" s="100" t="n">
        <f aca="false">+G30+G22+G10</f>
        <v>389.831485176762</v>
      </c>
      <c r="H37" s="100" t="n">
        <f aca="false">+H30+H22+H10</f>
        <v>412.347863511111</v>
      </c>
    </row>
    <row r="38" customFormat="false" ht="15.75" hidden="false" customHeight="false" outlineLevel="0" collapsed="false">
      <c r="A38" s="7"/>
      <c r="G38" s="101"/>
    </row>
    <row r="39" customFormat="false" ht="8.25" hidden="false" customHeight="true" outlineLevel="0" collapsed="false"/>
    <row r="40" customFormat="false" ht="18" hidden="false" customHeight="false" outlineLevel="0" collapsed="false">
      <c r="A40" s="102" t="s">
        <v>127</v>
      </c>
    </row>
    <row r="41" customFormat="false" ht="12.75" hidden="false" customHeight="false" outlineLevel="0" collapsed="false">
      <c r="A41" s="98" t="s">
        <v>97</v>
      </c>
    </row>
    <row r="45" customFormat="false" ht="12.75" hidden="false" customHeight="false" outlineLevel="0" collapsed="false">
      <c r="F45" s="103"/>
    </row>
    <row r="69" customFormat="false" ht="14.25" hidden="false" customHeight="false" outlineLevel="0" collapsed="false">
      <c r="A69" s="104" t="s">
        <v>128</v>
      </c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" width="13.15"/>
    <col collapsed="false" customWidth="true" hidden="false" outlineLevel="0" max="2" min="2" style="29" width="36.15"/>
    <col collapsed="false" customWidth="true" hidden="false" outlineLevel="0" max="3" min="3" style="31" width="18.65"/>
    <col collapsed="false" customWidth="true" hidden="false" outlineLevel="0" max="4" min="4" style="105" width="40.49"/>
    <col collapsed="false" customWidth="true" hidden="false" outlineLevel="0" max="5" min="5" style="31" width="22.32"/>
    <col collapsed="false" customWidth="true" hidden="false" outlineLevel="0" max="6" min="6" style="31" width="14.99"/>
    <col collapsed="false" customWidth="true" hidden="false" outlineLevel="0" max="7" min="7" style="31" width="16.15"/>
    <col collapsed="false" customWidth="true" hidden="false" outlineLevel="0" max="8" min="8" style="32" width="20.15"/>
    <col collapsed="false" customWidth="true" hidden="false" outlineLevel="0" max="9" min="9" style="105" width="15.65"/>
    <col collapsed="false" customWidth="false" hidden="false" outlineLevel="0" max="257" min="10" style="29" width="9.32"/>
  </cols>
  <sheetData>
    <row r="1" customFormat="false" ht="30" hidden="false" customHeight="false" outlineLevel="0" collapsed="false">
      <c r="A1" s="33" t="s">
        <v>0</v>
      </c>
      <c r="B1" s="34"/>
      <c r="C1" s="2"/>
      <c r="I1" s="35" t="s">
        <v>95</v>
      </c>
    </row>
    <row r="2" customFormat="false" ht="19.5" hidden="false" customHeight="false" outlineLevel="0" collapsed="false">
      <c r="A2" s="33" t="s">
        <v>129</v>
      </c>
      <c r="B2" s="34"/>
      <c r="C2" s="2"/>
    </row>
    <row r="3" customFormat="false" ht="19.5" hidden="false" customHeight="false" outlineLevel="0" collapsed="false">
      <c r="A3" s="36" t="n">
        <f aca="false">'Detail by Turbine'!A3:C3</f>
        <v>36973</v>
      </c>
      <c r="B3" s="36"/>
      <c r="C3" s="37"/>
      <c r="I3" s="106"/>
    </row>
    <row r="4" customFormat="false" ht="19.5" hidden="false" customHeight="false" outlineLevel="0" collapsed="false">
      <c r="A4" s="33" t="s">
        <v>97</v>
      </c>
      <c r="B4" s="38"/>
      <c r="I4" s="39" t="s">
        <v>98</v>
      </c>
    </row>
    <row r="5" customFormat="false" ht="14.25" hidden="false" customHeight="false" outlineLevel="0" collapsed="false">
      <c r="G5" s="29"/>
      <c r="H5" s="40" t="s">
        <v>99</v>
      </c>
      <c r="I5" s="41" t="n">
        <f aca="false">+'Detail by Turbine'!K3</f>
        <v>36981</v>
      </c>
    </row>
    <row r="6" customFormat="false" ht="59.25" hidden="false" customHeight="true" outlineLevel="0" collapsed="false">
      <c r="A6" s="42" t="s">
        <v>100</v>
      </c>
      <c r="B6" s="42" t="s">
        <v>101</v>
      </c>
      <c r="C6" s="43" t="s">
        <v>102</v>
      </c>
      <c r="D6" s="42" t="s">
        <v>103</v>
      </c>
      <c r="E6" s="44" t="s">
        <v>104</v>
      </c>
      <c r="F6" s="43" t="s">
        <v>105</v>
      </c>
      <c r="G6" s="43" t="s">
        <v>106</v>
      </c>
      <c r="H6" s="43" t="s">
        <v>130</v>
      </c>
      <c r="I6" s="43" t="s">
        <v>108</v>
      </c>
    </row>
    <row r="7" customFormat="false" ht="12.75" hidden="false" customHeight="false" outlineLevel="0" collapsed="false">
      <c r="A7" s="107"/>
      <c r="B7" s="108"/>
      <c r="C7" s="107"/>
      <c r="D7" s="109"/>
      <c r="E7" s="107"/>
      <c r="F7" s="110"/>
      <c r="G7" s="110"/>
      <c r="H7" s="110"/>
      <c r="I7" s="109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2" t="n">
        <f aca="false">+'Summary by Status'!A18</f>
        <v>2</v>
      </c>
      <c r="B8" s="1" t="str">
        <f aca="false">+'Summary by Status'!B18</f>
        <v>11N1</v>
      </c>
      <c r="C8" s="2" t="str">
        <f aca="false">+'Summary by Status'!C18</f>
        <v>EA</v>
      </c>
      <c r="D8" s="1" t="str">
        <f aca="false">+'Summary by Status'!D18</f>
        <v>Sale in Process</v>
      </c>
      <c r="E8" s="111" t="str">
        <f aca="false">+'Summary by Status'!E18</f>
        <v>Analyzing</v>
      </c>
      <c r="F8" s="3" t="n">
        <f aca="false">+'Summary by Status'!F18</f>
        <v>34.5</v>
      </c>
      <c r="G8" s="3" t="n">
        <f aca="false">+'Summary by Status'!G18</f>
        <v>34.5</v>
      </c>
      <c r="H8" s="3" t="n">
        <f aca="false">+'Summary by Status'!H18</f>
        <v>34.5</v>
      </c>
      <c r="I8" s="2" t="s">
        <v>79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2"/>
      <c r="B9" s="1"/>
      <c r="C9" s="2"/>
      <c r="D9" s="1"/>
      <c r="E9" s="111"/>
      <c r="F9" s="3"/>
      <c r="G9" s="3"/>
      <c r="H9" s="3"/>
      <c r="I9" s="2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2" t="n">
        <f aca="false">+'Summary by Status'!A27</f>
        <v>1</v>
      </c>
      <c r="B10" s="1" t="str">
        <f aca="false">+'Summary by Status'!B27</f>
        <v>501D5A simple cycle</v>
      </c>
      <c r="C10" s="2" t="str">
        <f aca="false">+'Summary by Status'!C27</f>
        <v>EA</v>
      </c>
      <c r="D10" s="1" t="str">
        <f aca="false">+'Summary by Status'!D27</f>
        <v>Unassigned</v>
      </c>
      <c r="E10" s="111" t="str">
        <f aca="false">+'Summary by Status'!E27</f>
        <v>Analyzing</v>
      </c>
      <c r="F10" s="3" t="n">
        <f aca="false">+'Summary by Status'!F27</f>
        <v>24.506</v>
      </c>
      <c r="G10" s="3" t="n">
        <f aca="false">+'Summary by Status'!G27</f>
        <v>24.506</v>
      </c>
      <c r="H10" s="3" t="n">
        <f aca="false">+'Summary by Status'!H27</f>
        <v>24.506</v>
      </c>
      <c r="I10" s="2" t="str">
        <f aca="false">+'Summary by Status'!I27</f>
        <v>Available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2"/>
      <c r="B11" s="1"/>
      <c r="C11" s="2"/>
      <c r="D11" s="1"/>
      <c r="E11" s="111"/>
      <c r="F11" s="3"/>
      <c r="G11" s="3"/>
      <c r="H11" s="3"/>
      <c r="I11" s="2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2" t="n">
        <f aca="false">+'Summary by Status'!A21</f>
        <v>2</v>
      </c>
      <c r="B12" s="1" t="str">
        <f aca="false">+'Summary by Status'!B21</f>
        <v>MHI 501F simple cycle</v>
      </c>
      <c r="C12" s="2" t="str">
        <f aca="false">+'Summary by Status'!C21</f>
        <v>EA</v>
      </c>
      <c r="D12" s="1" t="str">
        <f aca="false">+'Summary by Status'!D21</f>
        <v>Elektrobolt II</v>
      </c>
      <c r="E12" s="111" t="str">
        <f aca="false">+'Summary by Status'!E21</f>
        <v>Analyzing</v>
      </c>
      <c r="F12" s="3" t="n">
        <f aca="false">+'Summary by Status'!F21</f>
        <v>73.708</v>
      </c>
      <c r="G12" s="3" t="n">
        <f aca="false">+'Summary by Status'!G21</f>
        <v>18.427</v>
      </c>
      <c r="H12" s="3" t="n">
        <f aca="false">+'Summary by Status'!H21</f>
        <v>73.708</v>
      </c>
      <c r="I12" s="2" t="str">
        <f aca="false">+'Summary by Status'!I21</f>
        <v>Tentative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2" t="n">
        <f aca="false">+'Summary by Status'!A16</f>
        <v>1</v>
      </c>
      <c r="B13" s="1" t="str">
        <f aca="false">+'Summary by Status'!B16</f>
        <v>MHI 501F simple cycle</v>
      </c>
      <c r="C13" s="2" t="str">
        <f aca="false">+'Summary by Status'!C16</f>
        <v>EA</v>
      </c>
      <c r="D13" s="1" t="str">
        <f aca="false">+'Summary by Status'!D16</f>
        <v>Fort Pierce</v>
      </c>
      <c r="E13" s="111" t="str">
        <f aca="false">+'Summary by Status'!E16</f>
        <v>$2.5MM on 1/31/01</v>
      </c>
      <c r="F13" s="3" t="n">
        <f aca="false">+'Summary by Status'!F16</f>
        <v>43.618</v>
      </c>
      <c r="G13" s="3" t="n">
        <f aca="false">+'Summary by Status'!G16</f>
        <v>26.1708</v>
      </c>
      <c r="H13" s="3" t="n">
        <f aca="false">+'Summary by Status'!H16</f>
        <v>43.618</v>
      </c>
      <c r="I13" s="2" t="str">
        <f aca="false">+'Summary by Status'!I16</f>
        <v>Tentative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2" t="n">
        <f aca="false">+'Summary by Status'!A26</f>
        <v>1</v>
      </c>
      <c r="B14" s="1" t="str">
        <f aca="false">+'Summary by Status'!B26</f>
        <v>MHI 501F simple cycle</v>
      </c>
      <c r="C14" s="2" t="str">
        <f aca="false">+'Summary by Status'!C26</f>
        <v>EA</v>
      </c>
      <c r="D14" s="1" t="str">
        <f aca="false">+'Summary by Status'!D26</f>
        <v>Unassigned</v>
      </c>
      <c r="E14" s="111" t="str">
        <f aca="false">+'Summary by Status'!E26</f>
        <v>Analyzing</v>
      </c>
      <c r="F14" s="3" t="n">
        <f aca="false">+'Summary by Status'!F26</f>
        <v>43.618</v>
      </c>
      <c r="G14" s="3" t="n">
        <f aca="false">+'Summary by Status'!G26</f>
        <v>26.1708</v>
      </c>
      <c r="H14" s="3" t="n">
        <f aca="false">+'Summary by Status'!H26</f>
        <v>43.618</v>
      </c>
      <c r="I14" s="2" t="str">
        <f aca="false">+'Summary by Status'!I26</f>
        <v>Available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2"/>
      <c r="B15" s="1"/>
      <c r="C15" s="2"/>
      <c r="D15" s="1"/>
      <c r="E15" s="111"/>
      <c r="F15" s="3"/>
      <c r="G15" s="3"/>
      <c r="H15" s="3"/>
      <c r="I15" s="2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2" t="n">
        <f aca="false">+'Summary by Status'!A20</f>
        <v>2</v>
      </c>
      <c r="B16" s="1" t="str">
        <f aca="false">+'Summary by Status'!B20</f>
        <v>7EA</v>
      </c>
      <c r="C16" s="2" t="str">
        <f aca="false">+'Summary by Status'!C20</f>
        <v>EA</v>
      </c>
      <c r="D16" s="1" t="str">
        <f aca="false">+'Summary by Status'!D20</f>
        <v>Purchaser Identified</v>
      </c>
      <c r="E16" s="111" t="str">
        <f aca="false">+'Summary by Status'!E20</f>
        <v>DASHed on 3/23/01</v>
      </c>
      <c r="F16" s="3" t="n">
        <f aca="false">+'Summary by Status'!F20</f>
        <v>38.265</v>
      </c>
      <c r="G16" s="3" t="n">
        <f aca="false">+'Summary by Status'!G20</f>
        <v>25.446225</v>
      </c>
      <c r="H16" s="3" t="n">
        <f aca="false">+'Summary by Status'!H20</f>
        <v>13.7754</v>
      </c>
      <c r="I16" s="2" t="str">
        <f aca="false">+'Summary by Status'!I20</f>
        <v>Tentative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2.75" hidden="false" customHeight="false" outlineLevel="0" collapsed="false">
      <c r="A17" s="2"/>
      <c r="B17" s="1"/>
      <c r="C17" s="2"/>
      <c r="D17" s="1"/>
      <c r="E17" s="111"/>
      <c r="F17" s="3"/>
      <c r="G17" s="3"/>
      <c r="H17" s="3"/>
      <c r="I17" s="2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</row>
    <row r="18" customFormat="false" ht="12.75" hidden="false" customHeight="false" outlineLevel="0" collapsed="false">
      <c r="A18" s="2" t="n">
        <f aca="false">+'Summary by Status'!A15</f>
        <v>1</v>
      </c>
      <c r="B18" s="1" t="str">
        <f aca="false">+'Summary by Status'!B15</f>
        <v>7FA w/ STG</v>
      </c>
      <c r="C18" s="2" t="str">
        <f aca="false">+'Summary by Status'!C15</f>
        <v>EECC</v>
      </c>
      <c r="D18" s="1" t="str">
        <f aca="false">+'Summary by Status'!D15</f>
        <v>NEPCO/NESCO Goldendale (EECC)</v>
      </c>
      <c r="E18" s="111" t="str">
        <f aca="false">+'Summary by Status'!E15</f>
        <v>Approved</v>
      </c>
      <c r="F18" s="3" t="n">
        <f aca="false">+'Summary by Status'!F15</f>
        <v>36.24736</v>
      </c>
      <c r="G18" s="3" t="n">
        <f aca="false">+'Summary by Status'!G15</f>
        <v>27.827098272</v>
      </c>
      <c r="H18" s="3" t="n">
        <f aca="false">+'Summary by Status'!H15</f>
        <v>12.3241024</v>
      </c>
      <c r="I18" s="2" t="str">
        <f aca="false">+'Summary by Status'!I15</f>
        <v>Tentative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</row>
    <row r="19" customFormat="false" ht="12.75" hidden="false" customHeight="false" outlineLevel="0" collapsed="false">
      <c r="A19" s="2" t="n">
        <f aca="false">+'Summary by Status'!A17</f>
        <v>1</v>
      </c>
      <c r="B19" s="1" t="str">
        <f aca="false">+'Summary by Status'!B17</f>
        <v>7FA</v>
      </c>
      <c r="C19" s="2" t="str">
        <f aca="false">+'Summary by Status'!C17</f>
        <v>EA</v>
      </c>
      <c r="D19" s="1" t="str">
        <f aca="false">+'Summary by Status'!D17</f>
        <v>Columbia</v>
      </c>
      <c r="E19" s="111" t="str">
        <f aca="false">+'Summary by Status'!E17</f>
        <v>$16.5MM on 2/16/01</v>
      </c>
      <c r="F19" s="3" t="n">
        <f aca="false">+'Summary by Status'!F17</f>
        <v>39.2</v>
      </c>
      <c r="G19" s="3" t="n">
        <f aca="false">+'Summary by Status'!G17</f>
        <v>5.096</v>
      </c>
      <c r="H19" s="3" t="n">
        <f aca="false">+'Summary by Status'!H17</f>
        <v>3.92</v>
      </c>
      <c r="I19" s="2" t="str">
        <f aca="false">+'Summary by Status'!I17</f>
        <v>Tentative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</row>
    <row r="20" customFormat="false" ht="12.75" hidden="false" customHeight="false" outlineLevel="0" collapsed="false">
      <c r="A20" s="2"/>
      <c r="B20" s="1"/>
      <c r="C20" s="2"/>
      <c r="D20" s="1"/>
      <c r="E20" s="111"/>
      <c r="F20" s="3"/>
      <c r="G20" s="3"/>
      <c r="H20" s="3"/>
      <c r="I20" s="2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</row>
    <row r="21" customFormat="false" ht="12.75" hidden="false" customHeight="false" outlineLevel="0" collapsed="false">
      <c r="A21" s="2" t="n">
        <f aca="false">+'Summary by Status'!A14</f>
        <v>3</v>
      </c>
      <c r="B21" s="1" t="str">
        <f aca="false">+'Summary by Status'!B14</f>
        <v>9FA STAG power islands</v>
      </c>
      <c r="C21" s="2" t="str">
        <f aca="false">+'Summary by Status'!C14</f>
        <v>EECC</v>
      </c>
      <c r="D21" s="1" t="str">
        <f aca="false">+'Summary by Status'!D14</f>
        <v>Sale in Process</v>
      </c>
      <c r="E21" s="111" t="str">
        <f aca="false">+'Summary by Status'!E14</f>
        <v>$4.5MM DASHed</v>
      </c>
      <c r="F21" s="3" t="n">
        <f aca="false">+'Summary by Status'!F14</f>
        <v>250.25</v>
      </c>
      <c r="G21" s="3" t="n">
        <f aca="false">+'Summary by Status'!G14</f>
        <v>155.155</v>
      </c>
      <c r="H21" s="3" t="n">
        <f aca="false">+'Summary by Status'!H14</f>
        <v>137.38725</v>
      </c>
      <c r="I21" s="2" t="str">
        <f aca="false">+'Summary by Status'!I14</f>
        <v>Tentative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</row>
    <row r="22" customFormat="false" ht="12.75" hidden="false" customHeight="false" outlineLevel="0" collapsed="false">
      <c r="A22" s="2"/>
      <c r="B22" s="1"/>
      <c r="C22" s="2"/>
      <c r="D22" s="1"/>
      <c r="E22" s="111"/>
      <c r="F22" s="3"/>
      <c r="G22" s="3"/>
      <c r="H22" s="3"/>
      <c r="I22" s="2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</row>
    <row r="23" customFormat="false" ht="12.75" hidden="false" customHeight="false" outlineLevel="0" collapsed="false">
      <c r="A23" s="2" t="n">
        <f aca="false">+'Summary by Status'!A28</f>
        <v>2</v>
      </c>
      <c r="B23" s="1" t="str">
        <f aca="false">+'Summary by Status'!B28</f>
        <v>Fr 6B 60hz power barges (BV=0)</v>
      </c>
      <c r="C23" s="2" t="str">
        <f aca="false">+'Summary by Status'!C28</f>
        <v>EGM</v>
      </c>
      <c r="D23" s="1" t="str">
        <f aca="false">+'Summary by Status'!D28</f>
        <v>Unassigned</v>
      </c>
      <c r="E23" s="111" t="str">
        <f aca="false">+'Summary by Status'!E28</f>
        <v>Analyzing</v>
      </c>
      <c r="F23" s="3" t="n">
        <f aca="false">+'Summary by Status'!F28</f>
        <v>13</v>
      </c>
      <c r="G23" s="3" t="n">
        <f aca="false">+'Summary by Status'!G28</f>
        <v>13</v>
      </c>
      <c r="H23" s="3" t="n">
        <f aca="false">+'Summary by Status'!H28</f>
        <v>13</v>
      </c>
      <c r="I23" s="2" t="str">
        <f aca="false">+'Summary by Status'!I28</f>
        <v>Available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</row>
    <row r="24" customFormat="false" ht="12.75" hidden="false" customHeight="false" outlineLevel="0" collapsed="false">
      <c r="A24" s="2"/>
      <c r="B24" s="1"/>
      <c r="C24" s="2"/>
      <c r="D24" s="1"/>
      <c r="E24" s="111"/>
      <c r="F24" s="3"/>
      <c r="G24" s="3"/>
      <c r="H24" s="3"/>
      <c r="I24" s="2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</row>
    <row r="25" customFormat="false" ht="12.75" hidden="false" customHeight="false" outlineLevel="0" collapsed="false">
      <c r="A25" s="2" t="n">
        <f aca="false">+'Summary by Status'!A19</f>
        <v>4</v>
      </c>
      <c r="B25" s="1" t="str">
        <f aca="false">+'Summary by Status'!B19</f>
        <v>LM6000</v>
      </c>
      <c r="C25" s="2" t="str">
        <f aca="false">+'Summary by Status'!C19</f>
        <v>EA</v>
      </c>
      <c r="D25" s="1" t="str">
        <f aca="false">+'Summary by Status'!D19</f>
        <v>Las Vegas Cogen II</v>
      </c>
      <c r="E25" s="111" t="str">
        <f aca="false">+'Summary by Status'!E19</f>
        <v>$4.2MM on 7/24/00</v>
      </c>
      <c r="F25" s="3" t="n">
        <f aca="false">+'Summary by Status'!F19</f>
        <v>56.8</v>
      </c>
      <c r="G25" s="3" t="n">
        <f aca="false">+'Summary by Status'!G19</f>
        <v>31.2325619047619</v>
      </c>
      <c r="H25" s="3" t="n">
        <f aca="false">+'Summary by Status'!H19</f>
        <v>11.9911111111111</v>
      </c>
      <c r="I25" s="2" t="str">
        <f aca="false">+'Summary by Status'!I19</f>
        <v>Tentative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</row>
    <row r="26" customFormat="false" ht="12.75" hidden="false" customHeight="false" outlineLevel="0" collapsed="false">
      <c r="A26" s="2"/>
      <c r="B26" s="1"/>
      <c r="C26" s="2"/>
      <c r="D26" s="1"/>
      <c r="E26" s="111"/>
      <c r="F26" s="3"/>
      <c r="G26" s="3"/>
      <c r="H26" s="3"/>
      <c r="I26" s="2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</row>
    <row r="27" customFormat="false" ht="12.75" hidden="false" customHeight="false" outlineLevel="0" collapsed="false">
      <c r="A27" s="2" t="n">
        <f aca="false">+'Summary by Status'!A29</f>
        <v>1</v>
      </c>
      <c r="B27" s="1" t="str">
        <f aca="false">+'Summary by Status'!B29</f>
        <v>Steam Turbine (BV = 0)</v>
      </c>
      <c r="C27" s="2" t="str">
        <f aca="false">+'Summary by Status'!C29</f>
        <v>EA</v>
      </c>
      <c r="D27" s="1" t="str">
        <f aca="false">+'Summary by Status'!D29</f>
        <v>Unassigned</v>
      </c>
      <c r="E27" s="111" t="str">
        <f aca="false">+'Summary by Status'!E29</f>
        <v>Analyzing</v>
      </c>
      <c r="F27" s="3" t="n">
        <f aca="false">+'Summary by Status'!F29</f>
        <v>2.3</v>
      </c>
      <c r="G27" s="3" t="n">
        <f aca="false">+'Summary by Status'!G29</f>
        <v>2.3</v>
      </c>
      <c r="H27" s="3" t="n">
        <f aca="false">+'Summary by Status'!H29</f>
        <v>0</v>
      </c>
      <c r="I27" s="2" t="str">
        <f aca="false">+'Summary by Status'!I29</f>
        <v>Available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2.75" hidden="false" customHeight="false" outlineLevel="0" collapsed="false">
      <c r="A28" s="107"/>
      <c r="B28" s="108"/>
      <c r="C28" s="107"/>
      <c r="D28" s="109"/>
      <c r="E28" s="107"/>
      <c r="F28" s="110"/>
      <c r="G28" s="110"/>
      <c r="H28" s="110"/>
      <c r="I28" s="109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  <c r="IW28" s="87"/>
    </row>
    <row r="29" customFormat="false" ht="12.75" hidden="false" customHeight="false" outlineLevel="0" collapsed="false">
      <c r="A29" s="107"/>
      <c r="B29" s="108"/>
      <c r="C29" s="107"/>
      <c r="D29" s="109"/>
      <c r="E29" s="107"/>
      <c r="F29" s="110"/>
      <c r="G29" s="110"/>
      <c r="H29" s="110"/>
      <c r="I29" s="109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</row>
    <row r="30" customFormat="false" ht="12.75" hidden="false" customHeight="false" outlineLevel="0" collapsed="false">
      <c r="A30" s="107"/>
      <c r="B30" s="108"/>
      <c r="C30" s="107"/>
      <c r="D30" s="109"/>
      <c r="E30" s="107"/>
      <c r="F30" s="110"/>
      <c r="G30" s="110"/>
      <c r="H30" s="110"/>
      <c r="I30" s="109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  <c r="IW30" s="87"/>
    </row>
    <row r="31" customFormat="false" ht="12.75" hidden="false" customHeight="false" outlineLevel="0" collapsed="false">
      <c r="A31" s="107"/>
      <c r="B31" s="108"/>
      <c r="C31" s="107"/>
      <c r="D31" s="109"/>
      <c r="E31" s="107"/>
      <c r="F31" s="110"/>
      <c r="G31" s="110"/>
      <c r="H31" s="110"/>
      <c r="I31" s="109"/>
    </row>
    <row r="32" customFormat="false" ht="12.75" hidden="false" customHeight="false" outlineLevel="0" collapsed="false">
      <c r="A32" s="107"/>
      <c r="B32" s="108"/>
      <c r="C32" s="107"/>
      <c r="D32" s="109"/>
      <c r="E32" s="107"/>
      <c r="F32" s="110"/>
      <c r="G32" s="112"/>
      <c r="H32" s="112"/>
      <c r="I32" s="11"/>
    </row>
    <row r="33" customFormat="false" ht="12.75" hidden="false" customHeight="false" outlineLevel="0" collapsed="false">
      <c r="A33" s="107"/>
      <c r="B33" s="108"/>
      <c r="C33" s="107"/>
      <c r="D33" s="109"/>
      <c r="E33" s="107"/>
      <c r="F33" s="110"/>
      <c r="G33" s="112"/>
      <c r="H33" s="112"/>
      <c r="I33" s="11"/>
    </row>
    <row r="34" customFormat="false" ht="12.75" hidden="false" customHeight="false" outlineLevel="0" collapsed="false">
      <c r="A34" s="107"/>
      <c r="B34" s="108"/>
      <c r="C34" s="107"/>
      <c r="D34" s="109"/>
      <c r="E34" s="107"/>
      <c r="F34" s="110"/>
      <c r="G34" s="110"/>
      <c r="H34" s="110"/>
      <c r="I34" s="109"/>
    </row>
    <row r="37" customFormat="false" ht="12.75" hidden="false" customHeight="false" outlineLevel="0" collapsed="false">
      <c r="A37" s="29" t="n">
        <f aca="false">SUM(A8:A35)</f>
        <v>21</v>
      </c>
      <c r="E37" s="32" t="s">
        <v>131</v>
      </c>
      <c r="F37" s="106" t="n">
        <f aca="false">SUM(F7:F34)</f>
        <v>656.01236</v>
      </c>
      <c r="G37" s="106" t="n">
        <f aca="false">SUM(G7:G34)</f>
        <v>389.831485176762</v>
      </c>
      <c r="H37" s="106" t="n">
        <f aca="false">SUM(H7:H34)</f>
        <v>412.347863511111</v>
      </c>
    </row>
    <row r="38" customFormat="false" ht="12.75" hidden="false" customHeight="false" outlineLevel="0" collapsed="false">
      <c r="A38" s="29" t="n">
        <f aca="false">+'Summary by Status'!A37</f>
        <v>21</v>
      </c>
      <c r="E38" s="32" t="s">
        <v>132</v>
      </c>
      <c r="F38" s="106" t="n">
        <f aca="false">+'Summary by Status'!F37</f>
        <v>656.01236</v>
      </c>
      <c r="G38" s="106" t="n">
        <f aca="false">+'Summary by Status'!G37</f>
        <v>389.831485176762</v>
      </c>
      <c r="H38" s="106" t="n">
        <f aca="false">+'Summary by Status'!H37</f>
        <v>412.347863511111</v>
      </c>
    </row>
    <row r="39" customFormat="false" ht="12.75" hidden="false" customHeight="false" outlineLevel="0" collapsed="false">
      <c r="A39" s="106" t="n">
        <f aca="false">+A37-A38</f>
        <v>0</v>
      </c>
      <c r="E39" s="32" t="s">
        <v>133</v>
      </c>
      <c r="F39" s="106" t="n">
        <f aca="false">+F37-F38</f>
        <v>0</v>
      </c>
      <c r="G39" s="106" t="n">
        <f aca="false">+G37-G38</f>
        <v>0</v>
      </c>
      <c r="H39" s="106" t="n">
        <f aca="false">+H37-H38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B8" activeCellId="0" sqref="B8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1" width="13.15"/>
    <col collapsed="false" customWidth="true" hidden="false" outlineLevel="0" max="2" min="2" style="29" width="34.32"/>
    <col collapsed="false" customWidth="true" hidden="false" outlineLevel="0" max="3" min="3" style="31" width="18.65"/>
    <col collapsed="false" customWidth="true" hidden="false" outlineLevel="0" max="4" min="4" style="31" width="13.99"/>
    <col collapsed="false" customWidth="true" hidden="false" outlineLevel="0" max="5" min="5" style="31" width="24.99"/>
    <col collapsed="false" customWidth="true" hidden="false" outlineLevel="0" max="6" min="6" style="105" width="41.32"/>
    <col collapsed="false" customWidth="true" hidden="false" outlineLevel="0" max="7" min="7" style="106" width="14.99"/>
    <col collapsed="false" customWidth="true" hidden="false" outlineLevel="0" max="8" min="8" style="106" width="16.15"/>
    <col collapsed="false" customWidth="true" hidden="false" outlineLevel="0" max="9" min="9" style="106" width="20.15"/>
    <col collapsed="false" customWidth="false" hidden="false" outlineLevel="0" max="257" min="10" style="29" width="9.32"/>
  </cols>
  <sheetData>
    <row r="1" customFormat="false" ht="30" hidden="false" customHeight="false" outlineLevel="0" collapsed="false">
      <c r="A1" s="113" t="s">
        <v>0</v>
      </c>
      <c r="B1" s="114"/>
      <c r="C1" s="2"/>
      <c r="I1" s="35" t="s">
        <v>95</v>
      </c>
    </row>
    <row r="2" customFormat="false" ht="19.5" hidden="false" customHeight="false" outlineLevel="0" collapsed="false">
      <c r="A2" s="115" t="s">
        <v>134</v>
      </c>
      <c r="B2" s="114"/>
      <c r="C2" s="2"/>
    </row>
    <row r="3" customFormat="false" ht="19.5" hidden="false" customHeight="false" outlineLevel="0" collapsed="false">
      <c r="A3" s="36" t="n">
        <f aca="false">'Detail by Turbine'!A3:C3</f>
        <v>36973</v>
      </c>
      <c r="B3" s="36"/>
      <c r="C3" s="37"/>
    </row>
    <row r="4" customFormat="false" ht="19.5" hidden="false" customHeight="false" outlineLevel="0" collapsed="false">
      <c r="A4" s="33" t="s">
        <v>97</v>
      </c>
      <c r="B4" s="116"/>
      <c r="I4" s="39" t="s">
        <v>98</v>
      </c>
    </row>
    <row r="5" customFormat="false" ht="14.25" hidden="false" customHeight="false" outlineLevel="0" collapsed="false">
      <c r="H5" s="117" t="s">
        <v>99</v>
      </c>
      <c r="I5" s="41" t="n">
        <f aca="false">+'Detail by Turbine'!K3</f>
        <v>36981</v>
      </c>
    </row>
    <row r="6" customFormat="false" ht="58.5" hidden="false" customHeight="true" outlineLevel="0" collapsed="false">
      <c r="A6" s="42" t="s">
        <v>100</v>
      </c>
      <c r="B6" s="42" t="s">
        <v>101</v>
      </c>
      <c r="C6" s="43" t="s">
        <v>102</v>
      </c>
      <c r="D6" s="43" t="s">
        <v>108</v>
      </c>
      <c r="E6" s="44" t="s">
        <v>104</v>
      </c>
      <c r="F6" s="42" t="s">
        <v>103</v>
      </c>
      <c r="G6" s="118" t="s">
        <v>105</v>
      </c>
      <c r="H6" s="43" t="s">
        <v>106</v>
      </c>
      <c r="I6" s="43" t="s">
        <v>130</v>
      </c>
    </row>
    <row r="7" customFormat="false" ht="12.75" hidden="false" customHeight="false" outlineLevel="0" collapsed="false">
      <c r="A7" s="119" t="s">
        <v>34</v>
      </c>
      <c r="B7" s="108"/>
      <c r="C7" s="107"/>
      <c r="D7" s="107"/>
      <c r="E7" s="107"/>
      <c r="F7" s="109"/>
      <c r="G7" s="112"/>
      <c r="H7" s="112"/>
      <c r="I7" s="112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</row>
    <row r="8" customFormat="false" ht="12.75" hidden="false" customHeight="false" outlineLevel="0" collapsed="false">
      <c r="A8" s="2" t="n">
        <f aca="false">+'Summary by Status'!A14</f>
        <v>3</v>
      </c>
      <c r="B8" s="1" t="str">
        <f aca="false">+'Summary by Status'!B14</f>
        <v>9FA STAG power islands</v>
      </c>
      <c r="C8" s="2" t="str">
        <f aca="false">+'Summary by Status'!C14</f>
        <v>EECC</v>
      </c>
      <c r="D8" s="2" t="str">
        <f aca="false">+'Summary by Status'!I14</f>
        <v>Tentative</v>
      </c>
      <c r="E8" s="111" t="str">
        <f aca="false">+'Summary by Status'!E14</f>
        <v>$4.5MM DASHed</v>
      </c>
      <c r="F8" s="120" t="str">
        <f aca="false">+'Summary by Status'!D14</f>
        <v>Sale in Process</v>
      </c>
      <c r="G8" s="3" t="n">
        <f aca="false">+'Summary by Status'!F14</f>
        <v>250.25</v>
      </c>
      <c r="H8" s="3" t="n">
        <f aca="false">+'Summary by Status'!G14</f>
        <v>155.155</v>
      </c>
      <c r="I8" s="58" t="n">
        <f aca="false">+'Summary by Status'!H14</f>
        <v>137.38725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2" t="n">
        <f aca="false">+'Summary by Status'!A15</f>
        <v>1</v>
      </c>
      <c r="B9" s="1" t="str">
        <f aca="false">+'Summary by Status'!B15</f>
        <v>7FA w/ STG</v>
      </c>
      <c r="C9" s="2" t="str">
        <f aca="false">+'Summary by Status'!C15</f>
        <v>EECC</v>
      </c>
      <c r="D9" s="2" t="str">
        <f aca="false">+'Summary by Status'!I15</f>
        <v>Tentative</v>
      </c>
      <c r="E9" s="111" t="str">
        <f aca="false">+'Summary by Status'!E15</f>
        <v>Approved</v>
      </c>
      <c r="F9" s="120" t="str">
        <f aca="false">+'Summary by Status'!D15</f>
        <v>NEPCO/NESCO Goldendale (EECC)</v>
      </c>
      <c r="G9" s="121" t="n">
        <f aca="false">+'Summary by Status'!F15</f>
        <v>36.24736</v>
      </c>
      <c r="H9" s="121" t="n">
        <f aca="false">+'Summary by Status'!G15</f>
        <v>27.827098272</v>
      </c>
      <c r="I9" s="122" t="n">
        <f aca="false">+'Summary by Status'!H15</f>
        <v>12.3241024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07"/>
      <c r="B10" s="108"/>
      <c r="C10" s="107"/>
      <c r="D10" s="107"/>
      <c r="E10" s="107"/>
      <c r="F10" s="123" t="s">
        <v>135</v>
      </c>
      <c r="G10" s="124" t="n">
        <f aca="false">SUM(G8:G9)</f>
        <v>286.49736</v>
      </c>
      <c r="H10" s="124" t="n">
        <f aca="false">SUM(H8:H9)</f>
        <v>182.982098272</v>
      </c>
      <c r="I10" s="124" t="n">
        <f aca="false">SUM(I8:I9)</f>
        <v>149.7113524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</row>
    <row r="11" customFormat="false" ht="12.75" hidden="false" customHeight="false" outlineLevel="0" collapsed="false">
      <c r="A11" s="107"/>
      <c r="B11" s="108"/>
      <c r="C11" s="107"/>
      <c r="D11" s="107"/>
      <c r="E11" s="107"/>
      <c r="F11" s="109"/>
      <c r="G11" s="112"/>
      <c r="H11" s="112"/>
      <c r="I11" s="112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</row>
    <row r="12" customFormat="false" ht="12.75" hidden="false" customHeight="false" outlineLevel="0" collapsed="false">
      <c r="A12" s="119" t="s">
        <v>53</v>
      </c>
      <c r="B12" s="108"/>
      <c r="C12" s="107"/>
      <c r="D12" s="107"/>
      <c r="E12" s="107"/>
      <c r="F12" s="109"/>
      <c r="G12" s="112"/>
      <c r="H12" s="112"/>
      <c r="I12" s="112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12.75" hidden="false" customHeight="false" outlineLevel="0" collapsed="false">
      <c r="A13" s="2" t="n">
        <f aca="false">+'Summary by Status'!A27</f>
        <v>1</v>
      </c>
      <c r="B13" s="1" t="str">
        <f aca="false">+'Summary by Status'!B27</f>
        <v>501D5A simple cycle</v>
      </c>
      <c r="C13" s="2" t="str">
        <f aca="false">+'Summary by Status'!C27</f>
        <v>EA</v>
      </c>
      <c r="D13" s="2" t="str">
        <f aca="false">+'Summary by Status'!I27</f>
        <v>Available</v>
      </c>
      <c r="E13" s="111" t="str">
        <f aca="false">+'Summary by Status'!E27</f>
        <v>Analyzing</v>
      </c>
      <c r="F13" s="120" t="str">
        <f aca="false">+'Summary by Status'!D27</f>
        <v>Unassigned</v>
      </c>
      <c r="G13" s="3" t="n">
        <f aca="false">+'Summary by Status'!F27</f>
        <v>24.506</v>
      </c>
      <c r="H13" s="3" t="n">
        <f aca="false">+'Summary by Status'!G27</f>
        <v>24.506</v>
      </c>
      <c r="I13" s="58" t="n">
        <f aca="false">+'Summary by Status'!H27</f>
        <v>24.506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Status'!A19</f>
        <v>4</v>
      </c>
      <c r="B14" s="1" t="str">
        <f aca="false">+'Summary by Status'!B19</f>
        <v>LM6000</v>
      </c>
      <c r="C14" s="2" t="str">
        <f aca="false">+'Summary by Status'!C19</f>
        <v>EA</v>
      </c>
      <c r="D14" s="2" t="str">
        <f aca="false">+'Summary by Status'!I19</f>
        <v>Tentative</v>
      </c>
      <c r="E14" s="111" t="str">
        <f aca="false">+'Summary by Status'!E19</f>
        <v>$4.2MM on 7/24/00</v>
      </c>
      <c r="F14" s="120" t="str">
        <f aca="false">+'Summary by Status'!D19</f>
        <v>Las Vegas Cogen II</v>
      </c>
      <c r="G14" s="3" t="n">
        <f aca="false">+'Summary by Status'!F19</f>
        <v>56.8</v>
      </c>
      <c r="H14" s="3" t="n">
        <f aca="false">+'Summary by Status'!G19</f>
        <v>31.2325619047619</v>
      </c>
      <c r="I14" s="58" t="n">
        <f aca="false">+'Summary by Status'!H19</f>
        <v>11.9911111111111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" t="n">
        <f aca="false">+'Summary by Status'!A16</f>
        <v>1</v>
      </c>
      <c r="B15" s="1" t="str">
        <f aca="false">+'Summary by Status'!B16</f>
        <v>MHI 501F simple cycle</v>
      </c>
      <c r="C15" s="2" t="str">
        <f aca="false">+'Summary by Status'!C16</f>
        <v>EA</v>
      </c>
      <c r="D15" s="2" t="str">
        <f aca="false">+'Summary by Status'!I16</f>
        <v>Tentative</v>
      </c>
      <c r="E15" s="111" t="str">
        <f aca="false">+'Summary by Status'!E16</f>
        <v>$2.5MM on 1/31/01</v>
      </c>
      <c r="F15" s="120" t="str">
        <f aca="false">+'Summary by Status'!D16</f>
        <v>Fort Pierce</v>
      </c>
      <c r="G15" s="3" t="n">
        <f aca="false">+'Summary by Status'!F16</f>
        <v>43.618</v>
      </c>
      <c r="H15" s="3" t="n">
        <f aca="false">+'Summary by Status'!G16</f>
        <v>26.1708</v>
      </c>
      <c r="I15" s="58" t="n">
        <f aca="false">+'Summary by Status'!H16</f>
        <v>43.618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n">
        <f aca="false">+'Summary by Status'!A17</f>
        <v>1</v>
      </c>
      <c r="B16" s="1" t="str">
        <f aca="false">+'Summary by Status'!B17</f>
        <v>7FA</v>
      </c>
      <c r="C16" s="2" t="str">
        <f aca="false">+'Summary by Status'!C17</f>
        <v>EA</v>
      </c>
      <c r="D16" s="2" t="str">
        <f aca="false">+'Summary by Status'!I17</f>
        <v>Tentative</v>
      </c>
      <c r="E16" s="111" t="str">
        <f aca="false">+'Summary by Status'!E17</f>
        <v>$16.5MM on 2/16/01</v>
      </c>
      <c r="F16" s="120" t="str">
        <f aca="false">+'Summary by Status'!D17</f>
        <v>Columbia</v>
      </c>
      <c r="G16" s="3" t="n">
        <f aca="false">+'Summary by Status'!F17</f>
        <v>39.2</v>
      </c>
      <c r="H16" s="3" t="n">
        <f aca="false">+'Summary by Status'!G17</f>
        <v>5.096</v>
      </c>
      <c r="I16" s="58" t="n">
        <f aca="false">+'Summary by Status'!H17</f>
        <v>3.92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31" t="n">
        <f aca="false">+'Summary by Status'!A18</f>
        <v>2</v>
      </c>
      <c r="B17" s="29" t="str">
        <f aca="false">+'Summary by Status'!B18</f>
        <v>11N1</v>
      </c>
      <c r="C17" s="31" t="str">
        <f aca="false">+'Summary by Status'!C18</f>
        <v>EA</v>
      </c>
      <c r="D17" s="31" t="str">
        <f aca="false">+'Summary by Status'!I18</f>
        <v>Tentative</v>
      </c>
      <c r="E17" s="31" t="str">
        <f aca="false">+'Summary by Status'!E18</f>
        <v>Analyzing</v>
      </c>
      <c r="F17" s="105" t="str">
        <f aca="false">+'Summary by Status'!D18</f>
        <v>Sale in Process</v>
      </c>
      <c r="G17" s="3" t="n">
        <f aca="false">+'Summary by Status'!F18</f>
        <v>34.5</v>
      </c>
      <c r="H17" s="3" t="n">
        <f aca="false">+'Summary by Status'!G18</f>
        <v>34.5</v>
      </c>
      <c r="I17" s="58" t="n">
        <f aca="false">+'Summary by Status'!H18</f>
        <v>34.5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31" t="n">
        <f aca="false">+'Summary by Status'!A20</f>
        <v>2</v>
      </c>
      <c r="B18" s="29" t="str">
        <f aca="false">+'Summary by Status'!B20</f>
        <v>7EA</v>
      </c>
      <c r="C18" s="31" t="str">
        <f aca="false">+'Summary by Status'!C20</f>
        <v>EA</v>
      </c>
      <c r="D18" s="31" t="str">
        <f aca="false">+'Summary by Status'!I20</f>
        <v>Tentative</v>
      </c>
      <c r="E18" s="31" t="str">
        <f aca="false">+'Summary by Status'!E20</f>
        <v>DASHed on 3/23/01</v>
      </c>
      <c r="F18" s="105" t="str">
        <f aca="false">+'Summary by Status'!D20</f>
        <v>Purchaser Identified</v>
      </c>
      <c r="G18" s="3" t="n">
        <f aca="false">+'Summary by Status'!F20</f>
        <v>38.265</v>
      </c>
      <c r="H18" s="3" t="n">
        <f aca="false">+'Summary by Status'!G20</f>
        <v>25.446225</v>
      </c>
      <c r="I18" s="58" t="n">
        <f aca="false">+'Summary by Status'!H20</f>
        <v>13.7754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31" t="n">
        <f aca="false">+'Summary by Status'!A29</f>
        <v>1</v>
      </c>
      <c r="B19" s="29" t="str">
        <f aca="false">+'Summary by Status'!B29</f>
        <v>Steam Turbine (BV = 0)</v>
      </c>
      <c r="C19" s="31" t="str">
        <f aca="false">+'Summary by Status'!C29</f>
        <v>EA</v>
      </c>
      <c r="D19" s="31" t="str">
        <f aca="false">+'Summary by Status'!I29</f>
        <v>Available</v>
      </c>
      <c r="E19" s="31" t="str">
        <f aca="false">+'Summary by Status'!E29</f>
        <v>Analyzing</v>
      </c>
      <c r="F19" s="105" t="str">
        <f aca="false">+'Summary by Status'!D29</f>
        <v>Unassigned</v>
      </c>
      <c r="G19" s="3" t="n">
        <f aca="false">+'Summary by Status'!F29</f>
        <v>2.3</v>
      </c>
      <c r="H19" s="3" t="n">
        <f aca="false">+'Summary by Status'!G29</f>
        <v>2.3</v>
      </c>
      <c r="I19" s="58" t="n">
        <f aca="false">+'Summary by Status'!H29</f>
        <v>0</v>
      </c>
    </row>
    <row r="20" customFormat="false" ht="12.75" hidden="false" customHeight="false" outlineLevel="0" collapsed="false">
      <c r="A20" s="2" t="n">
        <f aca="false">+'Summary by Status'!A21</f>
        <v>2</v>
      </c>
      <c r="B20" s="1" t="str">
        <f aca="false">+'Summary by Status'!B21</f>
        <v>MHI 501F simple cycle</v>
      </c>
      <c r="C20" s="2" t="str">
        <f aca="false">+'Summary by Status'!C21</f>
        <v>EA</v>
      </c>
      <c r="D20" s="2" t="str">
        <f aca="false">+'Summary by Status'!I21</f>
        <v>Tentative</v>
      </c>
      <c r="E20" s="111" t="str">
        <f aca="false">+'Summary by Status'!E21</f>
        <v>Analyzing</v>
      </c>
      <c r="F20" s="120" t="str">
        <f aca="false">+'Summary by Status'!D21</f>
        <v>Elektrobolt II</v>
      </c>
      <c r="G20" s="3" t="n">
        <f aca="false">+'Summary by Status'!F21</f>
        <v>73.708</v>
      </c>
      <c r="H20" s="3" t="n">
        <f aca="false">+'Summary by Status'!G21</f>
        <v>18.427</v>
      </c>
      <c r="I20" s="58" t="n">
        <f aca="false">+'Summary by Status'!H21</f>
        <v>73.708</v>
      </c>
    </row>
    <row r="21" customFormat="false" ht="12.75" hidden="false" customHeight="false" outlineLevel="0" collapsed="false">
      <c r="A21" s="2" t="n">
        <f aca="false">+'Summary by Status'!A26</f>
        <v>1</v>
      </c>
      <c r="B21" s="1" t="str">
        <f aca="false">+'Summary by Status'!B26</f>
        <v>MHI 501F simple cycle</v>
      </c>
      <c r="C21" s="2" t="str">
        <f aca="false">+'Summary by Status'!C26</f>
        <v>EA</v>
      </c>
      <c r="D21" s="2" t="str">
        <f aca="false">+'Summary by Status'!I26</f>
        <v>Available</v>
      </c>
      <c r="E21" s="111" t="str">
        <f aca="false">+'Summary by Status'!E26</f>
        <v>Analyzing</v>
      </c>
      <c r="F21" s="120" t="str">
        <f aca="false">+'Summary by Status'!D26</f>
        <v>Unassigned</v>
      </c>
      <c r="G21" s="121" t="n">
        <f aca="false">+'Summary by Status'!F26</f>
        <v>43.618</v>
      </c>
      <c r="H21" s="121" t="n">
        <f aca="false">+'Summary by Status'!G26</f>
        <v>26.1708</v>
      </c>
      <c r="I21" s="122" t="n">
        <f aca="false">+'Summary by Status'!H26</f>
        <v>43.618</v>
      </c>
    </row>
    <row r="22" customFormat="false" ht="12.75" hidden="false" customHeight="false" outlineLevel="0" collapsed="false">
      <c r="A22" s="125"/>
      <c r="B22" s="126"/>
      <c r="C22" s="125"/>
      <c r="D22" s="125"/>
      <c r="E22" s="125"/>
      <c r="F22" s="123" t="s">
        <v>136</v>
      </c>
      <c r="G22" s="124" t="n">
        <f aca="false">SUM(G13:G21)</f>
        <v>356.515</v>
      </c>
      <c r="H22" s="124" t="n">
        <f aca="false">SUM(H13:H21)</f>
        <v>193.849386904762</v>
      </c>
      <c r="I22" s="124" t="n">
        <f aca="false">SUM(I13:I21)</f>
        <v>249.636511111111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  <c r="IJ22" s="127"/>
      <c r="IK22" s="127"/>
      <c r="IL22" s="127"/>
      <c r="IM22" s="127"/>
      <c r="IN22" s="127"/>
      <c r="IO22" s="127"/>
      <c r="IP22" s="127"/>
      <c r="IQ22" s="127"/>
      <c r="IR22" s="127"/>
      <c r="IS22" s="127"/>
      <c r="IT22" s="127"/>
      <c r="IU22" s="127"/>
      <c r="IV22" s="127"/>
      <c r="IW22" s="127"/>
    </row>
    <row r="23" customFormat="false" ht="12.75" hidden="false" customHeight="false" outlineLevel="0" collapsed="false">
      <c r="A23" s="125"/>
      <c r="B23" s="126"/>
      <c r="C23" s="125"/>
      <c r="D23" s="125"/>
      <c r="E23" s="125"/>
      <c r="F23" s="123"/>
      <c r="G23" s="124"/>
      <c r="H23" s="124"/>
      <c r="I23" s="124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  <c r="IV23" s="127"/>
      <c r="IW23" s="127"/>
    </row>
    <row r="24" customFormat="false" ht="12.75" hidden="false" customHeight="false" outlineLevel="0" collapsed="false">
      <c r="A24" s="119" t="s">
        <v>88</v>
      </c>
      <c r="B24" s="126"/>
      <c r="C24" s="125"/>
      <c r="D24" s="125"/>
      <c r="E24" s="125"/>
      <c r="F24" s="123"/>
      <c r="G24" s="124"/>
      <c r="H24" s="124"/>
      <c r="I24" s="124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  <c r="IU24" s="127"/>
      <c r="IV24" s="127"/>
      <c r="IW24" s="127"/>
    </row>
    <row r="25" customFormat="false" ht="12.75" hidden="false" customHeight="false" outlineLevel="0" collapsed="false">
      <c r="A25" s="2" t="n">
        <f aca="false">+'Summary by Status'!A28</f>
        <v>2</v>
      </c>
      <c r="B25" s="1" t="str">
        <f aca="false">+'Summary by Status'!B28</f>
        <v>Fr 6B 60hz power barges (BV=0)</v>
      </c>
      <c r="C25" s="2" t="str">
        <f aca="false">+'Summary by Status'!C28</f>
        <v>EGM</v>
      </c>
      <c r="D25" s="2" t="str">
        <f aca="false">+'Summary by Status'!I28</f>
        <v>Available</v>
      </c>
      <c r="E25" s="111" t="str">
        <f aca="false">+'Summary by Status'!E28</f>
        <v>Analyzing</v>
      </c>
      <c r="F25" s="120" t="str">
        <f aca="false">+'Summary by Status'!D28</f>
        <v>Unassigned</v>
      </c>
      <c r="G25" s="3" t="n">
        <f aca="false">+'Summary by Status'!F28</f>
        <v>13</v>
      </c>
      <c r="H25" s="3" t="n">
        <f aca="false">+'Summary by Status'!G28</f>
        <v>13</v>
      </c>
      <c r="I25" s="58" t="n">
        <f aca="false">+'Summary by Status'!H28</f>
        <v>13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3.5" hidden="false" customHeight="false" outlineLevel="0" collapsed="false">
      <c r="A26" s="128" t="n">
        <f aca="false">SUM(A8:A25)</f>
        <v>21</v>
      </c>
      <c r="B26" s="98" t="s">
        <v>125</v>
      </c>
      <c r="C26" s="128"/>
      <c r="D26" s="128"/>
      <c r="E26" s="128"/>
      <c r="F26" s="123" t="s">
        <v>126</v>
      </c>
      <c r="G26" s="100" t="n">
        <f aca="false">+G22+G10+G25</f>
        <v>656.01236</v>
      </c>
      <c r="H26" s="100" t="n">
        <f aca="false">+H22+H10+H25</f>
        <v>389.831485176762</v>
      </c>
      <c r="I26" s="100" t="n">
        <f aca="false">+I22+I10+I25</f>
        <v>412.347863511111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</row>
    <row r="27" customFormat="false" ht="13.5" hidden="false" customHeight="false" outlineLevel="0" collapsed="false"/>
    <row r="28" customFormat="false" ht="12.75" hidden="false" customHeight="false" outlineLevel="0" collapsed="false">
      <c r="F28" s="105" t="s">
        <v>132</v>
      </c>
      <c r="G28" s="106" t="n">
        <f aca="false">+'Summary by Status'!F37</f>
        <v>656.01236</v>
      </c>
      <c r="H28" s="106" t="n">
        <f aca="false">+'Summary by Status'!G37</f>
        <v>389.831485176762</v>
      </c>
      <c r="I28" s="106" t="n">
        <f aca="false">+'Summary by Status'!H37</f>
        <v>412.347863511111</v>
      </c>
    </row>
    <row r="29" customFormat="false" ht="12.75" hidden="false" customHeight="false" outlineLevel="0" collapsed="false">
      <c r="F29" s="105" t="s">
        <v>133</v>
      </c>
      <c r="G29" s="106" t="n">
        <f aca="false">+G26-G28</f>
        <v>0</v>
      </c>
      <c r="H29" s="106" t="n">
        <f aca="false">+H26-H28</f>
        <v>0</v>
      </c>
      <c r="I29" s="106" t="n">
        <f aca="false">+I26-I28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5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D62" activeCellId="0" sqref="D62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29" width="5.49"/>
    <col collapsed="false" customWidth="true" hidden="false" outlineLevel="0" max="2" min="2" style="130" width="42.65"/>
    <col collapsed="false" customWidth="true" hidden="false" outlineLevel="0" max="3" min="3" style="131" width="20.15"/>
    <col collapsed="false" customWidth="true" hidden="false" outlineLevel="0" max="32" min="4" style="129" width="11.82"/>
    <col collapsed="false" customWidth="true" hidden="false" outlineLevel="0" max="33" min="33" style="132" width="11.82"/>
    <col collapsed="false" customWidth="true" hidden="false" outlineLevel="0" max="54" min="34" style="129" width="11.82"/>
    <col collapsed="false" customWidth="true" hidden="false" outlineLevel="0" max="55" min="55" style="129" width="12.65"/>
    <col collapsed="false" customWidth="false" hidden="false" outlineLevel="0" max="257" min="56" style="129" width="10.65"/>
  </cols>
  <sheetData>
    <row r="1" customFormat="false" ht="18" hidden="false" customHeight="false" outlineLevel="0" collapsed="false">
      <c r="B1" s="133" t="s">
        <v>0</v>
      </c>
    </row>
    <row r="2" customFormat="false" ht="18" hidden="false" customHeight="false" outlineLevel="0" collapsed="false">
      <c r="B2" s="133" t="s">
        <v>137</v>
      </c>
    </row>
    <row r="3" customFormat="false" ht="13.5" hidden="false" customHeight="false" outlineLevel="0" collapsed="false">
      <c r="A3" s="134"/>
      <c r="B3" s="135"/>
      <c r="C3" s="136"/>
      <c r="D3" s="137" t="n">
        <v>36069</v>
      </c>
      <c r="E3" s="137" t="n">
        <f aca="false">+D3+31</f>
        <v>36100</v>
      </c>
      <c r="F3" s="137" t="n">
        <f aca="false">+E3+31</f>
        <v>36131</v>
      </c>
      <c r="G3" s="137" t="n">
        <f aca="false">+F3+31</f>
        <v>36162</v>
      </c>
      <c r="H3" s="137" t="n">
        <f aca="false">+G3+31</f>
        <v>36193</v>
      </c>
      <c r="I3" s="137" t="n">
        <f aca="false">+H3+31</f>
        <v>36224</v>
      </c>
      <c r="J3" s="137" t="n">
        <f aca="false">+I3+31</f>
        <v>36255</v>
      </c>
      <c r="K3" s="137" t="n">
        <f aca="false">+J3+31</f>
        <v>36286</v>
      </c>
      <c r="L3" s="137" t="n">
        <f aca="false">+K3+31</f>
        <v>36317</v>
      </c>
      <c r="M3" s="137" t="n">
        <f aca="false">+L3+31</f>
        <v>36348</v>
      </c>
      <c r="N3" s="137" t="n">
        <f aca="false">+M3+31</f>
        <v>36379</v>
      </c>
      <c r="O3" s="137" t="n">
        <f aca="false">+N3+31</f>
        <v>36410</v>
      </c>
      <c r="P3" s="137" t="n">
        <f aca="false">+O3+31</f>
        <v>36441</v>
      </c>
      <c r="Q3" s="137" t="n">
        <f aca="false">+P3+31</f>
        <v>36472</v>
      </c>
      <c r="R3" s="137" t="n">
        <f aca="false">+Q3+31</f>
        <v>36503</v>
      </c>
      <c r="S3" s="137" t="n">
        <f aca="false">+R3+31</f>
        <v>36534</v>
      </c>
      <c r="T3" s="137" t="n">
        <f aca="false">+S3+31</f>
        <v>36565</v>
      </c>
      <c r="U3" s="137" t="n">
        <f aca="false">+T3+31</f>
        <v>36596</v>
      </c>
      <c r="V3" s="137" t="n">
        <f aca="false">+U3+31</f>
        <v>36627</v>
      </c>
      <c r="W3" s="137" t="n">
        <f aca="false">+V3+31</f>
        <v>36658</v>
      </c>
      <c r="X3" s="137" t="n">
        <f aca="false">+W3+31</f>
        <v>36689</v>
      </c>
      <c r="Y3" s="137" t="n">
        <f aca="false">+X3+31</f>
        <v>36720</v>
      </c>
      <c r="Z3" s="137" t="n">
        <f aca="false">+Y3+31</f>
        <v>36751</v>
      </c>
      <c r="AA3" s="137" t="n">
        <f aca="false">+Z3+31</f>
        <v>36782</v>
      </c>
      <c r="AB3" s="137" t="n">
        <f aca="false">+AA3+31</f>
        <v>36813</v>
      </c>
      <c r="AC3" s="137" t="n">
        <f aca="false">+AB3+31</f>
        <v>36844</v>
      </c>
      <c r="AD3" s="137" t="n">
        <f aca="false">+AC3+31</f>
        <v>36875</v>
      </c>
      <c r="AE3" s="137" t="n">
        <f aca="false">+AD3+31</f>
        <v>36906</v>
      </c>
      <c r="AF3" s="137" t="n">
        <f aca="false">+AE3+31</f>
        <v>36937</v>
      </c>
      <c r="AG3" s="138" t="n">
        <f aca="false">+AF3+31</f>
        <v>36968</v>
      </c>
      <c r="AH3" s="137" t="n">
        <f aca="false">+AG3+31</f>
        <v>36999</v>
      </c>
      <c r="AI3" s="137" t="n">
        <f aca="false">+AH3+31</f>
        <v>37030</v>
      </c>
      <c r="AJ3" s="137" t="n">
        <f aca="false">+AI3+31</f>
        <v>37061</v>
      </c>
      <c r="AK3" s="137" t="n">
        <f aca="false">+AJ3+31</f>
        <v>37092</v>
      </c>
      <c r="AL3" s="137" t="n">
        <f aca="false">+AK3+31</f>
        <v>37123</v>
      </c>
      <c r="AM3" s="137" t="n">
        <f aca="false">+AL3+31</f>
        <v>37154</v>
      </c>
      <c r="AN3" s="137" t="n">
        <f aca="false">+AM3+31</f>
        <v>37185</v>
      </c>
      <c r="AO3" s="137" t="n">
        <f aca="false">+AN3+31</f>
        <v>37216</v>
      </c>
      <c r="AP3" s="137" t="n">
        <f aca="false">+AO3+31</f>
        <v>37247</v>
      </c>
      <c r="AQ3" s="137" t="n">
        <f aca="false">+AP3+31</f>
        <v>37278</v>
      </c>
      <c r="AR3" s="137" t="n">
        <f aca="false">+AQ3+31</f>
        <v>37309</v>
      </c>
      <c r="AS3" s="137" t="n">
        <f aca="false">+AR3+31</f>
        <v>37340</v>
      </c>
      <c r="AT3" s="137" t="n">
        <f aca="false">+AS3+31</f>
        <v>37371</v>
      </c>
      <c r="AU3" s="137" t="n">
        <f aca="false">+AT3+31</f>
        <v>37402</v>
      </c>
      <c r="AV3" s="137" t="n">
        <f aca="false">+AU3+31</f>
        <v>37433</v>
      </c>
      <c r="AW3" s="137" t="n">
        <f aca="false">+AV3+31</f>
        <v>37464</v>
      </c>
      <c r="AX3" s="137" t="n">
        <f aca="false">+AW3+31</f>
        <v>37495</v>
      </c>
      <c r="AY3" s="137" t="n">
        <f aca="false">+AX3+31</f>
        <v>37526</v>
      </c>
      <c r="AZ3" s="137" t="n">
        <f aca="false">+AY3+31</f>
        <v>37557</v>
      </c>
      <c r="BA3" s="137" t="n">
        <f aca="false">+AZ3+31</f>
        <v>37588</v>
      </c>
      <c r="BB3" s="137" t="n">
        <f aca="false">+BA3+31</f>
        <v>37619</v>
      </c>
      <c r="BC3" s="139" t="s">
        <v>138</v>
      </c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  <c r="IW3" s="134"/>
    </row>
    <row r="4" customFormat="false" ht="15" hidden="false" customHeight="true" outlineLevel="0" collapsed="false">
      <c r="A4" s="140" t="n">
        <v>1</v>
      </c>
      <c r="B4" s="141" t="str">
        <f aca="false">+'Detail by Turbine'!G7</f>
        <v>9FA STAG Power Islands</v>
      </c>
      <c r="C4" s="142" t="str">
        <f aca="false">+'Detail by Turbine'!S7</f>
        <v>Sale in Process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4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5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  <c r="IW4" s="146"/>
    </row>
    <row r="5" customFormat="false" ht="12.75" hidden="false" customHeight="false" outlineLevel="0" collapsed="false">
      <c r="A5" s="140"/>
      <c r="B5" s="147" t="s">
        <v>139</v>
      </c>
      <c r="C5" s="142"/>
      <c r="D5" s="148" t="n">
        <v>0</v>
      </c>
      <c r="E5" s="148" t="n">
        <v>0</v>
      </c>
      <c r="F5" s="148" t="n">
        <v>0</v>
      </c>
      <c r="G5" s="148" t="n">
        <v>0</v>
      </c>
      <c r="H5" s="148" t="n">
        <v>0</v>
      </c>
      <c r="I5" s="148" t="n">
        <v>0</v>
      </c>
      <c r="J5" s="148" t="n">
        <v>0</v>
      </c>
      <c r="K5" s="148" t="n">
        <v>0</v>
      </c>
      <c r="L5" s="148" t="n">
        <v>0</v>
      </c>
      <c r="M5" s="148" t="n">
        <v>0</v>
      </c>
      <c r="N5" s="148" t="n">
        <v>0</v>
      </c>
      <c r="O5" s="148" t="n">
        <v>0</v>
      </c>
      <c r="P5" s="148" t="n">
        <v>0</v>
      </c>
      <c r="Q5" s="148" t="n">
        <v>0</v>
      </c>
      <c r="R5" s="148" t="n">
        <v>0</v>
      </c>
      <c r="S5" s="148" t="n">
        <v>0</v>
      </c>
      <c r="T5" s="148" t="n">
        <v>0</v>
      </c>
      <c r="U5" s="148" t="n">
        <v>0</v>
      </c>
      <c r="V5" s="148" t="n">
        <v>0</v>
      </c>
      <c r="W5" s="148" t="n">
        <v>0</v>
      </c>
      <c r="X5" s="148" t="n">
        <v>0.1</v>
      </c>
      <c r="Y5" s="148" t="n">
        <v>0</v>
      </c>
      <c r="Z5" s="148" t="n">
        <v>0</v>
      </c>
      <c r="AA5" s="148" t="n">
        <v>0.23</v>
      </c>
      <c r="AB5" s="148" t="n">
        <v>0.05</v>
      </c>
      <c r="AC5" s="148" t="n">
        <v>0.05</v>
      </c>
      <c r="AD5" s="148" t="n">
        <v>0.05</v>
      </c>
      <c r="AE5" s="148" t="n">
        <v>0.05</v>
      </c>
      <c r="AF5" s="148" t="n">
        <v>0.05</v>
      </c>
      <c r="AG5" s="149" t="n">
        <v>0.04</v>
      </c>
      <c r="AH5" s="148" t="n">
        <v>0.03</v>
      </c>
      <c r="AI5" s="148" t="n">
        <v>0.03</v>
      </c>
      <c r="AJ5" s="148" t="n">
        <v>0.03</v>
      </c>
      <c r="AK5" s="148" t="n">
        <v>0.02</v>
      </c>
      <c r="AL5" s="148" t="n">
        <v>0.02</v>
      </c>
      <c r="AM5" s="148" t="n">
        <v>0.02</v>
      </c>
      <c r="AN5" s="148" t="n">
        <v>0.02</v>
      </c>
      <c r="AO5" s="148" t="n">
        <v>0.06</v>
      </c>
      <c r="AP5" s="148" t="n">
        <v>0.07</v>
      </c>
      <c r="AQ5" s="148" t="n">
        <v>0.06</v>
      </c>
      <c r="AR5" s="148" t="n">
        <v>0.01</v>
      </c>
      <c r="AS5" s="148" t="n">
        <v>0.01</v>
      </c>
      <c r="AT5" s="148" t="n">
        <v>0</v>
      </c>
      <c r="AU5" s="148" t="n">
        <v>0</v>
      </c>
      <c r="AV5" s="148" t="n">
        <v>0</v>
      </c>
      <c r="AW5" s="148" t="n">
        <v>0</v>
      </c>
      <c r="AX5" s="148" t="n">
        <v>0</v>
      </c>
      <c r="AY5" s="148" t="n">
        <v>0</v>
      </c>
      <c r="AZ5" s="148" t="n">
        <v>0</v>
      </c>
      <c r="BA5" s="148" t="n">
        <v>0</v>
      </c>
      <c r="BB5" s="148" t="n">
        <v>0</v>
      </c>
      <c r="BC5" s="150" t="n">
        <f aca="false">SUM(D5:BB5)</f>
        <v>1</v>
      </c>
      <c r="BD5" s="147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</row>
    <row r="6" customFormat="false" ht="12.75" hidden="false" customHeight="false" outlineLevel="0" collapsed="false">
      <c r="A6" s="140"/>
      <c r="B6" s="147" t="s">
        <v>140</v>
      </c>
      <c r="C6" s="142"/>
      <c r="D6" s="148" t="n">
        <f aca="false">D5</f>
        <v>0</v>
      </c>
      <c r="E6" s="148" t="n">
        <f aca="false">+D6+E5</f>
        <v>0</v>
      </c>
      <c r="F6" s="148" t="n">
        <f aca="false">+E6+F5</f>
        <v>0</v>
      </c>
      <c r="G6" s="148" t="n">
        <f aca="false">+F6+G5</f>
        <v>0</v>
      </c>
      <c r="H6" s="148" t="n">
        <f aca="false">+G6+H5</f>
        <v>0</v>
      </c>
      <c r="I6" s="148" t="n">
        <f aca="false">+H6+I5</f>
        <v>0</v>
      </c>
      <c r="J6" s="148" t="n">
        <f aca="false">+I6+J5</f>
        <v>0</v>
      </c>
      <c r="K6" s="148" t="n">
        <f aca="false">+J6+K5</f>
        <v>0</v>
      </c>
      <c r="L6" s="148" t="n">
        <f aca="false">+K6+L5</f>
        <v>0</v>
      </c>
      <c r="M6" s="148" t="n">
        <f aca="false">+L6+M5</f>
        <v>0</v>
      </c>
      <c r="N6" s="148" t="n">
        <f aca="false">+M6+N5</f>
        <v>0</v>
      </c>
      <c r="O6" s="148" t="n">
        <f aca="false">+N6+O5</f>
        <v>0</v>
      </c>
      <c r="P6" s="148" t="n">
        <f aca="false">+O6+P5</f>
        <v>0</v>
      </c>
      <c r="Q6" s="148" t="n">
        <f aca="false">+P6+Q5</f>
        <v>0</v>
      </c>
      <c r="R6" s="148" t="n">
        <f aca="false">+Q6+R5</f>
        <v>0</v>
      </c>
      <c r="S6" s="148" t="n">
        <f aca="false">+R6+S5</f>
        <v>0</v>
      </c>
      <c r="T6" s="148" t="n">
        <f aca="false">+S6+T5</f>
        <v>0</v>
      </c>
      <c r="U6" s="148" t="n">
        <f aca="false">+T6+U5</f>
        <v>0</v>
      </c>
      <c r="V6" s="148" t="n">
        <f aca="false">+U6+V5</f>
        <v>0</v>
      </c>
      <c r="W6" s="148" t="n">
        <f aca="false">+V6+W5</f>
        <v>0</v>
      </c>
      <c r="X6" s="148" t="n">
        <f aca="false">+W6+X5</f>
        <v>0.1</v>
      </c>
      <c r="Y6" s="148" t="n">
        <f aca="false">+X6+Y5</f>
        <v>0.1</v>
      </c>
      <c r="Z6" s="148" t="n">
        <f aca="false">+Y6+Z5</f>
        <v>0.1</v>
      </c>
      <c r="AA6" s="148" t="n">
        <f aca="false">+Z6+AA5</f>
        <v>0.33</v>
      </c>
      <c r="AB6" s="148" t="n">
        <f aca="false">+AA6+AB5</f>
        <v>0.38</v>
      </c>
      <c r="AC6" s="148" t="n">
        <f aca="false">+AB6+AC5</f>
        <v>0.43</v>
      </c>
      <c r="AD6" s="148" t="n">
        <f aca="false">+AC6+AD5</f>
        <v>0.48</v>
      </c>
      <c r="AE6" s="148" t="n">
        <f aca="false">+AD6+AE5</f>
        <v>0.53</v>
      </c>
      <c r="AF6" s="148" t="n">
        <f aca="false">+AE6+AF5</f>
        <v>0.58</v>
      </c>
      <c r="AG6" s="149" t="n">
        <f aca="false">+AF6+AG5</f>
        <v>0.62</v>
      </c>
      <c r="AH6" s="148" t="n">
        <f aca="false">+AG6+AH5</f>
        <v>0.65</v>
      </c>
      <c r="AI6" s="148" t="n">
        <f aca="false">+AH6+AI5</f>
        <v>0.68</v>
      </c>
      <c r="AJ6" s="148" t="n">
        <f aca="false">+AI6+AJ5</f>
        <v>0.71</v>
      </c>
      <c r="AK6" s="148" t="n">
        <f aca="false">+AJ6+AK5</f>
        <v>0.73</v>
      </c>
      <c r="AL6" s="148" t="n">
        <f aca="false">+AK6+AL5</f>
        <v>0.75</v>
      </c>
      <c r="AM6" s="148" t="n">
        <f aca="false">+AL6+AM5</f>
        <v>0.77</v>
      </c>
      <c r="AN6" s="148" t="n">
        <f aca="false">+AM6+AN5</f>
        <v>0.79</v>
      </c>
      <c r="AO6" s="148" t="n">
        <f aca="false">+AN6+AO5</f>
        <v>0.85</v>
      </c>
      <c r="AP6" s="148" t="n">
        <f aca="false">+AO6+AP5</f>
        <v>0.92</v>
      </c>
      <c r="AQ6" s="148" t="n">
        <f aca="false">+AP6+AQ5</f>
        <v>0.98</v>
      </c>
      <c r="AR6" s="148" t="n">
        <f aca="false">+AQ6+AR5</f>
        <v>0.99</v>
      </c>
      <c r="AS6" s="148" t="n">
        <f aca="false">+AR6+AS5</f>
        <v>1</v>
      </c>
      <c r="AT6" s="148" t="n">
        <f aca="false">+AS6+AT5</f>
        <v>1</v>
      </c>
      <c r="AU6" s="148" t="n">
        <f aca="false">+AT6+AU5</f>
        <v>1</v>
      </c>
      <c r="AV6" s="148" t="n">
        <f aca="false">+AU6+AV5</f>
        <v>1</v>
      </c>
      <c r="AW6" s="148" t="n">
        <f aca="false">+AV6+AW5</f>
        <v>1</v>
      </c>
      <c r="AX6" s="148" t="n">
        <f aca="false">+AW6+AX5</f>
        <v>1</v>
      </c>
      <c r="AY6" s="148" t="n">
        <f aca="false">+AX6+AY5</f>
        <v>1</v>
      </c>
      <c r="AZ6" s="148" t="n">
        <f aca="false">+AY6+AZ5</f>
        <v>1</v>
      </c>
      <c r="BA6" s="148" t="n">
        <f aca="false">+AZ6+BA5</f>
        <v>1</v>
      </c>
      <c r="BB6" s="148" t="n">
        <f aca="false">+BA6+BB5</f>
        <v>1</v>
      </c>
      <c r="BC6" s="150"/>
      <c r="BD6" s="147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</row>
    <row r="7" customFormat="false" ht="12.75" hidden="false" customHeight="false" outlineLevel="0" collapsed="false">
      <c r="A7" s="140"/>
      <c r="B7" s="147" t="s">
        <v>141</v>
      </c>
      <c r="C7" s="142"/>
      <c r="D7" s="148" t="n">
        <v>0</v>
      </c>
      <c r="E7" s="148" t="n">
        <v>0</v>
      </c>
      <c r="F7" s="148" t="n">
        <v>0</v>
      </c>
      <c r="G7" s="148" t="n">
        <v>0</v>
      </c>
      <c r="H7" s="148" t="n">
        <v>0</v>
      </c>
      <c r="I7" s="148" t="n">
        <v>0</v>
      </c>
      <c r="J7" s="148" t="n">
        <v>0</v>
      </c>
      <c r="K7" s="148" t="n">
        <v>0</v>
      </c>
      <c r="L7" s="148" t="n">
        <v>0</v>
      </c>
      <c r="M7" s="148" t="n">
        <v>0</v>
      </c>
      <c r="N7" s="148" t="n">
        <v>0</v>
      </c>
      <c r="O7" s="148" t="n">
        <v>0</v>
      </c>
      <c r="P7" s="148" t="n">
        <v>0</v>
      </c>
      <c r="Q7" s="148" t="n">
        <v>0</v>
      </c>
      <c r="R7" s="148" t="n">
        <v>0</v>
      </c>
      <c r="S7" s="148" t="n">
        <v>0</v>
      </c>
      <c r="T7" s="148" t="n">
        <v>0</v>
      </c>
      <c r="U7" s="148" t="n">
        <v>0</v>
      </c>
      <c r="V7" s="148" t="n">
        <f aca="false">V8-U8</f>
        <v>0.1</v>
      </c>
      <c r="W7" s="148" t="n">
        <f aca="false">W8-V8</f>
        <v>0.013</v>
      </c>
      <c r="X7" s="148" t="n">
        <f aca="false">X8-W8</f>
        <v>0.017</v>
      </c>
      <c r="Y7" s="148" t="n">
        <f aca="false">Y8-X8</f>
        <v>0.016</v>
      </c>
      <c r="Z7" s="148" t="n">
        <f aca="false">Z8-Y8</f>
        <v>0.027</v>
      </c>
      <c r="AA7" s="148" t="n">
        <f aca="false">AA8-Z8</f>
        <v>0.049</v>
      </c>
      <c r="AB7" s="148" t="n">
        <f aca="false">AB8-AA8</f>
        <v>0.059</v>
      </c>
      <c r="AC7" s="148" t="n">
        <f aca="false">AC8-AB8</f>
        <v>0.058</v>
      </c>
      <c r="AD7" s="148" t="n">
        <f aca="false">AD8-AC8</f>
        <v>0.05</v>
      </c>
      <c r="AE7" s="148" t="n">
        <f aca="false">AE8-AD8</f>
        <v>0.053</v>
      </c>
      <c r="AF7" s="148" t="n">
        <f aca="false">AF8-AE8</f>
        <v>0.054</v>
      </c>
      <c r="AG7" s="149" t="n">
        <f aca="false">AG8-AF8</f>
        <v>0.0530000000000001</v>
      </c>
      <c r="AH7" s="148" t="n">
        <f aca="false">AH8-AG8</f>
        <v>0.0409999999999999</v>
      </c>
      <c r="AI7" s="148" t="n">
        <f aca="false">AI8-AH8</f>
        <v>0.03</v>
      </c>
      <c r="AJ7" s="148" t="n">
        <f aca="false">AJ8-AI8</f>
        <v>0.032</v>
      </c>
      <c r="AK7" s="148" t="n">
        <f aca="false">AK8-AJ8</f>
        <v>0.018</v>
      </c>
      <c r="AL7" s="148" t="n">
        <f aca="false">AL8-AK8</f>
        <v>0.017</v>
      </c>
      <c r="AM7" s="148" t="n">
        <f aca="false">AM8-AL8</f>
        <v>0.0139999999999999</v>
      </c>
      <c r="AN7" s="148" t="n">
        <f aca="false">AN8-AM8</f>
        <v>0.012</v>
      </c>
      <c r="AO7" s="148" t="n">
        <f aca="false">AO8-AN8</f>
        <v>0.0960000000000001</v>
      </c>
      <c r="AP7" s="148" t="n">
        <f aca="false">AP8-AO8</f>
        <v>0.095</v>
      </c>
      <c r="AQ7" s="148" t="n">
        <f aca="false">AQ8-AP8</f>
        <v>0.092</v>
      </c>
      <c r="AR7" s="148" t="n">
        <f aca="false">AR8-AQ8</f>
        <v>0.004</v>
      </c>
      <c r="AS7" s="148" t="n">
        <f aca="false">AS8-AR8</f>
        <v>0</v>
      </c>
      <c r="AT7" s="148" t="n">
        <f aca="false">AT8-AS8</f>
        <v>0</v>
      </c>
      <c r="AU7" s="148" t="n">
        <f aca="false">AU8-AT8</f>
        <v>0</v>
      </c>
      <c r="AV7" s="148" t="n">
        <f aca="false">AV8-AU8</f>
        <v>0</v>
      </c>
      <c r="AW7" s="148" t="n">
        <f aca="false">AW8-AV8</f>
        <v>0</v>
      </c>
      <c r="AX7" s="148" t="n">
        <f aca="false">AX8-AW8</f>
        <v>0</v>
      </c>
      <c r="AY7" s="148" t="n">
        <f aca="false">AY8-AX8</f>
        <v>0</v>
      </c>
      <c r="AZ7" s="148" t="n">
        <f aca="false">AZ8-AY8</f>
        <v>0</v>
      </c>
      <c r="BA7" s="148" t="n">
        <f aca="false">BA8-AZ8</f>
        <v>0</v>
      </c>
      <c r="BB7" s="148" t="n">
        <f aca="false">BB8-BA8</f>
        <v>0</v>
      </c>
      <c r="BC7" s="150" t="n">
        <f aca="false">SUM(D7:BB7)</f>
        <v>1</v>
      </c>
      <c r="BD7" s="147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</row>
    <row r="8" customFormat="false" ht="12.75" hidden="false" customHeight="false" outlineLevel="0" collapsed="false">
      <c r="A8" s="140"/>
      <c r="B8" s="147" t="s">
        <v>142</v>
      </c>
      <c r="C8" s="142"/>
      <c r="D8" s="148" t="n">
        <f aca="false">D7</f>
        <v>0</v>
      </c>
      <c r="E8" s="148" t="n">
        <f aca="false">+D8+E7</f>
        <v>0</v>
      </c>
      <c r="F8" s="148" t="n">
        <f aca="false">+E8+F7</f>
        <v>0</v>
      </c>
      <c r="G8" s="148" t="n">
        <f aca="false">+F8+G7</f>
        <v>0</v>
      </c>
      <c r="H8" s="148" t="n">
        <f aca="false">+G8+H7</f>
        <v>0</v>
      </c>
      <c r="I8" s="148" t="n">
        <f aca="false">+H8+I7</f>
        <v>0</v>
      </c>
      <c r="J8" s="148" t="n">
        <f aca="false">+I8+J7</f>
        <v>0</v>
      </c>
      <c r="K8" s="148" t="n">
        <f aca="false">+J8+K7</f>
        <v>0</v>
      </c>
      <c r="L8" s="148" t="n">
        <f aca="false">+K8+L7</f>
        <v>0</v>
      </c>
      <c r="M8" s="148" t="n">
        <f aca="false">+L8+M7</f>
        <v>0</v>
      </c>
      <c r="N8" s="148" t="n">
        <f aca="false">+M8+N7</f>
        <v>0</v>
      </c>
      <c r="O8" s="148" t="n">
        <f aca="false">+N8+O7</f>
        <v>0</v>
      </c>
      <c r="P8" s="148" t="n">
        <f aca="false">+O8+P7</f>
        <v>0</v>
      </c>
      <c r="Q8" s="148" t="n">
        <f aca="false">+P8+Q7</f>
        <v>0</v>
      </c>
      <c r="R8" s="148" t="n">
        <f aca="false">+Q8+R7</f>
        <v>0</v>
      </c>
      <c r="S8" s="148" t="n">
        <f aca="false">+R8+S7</f>
        <v>0</v>
      </c>
      <c r="T8" s="148" t="n">
        <f aca="false">+S8+T7</f>
        <v>0</v>
      </c>
      <c r="U8" s="148" t="n">
        <f aca="false">+T8+U7</f>
        <v>0</v>
      </c>
      <c r="V8" s="148" t="n">
        <v>0.1</v>
      </c>
      <c r="W8" s="148" t="n">
        <v>0.113</v>
      </c>
      <c r="X8" s="148" t="n">
        <v>0.13</v>
      </c>
      <c r="Y8" s="148" t="n">
        <v>0.146</v>
      </c>
      <c r="Z8" s="148" t="n">
        <v>0.173</v>
      </c>
      <c r="AA8" s="148" t="n">
        <v>0.222</v>
      </c>
      <c r="AB8" s="148" t="n">
        <v>0.281</v>
      </c>
      <c r="AC8" s="148" t="n">
        <v>0.339</v>
      </c>
      <c r="AD8" s="148" t="n">
        <v>0.389</v>
      </c>
      <c r="AE8" s="148" t="n">
        <v>0.442</v>
      </c>
      <c r="AF8" s="148" t="n">
        <v>0.496</v>
      </c>
      <c r="AG8" s="149" t="n">
        <v>0.549</v>
      </c>
      <c r="AH8" s="148" t="n">
        <v>0.59</v>
      </c>
      <c r="AI8" s="148" t="n">
        <v>0.62</v>
      </c>
      <c r="AJ8" s="148" t="n">
        <v>0.652</v>
      </c>
      <c r="AK8" s="148" t="n">
        <v>0.67</v>
      </c>
      <c r="AL8" s="148" t="n">
        <v>0.687</v>
      </c>
      <c r="AM8" s="148" t="n">
        <v>0.701</v>
      </c>
      <c r="AN8" s="148" t="n">
        <v>0.713</v>
      </c>
      <c r="AO8" s="148" t="n">
        <v>0.809</v>
      </c>
      <c r="AP8" s="148" t="n">
        <v>0.904</v>
      </c>
      <c r="AQ8" s="148" t="n">
        <v>0.996</v>
      </c>
      <c r="AR8" s="148" t="n">
        <v>1</v>
      </c>
      <c r="AS8" s="148" t="n">
        <v>1</v>
      </c>
      <c r="AT8" s="148" t="n">
        <v>1</v>
      </c>
      <c r="AU8" s="148" t="n">
        <v>1</v>
      </c>
      <c r="AV8" s="148" t="n">
        <v>1</v>
      </c>
      <c r="AW8" s="148" t="n">
        <v>1</v>
      </c>
      <c r="AX8" s="148" t="n">
        <v>1</v>
      </c>
      <c r="AY8" s="148" t="n">
        <v>1</v>
      </c>
      <c r="AZ8" s="148" t="n">
        <v>1</v>
      </c>
      <c r="BA8" s="148" t="n">
        <v>1</v>
      </c>
      <c r="BB8" s="148" t="n">
        <v>1</v>
      </c>
      <c r="BC8" s="150"/>
      <c r="BD8" s="147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</row>
    <row r="9" customFormat="false" ht="12.75" hidden="false" customHeight="false" outlineLevel="0" collapsed="false">
      <c r="A9" s="140"/>
      <c r="B9" s="147"/>
      <c r="C9" s="152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9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50"/>
      <c r="BD9" s="147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</row>
    <row r="10" customFormat="false" ht="12.75" hidden="false" customHeight="false" outlineLevel="0" collapsed="false">
      <c r="A10" s="140"/>
      <c r="B10" s="153" t="s">
        <v>143</v>
      </c>
      <c r="C10" s="154" t="n">
        <f aca="false">250.25/3</f>
        <v>83.4166666666667</v>
      </c>
      <c r="D10" s="155" t="n">
        <f aca="false">+D6*$C10</f>
        <v>0</v>
      </c>
      <c r="E10" s="155" t="n">
        <f aca="false">+E6*$C10</f>
        <v>0</v>
      </c>
      <c r="F10" s="155" t="n">
        <f aca="false">+F6*$C10</f>
        <v>0</v>
      </c>
      <c r="G10" s="155" t="n">
        <f aca="false">+G6*$C10</f>
        <v>0</v>
      </c>
      <c r="H10" s="155" t="n">
        <f aca="false">+H6*$C10</f>
        <v>0</v>
      </c>
      <c r="I10" s="155" t="n">
        <f aca="false">+I6*$C10</f>
        <v>0</v>
      </c>
      <c r="J10" s="155" t="n">
        <f aca="false">+J6*$C10</f>
        <v>0</v>
      </c>
      <c r="K10" s="155" t="n">
        <f aca="false">+K6*$C10</f>
        <v>0</v>
      </c>
      <c r="L10" s="155" t="n">
        <f aca="false">+L6*$C10</f>
        <v>0</v>
      </c>
      <c r="M10" s="155" t="n">
        <f aca="false">+M6*$C10</f>
        <v>0</v>
      </c>
      <c r="N10" s="155" t="n">
        <f aca="false">+N6*$C10</f>
        <v>0</v>
      </c>
      <c r="O10" s="155" t="n">
        <f aca="false">+O6*$C10</f>
        <v>0</v>
      </c>
      <c r="P10" s="155" t="n">
        <f aca="false">+P6*$C10</f>
        <v>0</v>
      </c>
      <c r="Q10" s="155" t="n">
        <f aca="false">+Q6*$C10</f>
        <v>0</v>
      </c>
      <c r="R10" s="155" t="n">
        <f aca="false">+R6*$C10</f>
        <v>0</v>
      </c>
      <c r="S10" s="155" t="n">
        <f aca="false">+S6*$C10</f>
        <v>0</v>
      </c>
      <c r="T10" s="155" t="n">
        <f aca="false">+T6*$C10</f>
        <v>0</v>
      </c>
      <c r="U10" s="155" t="n">
        <f aca="false">+U6*$C10</f>
        <v>0</v>
      </c>
      <c r="V10" s="155" t="n">
        <f aca="false">+V6*$C10</f>
        <v>0</v>
      </c>
      <c r="W10" s="155" t="n">
        <f aca="false">+W6*$C10</f>
        <v>0</v>
      </c>
      <c r="X10" s="155" t="n">
        <f aca="false">+X6*$C10</f>
        <v>8.34166666666667</v>
      </c>
      <c r="Y10" s="155" t="n">
        <f aca="false">+Y6*$C10</f>
        <v>8.34166666666667</v>
      </c>
      <c r="Z10" s="155" t="n">
        <f aca="false">+Z6*$C10</f>
        <v>8.34166666666667</v>
      </c>
      <c r="AA10" s="155" t="n">
        <f aca="false">+AA6*$C10</f>
        <v>27.5275</v>
      </c>
      <c r="AB10" s="155" t="n">
        <f aca="false">+AB6*$C10</f>
        <v>31.6983333333333</v>
      </c>
      <c r="AC10" s="155" t="n">
        <f aca="false">+AC6*$C10</f>
        <v>35.8691666666667</v>
      </c>
      <c r="AD10" s="155" t="n">
        <f aca="false">+AD6*$C10</f>
        <v>40.04</v>
      </c>
      <c r="AE10" s="155" t="n">
        <f aca="false">+AE6*$C10</f>
        <v>44.2108333333333</v>
      </c>
      <c r="AF10" s="155" t="n">
        <f aca="false">+AF6*$C10</f>
        <v>48.3816666666667</v>
      </c>
      <c r="AG10" s="156" t="n">
        <f aca="false">+AG6*$C10</f>
        <v>51.7183333333334</v>
      </c>
      <c r="AH10" s="155" t="n">
        <f aca="false">+AH6*$C10</f>
        <v>54.2208333333333</v>
      </c>
      <c r="AI10" s="155" t="n">
        <f aca="false">+AI6*$C10</f>
        <v>56.7233333333334</v>
      </c>
      <c r="AJ10" s="155" t="n">
        <f aca="false">+AJ6*$C10</f>
        <v>59.2258333333334</v>
      </c>
      <c r="AK10" s="155" t="n">
        <f aca="false">+AK6*$C10</f>
        <v>60.8941666666667</v>
      </c>
      <c r="AL10" s="155" t="n">
        <f aca="false">+AL6*$C10</f>
        <v>62.5625</v>
      </c>
      <c r="AM10" s="155" t="n">
        <f aca="false">+AM6*$C10</f>
        <v>64.2308333333334</v>
      </c>
      <c r="AN10" s="155" t="n">
        <f aca="false">+AN6*$C10</f>
        <v>65.8991666666667</v>
      </c>
      <c r="AO10" s="155" t="n">
        <f aca="false">+AO6*$C10</f>
        <v>70.9041666666667</v>
      </c>
      <c r="AP10" s="155" t="n">
        <f aca="false">+AP6*$C10</f>
        <v>76.7433333333334</v>
      </c>
      <c r="AQ10" s="155" t="n">
        <f aca="false">+AQ6*$C10</f>
        <v>81.7483333333334</v>
      </c>
      <c r="AR10" s="155" t="n">
        <f aca="false">+AR6*$C10</f>
        <v>82.5825</v>
      </c>
      <c r="AS10" s="155" t="n">
        <f aca="false">+AS6*$C10</f>
        <v>83.4166666666667</v>
      </c>
      <c r="AT10" s="155" t="n">
        <f aca="false">+AT6*$C10</f>
        <v>83.4166666666667</v>
      </c>
      <c r="AU10" s="155" t="n">
        <f aca="false">+AU6*$C10</f>
        <v>83.4166666666667</v>
      </c>
      <c r="AV10" s="155" t="n">
        <f aca="false">+AV6*$C10</f>
        <v>83.4166666666667</v>
      </c>
      <c r="AW10" s="155" t="n">
        <f aca="false">+AW6*$C10</f>
        <v>83.4166666666667</v>
      </c>
      <c r="AX10" s="155" t="n">
        <f aca="false">+AX6*$C10</f>
        <v>83.4166666666667</v>
      </c>
      <c r="AY10" s="155" t="n">
        <f aca="false">+AY6*$C10</f>
        <v>83.4166666666667</v>
      </c>
      <c r="AZ10" s="155" t="n">
        <f aca="false">+AZ6*$C10</f>
        <v>83.4166666666667</v>
      </c>
      <c r="BA10" s="155" t="n">
        <f aca="false">+BA6*$C10</f>
        <v>83.4166666666667</v>
      </c>
      <c r="BB10" s="155" t="n">
        <f aca="false">+BB6*$C10</f>
        <v>83.4166666666667</v>
      </c>
      <c r="BC10" s="157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</row>
    <row r="11" customFormat="false" ht="13.5" hidden="false" customHeight="false" outlineLevel="0" collapsed="false">
      <c r="A11" s="140"/>
      <c r="B11" s="159" t="s">
        <v>144</v>
      </c>
      <c r="C11" s="160" t="str">
        <f aca="false">+'Detail by Turbine'!B7</f>
        <v>Tentative</v>
      </c>
      <c r="D11" s="161" t="n">
        <f aca="false">+D8*$C10</f>
        <v>0</v>
      </c>
      <c r="E11" s="161" t="n">
        <f aca="false">+E8*$C10</f>
        <v>0</v>
      </c>
      <c r="F11" s="161" t="n">
        <f aca="false">+F8*$C10</f>
        <v>0</v>
      </c>
      <c r="G11" s="161" t="n">
        <f aca="false">+G8*$C10</f>
        <v>0</v>
      </c>
      <c r="H11" s="161" t="n">
        <f aca="false">+H8*$C10</f>
        <v>0</v>
      </c>
      <c r="I11" s="161" t="n">
        <f aca="false">+I8*$C10</f>
        <v>0</v>
      </c>
      <c r="J11" s="161" t="n">
        <f aca="false">+J8*$C10</f>
        <v>0</v>
      </c>
      <c r="K11" s="161" t="n">
        <f aca="false">+K8*$C10</f>
        <v>0</v>
      </c>
      <c r="L11" s="161" t="n">
        <f aca="false">+L8*$C10</f>
        <v>0</v>
      </c>
      <c r="M11" s="161" t="n">
        <f aca="false">+M8*$C10</f>
        <v>0</v>
      </c>
      <c r="N11" s="161" t="n">
        <f aca="false">+N8*$C10</f>
        <v>0</v>
      </c>
      <c r="O11" s="161" t="n">
        <f aca="false">+O8*$C10</f>
        <v>0</v>
      </c>
      <c r="P11" s="161" t="n">
        <f aca="false">+P8*$C10</f>
        <v>0</v>
      </c>
      <c r="Q11" s="161" t="n">
        <f aca="false">+Q8*$C10</f>
        <v>0</v>
      </c>
      <c r="R11" s="161" t="n">
        <f aca="false">+R8*$C10</f>
        <v>0</v>
      </c>
      <c r="S11" s="161" t="n">
        <f aca="false">+S8*$C10</f>
        <v>0</v>
      </c>
      <c r="T11" s="161" t="n">
        <f aca="false">+T8*$C10</f>
        <v>0</v>
      </c>
      <c r="U11" s="161" t="n">
        <f aca="false">+U8*$C10</f>
        <v>0</v>
      </c>
      <c r="V11" s="161" t="n">
        <f aca="false">+V8*$C10</f>
        <v>8.34166666666667</v>
      </c>
      <c r="W11" s="161" t="n">
        <f aca="false">+W8*$C10</f>
        <v>9.42608333333333</v>
      </c>
      <c r="X11" s="161" t="n">
        <f aca="false">+X8*$C10</f>
        <v>10.8441666666667</v>
      </c>
      <c r="Y11" s="161" t="n">
        <f aca="false">+Y8*$C10</f>
        <v>12.1788333333333</v>
      </c>
      <c r="Z11" s="161" t="n">
        <f aca="false">+Z8*$C10</f>
        <v>14.4310833333333</v>
      </c>
      <c r="AA11" s="161" t="n">
        <f aca="false">+AA8*$C10</f>
        <v>18.5185</v>
      </c>
      <c r="AB11" s="161" t="n">
        <f aca="false">+AB8*$C10</f>
        <v>23.4400833333333</v>
      </c>
      <c r="AC11" s="161" t="n">
        <f aca="false">+AC8*$C10</f>
        <v>28.27825</v>
      </c>
      <c r="AD11" s="161" t="n">
        <f aca="false">+AD8*$C10</f>
        <v>32.4490833333333</v>
      </c>
      <c r="AE11" s="161" t="n">
        <f aca="false">+AE8*$C10</f>
        <v>36.8701666666667</v>
      </c>
      <c r="AF11" s="161" t="n">
        <f aca="false">+AF8*$C10</f>
        <v>41.3746666666667</v>
      </c>
      <c r="AG11" s="162" t="n">
        <f aca="false">+AG8*$C10</f>
        <v>45.79575</v>
      </c>
      <c r="AH11" s="161" t="n">
        <f aca="false">+AH8*$C10</f>
        <v>49.2158333333333</v>
      </c>
      <c r="AI11" s="161" t="n">
        <f aca="false">+AI8*$C10</f>
        <v>51.7183333333333</v>
      </c>
      <c r="AJ11" s="161" t="n">
        <f aca="false">+AJ8*$C10</f>
        <v>54.3876666666667</v>
      </c>
      <c r="AK11" s="161" t="n">
        <f aca="false">+AK8*$C10</f>
        <v>55.8891666666667</v>
      </c>
      <c r="AL11" s="161" t="n">
        <f aca="false">+AL8*$C10</f>
        <v>57.30725</v>
      </c>
      <c r="AM11" s="161" t="n">
        <f aca="false">+AM8*$C10</f>
        <v>58.4750833333333</v>
      </c>
      <c r="AN11" s="161" t="n">
        <f aca="false">+AN8*$C10</f>
        <v>59.4760833333333</v>
      </c>
      <c r="AO11" s="161" t="n">
        <f aca="false">+AO8*$C10</f>
        <v>67.4840833333333</v>
      </c>
      <c r="AP11" s="161" t="n">
        <f aca="false">+AP8*$C10</f>
        <v>75.4086666666667</v>
      </c>
      <c r="AQ11" s="161" t="n">
        <f aca="false">+AQ8*$C10</f>
        <v>83.083</v>
      </c>
      <c r="AR11" s="161" t="n">
        <f aca="false">+AR8*$C10</f>
        <v>83.4166666666667</v>
      </c>
      <c r="AS11" s="161" t="n">
        <f aca="false">+AS8*$C10</f>
        <v>83.4166666666667</v>
      </c>
      <c r="AT11" s="161" t="n">
        <f aca="false">+AT8*$C10</f>
        <v>83.4166666666667</v>
      </c>
      <c r="AU11" s="161" t="n">
        <f aca="false">+AU8*$C10</f>
        <v>83.4166666666667</v>
      </c>
      <c r="AV11" s="161" t="n">
        <f aca="false">+AV8*$C10</f>
        <v>83.4166666666667</v>
      </c>
      <c r="AW11" s="161" t="n">
        <f aca="false">+AW8*$C10</f>
        <v>83.4166666666667</v>
      </c>
      <c r="AX11" s="161" t="n">
        <f aca="false">+AX8*$C10</f>
        <v>83.4166666666667</v>
      </c>
      <c r="AY11" s="161" t="n">
        <f aca="false">+AY8*$C10</f>
        <v>83.4166666666667</v>
      </c>
      <c r="AZ11" s="161" t="n">
        <f aca="false">+AZ8*$C10</f>
        <v>83.4166666666667</v>
      </c>
      <c r="BA11" s="161" t="n">
        <f aca="false">+BA8*$C10</f>
        <v>83.4166666666667</v>
      </c>
      <c r="BB11" s="161" t="n">
        <f aca="false">+BB8*$C10</f>
        <v>83.4166666666667</v>
      </c>
      <c r="BC11" s="163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  <c r="IV11" s="159"/>
      <c r="IW11" s="159"/>
    </row>
    <row r="12" customFormat="false" ht="15" hidden="false" customHeight="true" outlineLevel="0" collapsed="false">
      <c r="A12" s="140" t="n">
        <f aca="false">+A4+1</f>
        <v>2</v>
      </c>
      <c r="B12" s="141" t="str">
        <f aca="false">+'Detail by Turbine'!G8</f>
        <v>9FA STAG Power Islands</v>
      </c>
      <c r="C12" s="142" t="str">
        <f aca="false">+'Detail by Turbine'!S8</f>
        <v>Sale in Process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4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5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6"/>
      <c r="IF12" s="146"/>
      <c r="IG12" s="146"/>
      <c r="IH12" s="146"/>
      <c r="II12" s="146"/>
      <c r="IJ12" s="146"/>
      <c r="IK12" s="146"/>
      <c r="IL12" s="146"/>
      <c r="IM12" s="146"/>
      <c r="IN12" s="146"/>
      <c r="IO12" s="146"/>
      <c r="IP12" s="146"/>
      <c r="IQ12" s="146"/>
      <c r="IR12" s="146"/>
      <c r="IS12" s="146"/>
      <c r="IT12" s="146"/>
      <c r="IU12" s="146"/>
      <c r="IV12" s="146"/>
      <c r="IW12" s="146"/>
    </row>
    <row r="13" customFormat="false" ht="12.75" hidden="false" customHeight="false" outlineLevel="0" collapsed="false">
      <c r="A13" s="140"/>
      <c r="B13" s="147" t="s">
        <v>139</v>
      </c>
      <c r="C13" s="142"/>
      <c r="D13" s="148" t="n">
        <v>0</v>
      </c>
      <c r="E13" s="148" t="n">
        <v>0</v>
      </c>
      <c r="F13" s="148" t="n">
        <v>0</v>
      </c>
      <c r="G13" s="148" t="n">
        <v>0</v>
      </c>
      <c r="H13" s="148" t="n">
        <v>0</v>
      </c>
      <c r="I13" s="148" t="n">
        <v>0</v>
      </c>
      <c r="J13" s="148" t="n">
        <v>0</v>
      </c>
      <c r="K13" s="148" t="n">
        <v>0</v>
      </c>
      <c r="L13" s="148" t="n">
        <v>0</v>
      </c>
      <c r="M13" s="148" t="n">
        <v>0</v>
      </c>
      <c r="N13" s="148" t="n">
        <v>0</v>
      </c>
      <c r="O13" s="148" t="n">
        <v>0</v>
      </c>
      <c r="P13" s="148" t="n">
        <v>0</v>
      </c>
      <c r="Q13" s="148" t="n">
        <v>0</v>
      </c>
      <c r="R13" s="148" t="n">
        <v>0</v>
      </c>
      <c r="S13" s="148" t="n">
        <v>0</v>
      </c>
      <c r="T13" s="148" t="n">
        <v>0</v>
      </c>
      <c r="U13" s="148" t="n">
        <v>0</v>
      </c>
      <c r="V13" s="148" t="n">
        <v>0</v>
      </c>
      <c r="W13" s="148" t="n">
        <v>0</v>
      </c>
      <c r="X13" s="148" t="n">
        <v>0.1</v>
      </c>
      <c r="Y13" s="148" t="n">
        <v>0</v>
      </c>
      <c r="Z13" s="148" t="n">
        <v>0</v>
      </c>
      <c r="AA13" s="148" t="n">
        <v>0.23</v>
      </c>
      <c r="AB13" s="148" t="n">
        <v>0.05</v>
      </c>
      <c r="AC13" s="148" t="n">
        <v>0.05</v>
      </c>
      <c r="AD13" s="148" t="n">
        <v>0.05</v>
      </c>
      <c r="AE13" s="148" t="n">
        <v>0.05</v>
      </c>
      <c r="AF13" s="148" t="n">
        <v>0.05</v>
      </c>
      <c r="AG13" s="149" t="n">
        <v>0.04</v>
      </c>
      <c r="AH13" s="148" t="n">
        <v>0.03</v>
      </c>
      <c r="AI13" s="148" t="n">
        <v>0.03</v>
      </c>
      <c r="AJ13" s="148" t="n">
        <v>0.03</v>
      </c>
      <c r="AK13" s="148" t="n">
        <v>0.02</v>
      </c>
      <c r="AL13" s="148" t="n">
        <v>0.02</v>
      </c>
      <c r="AM13" s="148" t="n">
        <v>0.02</v>
      </c>
      <c r="AN13" s="148" t="n">
        <v>0.02</v>
      </c>
      <c r="AO13" s="148" t="n">
        <v>0.06</v>
      </c>
      <c r="AP13" s="148" t="n">
        <v>0.07</v>
      </c>
      <c r="AQ13" s="148" t="n">
        <v>0.06</v>
      </c>
      <c r="AR13" s="148" t="n">
        <v>0.01</v>
      </c>
      <c r="AS13" s="148" t="n">
        <v>0.01</v>
      </c>
      <c r="AT13" s="148" t="n">
        <v>0</v>
      </c>
      <c r="AU13" s="148" t="n">
        <v>0</v>
      </c>
      <c r="AV13" s="148" t="n">
        <v>0</v>
      </c>
      <c r="AW13" s="148" t="n">
        <v>0</v>
      </c>
      <c r="AX13" s="148" t="n">
        <v>0</v>
      </c>
      <c r="AY13" s="148" t="n">
        <v>0</v>
      </c>
      <c r="AZ13" s="148" t="n">
        <v>0</v>
      </c>
      <c r="BA13" s="148" t="n">
        <v>0</v>
      </c>
      <c r="BB13" s="148" t="n">
        <v>0</v>
      </c>
      <c r="BC13" s="150" t="n">
        <f aca="false">SUM(D13:BB13)</f>
        <v>1</v>
      </c>
      <c r="BD13" s="147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  <c r="IP13" s="151"/>
      <c r="IQ13" s="151"/>
      <c r="IR13" s="151"/>
      <c r="IS13" s="151"/>
      <c r="IT13" s="151"/>
      <c r="IU13" s="151"/>
      <c r="IV13" s="151"/>
      <c r="IW13" s="151"/>
    </row>
    <row r="14" customFormat="false" ht="12.75" hidden="false" customHeight="false" outlineLevel="0" collapsed="false">
      <c r="A14" s="140"/>
      <c r="B14" s="147" t="s">
        <v>140</v>
      </c>
      <c r="C14" s="142"/>
      <c r="D14" s="148" t="n">
        <f aca="false">D13</f>
        <v>0</v>
      </c>
      <c r="E14" s="148" t="n">
        <f aca="false">+D14+E13</f>
        <v>0</v>
      </c>
      <c r="F14" s="148" t="n">
        <f aca="false">+E14+F13</f>
        <v>0</v>
      </c>
      <c r="G14" s="148" t="n">
        <f aca="false">+F14+G13</f>
        <v>0</v>
      </c>
      <c r="H14" s="148" t="n">
        <f aca="false">+G14+H13</f>
        <v>0</v>
      </c>
      <c r="I14" s="148" t="n">
        <f aca="false">+H14+I13</f>
        <v>0</v>
      </c>
      <c r="J14" s="148" t="n">
        <f aca="false">+I14+J13</f>
        <v>0</v>
      </c>
      <c r="K14" s="148" t="n">
        <f aca="false">+J14+K13</f>
        <v>0</v>
      </c>
      <c r="L14" s="148" t="n">
        <f aca="false">+K14+L13</f>
        <v>0</v>
      </c>
      <c r="M14" s="148" t="n">
        <f aca="false">+L14+M13</f>
        <v>0</v>
      </c>
      <c r="N14" s="148" t="n">
        <f aca="false">+M14+N13</f>
        <v>0</v>
      </c>
      <c r="O14" s="148" t="n">
        <f aca="false">+N14+O13</f>
        <v>0</v>
      </c>
      <c r="P14" s="148" t="n">
        <f aca="false">+O14+P13</f>
        <v>0</v>
      </c>
      <c r="Q14" s="148" t="n">
        <f aca="false">+P14+Q13</f>
        <v>0</v>
      </c>
      <c r="R14" s="148" t="n">
        <f aca="false">+Q14+R13</f>
        <v>0</v>
      </c>
      <c r="S14" s="148" t="n">
        <f aca="false">+R14+S13</f>
        <v>0</v>
      </c>
      <c r="T14" s="148" t="n">
        <f aca="false">+S14+T13</f>
        <v>0</v>
      </c>
      <c r="U14" s="148" t="n">
        <f aca="false">+T14+U13</f>
        <v>0</v>
      </c>
      <c r="V14" s="148" t="n">
        <f aca="false">+U14+V13</f>
        <v>0</v>
      </c>
      <c r="W14" s="148" t="n">
        <f aca="false">+V14+W13</f>
        <v>0</v>
      </c>
      <c r="X14" s="148" t="n">
        <f aca="false">+W14+X13</f>
        <v>0.1</v>
      </c>
      <c r="Y14" s="148" t="n">
        <f aca="false">+X14+Y13</f>
        <v>0.1</v>
      </c>
      <c r="Z14" s="148" t="n">
        <f aca="false">+Y14+Z13</f>
        <v>0.1</v>
      </c>
      <c r="AA14" s="148" t="n">
        <f aca="false">+Z14+AA13</f>
        <v>0.33</v>
      </c>
      <c r="AB14" s="148" t="n">
        <f aca="false">+AA14+AB13</f>
        <v>0.38</v>
      </c>
      <c r="AC14" s="148" t="n">
        <f aca="false">+AB14+AC13</f>
        <v>0.43</v>
      </c>
      <c r="AD14" s="148" t="n">
        <f aca="false">+AC14+AD13</f>
        <v>0.48</v>
      </c>
      <c r="AE14" s="148" t="n">
        <f aca="false">+AD14+AE13</f>
        <v>0.53</v>
      </c>
      <c r="AF14" s="148" t="n">
        <f aca="false">+AE14+AF13</f>
        <v>0.58</v>
      </c>
      <c r="AG14" s="149" t="n">
        <f aca="false">+AF14+AG13</f>
        <v>0.62</v>
      </c>
      <c r="AH14" s="148" t="n">
        <f aca="false">+AG14+AH13</f>
        <v>0.65</v>
      </c>
      <c r="AI14" s="148" t="n">
        <f aca="false">+AH14+AI13</f>
        <v>0.68</v>
      </c>
      <c r="AJ14" s="148" t="n">
        <f aca="false">+AI14+AJ13</f>
        <v>0.71</v>
      </c>
      <c r="AK14" s="148" t="n">
        <f aca="false">+AJ14+AK13</f>
        <v>0.73</v>
      </c>
      <c r="AL14" s="148" t="n">
        <f aca="false">+AK14+AL13</f>
        <v>0.75</v>
      </c>
      <c r="AM14" s="148" t="n">
        <f aca="false">+AL14+AM13</f>
        <v>0.77</v>
      </c>
      <c r="AN14" s="148" t="n">
        <f aca="false">+AM14+AN13</f>
        <v>0.79</v>
      </c>
      <c r="AO14" s="148" t="n">
        <f aca="false">+AN14+AO13</f>
        <v>0.85</v>
      </c>
      <c r="AP14" s="148" t="n">
        <f aca="false">+AO14+AP13</f>
        <v>0.92</v>
      </c>
      <c r="AQ14" s="148" t="n">
        <f aca="false">+AP14+AQ13</f>
        <v>0.98</v>
      </c>
      <c r="AR14" s="148" t="n">
        <f aca="false">+AQ14+AR13</f>
        <v>0.99</v>
      </c>
      <c r="AS14" s="148" t="n">
        <f aca="false">+AR14+AS13</f>
        <v>1</v>
      </c>
      <c r="AT14" s="148" t="n">
        <f aca="false">+AS14+AT13</f>
        <v>1</v>
      </c>
      <c r="AU14" s="148" t="n">
        <f aca="false">+AT14+AU13</f>
        <v>1</v>
      </c>
      <c r="AV14" s="148" t="n">
        <f aca="false">+AU14+AV13</f>
        <v>1</v>
      </c>
      <c r="AW14" s="148" t="n">
        <f aca="false">+AV14+AW13</f>
        <v>1</v>
      </c>
      <c r="AX14" s="148" t="n">
        <f aca="false">+AW14+AX13</f>
        <v>1</v>
      </c>
      <c r="AY14" s="148" t="n">
        <f aca="false">+AX14+AY13</f>
        <v>1</v>
      </c>
      <c r="AZ14" s="148" t="n">
        <f aca="false">+AY14+AZ13</f>
        <v>1</v>
      </c>
      <c r="BA14" s="148" t="n">
        <f aca="false">+AZ14+BA13</f>
        <v>1</v>
      </c>
      <c r="BB14" s="148" t="n">
        <f aca="false">+BA14+BB13</f>
        <v>1</v>
      </c>
      <c r="BC14" s="150"/>
      <c r="BD14" s="147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  <c r="IP14" s="151"/>
      <c r="IQ14" s="151"/>
      <c r="IR14" s="151"/>
      <c r="IS14" s="151"/>
      <c r="IT14" s="151"/>
      <c r="IU14" s="151"/>
      <c r="IV14" s="151"/>
      <c r="IW14" s="151"/>
    </row>
    <row r="15" customFormat="false" ht="12.75" hidden="false" customHeight="false" outlineLevel="0" collapsed="false">
      <c r="A15" s="140"/>
      <c r="B15" s="147" t="s">
        <v>141</v>
      </c>
      <c r="C15" s="142"/>
      <c r="D15" s="148" t="n">
        <v>0</v>
      </c>
      <c r="E15" s="148" t="n">
        <v>0</v>
      </c>
      <c r="F15" s="148" t="n">
        <v>0</v>
      </c>
      <c r="G15" s="148" t="n">
        <v>0</v>
      </c>
      <c r="H15" s="148" t="n">
        <v>0</v>
      </c>
      <c r="I15" s="148" t="n">
        <v>0</v>
      </c>
      <c r="J15" s="148" t="n">
        <v>0</v>
      </c>
      <c r="K15" s="148" t="n">
        <v>0</v>
      </c>
      <c r="L15" s="148" t="n">
        <v>0</v>
      </c>
      <c r="M15" s="148" t="n">
        <v>0</v>
      </c>
      <c r="N15" s="148" t="n">
        <v>0</v>
      </c>
      <c r="O15" s="148" t="n">
        <v>0</v>
      </c>
      <c r="P15" s="148" t="n">
        <v>0</v>
      </c>
      <c r="Q15" s="148" t="n">
        <v>0</v>
      </c>
      <c r="R15" s="148" t="n">
        <v>0</v>
      </c>
      <c r="S15" s="148" t="n">
        <v>0</v>
      </c>
      <c r="T15" s="148" t="n">
        <v>0</v>
      </c>
      <c r="U15" s="148" t="n">
        <v>0</v>
      </c>
      <c r="V15" s="148" t="n">
        <f aca="false">V16-U16</f>
        <v>0.1</v>
      </c>
      <c r="W15" s="148" t="n">
        <f aca="false">W16-V16</f>
        <v>0.013</v>
      </c>
      <c r="X15" s="148" t="n">
        <f aca="false">X16-W16</f>
        <v>0.017</v>
      </c>
      <c r="Y15" s="148" t="n">
        <f aca="false">Y16-X16</f>
        <v>0.016</v>
      </c>
      <c r="Z15" s="148" t="n">
        <f aca="false">Z16-Y16</f>
        <v>0.027</v>
      </c>
      <c r="AA15" s="148" t="n">
        <f aca="false">AA16-Z16</f>
        <v>0.049</v>
      </c>
      <c r="AB15" s="148" t="n">
        <f aca="false">AB16-AA16</f>
        <v>0.059</v>
      </c>
      <c r="AC15" s="148" t="n">
        <f aca="false">AC16-AB16</f>
        <v>0.058</v>
      </c>
      <c r="AD15" s="148" t="n">
        <f aca="false">AD16-AC16</f>
        <v>0.05</v>
      </c>
      <c r="AE15" s="148" t="n">
        <f aca="false">AE16-AD16</f>
        <v>0.053</v>
      </c>
      <c r="AF15" s="148" t="n">
        <f aca="false">AF16-AE16</f>
        <v>0.054</v>
      </c>
      <c r="AG15" s="149" t="n">
        <f aca="false">AG16-AF16</f>
        <v>0.0530000000000001</v>
      </c>
      <c r="AH15" s="148" t="n">
        <f aca="false">AH16-AG16</f>
        <v>0.0409999999999999</v>
      </c>
      <c r="AI15" s="148" t="n">
        <f aca="false">AI16-AH16</f>
        <v>0.03</v>
      </c>
      <c r="AJ15" s="148" t="n">
        <f aca="false">AJ16-AI16</f>
        <v>0.032</v>
      </c>
      <c r="AK15" s="148" t="n">
        <f aca="false">AK16-AJ16</f>
        <v>0.018</v>
      </c>
      <c r="AL15" s="148" t="n">
        <f aca="false">AL16-AK16</f>
        <v>0.017</v>
      </c>
      <c r="AM15" s="148" t="n">
        <f aca="false">AM16-AL16</f>
        <v>0.0139999999999999</v>
      </c>
      <c r="AN15" s="148" t="n">
        <f aca="false">AN16-AM16</f>
        <v>0.012</v>
      </c>
      <c r="AO15" s="148" t="n">
        <f aca="false">AO16-AN16</f>
        <v>0.0960000000000001</v>
      </c>
      <c r="AP15" s="148" t="n">
        <f aca="false">AP16-AO16</f>
        <v>0.095</v>
      </c>
      <c r="AQ15" s="148" t="n">
        <f aca="false">AQ16-AP16</f>
        <v>0.092</v>
      </c>
      <c r="AR15" s="148" t="n">
        <f aca="false">AR16-AQ16</f>
        <v>0.004</v>
      </c>
      <c r="AS15" s="148" t="n">
        <f aca="false">AS16-AR16</f>
        <v>0</v>
      </c>
      <c r="AT15" s="148" t="n">
        <f aca="false">AT16-AS16</f>
        <v>0</v>
      </c>
      <c r="AU15" s="148" t="n">
        <f aca="false">AU16-AT16</f>
        <v>0</v>
      </c>
      <c r="AV15" s="148" t="n">
        <f aca="false">AV16-AU16</f>
        <v>0</v>
      </c>
      <c r="AW15" s="148" t="n">
        <f aca="false">AW16-AV16</f>
        <v>0</v>
      </c>
      <c r="AX15" s="148" t="n">
        <f aca="false">AX16-AW16</f>
        <v>0</v>
      </c>
      <c r="AY15" s="148" t="n">
        <f aca="false">AY16-AX16</f>
        <v>0</v>
      </c>
      <c r="AZ15" s="148" t="n">
        <f aca="false">AZ16-AY16</f>
        <v>0</v>
      </c>
      <c r="BA15" s="148" t="n">
        <f aca="false">BA16-AZ16</f>
        <v>0</v>
      </c>
      <c r="BB15" s="148" t="n">
        <f aca="false">BB16-BA16</f>
        <v>0</v>
      </c>
      <c r="BC15" s="150" t="n">
        <f aca="false">SUM(D15:BB15)</f>
        <v>1</v>
      </c>
      <c r="BD15" s="147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151"/>
      <c r="FE15" s="151"/>
      <c r="FF15" s="151"/>
      <c r="FG15" s="151"/>
      <c r="FH15" s="151"/>
      <c r="FI15" s="151"/>
      <c r="FJ15" s="151"/>
      <c r="FK15" s="151"/>
      <c r="FL15" s="151"/>
      <c r="FM15" s="151"/>
      <c r="FN15" s="151"/>
      <c r="FO15" s="151"/>
      <c r="FP15" s="151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51"/>
      <c r="IO15" s="151"/>
      <c r="IP15" s="151"/>
      <c r="IQ15" s="151"/>
      <c r="IR15" s="151"/>
      <c r="IS15" s="151"/>
      <c r="IT15" s="151"/>
      <c r="IU15" s="151"/>
      <c r="IV15" s="151"/>
      <c r="IW15" s="151"/>
    </row>
    <row r="16" customFormat="false" ht="12.75" hidden="false" customHeight="false" outlineLevel="0" collapsed="false">
      <c r="A16" s="140"/>
      <c r="B16" s="147" t="s">
        <v>142</v>
      </c>
      <c r="C16" s="142"/>
      <c r="D16" s="148" t="n">
        <f aca="false">D15</f>
        <v>0</v>
      </c>
      <c r="E16" s="148" t="n">
        <f aca="false">+D16+E15</f>
        <v>0</v>
      </c>
      <c r="F16" s="148" t="n">
        <f aca="false">+E16+F15</f>
        <v>0</v>
      </c>
      <c r="G16" s="148" t="n">
        <f aca="false">+F16+G15</f>
        <v>0</v>
      </c>
      <c r="H16" s="148" t="n">
        <f aca="false">+G16+H15</f>
        <v>0</v>
      </c>
      <c r="I16" s="148" t="n">
        <f aca="false">+H16+I15</f>
        <v>0</v>
      </c>
      <c r="J16" s="148" t="n">
        <f aca="false">+I16+J15</f>
        <v>0</v>
      </c>
      <c r="K16" s="148" t="n">
        <f aca="false">+J16+K15</f>
        <v>0</v>
      </c>
      <c r="L16" s="148" t="n">
        <f aca="false">+K16+L15</f>
        <v>0</v>
      </c>
      <c r="M16" s="148" t="n">
        <f aca="false">+L16+M15</f>
        <v>0</v>
      </c>
      <c r="N16" s="148" t="n">
        <f aca="false">+M16+N15</f>
        <v>0</v>
      </c>
      <c r="O16" s="148" t="n">
        <f aca="false">+N16+O15</f>
        <v>0</v>
      </c>
      <c r="P16" s="148" t="n">
        <f aca="false">+O16+P15</f>
        <v>0</v>
      </c>
      <c r="Q16" s="148" t="n">
        <f aca="false">+P16+Q15</f>
        <v>0</v>
      </c>
      <c r="R16" s="148" t="n">
        <f aca="false">+Q16+R15</f>
        <v>0</v>
      </c>
      <c r="S16" s="148" t="n">
        <f aca="false">+R16+S15</f>
        <v>0</v>
      </c>
      <c r="T16" s="148" t="n">
        <f aca="false">+S16+T15</f>
        <v>0</v>
      </c>
      <c r="U16" s="148" t="n">
        <f aca="false">+T16+U15</f>
        <v>0</v>
      </c>
      <c r="V16" s="148" t="n">
        <v>0.1</v>
      </c>
      <c r="W16" s="148" t="n">
        <v>0.113</v>
      </c>
      <c r="X16" s="148" t="n">
        <v>0.13</v>
      </c>
      <c r="Y16" s="148" t="n">
        <v>0.146</v>
      </c>
      <c r="Z16" s="148" t="n">
        <v>0.173</v>
      </c>
      <c r="AA16" s="148" t="n">
        <v>0.222</v>
      </c>
      <c r="AB16" s="148" t="n">
        <v>0.281</v>
      </c>
      <c r="AC16" s="148" t="n">
        <v>0.339</v>
      </c>
      <c r="AD16" s="148" t="n">
        <v>0.389</v>
      </c>
      <c r="AE16" s="148" t="n">
        <v>0.442</v>
      </c>
      <c r="AF16" s="148" t="n">
        <v>0.496</v>
      </c>
      <c r="AG16" s="149" t="n">
        <v>0.549</v>
      </c>
      <c r="AH16" s="148" t="n">
        <v>0.59</v>
      </c>
      <c r="AI16" s="148" t="n">
        <v>0.62</v>
      </c>
      <c r="AJ16" s="148" t="n">
        <v>0.652</v>
      </c>
      <c r="AK16" s="148" t="n">
        <v>0.67</v>
      </c>
      <c r="AL16" s="148" t="n">
        <v>0.687</v>
      </c>
      <c r="AM16" s="148" t="n">
        <v>0.701</v>
      </c>
      <c r="AN16" s="148" t="n">
        <v>0.713</v>
      </c>
      <c r="AO16" s="148" t="n">
        <v>0.809</v>
      </c>
      <c r="AP16" s="148" t="n">
        <v>0.904</v>
      </c>
      <c r="AQ16" s="148" t="n">
        <v>0.996</v>
      </c>
      <c r="AR16" s="148" t="n">
        <v>1</v>
      </c>
      <c r="AS16" s="148" t="n">
        <v>1</v>
      </c>
      <c r="AT16" s="148" t="n">
        <v>1</v>
      </c>
      <c r="AU16" s="148" t="n">
        <v>1</v>
      </c>
      <c r="AV16" s="148" t="n">
        <v>1</v>
      </c>
      <c r="AW16" s="148" t="n">
        <v>1</v>
      </c>
      <c r="AX16" s="148" t="n">
        <v>1</v>
      </c>
      <c r="AY16" s="148" t="n">
        <v>1</v>
      </c>
      <c r="AZ16" s="148" t="n">
        <v>1</v>
      </c>
      <c r="BA16" s="148" t="n">
        <v>1</v>
      </c>
      <c r="BB16" s="148" t="n">
        <v>1</v>
      </c>
      <c r="BC16" s="150"/>
      <c r="BD16" s="147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12.75" hidden="false" customHeight="false" outlineLevel="0" collapsed="false">
      <c r="A17" s="140"/>
      <c r="B17" s="147"/>
      <c r="C17" s="152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9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50"/>
      <c r="BD17" s="147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151"/>
      <c r="FE17" s="151"/>
      <c r="FF17" s="151"/>
      <c r="FG17" s="151"/>
      <c r="FH17" s="151"/>
      <c r="FI17" s="151"/>
      <c r="FJ17" s="151"/>
      <c r="FK17" s="151"/>
      <c r="FL17" s="151"/>
      <c r="FM17" s="151"/>
      <c r="FN17" s="151"/>
      <c r="FO17" s="151"/>
      <c r="FP17" s="151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  <c r="HV17" s="151"/>
      <c r="HW17" s="151"/>
      <c r="HX17" s="151"/>
      <c r="HY17" s="151"/>
      <c r="HZ17" s="151"/>
      <c r="IA17" s="151"/>
      <c r="IB17" s="151"/>
      <c r="IC17" s="151"/>
      <c r="ID17" s="151"/>
      <c r="IE17" s="151"/>
      <c r="IF17" s="151"/>
      <c r="IG17" s="151"/>
      <c r="IH17" s="151"/>
      <c r="II17" s="151"/>
      <c r="IJ17" s="151"/>
      <c r="IK17" s="151"/>
      <c r="IL17" s="151"/>
      <c r="IM17" s="151"/>
      <c r="IN17" s="151"/>
      <c r="IO17" s="151"/>
      <c r="IP17" s="151"/>
      <c r="IQ17" s="151"/>
      <c r="IR17" s="151"/>
      <c r="IS17" s="151"/>
      <c r="IT17" s="151"/>
      <c r="IU17" s="151"/>
      <c r="IV17" s="151"/>
      <c r="IW17" s="151"/>
    </row>
    <row r="18" customFormat="false" ht="12.75" hidden="false" customHeight="false" outlineLevel="0" collapsed="false">
      <c r="A18" s="140"/>
      <c r="B18" s="153" t="s">
        <v>143</v>
      </c>
      <c r="C18" s="154" t="n">
        <f aca="false">250.25/3</f>
        <v>83.4166666666667</v>
      </c>
      <c r="D18" s="155" t="n">
        <f aca="false">+D14*$C18</f>
        <v>0</v>
      </c>
      <c r="E18" s="155" t="n">
        <f aca="false">+E14*$C18</f>
        <v>0</v>
      </c>
      <c r="F18" s="155" t="n">
        <f aca="false">+F14*$C18</f>
        <v>0</v>
      </c>
      <c r="G18" s="155" t="n">
        <f aca="false">+G14*$C18</f>
        <v>0</v>
      </c>
      <c r="H18" s="155" t="n">
        <f aca="false">+H14*$C18</f>
        <v>0</v>
      </c>
      <c r="I18" s="155" t="n">
        <f aca="false">+I14*$C18</f>
        <v>0</v>
      </c>
      <c r="J18" s="155" t="n">
        <f aca="false">+J14*$C18</f>
        <v>0</v>
      </c>
      <c r="K18" s="155" t="n">
        <f aca="false">+K14*$C18</f>
        <v>0</v>
      </c>
      <c r="L18" s="155" t="n">
        <f aca="false">+L14*$C18</f>
        <v>0</v>
      </c>
      <c r="M18" s="155" t="n">
        <f aca="false">+M14*$C18</f>
        <v>0</v>
      </c>
      <c r="N18" s="155" t="n">
        <f aca="false">+N14*$C18</f>
        <v>0</v>
      </c>
      <c r="O18" s="155" t="n">
        <f aca="false">+O14*$C18</f>
        <v>0</v>
      </c>
      <c r="P18" s="155" t="n">
        <f aca="false">+P14*$C18</f>
        <v>0</v>
      </c>
      <c r="Q18" s="155" t="n">
        <f aca="false">+Q14*$C18</f>
        <v>0</v>
      </c>
      <c r="R18" s="155" t="n">
        <f aca="false">+R14*$C18</f>
        <v>0</v>
      </c>
      <c r="S18" s="155" t="n">
        <f aca="false">+S14*$C18</f>
        <v>0</v>
      </c>
      <c r="T18" s="155" t="n">
        <f aca="false">+T14*$C18</f>
        <v>0</v>
      </c>
      <c r="U18" s="155" t="n">
        <f aca="false">+U14*$C18</f>
        <v>0</v>
      </c>
      <c r="V18" s="155" t="n">
        <f aca="false">+V14*$C18</f>
        <v>0</v>
      </c>
      <c r="W18" s="155" t="n">
        <f aca="false">+W14*$C18</f>
        <v>0</v>
      </c>
      <c r="X18" s="155" t="n">
        <f aca="false">+X14*$C18</f>
        <v>8.34166666666667</v>
      </c>
      <c r="Y18" s="155" t="n">
        <f aca="false">+Y14*$C18</f>
        <v>8.34166666666667</v>
      </c>
      <c r="Z18" s="155" t="n">
        <f aca="false">+Z14*$C18</f>
        <v>8.34166666666667</v>
      </c>
      <c r="AA18" s="155" t="n">
        <f aca="false">+AA14*$C18</f>
        <v>27.5275</v>
      </c>
      <c r="AB18" s="155" t="n">
        <f aca="false">+AB14*$C18</f>
        <v>31.6983333333333</v>
      </c>
      <c r="AC18" s="155" t="n">
        <f aca="false">+AC14*$C18</f>
        <v>35.8691666666667</v>
      </c>
      <c r="AD18" s="155" t="n">
        <f aca="false">+AD14*$C18</f>
        <v>40.04</v>
      </c>
      <c r="AE18" s="155" t="n">
        <f aca="false">+AE14*$C18</f>
        <v>44.2108333333333</v>
      </c>
      <c r="AF18" s="155" t="n">
        <f aca="false">+AF14*$C18</f>
        <v>48.3816666666667</v>
      </c>
      <c r="AG18" s="156" t="n">
        <f aca="false">+AG14*$C18</f>
        <v>51.7183333333334</v>
      </c>
      <c r="AH18" s="155" t="n">
        <f aca="false">+AH14*$C18</f>
        <v>54.2208333333333</v>
      </c>
      <c r="AI18" s="155" t="n">
        <f aca="false">+AI14*$C18</f>
        <v>56.7233333333334</v>
      </c>
      <c r="AJ18" s="155" t="n">
        <f aca="false">+AJ14*$C18</f>
        <v>59.2258333333334</v>
      </c>
      <c r="AK18" s="155" t="n">
        <f aca="false">+AK14*$C18</f>
        <v>60.8941666666667</v>
      </c>
      <c r="AL18" s="155" t="n">
        <f aca="false">+AL14*$C18</f>
        <v>62.5625</v>
      </c>
      <c r="AM18" s="155" t="n">
        <f aca="false">+AM14*$C18</f>
        <v>64.2308333333334</v>
      </c>
      <c r="AN18" s="155" t="n">
        <f aca="false">+AN14*$C18</f>
        <v>65.8991666666667</v>
      </c>
      <c r="AO18" s="155" t="n">
        <f aca="false">+AO14*$C18</f>
        <v>70.9041666666667</v>
      </c>
      <c r="AP18" s="155" t="n">
        <f aca="false">+AP14*$C18</f>
        <v>76.7433333333334</v>
      </c>
      <c r="AQ18" s="155" t="n">
        <f aca="false">+AQ14*$C18</f>
        <v>81.7483333333334</v>
      </c>
      <c r="AR18" s="155" t="n">
        <f aca="false">+AR14*$C18</f>
        <v>82.5825</v>
      </c>
      <c r="AS18" s="155" t="n">
        <f aca="false">+AS14*$C18</f>
        <v>83.4166666666667</v>
      </c>
      <c r="AT18" s="155" t="n">
        <f aca="false">+AT14*$C18</f>
        <v>83.4166666666667</v>
      </c>
      <c r="AU18" s="155" t="n">
        <f aca="false">+AU14*$C18</f>
        <v>83.4166666666667</v>
      </c>
      <c r="AV18" s="155" t="n">
        <f aca="false">+AV14*$C18</f>
        <v>83.4166666666667</v>
      </c>
      <c r="AW18" s="155" t="n">
        <f aca="false">+AW14*$C18</f>
        <v>83.4166666666667</v>
      </c>
      <c r="AX18" s="155" t="n">
        <f aca="false">+AX14*$C18</f>
        <v>83.4166666666667</v>
      </c>
      <c r="AY18" s="155" t="n">
        <f aca="false">+AY14*$C18</f>
        <v>83.4166666666667</v>
      </c>
      <c r="AZ18" s="155" t="n">
        <f aca="false">+AZ14*$C18</f>
        <v>83.4166666666667</v>
      </c>
      <c r="BA18" s="155" t="n">
        <f aca="false">+BA14*$C18</f>
        <v>83.4166666666667</v>
      </c>
      <c r="BB18" s="155" t="n">
        <f aca="false">+BB14*$C18</f>
        <v>83.4166666666667</v>
      </c>
      <c r="BC18" s="157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3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3"/>
      <c r="IQ18" s="153"/>
      <c r="IR18" s="153"/>
      <c r="IS18" s="153"/>
      <c r="IT18" s="153"/>
      <c r="IU18" s="153"/>
      <c r="IV18" s="153"/>
      <c r="IW18" s="153"/>
    </row>
    <row r="19" customFormat="false" ht="13.5" hidden="false" customHeight="false" outlineLevel="0" collapsed="false">
      <c r="A19" s="140"/>
      <c r="B19" s="159" t="s">
        <v>144</v>
      </c>
      <c r="C19" s="160" t="str">
        <f aca="false">+'Detail by Turbine'!B8</f>
        <v>Tentative</v>
      </c>
      <c r="D19" s="161" t="n">
        <f aca="false">+D16*$C18</f>
        <v>0</v>
      </c>
      <c r="E19" s="161" t="n">
        <f aca="false">+E16*$C18</f>
        <v>0</v>
      </c>
      <c r="F19" s="161" t="n">
        <f aca="false">+F16*$C18</f>
        <v>0</v>
      </c>
      <c r="G19" s="161" t="n">
        <f aca="false">+G16*$C18</f>
        <v>0</v>
      </c>
      <c r="H19" s="161" t="n">
        <f aca="false">+H16*$C18</f>
        <v>0</v>
      </c>
      <c r="I19" s="161" t="n">
        <f aca="false">+I16*$C18</f>
        <v>0</v>
      </c>
      <c r="J19" s="161" t="n">
        <f aca="false">+J16*$C18</f>
        <v>0</v>
      </c>
      <c r="K19" s="161" t="n">
        <f aca="false">+K16*$C18</f>
        <v>0</v>
      </c>
      <c r="L19" s="161" t="n">
        <f aca="false">+L16*$C18</f>
        <v>0</v>
      </c>
      <c r="M19" s="161" t="n">
        <f aca="false">+M16*$C18</f>
        <v>0</v>
      </c>
      <c r="N19" s="161" t="n">
        <f aca="false">+N16*$C18</f>
        <v>0</v>
      </c>
      <c r="O19" s="161" t="n">
        <f aca="false">+O16*$C18</f>
        <v>0</v>
      </c>
      <c r="P19" s="161" t="n">
        <f aca="false">+P16*$C18</f>
        <v>0</v>
      </c>
      <c r="Q19" s="161" t="n">
        <f aca="false">+Q16*$C18</f>
        <v>0</v>
      </c>
      <c r="R19" s="161" t="n">
        <f aca="false">+R16*$C18</f>
        <v>0</v>
      </c>
      <c r="S19" s="161" t="n">
        <f aca="false">+S16*$C18</f>
        <v>0</v>
      </c>
      <c r="T19" s="161" t="n">
        <f aca="false">+T16*$C18</f>
        <v>0</v>
      </c>
      <c r="U19" s="161" t="n">
        <f aca="false">+U16*$C18</f>
        <v>0</v>
      </c>
      <c r="V19" s="161" t="n">
        <f aca="false">+V16*$C18</f>
        <v>8.34166666666667</v>
      </c>
      <c r="W19" s="161" t="n">
        <f aca="false">+W16*$C18</f>
        <v>9.42608333333333</v>
      </c>
      <c r="X19" s="161" t="n">
        <f aca="false">+X16*$C18</f>
        <v>10.8441666666667</v>
      </c>
      <c r="Y19" s="161" t="n">
        <f aca="false">+Y16*$C18</f>
        <v>12.1788333333333</v>
      </c>
      <c r="Z19" s="161" t="n">
        <f aca="false">+Z16*$C18</f>
        <v>14.4310833333333</v>
      </c>
      <c r="AA19" s="161" t="n">
        <f aca="false">+AA16*$C18</f>
        <v>18.5185</v>
      </c>
      <c r="AB19" s="161" t="n">
        <f aca="false">+AB16*$C18</f>
        <v>23.4400833333333</v>
      </c>
      <c r="AC19" s="161" t="n">
        <f aca="false">+AC16*$C18</f>
        <v>28.27825</v>
      </c>
      <c r="AD19" s="161" t="n">
        <f aca="false">+AD16*$C18</f>
        <v>32.4490833333333</v>
      </c>
      <c r="AE19" s="161" t="n">
        <f aca="false">+AE16*$C18</f>
        <v>36.8701666666667</v>
      </c>
      <c r="AF19" s="161" t="n">
        <f aca="false">+AF16*$C18</f>
        <v>41.3746666666667</v>
      </c>
      <c r="AG19" s="162" t="n">
        <f aca="false">+AG16*$C18</f>
        <v>45.79575</v>
      </c>
      <c r="AH19" s="161" t="n">
        <f aca="false">+AH16*$C18</f>
        <v>49.2158333333333</v>
      </c>
      <c r="AI19" s="161" t="n">
        <f aca="false">+AI16*$C18</f>
        <v>51.7183333333333</v>
      </c>
      <c r="AJ19" s="161" t="n">
        <f aca="false">+AJ16*$C18</f>
        <v>54.3876666666667</v>
      </c>
      <c r="AK19" s="161" t="n">
        <f aca="false">+AK16*$C18</f>
        <v>55.8891666666667</v>
      </c>
      <c r="AL19" s="161" t="n">
        <f aca="false">+AL16*$C18</f>
        <v>57.30725</v>
      </c>
      <c r="AM19" s="161" t="n">
        <f aca="false">+AM16*$C18</f>
        <v>58.4750833333333</v>
      </c>
      <c r="AN19" s="161" t="n">
        <f aca="false">+AN16*$C18</f>
        <v>59.4760833333333</v>
      </c>
      <c r="AO19" s="161" t="n">
        <f aca="false">+AO16*$C18</f>
        <v>67.4840833333333</v>
      </c>
      <c r="AP19" s="161" t="n">
        <f aca="false">+AP16*$C18</f>
        <v>75.4086666666667</v>
      </c>
      <c r="AQ19" s="161" t="n">
        <f aca="false">+AQ16*$C18</f>
        <v>83.083</v>
      </c>
      <c r="AR19" s="161" t="n">
        <f aca="false">+AR16*$C18</f>
        <v>83.4166666666667</v>
      </c>
      <c r="AS19" s="161" t="n">
        <f aca="false">+AS16*$C18</f>
        <v>83.4166666666667</v>
      </c>
      <c r="AT19" s="161" t="n">
        <f aca="false">+AT16*$C18</f>
        <v>83.4166666666667</v>
      </c>
      <c r="AU19" s="161" t="n">
        <f aca="false">+AU16*$C18</f>
        <v>83.4166666666667</v>
      </c>
      <c r="AV19" s="161" t="n">
        <f aca="false">+AV16*$C18</f>
        <v>83.4166666666667</v>
      </c>
      <c r="AW19" s="161" t="n">
        <f aca="false">+AW16*$C18</f>
        <v>83.4166666666667</v>
      </c>
      <c r="AX19" s="161" t="n">
        <f aca="false">+AX16*$C18</f>
        <v>83.4166666666667</v>
      </c>
      <c r="AY19" s="161" t="n">
        <f aca="false">+AY16*$C18</f>
        <v>83.4166666666667</v>
      </c>
      <c r="AZ19" s="161" t="n">
        <f aca="false">+AZ16*$C18</f>
        <v>83.4166666666667</v>
      </c>
      <c r="BA19" s="161" t="n">
        <f aca="false">+BA16*$C18</f>
        <v>83.4166666666667</v>
      </c>
      <c r="BB19" s="161" t="n">
        <f aca="false">+BB16*$C18</f>
        <v>83.4166666666667</v>
      </c>
      <c r="BC19" s="163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  <c r="IW19" s="159"/>
    </row>
    <row r="20" customFormat="false" ht="15" hidden="false" customHeight="true" outlineLevel="0" collapsed="false">
      <c r="A20" s="140" t="n">
        <f aca="false">+A12+1</f>
        <v>3</v>
      </c>
      <c r="B20" s="141" t="str">
        <f aca="false">+'Detail by Turbine'!G9</f>
        <v>9FA STAG Power Islands</v>
      </c>
      <c r="C20" s="142" t="str">
        <f aca="false">+'Detail by Turbine'!S9</f>
        <v>Sale in Process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4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5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6"/>
      <c r="HI20" s="146"/>
      <c r="HJ20" s="146"/>
      <c r="HK20" s="146"/>
      <c r="HL20" s="146"/>
      <c r="HM20" s="146"/>
      <c r="HN20" s="146"/>
      <c r="HO20" s="146"/>
      <c r="HP20" s="146"/>
      <c r="HQ20" s="146"/>
      <c r="HR20" s="146"/>
      <c r="HS20" s="146"/>
      <c r="HT20" s="146"/>
      <c r="HU20" s="146"/>
      <c r="HV20" s="146"/>
      <c r="HW20" s="146"/>
      <c r="HX20" s="146"/>
      <c r="HY20" s="146"/>
      <c r="HZ20" s="146"/>
      <c r="IA20" s="146"/>
      <c r="IB20" s="146"/>
      <c r="IC20" s="146"/>
      <c r="ID20" s="146"/>
      <c r="IE20" s="146"/>
      <c r="IF20" s="146"/>
      <c r="IG20" s="146"/>
      <c r="IH20" s="146"/>
      <c r="II20" s="146"/>
      <c r="IJ20" s="146"/>
      <c r="IK20" s="146"/>
      <c r="IL20" s="146"/>
      <c r="IM20" s="146"/>
      <c r="IN20" s="146"/>
      <c r="IO20" s="146"/>
      <c r="IP20" s="146"/>
      <c r="IQ20" s="146"/>
      <c r="IR20" s="146"/>
      <c r="IS20" s="146"/>
      <c r="IT20" s="146"/>
      <c r="IU20" s="146"/>
      <c r="IV20" s="146"/>
      <c r="IW20" s="146"/>
    </row>
    <row r="21" customFormat="false" ht="12.75" hidden="false" customHeight="false" outlineLevel="0" collapsed="false">
      <c r="A21" s="140"/>
      <c r="B21" s="147" t="s">
        <v>139</v>
      </c>
      <c r="C21" s="142"/>
      <c r="D21" s="148" t="n">
        <v>0</v>
      </c>
      <c r="E21" s="148" t="n">
        <v>0</v>
      </c>
      <c r="F21" s="148" t="n">
        <v>0</v>
      </c>
      <c r="G21" s="148" t="n">
        <v>0</v>
      </c>
      <c r="H21" s="148" t="n">
        <v>0</v>
      </c>
      <c r="I21" s="148" t="n">
        <v>0</v>
      </c>
      <c r="J21" s="148" t="n">
        <v>0</v>
      </c>
      <c r="K21" s="148" t="n">
        <v>0</v>
      </c>
      <c r="L21" s="148" t="n">
        <v>0</v>
      </c>
      <c r="M21" s="148" t="n">
        <v>0</v>
      </c>
      <c r="N21" s="148" t="n">
        <v>0</v>
      </c>
      <c r="O21" s="148" t="n">
        <v>0</v>
      </c>
      <c r="P21" s="148" t="n">
        <v>0</v>
      </c>
      <c r="Q21" s="148" t="n">
        <v>0</v>
      </c>
      <c r="R21" s="148" t="n">
        <v>0</v>
      </c>
      <c r="S21" s="148" t="n">
        <v>0</v>
      </c>
      <c r="T21" s="148" t="n">
        <v>0</v>
      </c>
      <c r="U21" s="148" t="n">
        <v>0</v>
      </c>
      <c r="V21" s="148" t="n">
        <v>0</v>
      </c>
      <c r="W21" s="148" t="n">
        <v>0</v>
      </c>
      <c r="X21" s="148" t="n">
        <v>0.1</v>
      </c>
      <c r="Y21" s="148" t="n">
        <v>0</v>
      </c>
      <c r="Z21" s="148" t="n">
        <v>0</v>
      </c>
      <c r="AA21" s="148" t="n">
        <v>0.23</v>
      </c>
      <c r="AB21" s="148" t="n">
        <v>0.05</v>
      </c>
      <c r="AC21" s="148" t="n">
        <v>0.05</v>
      </c>
      <c r="AD21" s="148" t="n">
        <v>0.05</v>
      </c>
      <c r="AE21" s="148" t="n">
        <v>0.05</v>
      </c>
      <c r="AF21" s="148" t="n">
        <v>0.05</v>
      </c>
      <c r="AG21" s="149" t="n">
        <v>0.04</v>
      </c>
      <c r="AH21" s="148" t="n">
        <v>0.03</v>
      </c>
      <c r="AI21" s="148" t="n">
        <v>0.03</v>
      </c>
      <c r="AJ21" s="148" t="n">
        <v>0.03</v>
      </c>
      <c r="AK21" s="148" t="n">
        <v>0.02</v>
      </c>
      <c r="AL21" s="148" t="n">
        <v>0.02</v>
      </c>
      <c r="AM21" s="148" t="n">
        <v>0.02</v>
      </c>
      <c r="AN21" s="148" t="n">
        <v>0.02</v>
      </c>
      <c r="AO21" s="148" t="n">
        <v>0.06</v>
      </c>
      <c r="AP21" s="148" t="n">
        <v>0.07</v>
      </c>
      <c r="AQ21" s="148" t="n">
        <v>0.06</v>
      </c>
      <c r="AR21" s="148" t="n">
        <v>0.01</v>
      </c>
      <c r="AS21" s="148" t="n">
        <v>0.01</v>
      </c>
      <c r="AT21" s="148" t="n">
        <v>0</v>
      </c>
      <c r="AU21" s="148" t="n">
        <v>0</v>
      </c>
      <c r="AV21" s="148" t="n">
        <v>0</v>
      </c>
      <c r="AW21" s="148" t="n">
        <v>0</v>
      </c>
      <c r="AX21" s="148" t="n">
        <v>0</v>
      </c>
      <c r="AY21" s="148" t="n">
        <v>0</v>
      </c>
      <c r="AZ21" s="148" t="n">
        <v>0</v>
      </c>
      <c r="BA21" s="148" t="n">
        <v>0</v>
      </c>
      <c r="BB21" s="148" t="n">
        <v>0</v>
      </c>
      <c r="BC21" s="150" t="n">
        <f aca="false">SUM(D21:BB21)</f>
        <v>1</v>
      </c>
      <c r="BD21" s="147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1"/>
      <c r="FM21" s="151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1"/>
      <c r="HI21" s="151"/>
      <c r="HJ21" s="151"/>
      <c r="HK21" s="151"/>
      <c r="HL21" s="151"/>
      <c r="HM21" s="151"/>
      <c r="HN21" s="151"/>
      <c r="HO21" s="151"/>
      <c r="HP21" s="151"/>
      <c r="HQ21" s="151"/>
      <c r="HR21" s="151"/>
      <c r="HS21" s="151"/>
      <c r="HT21" s="151"/>
      <c r="HU21" s="151"/>
      <c r="HV21" s="151"/>
      <c r="HW21" s="151"/>
      <c r="HX21" s="151"/>
      <c r="HY21" s="151"/>
      <c r="HZ21" s="151"/>
      <c r="IA21" s="151"/>
      <c r="IB21" s="151"/>
      <c r="IC21" s="151"/>
      <c r="ID21" s="151"/>
      <c r="IE21" s="151"/>
      <c r="IF21" s="151"/>
      <c r="IG21" s="151"/>
      <c r="IH21" s="151"/>
      <c r="II21" s="151"/>
      <c r="IJ21" s="151"/>
      <c r="IK21" s="151"/>
      <c r="IL21" s="151"/>
      <c r="IM21" s="151"/>
      <c r="IN21" s="151"/>
      <c r="IO21" s="151"/>
      <c r="IP21" s="151"/>
      <c r="IQ21" s="151"/>
      <c r="IR21" s="151"/>
      <c r="IS21" s="151"/>
      <c r="IT21" s="151"/>
      <c r="IU21" s="151"/>
      <c r="IV21" s="151"/>
      <c r="IW21" s="151"/>
    </row>
    <row r="22" customFormat="false" ht="12.75" hidden="false" customHeight="false" outlineLevel="0" collapsed="false">
      <c r="A22" s="140"/>
      <c r="B22" s="147" t="s">
        <v>140</v>
      </c>
      <c r="C22" s="142"/>
      <c r="D22" s="148" t="n">
        <f aca="false">D21</f>
        <v>0</v>
      </c>
      <c r="E22" s="148" t="n">
        <f aca="false">+D22+E21</f>
        <v>0</v>
      </c>
      <c r="F22" s="148" t="n">
        <f aca="false">+E22+F21</f>
        <v>0</v>
      </c>
      <c r="G22" s="148" t="n">
        <f aca="false">+F22+G21</f>
        <v>0</v>
      </c>
      <c r="H22" s="148" t="n">
        <f aca="false">+G22+H21</f>
        <v>0</v>
      </c>
      <c r="I22" s="148" t="n">
        <f aca="false">+H22+I21</f>
        <v>0</v>
      </c>
      <c r="J22" s="148" t="n">
        <f aca="false">+I22+J21</f>
        <v>0</v>
      </c>
      <c r="K22" s="148" t="n">
        <f aca="false">+J22+K21</f>
        <v>0</v>
      </c>
      <c r="L22" s="148" t="n">
        <f aca="false">+K22+L21</f>
        <v>0</v>
      </c>
      <c r="M22" s="148" t="n">
        <f aca="false">+L22+M21</f>
        <v>0</v>
      </c>
      <c r="N22" s="148" t="n">
        <f aca="false">+M22+N21</f>
        <v>0</v>
      </c>
      <c r="O22" s="148" t="n">
        <f aca="false">+N22+O21</f>
        <v>0</v>
      </c>
      <c r="P22" s="148" t="n">
        <f aca="false">+O22+P21</f>
        <v>0</v>
      </c>
      <c r="Q22" s="148" t="n">
        <f aca="false">+P22+Q21</f>
        <v>0</v>
      </c>
      <c r="R22" s="148" t="n">
        <f aca="false">+Q22+R21</f>
        <v>0</v>
      </c>
      <c r="S22" s="148" t="n">
        <f aca="false">+R22+S21</f>
        <v>0</v>
      </c>
      <c r="T22" s="148" t="n">
        <f aca="false">+S22+T21</f>
        <v>0</v>
      </c>
      <c r="U22" s="148" t="n">
        <f aca="false">+T22+U21</f>
        <v>0</v>
      </c>
      <c r="V22" s="148" t="n">
        <f aca="false">+U22+V21</f>
        <v>0</v>
      </c>
      <c r="W22" s="148" t="n">
        <f aca="false">+V22+W21</f>
        <v>0</v>
      </c>
      <c r="X22" s="148" t="n">
        <f aca="false">+W22+X21</f>
        <v>0.1</v>
      </c>
      <c r="Y22" s="148" t="n">
        <f aca="false">+X22+Y21</f>
        <v>0.1</v>
      </c>
      <c r="Z22" s="148" t="n">
        <f aca="false">+Y22+Z21</f>
        <v>0.1</v>
      </c>
      <c r="AA22" s="148" t="n">
        <f aca="false">+Z22+AA21</f>
        <v>0.33</v>
      </c>
      <c r="AB22" s="148" t="n">
        <f aca="false">+AA22+AB21</f>
        <v>0.38</v>
      </c>
      <c r="AC22" s="148" t="n">
        <f aca="false">+AB22+AC21</f>
        <v>0.43</v>
      </c>
      <c r="AD22" s="148" t="n">
        <f aca="false">+AC22+AD21</f>
        <v>0.48</v>
      </c>
      <c r="AE22" s="148" t="n">
        <f aca="false">+AD22+AE21</f>
        <v>0.53</v>
      </c>
      <c r="AF22" s="148" t="n">
        <f aca="false">+AE22+AF21</f>
        <v>0.58</v>
      </c>
      <c r="AG22" s="149" t="n">
        <f aca="false">+AF22+AG21</f>
        <v>0.62</v>
      </c>
      <c r="AH22" s="148" t="n">
        <f aca="false">+AG22+AH21</f>
        <v>0.65</v>
      </c>
      <c r="AI22" s="148" t="n">
        <f aca="false">+AH22+AI21</f>
        <v>0.68</v>
      </c>
      <c r="AJ22" s="148" t="n">
        <f aca="false">+AI22+AJ21</f>
        <v>0.71</v>
      </c>
      <c r="AK22" s="148" t="n">
        <f aca="false">+AJ22+AK21</f>
        <v>0.73</v>
      </c>
      <c r="AL22" s="148" t="n">
        <f aca="false">+AK22+AL21</f>
        <v>0.75</v>
      </c>
      <c r="AM22" s="148" t="n">
        <f aca="false">+AL22+AM21</f>
        <v>0.77</v>
      </c>
      <c r="AN22" s="148" t="n">
        <f aca="false">+AM22+AN21</f>
        <v>0.79</v>
      </c>
      <c r="AO22" s="148" t="n">
        <f aca="false">+AN22+AO21</f>
        <v>0.85</v>
      </c>
      <c r="AP22" s="148" t="n">
        <f aca="false">+AO22+AP21</f>
        <v>0.92</v>
      </c>
      <c r="AQ22" s="148" t="n">
        <f aca="false">+AP22+AQ21</f>
        <v>0.98</v>
      </c>
      <c r="AR22" s="148" t="n">
        <f aca="false">+AQ22+AR21</f>
        <v>0.99</v>
      </c>
      <c r="AS22" s="148" t="n">
        <f aca="false">+AR22+AS21</f>
        <v>1</v>
      </c>
      <c r="AT22" s="148" t="n">
        <f aca="false">+AS22+AT21</f>
        <v>1</v>
      </c>
      <c r="AU22" s="148" t="n">
        <f aca="false">+AT22+AU21</f>
        <v>1</v>
      </c>
      <c r="AV22" s="148" t="n">
        <f aca="false">+AU22+AV21</f>
        <v>1</v>
      </c>
      <c r="AW22" s="148" t="n">
        <f aca="false">+AV22+AW21</f>
        <v>1</v>
      </c>
      <c r="AX22" s="148" t="n">
        <f aca="false">+AW22+AX21</f>
        <v>1</v>
      </c>
      <c r="AY22" s="148" t="n">
        <f aca="false">+AX22+AY21</f>
        <v>1</v>
      </c>
      <c r="AZ22" s="148" t="n">
        <f aca="false">+AY22+AZ21</f>
        <v>1</v>
      </c>
      <c r="BA22" s="148" t="n">
        <f aca="false">+AZ22+BA21</f>
        <v>1</v>
      </c>
      <c r="BB22" s="148" t="n">
        <f aca="false">+BA22+BB21</f>
        <v>1</v>
      </c>
      <c r="BC22" s="150"/>
      <c r="BD22" s="147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151"/>
      <c r="FE22" s="151"/>
      <c r="FF22" s="151"/>
      <c r="FG22" s="151"/>
      <c r="FH22" s="151"/>
      <c r="FI22" s="151"/>
      <c r="FJ22" s="151"/>
      <c r="FK22" s="151"/>
      <c r="FL22" s="151"/>
      <c r="FM22" s="151"/>
      <c r="FN22" s="151"/>
      <c r="FO22" s="151"/>
      <c r="FP22" s="151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/>
      <c r="IM22" s="151"/>
      <c r="IN22" s="151"/>
      <c r="IO22" s="151"/>
      <c r="IP22" s="151"/>
      <c r="IQ22" s="151"/>
      <c r="IR22" s="151"/>
      <c r="IS22" s="151"/>
      <c r="IT22" s="151"/>
      <c r="IU22" s="151"/>
      <c r="IV22" s="151"/>
      <c r="IW22" s="151"/>
    </row>
    <row r="23" customFormat="false" ht="12.75" hidden="false" customHeight="false" outlineLevel="0" collapsed="false">
      <c r="A23" s="140"/>
      <c r="B23" s="147" t="s">
        <v>141</v>
      </c>
      <c r="C23" s="142"/>
      <c r="D23" s="148" t="n">
        <v>0</v>
      </c>
      <c r="E23" s="148" t="n">
        <v>0</v>
      </c>
      <c r="F23" s="148" t="n">
        <v>0</v>
      </c>
      <c r="G23" s="148" t="n">
        <v>0</v>
      </c>
      <c r="H23" s="148" t="n">
        <v>0</v>
      </c>
      <c r="I23" s="148" t="n">
        <v>0</v>
      </c>
      <c r="J23" s="148" t="n">
        <v>0</v>
      </c>
      <c r="K23" s="148" t="n">
        <v>0</v>
      </c>
      <c r="L23" s="148" t="n">
        <v>0</v>
      </c>
      <c r="M23" s="148" t="n">
        <v>0</v>
      </c>
      <c r="N23" s="148" t="n">
        <v>0</v>
      </c>
      <c r="O23" s="148" t="n">
        <v>0</v>
      </c>
      <c r="P23" s="148" t="n">
        <v>0</v>
      </c>
      <c r="Q23" s="148" t="n">
        <v>0</v>
      </c>
      <c r="R23" s="148" t="n">
        <v>0</v>
      </c>
      <c r="S23" s="148" t="n">
        <v>0</v>
      </c>
      <c r="T23" s="148" t="n">
        <v>0</v>
      </c>
      <c r="U23" s="148" t="n">
        <v>0</v>
      </c>
      <c r="V23" s="148" t="n">
        <f aca="false">V24-U24</f>
        <v>0.1</v>
      </c>
      <c r="W23" s="148" t="n">
        <f aca="false">W24-V24</f>
        <v>0.013</v>
      </c>
      <c r="X23" s="148" t="n">
        <f aca="false">X24-W24</f>
        <v>0.017</v>
      </c>
      <c r="Y23" s="148" t="n">
        <f aca="false">Y24-X24</f>
        <v>0.016</v>
      </c>
      <c r="Z23" s="148" t="n">
        <f aca="false">Z24-Y24</f>
        <v>0.027</v>
      </c>
      <c r="AA23" s="148" t="n">
        <f aca="false">AA24-Z24</f>
        <v>0.049</v>
      </c>
      <c r="AB23" s="148" t="n">
        <f aca="false">AB24-AA24</f>
        <v>0.059</v>
      </c>
      <c r="AC23" s="148" t="n">
        <f aca="false">AC24-AB24</f>
        <v>0.058</v>
      </c>
      <c r="AD23" s="148" t="n">
        <f aca="false">AD24-AC24</f>
        <v>0.05</v>
      </c>
      <c r="AE23" s="148" t="n">
        <f aca="false">AE24-AD24</f>
        <v>0.053</v>
      </c>
      <c r="AF23" s="148" t="n">
        <f aca="false">AF24-AE24</f>
        <v>0.054</v>
      </c>
      <c r="AG23" s="149" t="n">
        <f aca="false">AG24-AF24</f>
        <v>0.0530000000000001</v>
      </c>
      <c r="AH23" s="148" t="n">
        <f aca="false">AH24-AG24</f>
        <v>0.0409999999999999</v>
      </c>
      <c r="AI23" s="148" t="n">
        <f aca="false">AI24-AH24</f>
        <v>0.03</v>
      </c>
      <c r="AJ23" s="148" t="n">
        <f aca="false">AJ24-AI24</f>
        <v>0.032</v>
      </c>
      <c r="AK23" s="148" t="n">
        <f aca="false">AK24-AJ24</f>
        <v>0.018</v>
      </c>
      <c r="AL23" s="148" t="n">
        <f aca="false">AL24-AK24</f>
        <v>0.017</v>
      </c>
      <c r="AM23" s="148" t="n">
        <f aca="false">AM24-AL24</f>
        <v>0.0139999999999999</v>
      </c>
      <c r="AN23" s="148" t="n">
        <f aca="false">AN24-AM24</f>
        <v>0.012</v>
      </c>
      <c r="AO23" s="148" t="n">
        <f aca="false">AO24-AN24</f>
        <v>0.0960000000000001</v>
      </c>
      <c r="AP23" s="148" t="n">
        <f aca="false">AP24-AO24</f>
        <v>0.095</v>
      </c>
      <c r="AQ23" s="148" t="n">
        <f aca="false">AQ24-AP24</f>
        <v>0.092</v>
      </c>
      <c r="AR23" s="148" t="n">
        <f aca="false">AR24-AQ24</f>
        <v>0.004</v>
      </c>
      <c r="AS23" s="148" t="n">
        <f aca="false">AS24-AR24</f>
        <v>0</v>
      </c>
      <c r="AT23" s="148" t="n">
        <f aca="false">AT24-AS24</f>
        <v>0</v>
      </c>
      <c r="AU23" s="148" t="n">
        <f aca="false">AU24-AT24</f>
        <v>0</v>
      </c>
      <c r="AV23" s="148" t="n">
        <f aca="false">AV24-AU24</f>
        <v>0</v>
      </c>
      <c r="AW23" s="148" t="n">
        <f aca="false">AW24-AV24</f>
        <v>0</v>
      </c>
      <c r="AX23" s="148" t="n">
        <f aca="false">AX24-AW24</f>
        <v>0</v>
      </c>
      <c r="AY23" s="148" t="n">
        <f aca="false">AY24-AX24</f>
        <v>0</v>
      </c>
      <c r="AZ23" s="148" t="n">
        <f aca="false">AZ24-AY24</f>
        <v>0</v>
      </c>
      <c r="BA23" s="148" t="n">
        <f aca="false">BA24-AZ24</f>
        <v>0</v>
      </c>
      <c r="BB23" s="148" t="n">
        <f aca="false">BB24-BA24</f>
        <v>0</v>
      </c>
      <c r="BC23" s="150" t="n">
        <f aca="false">SUM(D23:BB23)</f>
        <v>1</v>
      </c>
      <c r="BD23" s="147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1"/>
      <c r="FF23" s="151"/>
      <c r="FG23" s="151"/>
      <c r="FH23" s="151"/>
      <c r="FI23" s="151"/>
      <c r="FJ23" s="151"/>
      <c r="FK23" s="151"/>
      <c r="FL23" s="151"/>
      <c r="FM23" s="151"/>
      <c r="FN23" s="151"/>
      <c r="FO23" s="151"/>
      <c r="FP23" s="151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  <c r="IB23" s="151"/>
      <c r="IC23" s="151"/>
      <c r="ID23" s="151"/>
      <c r="IE23" s="151"/>
      <c r="IF23" s="151"/>
      <c r="IG23" s="151"/>
      <c r="IH23" s="151"/>
      <c r="II23" s="151"/>
      <c r="IJ23" s="151"/>
      <c r="IK23" s="151"/>
      <c r="IL23" s="151"/>
      <c r="IM23" s="151"/>
      <c r="IN23" s="151"/>
      <c r="IO23" s="151"/>
      <c r="IP23" s="151"/>
      <c r="IQ23" s="151"/>
      <c r="IR23" s="151"/>
      <c r="IS23" s="151"/>
      <c r="IT23" s="151"/>
      <c r="IU23" s="151"/>
      <c r="IV23" s="151"/>
      <c r="IW23" s="151"/>
    </row>
    <row r="24" customFormat="false" ht="12.75" hidden="false" customHeight="false" outlineLevel="0" collapsed="false">
      <c r="A24" s="140"/>
      <c r="B24" s="147" t="s">
        <v>142</v>
      </c>
      <c r="C24" s="142"/>
      <c r="D24" s="148" t="n">
        <f aca="false">D23</f>
        <v>0</v>
      </c>
      <c r="E24" s="148" t="n">
        <f aca="false">+D24+E23</f>
        <v>0</v>
      </c>
      <c r="F24" s="148" t="n">
        <f aca="false">+E24+F23</f>
        <v>0</v>
      </c>
      <c r="G24" s="148" t="n">
        <f aca="false">+F24+G23</f>
        <v>0</v>
      </c>
      <c r="H24" s="148" t="n">
        <f aca="false">+G24+H23</f>
        <v>0</v>
      </c>
      <c r="I24" s="148" t="n">
        <f aca="false">+H24+I23</f>
        <v>0</v>
      </c>
      <c r="J24" s="148" t="n">
        <f aca="false">+I24+J23</f>
        <v>0</v>
      </c>
      <c r="K24" s="148" t="n">
        <f aca="false">+J24+K23</f>
        <v>0</v>
      </c>
      <c r="L24" s="148" t="n">
        <f aca="false">+K24+L23</f>
        <v>0</v>
      </c>
      <c r="M24" s="148" t="n">
        <f aca="false">+L24+M23</f>
        <v>0</v>
      </c>
      <c r="N24" s="148" t="n">
        <f aca="false">+M24+N23</f>
        <v>0</v>
      </c>
      <c r="O24" s="148" t="n">
        <f aca="false">+N24+O23</f>
        <v>0</v>
      </c>
      <c r="P24" s="148" t="n">
        <f aca="false">+O24+P23</f>
        <v>0</v>
      </c>
      <c r="Q24" s="148" t="n">
        <f aca="false">+P24+Q23</f>
        <v>0</v>
      </c>
      <c r="R24" s="148" t="n">
        <f aca="false">+Q24+R23</f>
        <v>0</v>
      </c>
      <c r="S24" s="148" t="n">
        <f aca="false">+R24+S23</f>
        <v>0</v>
      </c>
      <c r="T24" s="148" t="n">
        <f aca="false">+S24+T23</f>
        <v>0</v>
      </c>
      <c r="U24" s="148" t="n">
        <f aca="false">+T24+U23</f>
        <v>0</v>
      </c>
      <c r="V24" s="148" t="n">
        <v>0.1</v>
      </c>
      <c r="W24" s="148" t="n">
        <v>0.113</v>
      </c>
      <c r="X24" s="148" t="n">
        <v>0.13</v>
      </c>
      <c r="Y24" s="148" t="n">
        <v>0.146</v>
      </c>
      <c r="Z24" s="148" t="n">
        <v>0.173</v>
      </c>
      <c r="AA24" s="148" t="n">
        <v>0.222</v>
      </c>
      <c r="AB24" s="148" t="n">
        <v>0.281</v>
      </c>
      <c r="AC24" s="148" t="n">
        <v>0.339</v>
      </c>
      <c r="AD24" s="148" t="n">
        <v>0.389</v>
      </c>
      <c r="AE24" s="148" t="n">
        <v>0.442</v>
      </c>
      <c r="AF24" s="148" t="n">
        <v>0.496</v>
      </c>
      <c r="AG24" s="149" t="n">
        <v>0.549</v>
      </c>
      <c r="AH24" s="148" t="n">
        <v>0.59</v>
      </c>
      <c r="AI24" s="148" t="n">
        <v>0.62</v>
      </c>
      <c r="AJ24" s="148" t="n">
        <v>0.652</v>
      </c>
      <c r="AK24" s="148" t="n">
        <v>0.67</v>
      </c>
      <c r="AL24" s="148" t="n">
        <v>0.687</v>
      </c>
      <c r="AM24" s="148" t="n">
        <v>0.701</v>
      </c>
      <c r="AN24" s="148" t="n">
        <v>0.713</v>
      </c>
      <c r="AO24" s="148" t="n">
        <v>0.809</v>
      </c>
      <c r="AP24" s="148" t="n">
        <v>0.904</v>
      </c>
      <c r="AQ24" s="148" t="n">
        <v>0.996</v>
      </c>
      <c r="AR24" s="148" t="n">
        <v>1</v>
      </c>
      <c r="AS24" s="148" t="n">
        <v>1</v>
      </c>
      <c r="AT24" s="148" t="n">
        <v>1</v>
      </c>
      <c r="AU24" s="148" t="n">
        <v>1</v>
      </c>
      <c r="AV24" s="148" t="n">
        <v>1</v>
      </c>
      <c r="AW24" s="148" t="n">
        <v>1</v>
      </c>
      <c r="AX24" s="148" t="n">
        <v>1</v>
      </c>
      <c r="AY24" s="148" t="n">
        <v>1</v>
      </c>
      <c r="AZ24" s="148" t="n">
        <v>1</v>
      </c>
      <c r="BA24" s="148" t="n">
        <v>1</v>
      </c>
      <c r="BB24" s="148" t="n">
        <v>1</v>
      </c>
      <c r="BC24" s="150"/>
      <c r="BD24" s="147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  <c r="DS24" s="151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1"/>
      <c r="EF24" s="151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  <c r="FD24" s="151"/>
      <c r="FE24" s="151"/>
      <c r="FF24" s="151"/>
      <c r="FG24" s="151"/>
      <c r="FH24" s="151"/>
      <c r="FI24" s="151"/>
      <c r="FJ24" s="151"/>
      <c r="FK24" s="151"/>
      <c r="FL24" s="151"/>
      <c r="FM24" s="151"/>
      <c r="FN24" s="151"/>
      <c r="FO24" s="151"/>
      <c r="FP24" s="151"/>
      <c r="FQ24" s="151"/>
      <c r="FR24" s="151"/>
      <c r="FS24" s="151"/>
      <c r="FT24" s="151"/>
      <c r="FU24" s="151"/>
      <c r="FV24" s="151"/>
      <c r="FW24" s="151"/>
      <c r="FX24" s="151"/>
      <c r="FY24" s="151"/>
      <c r="FZ24" s="151"/>
      <c r="GA24" s="151"/>
      <c r="GB24" s="151"/>
      <c r="GC24" s="151"/>
      <c r="GD24" s="151"/>
      <c r="GE24" s="151"/>
      <c r="GF24" s="151"/>
      <c r="GG24" s="151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R24" s="151"/>
      <c r="GS24" s="151"/>
      <c r="GT24" s="151"/>
      <c r="GU24" s="151"/>
      <c r="GV24" s="151"/>
      <c r="GW24" s="151"/>
      <c r="GX24" s="151"/>
      <c r="GY24" s="151"/>
      <c r="GZ24" s="151"/>
      <c r="HA24" s="151"/>
      <c r="HB24" s="151"/>
      <c r="HC24" s="151"/>
      <c r="HD24" s="151"/>
      <c r="HE24" s="151"/>
      <c r="HF24" s="151"/>
      <c r="HG24" s="151"/>
      <c r="HH24" s="151"/>
      <c r="HI24" s="151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1"/>
      <c r="HU24" s="151"/>
      <c r="HV24" s="151"/>
      <c r="HW24" s="151"/>
      <c r="HX24" s="151"/>
      <c r="HY24" s="151"/>
      <c r="HZ24" s="151"/>
      <c r="IA24" s="151"/>
      <c r="IB24" s="151"/>
      <c r="IC24" s="151"/>
      <c r="ID24" s="151"/>
      <c r="IE24" s="151"/>
      <c r="IF24" s="151"/>
      <c r="IG24" s="151"/>
      <c r="IH24" s="151"/>
      <c r="II24" s="151"/>
      <c r="IJ24" s="151"/>
      <c r="IK24" s="151"/>
      <c r="IL24" s="151"/>
      <c r="IM24" s="151"/>
      <c r="IN24" s="151"/>
      <c r="IO24" s="151"/>
      <c r="IP24" s="151"/>
      <c r="IQ24" s="151"/>
      <c r="IR24" s="151"/>
      <c r="IS24" s="151"/>
      <c r="IT24" s="151"/>
      <c r="IU24" s="151"/>
      <c r="IV24" s="151"/>
      <c r="IW24" s="151"/>
    </row>
    <row r="25" customFormat="false" ht="12.75" hidden="false" customHeight="false" outlineLevel="0" collapsed="false">
      <c r="A25" s="140"/>
      <c r="B25" s="147"/>
      <c r="C25" s="152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9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50"/>
      <c r="BD25" s="147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  <c r="ES25" s="151"/>
      <c r="ET25" s="151"/>
      <c r="EU25" s="151"/>
      <c r="EV25" s="151"/>
      <c r="EW25" s="151"/>
      <c r="EX25" s="151"/>
      <c r="EY25" s="151"/>
      <c r="EZ25" s="151"/>
      <c r="FA25" s="151"/>
      <c r="FB25" s="151"/>
      <c r="FC25" s="151"/>
      <c r="FD25" s="151"/>
      <c r="FE25" s="151"/>
      <c r="FF25" s="151"/>
      <c r="FG25" s="151"/>
      <c r="FH25" s="151"/>
      <c r="FI25" s="151"/>
      <c r="FJ25" s="151"/>
      <c r="FK25" s="151"/>
      <c r="FL25" s="151"/>
      <c r="FM25" s="151"/>
      <c r="FN25" s="151"/>
      <c r="FO25" s="151"/>
      <c r="FP25" s="151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  <c r="IB25" s="151"/>
      <c r="IC25" s="151"/>
      <c r="ID25" s="151"/>
      <c r="IE25" s="151"/>
      <c r="IF25" s="151"/>
      <c r="IG25" s="151"/>
      <c r="IH25" s="151"/>
      <c r="II25" s="151"/>
      <c r="IJ25" s="151"/>
      <c r="IK25" s="151"/>
      <c r="IL25" s="151"/>
      <c r="IM25" s="151"/>
      <c r="IN25" s="151"/>
      <c r="IO25" s="151"/>
      <c r="IP25" s="151"/>
      <c r="IQ25" s="151"/>
      <c r="IR25" s="151"/>
      <c r="IS25" s="151"/>
      <c r="IT25" s="151"/>
      <c r="IU25" s="151"/>
      <c r="IV25" s="151"/>
      <c r="IW25" s="151"/>
    </row>
    <row r="26" customFormat="false" ht="12.75" hidden="false" customHeight="false" outlineLevel="0" collapsed="false">
      <c r="A26" s="140"/>
      <c r="B26" s="153" t="s">
        <v>143</v>
      </c>
      <c r="C26" s="154" t="n">
        <f aca="false">250.25/3</f>
        <v>83.4166666666667</v>
      </c>
      <c r="D26" s="155" t="n">
        <f aca="false">+D22*$C26</f>
        <v>0</v>
      </c>
      <c r="E26" s="155" t="n">
        <f aca="false">+E22*$C26</f>
        <v>0</v>
      </c>
      <c r="F26" s="155" t="n">
        <f aca="false">+F22*$C26</f>
        <v>0</v>
      </c>
      <c r="G26" s="155" t="n">
        <f aca="false">+G22*$C26</f>
        <v>0</v>
      </c>
      <c r="H26" s="155" t="n">
        <f aca="false">+H22*$C26</f>
        <v>0</v>
      </c>
      <c r="I26" s="155" t="n">
        <f aca="false">+I22*$C26</f>
        <v>0</v>
      </c>
      <c r="J26" s="155" t="n">
        <f aca="false">+J22*$C26</f>
        <v>0</v>
      </c>
      <c r="K26" s="155" t="n">
        <f aca="false">+K22*$C26</f>
        <v>0</v>
      </c>
      <c r="L26" s="155" t="n">
        <f aca="false">+L22*$C26</f>
        <v>0</v>
      </c>
      <c r="M26" s="155" t="n">
        <f aca="false">+M22*$C26</f>
        <v>0</v>
      </c>
      <c r="N26" s="155" t="n">
        <f aca="false">+N22*$C26</f>
        <v>0</v>
      </c>
      <c r="O26" s="155" t="n">
        <f aca="false">+O22*$C26</f>
        <v>0</v>
      </c>
      <c r="P26" s="155" t="n">
        <f aca="false">+P22*$C26</f>
        <v>0</v>
      </c>
      <c r="Q26" s="155" t="n">
        <f aca="false">+Q22*$C26</f>
        <v>0</v>
      </c>
      <c r="R26" s="155" t="n">
        <f aca="false">+R22*$C26</f>
        <v>0</v>
      </c>
      <c r="S26" s="155" t="n">
        <f aca="false">+S22*$C26</f>
        <v>0</v>
      </c>
      <c r="T26" s="155" t="n">
        <f aca="false">+T22*$C26</f>
        <v>0</v>
      </c>
      <c r="U26" s="155" t="n">
        <f aca="false">+U22*$C26</f>
        <v>0</v>
      </c>
      <c r="V26" s="155" t="n">
        <f aca="false">+V22*$C26</f>
        <v>0</v>
      </c>
      <c r="W26" s="155" t="n">
        <f aca="false">+W22*$C26</f>
        <v>0</v>
      </c>
      <c r="X26" s="155" t="n">
        <f aca="false">+X22*$C26</f>
        <v>8.34166666666667</v>
      </c>
      <c r="Y26" s="155" t="n">
        <f aca="false">+Y22*$C26</f>
        <v>8.34166666666667</v>
      </c>
      <c r="Z26" s="155" t="n">
        <f aca="false">+Z22*$C26</f>
        <v>8.34166666666667</v>
      </c>
      <c r="AA26" s="155" t="n">
        <f aca="false">+AA22*$C26</f>
        <v>27.5275</v>
      </c>
      <c r="AB26" s="155" t="n">
        <f aca="false">+AB22*$C26</f>
        <v>31.6983333333333</v>
      </c>
      <c r="AC26" s="155" t="n">
        <f aca="false">+AC22*$C26</f>
        <v>35.8691666666667</v>
      </c>
      <c r="AD26" s="155" t="n">
        <f aca="false">+AD22*$C26</f>
        <v>40.04</v>
      </c>
      <c r="AE26" s="155" t="n">
        <f aca="false">+AE22*$C26</f>
        <v>44.2108333333333</v>
      </c>
      <c r="AF26" s="155" t="n">
        <f aca="false">+AF22*$C26</f>
        <v>48.3816666666667</v>
      </c>
      <c r="AG26" s="156" t="n">
        <f aca="false">+AG22*$C26</f>
        <v>51.7183333333334</v>
      </c>
      <c r="AH26" s="155" t="n">
        <f aca="false">+AH22*$C26</f>
        <v>54.2208333333333</v>
      </c>
      <c r="AI26" s="155" t="n">
        <f aca="false">+AI22*$C26</f>
        <v>56.7233333333334</v>
      </c>
      <c r="AJ26" s="155" t="n">
        <f aca="false">+AJ22*$C26</f>
        <v>59.2258333333334</v>
      </c>
      <c r="AK26" s="155" t="n">
        <f aca="false">+AK22*$C26</f>
        <v>60.8941666666667</v>
      </c>
      <c r="AL26" s="155" t="n">
        <f aca="false">+AL22*$C26</f>
        <v>62.5625</v>
      </c>
      <c r="AM26" s="155" t="n">
        <f aca="false">+AM22*$C26</f>
        <v>64.2308333333334</v>
      </c>
      <c r="AN26" s="155" t="n">
        <f aca="false">+AN22*$C26</f>
        <v>65.8991666666667</v>
      </c>
      <c r="AO26" s="155" t="n">
        <f aca="false">+AO22*$C26</f>
        <v>70.9041666666667</v>
      </c>
      <c r="AP26" s="155" t="n">
        <f aca="false">+AP22*$C26</f>
        <v>76.7433333333334</v>
      </c>
      <c r="AQ26" s="155" t="n">
        <f aca="false">+AQ22*$C26</f>
        <v>81.7483333333334</v>
      </c>
      <c r="AR26" s="155" t="n">
        <f aca="false">+AR22*$C26</f>
        <v>82.5825</v>
      </c>
      <c r="AS26" s="155" t="n">
        <f aca="false">+AS22*$C26</f>
        <v>83.4166666666667</v>
      </c>
      <c r="AT26" s="155" t="n">
        <f aca="false">+AT22*$C26</f>
        <v>83.4166666666667</v>
      </c>
      <c r="AU26" s="155" t="n">
        <f aca="false">+AU22*$C26</f>
        <v>83.4166666666667</v>
      </c>
      <c r="AV26" s="155" t="n">
        <f aca="false">+AV22*$C26</f>
        <v>83.4166666666667</v>
      </c>
      <c r="AW26" s="155" t="n">
        <f aca="false">+AW22*$C26</f>
        <v>83.4166666666667</v>
      </c>
      <c r="AX26" s="155" t="n">
        <f aca="false">+AX22*$C26</f>
        <v>83.4166666666667</v>
      </c>
      <c r="AY26" s="155" t="n">
        <f aca="false">+AY22*$C26</f>
        <v>83.4166666666667</v>
      </c>
      <c r="AZ26" s="155" t="n">
        <f aca="false">+AZ22*$C26</f>
        <v>83.4166666666667</v>
      </c>
      <c r="BA26" s="155" t="n">
        <f aca="false">+BA22*$C26</f>
        <v>83.4166666666667</v>
      </c>
      <c r="BB26" s="155" t="n">
        <f aca="false">+BB22*$C26</f>
        <v>83.4166666666667</v>
      </c>
      <c r="BC26" s="157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153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3"/>
      <c r="IQ26" s="153"/>
      <c r="IR26" s="153"/>
      <c r="IS26" s="153"/>
      <c r="IT26" s="153"/>
      <c r="IU26" s="153"/>
      <c r="IV26" s="153"/>
      <c r="IW26" s="153"/>
    </row>
    <row r="27" customFormat="false" ht="13.5" hidden="false" customHeight="false" outlineLevel="0" collapsed="false">
      <c r="A27" s="140"/>
      <c r="B27" s="159" t="s">
        <v>144</v>
      </c>
      <c r="C27" s="160" t="str">
        <f aca="false">+'Detail by Turbine'!B9</f>
        <v>Tentative</v>
      </c>
      <c r="D27" s="161" t="n">
        <f aca="false">+D24*$C26</f>
        <v>0</v>
      </c>
      <c r="E27" s="161" t="n">
        <f aca="false">+E24*$C26</f>
        <v>0</v>
      </c>
      <c r="F27" s="161" t="n">
        <f aca="false">+F24*$C26</f>
        <v>0</v>
      </c>
      <c r="G27" s="161" t="n">
        <f aca="false">+G24*$C26</f>
        <v>0</v>
      </c>
      <c r="H27" s="161" t="n">
        <f aca="false">+H24*$C26</f>
        <v>0</v>
      </c>
      <c r="I27" s="161" t="n">
        <f aca="false">+I24*$C26</f>
        <v>0</v>
      </c>
      <c r="J27" s="161" t="n">
        <f aca="false">+J24*$C26</f>
        <v>0</v>
      </c>
      <c r="K27" s="161" t="n">
        <f aca="false">+K24*$C26</f>
        <v>0</v>
      </c>
      <c r="L27" s="161" t="n">
        <f aca="false">+L24*$C26</f>
        <v>0</v>
      </c>
      <c r="M27" s="161" t="n">
        <f aca="false">+M24*$C26</f>
        <v>0</v>
      </c>
      <c r="N27" s="161" t="n">
        <f aca="false">+N24*$C26</f>
        <v>0</v>
      </c>
      <c r="O27" s="161" t="n">
        <f aca="false">+O24*$C26</f>
        <v>0</v>
      </c>
      <c r="P27" s="161" t="n">
        <f aca="false">+P24*$C26</f>
        <v>0</v>
      </c>
      <c r="Q27" s="161" t="n">
        <f aca="false">+Q24*$C26</f>
        <v>0</v>
      </c>
      <c r="R27" s="161" t="n">
        <f aca="false">+R24*$C26</f>
        <v>0</v>
      </c>
      <c r="S27" s="161" t="n">
        <f aca="false">+S24*$C26</f>
        <v>0</v>
      </c>
      <c r="T27" s="161" t="n">
        <f aca="false">+T24*$C26</f>
        <v>0</v>
      </c>
      <c r="U27" s="161" t="n">
        <f aca="false">+U24*$C26</f>
        <v>0</v>
      </c>
      <c r="V27" s="161" t="n">
        <f aca="false">+V24*$C26</f>
        <v>8.34166666666667</v>
      </c>
      <c r="W27" s="161" t="n">
        <f aca="false">+W24*$C26</f>
        <v>9.42608333333333</v>
      </c>
      <c r="X27" s="161" t="n">
        <f aca="false">+X24*$C26</f>
        <v>10.8441666666667</v>
      </c>
      <c r="Y27" s="161" t="n">
        <f aca="false">+Y24*$C26</f>
        <v>12.1788333333333</v>
      </c>
      <c r="Z27" s="161" t="n">
        <f aca="false">+Z24*$C26</f>
        <v>14.4310833333333</v>
      </c>
      <c r="AA27" s="161" t="n">
        <f aca="false">+AA24*$C26</f>
        <v>18.5185</v>
      </c>
      <c r="AB27" s="161" t="n">
        <f aca="false">+AB24*$C26</f>
        <v>23.4400833333333</v>
      </c>
      <c r="AC27" s="161" t="n">
        <f aca="false">+AC24*$C26</f>
        <v>28.27825</v>
      </c>
      <c r="AD27" s="161" t="n">
        <f aca="false">+AD24*$C26</f>
        <v>32.4490833333333</v>
      </c>
      <c r="AE27" s="161" t="n">
        <f aca="false">+AE24*$C26</f>
        <v>36.8701666666667</v>
      </c>
      <c r="AF27" s="161" t="n">
        <f aca="false">+AF24*$C26</f>
        <v>41.3746666666667</v>
      </c>
      <c r="AG27" s="162" t="n">
        <f aca="false">+AG24*$C26</f>
        <v>45.79575</v>
      </c>
      <c r="AH27" s="161" t="n">
        <f aca="false">+AH24*$C26</f>
        <v>49.2158333333333</v>
      </c>
      <c r="AI27" s="161" t="n">
        <f aca="false">+AI24*$C26</f>
        <v>51.7183333333333</v>
      </c>
      <c r="AJ27" s="161" t="n">
        <f aca="false">+AJ24*$C26</f>
        <v>54.3876666666667</v>
      </c>
      <c r="AK27" s="161" t="n">
        <f aca="false">+AK24*$C26</f>
        <v>55.8891666666667</v>
      </c>
      <c r="AL27" s="161" t="n">
        <f aca="false">+AL24*$C26</f>
        <v>57.30725</v>
      </c>
      <c r="AM27" s="161" t="n">
        <f aca="false">+AM24*$C26</f>
        <v>58.4750833333333</v>
      </c>
      <c r="AN27" s="161" t="n">
        <f aca="false">+AN24*$C26</f>
        <v>59.4760833333333</v>
      </c>
      <c r="AO27" s="161" t="n">
        <f aca="false">+AO24*$C26</f>
        <v>67.4840833333333</v>
      </c>
      <c r="AP27" s="161" t="n">
        <f aca="false">+AP24*$C26</f>
        <v>75.4086666666667</v>
      </c>
      <c r="AQ27" s="161" t="n">
        <f aca="false">+AQ24*$C26</f>
        <v>83.083</v>
      </c>
      <c r="AR27" s="161" t="n">
        <f aca="false">+AR24*$C26</f>
        <v>83.4166666666667</v>
      </c>
      <c r="AS27" s="161" t="n">
        <f aca="false">+AS24*$C26</f>
        <v>83.4166666666667</v>
      </c>
      <c r="AT27" s="161" t="n">
        <f aca="false">+AT24*$C26</f>
        <v>83.4166666666667</v>
      </c>
      <c r="AU27" s="161" t="n">
        <f aca="false">+AU24*$C26</f>
        <v>83.4166666666667</v>
      </c>
      <c r="AV27" s="161" t="n">
        <f aca="false">+AV24*$C26</f>
        <v>83.4166666666667</v>
      </c>
      <c r="AW27" s="161" t="n">
        <f aca="false">+AW24*$C26</f>
        <v>83.4166666666667</v>
      </c>
      <c r="AX27" s="161" t="n">
        <f aca="false">+AX24*$C26</f>
        <v>83.4166666666667</v>
      </c>
      <c r="AY27" s="161" t="n">
        <f aca="false">+AY24*$C26</f>
        <v>83.4166666666667</v>
      </c>
      <c r="AZ27" s="161" t="n">
        <f aca="false">+AZ24*$C26</f>
        <v>83.4166666666667</v>
      </c>
      <c r="BA27" s="161" t="n">
        <f aca="false">+BA24*$C26</f>
        <v>83.4166666666667</v>
      </c>
      <c r="BB27" s="161" t="n">
        <f aca="false">+BB24*$C26</f>
        <v>83.4166666666667</v>
      </c>
      <c r="BC27" s="163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4"/>
      <c r="CI27" s="164"/>
      <c r="CJ27" s="164"/>
      <c r="CK27" s="164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" hidden="false" customHeight="true" outlineLevel="0" collapsed="false">
      <c r="A28" s="140" t="n">
        <f aca="false">+A20+1</f>
        <v>4</v>
      </c>
      <c r="B28" s="141" t="str">
        <f aca="false">+'Detail by Turbine'!G10</f>
        <v>7FA - now simple cycle</v>
      </c>
      <c r="C28" s="142" t="str">
        <f aca="false">+'Detail by Turbine'!S10</f>
        <v>NEPCO / NESCO - Goldendale (EECC) - 85%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4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5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  <c r="DO28" s="146"/>
      <c r="DP28" s="146"/>
      <c r="DQ28" s="146"/>
      <c r="DR28" s="146"/>
      <c r="DS28" s="146"/>
      <c r="DT28" s="146"/>
      <c r="DU28" s="146"/>
      <c r="DV28" s="146"/>
      <c r="DW28" s="146"/>
      <c r="DX28" s="146"/>
      <c r="DY28" s="146"/>
      <c r="DZ28" s="146"/>
      <c r="EA28" s="146"/>
      <c r="EB28" s="146"/>
      <c r="EC28" s="146"/>
      <c r="ED28" s="146"/>
      <c r="EE28" s="146"/>
      <c r="EF28" s="146"/>
      <c r="EG28" s="146"/>
      <c r="EH28" s="146"/>
      <c r="EI28" s="146"/>
      <c r="EJ28" s="146"/>
      <c r="EK28" s="146"/>
      <c r="EL28" s="146"/>
      <c r="EM28" s="146"/>
      <c r="EN28" s="146"/>
      <c r="EO28" s="146"/>
      <c r="EP28" s="146"/>
      <c r="EQ28" s="146"/>
      <c r="ER28" s="146"/>
      <c r="ES28" s="146"/>
      <c r="ET28" s="146"/>
      <c r="EU28" s="146"/>
      <c r="EV28" s="146"/>
      <c r="EW28" s="146"/>
      <c r="EX28" s="146"/>
      <c r="EY28" s="146"/>
      <c r="EZ28" s="146"/>
      <c r="FA28" s="146"/>
      <c r="FB28" s="146"/>
      <c r="FC28" s="146"/>
      <c r="FD28" s="146"/>
      <c r="FE28" s="146"/>
      <c r="FF28" s="146"/>
      <c r="FG28" s="146"/>
      <c r="FH28" s="146"/>
      <c r="FI28" s="146"/>
      <c r="FJ28" s="146"/>
      <c r="FK28" s="146"/>
      <c r="FL28" s="146"/>
      <c r="FM28" s="146"/>
      <c r="FN28" s="146"/>
      <c r="FO28" s="146"/>
      <c r="FP28" s="146"/>
      <c r="FQ28" s="146"/>
      <c r="FR28" s="146"/>
      <c r="FS28" s="146"/>
      <c r="FT28" s="146"/>
      <c r="FU28" s="146"/>
      <c r="FV28" s="146"/>
      <c r="FW28" s="146"/>
      <c r="FX28" s="146"/>
      <c r="FY28" s="146"/>
      <c r="FZ28" s="146"/>
      <c r="GA28" s="146"/>
      <c r="GB28" s="146"/>
      <c r="GC28" s="146"/>
      <c r="GD28" s="146"/>
      <c r="GE28" s="146"/>
      <c r="GF28" s="146"/>
      <c r="GG28" s="146"/>
      <c r="GH28" s="146"/>
      <c r="GI28" s="146"/>
      <c r="GJ28" s="146"/>
      <c r="GK28" s="146"/>
      <c r="GL28" s="146"/>
      <c r="GM28" s="146"/>
      <c r="GN28" s="146"/>
      <c r="GO28" s="146"/>
      <c r="GP28" s="146"/>
      <c r="GQ28" s="146"/>
      <c r="GR28" s="146"/>
      <c r="GS28" s="146"/>
      <c r="GT28" s="146"/>
      <c r="GU28" s="146"/>
      <c r="GV28" s="146"/>
      <c r="GW28" s="146"/>
      <c r="GX28" s="146"/>
      <c r="GY28" s="146"/>
      <c r="GZ28" s="146"/>
      <c r="HA28" s="146"/>
      <c r="HB28" s="146"/>
      <c r="HC28" s="146"/>
      <c r="HD28" s="146"/>
      <c r="HE28" s="146"/>
      <c r="HF28" s="146"/>
      <c r="HG28" s="146"/>
      <c r="HH28" s="146"/>
      <c r="HI28" s="146"/>
      <c r="HJ28" s="146"/>
      <c r="HK28" s="146"/>
      <c r="HL28" s="146"/>
      <c r="HM28" s="146"/>
      <c r="HN28" s="146"/>
      <c r="HO28" s="146"/>
      <c r="HP28" s="146"/>
      <c r="HQ28" s="146"/>
      <c r="HR28" s="146"/>
      <c r="HS28" s="146"/>
      <c r="HT28" s="146"/>
      <c r="HU28" s="146"/>
      <c r="HV28" s="146"/>
      <c r="HW28" s="146"/>
      <c r="HX28" s="146"/>
      <c r="HY28" s="146"/>
      <c r="HZ28" s="146"/>
      <c r="IA28" s="146"/>
      <c r="IB28" s="146"/>
      <c r="IC28" s="146"/>
      <c r="ID28" s="146"/>
      <c r="IE28" s="146"/>
      <c r="IF28" s="146"/>
      <c r="IG28" s="146"/>
      <c r="IH28" s="146"/>
      <c r="II28" s="146"/>
      <c r="IJ28" s="146"/>
      <c r="IK28" s="146"/>
      <c r="IL28" s="146"/>
      <c r="IM28" s="146"/>
      <c r="IN28" s="146"/>
      <c r="IO28" s="146"/>
      <c r="IP28" s="146"/>
      <c r="IQ28" s="146"/>
      <c r="IR28" s="146"/>
      <c r="IS28" s="146"/>
      <c r="IT28" s="146"/>
      <c r="IU28" s="146"/>
      <c r="IV28" s="146"/>
      <c r="IW28" s="146"/>
    </row>
    <row r="29" customFormat="false" ht="12.75" hidden="false" customHeight="false" outlineLevel="0" collapsed="false">
      <c r="A29" s="140"/>
      <c r="B29" s="147" t="s">
        <v>139</v>
      </c>
      <c r="C29" s="142"/>
      <c r="D29" s="148" t="n">
        <v>0</v>
      </c>
      <c r="E29" s="148" t="n">
        <v>0</v>
      </c>
      <c r="F29" s="148" t="n">
        <v>0</v>
      </c>
      <c r="G29" s="148" t="n">
        <v>0</v>
      </c>
      <c r="H29" s="148" t="n">
        <v>0</v>
      </c>
      <c r="I29" s="148" t="n">
        <v>0</v>
      </c>
      <c r="J29" s="148" t="n">
        <v>0</v>
      </c>
      <c r="K29" s="148" t="n">
        <v>0</v>
      </c>
      <c r="L29" s="148" t="n">
        <v>0</v>
      </c>
      <c r="M29" s="148" t="n">
        <v>0</v>
      </c>
      <c r="N29" s="148" t="n">
        <v>0</v>
      </c>
      <c r="O29" s="148" t="n">
        <v>0</v>
      </c>
      <c r="P29" s="148" t="n">
        <v>0</v>
      </c>
      <c r="Q29" s="148" t="n">
        <v>0</v>
      </c>
      <c r="R29" s="148" t="n">
        <v>0.1181</v>
      </c>
      <c r="S29" s="148" t="n">
        <v>0.0141</v>
      </c>
      <c r="T29" s="148" t="n">
        <v>0</v>
      </c>
      <c r="U29" s="148" t="n">
        <v>0</v>
      </c>
      <c r="V29" s="148" t="n">
        <v>0</v>
      </c>
      <c r="W29" s="148" t="n">
        <v>0.0665</v>
      </c>
      <c r="X29" s="148" t="n">
        <v>0.0569</v>
      </c>
      <c r="Y29" s="148" t="n">
        <v>0.0569</v>
      </c>
      <c r="Z29" s="148" t="n">
        <v>0.0569</v>
      </c>
      <c r="AA29" s="148" t="n">
        <v>0.0569</v>
      </c>
      <c r="AB29" s="148" t="n">
        <v>0.0569</v>
      </c>
      <c r="AC29" s="148" t="n">
        <v>0.0569</v>
      </c>
      <c r="AD29" s="148" t="n">
        <v>0.0569</v>
      </c>
      <c r="AE29" s="148" t="n">
        <v>0.0569</v>
      </c>
      <c r="AF29" s="148" t="n">
        <v>0.0569</v>
      </c>
      <c r="AG29" s="149" t="n">
        <v>0.0569</v>
      </c>
      <c r="AH29" s="148" t="n">
        <v>0.2148</v>
      </c>
      <c r="AI29" s="148" t="n">
        <v>0.0175</v>
      </c>
      <c r="AJ29" s="148" t="n">
        <v>0</v>
      </c>
      <c r="AK29" s="148" t="n">
        <v>0</v>
      </c>
      <c r="AL29" s="148" t="n">
        <v>0</v>
      </c>
      <c r="AM29" s="148" t="n">
        <v>0</v>
      </c>
      <c r="AN29" s="148" t="n">
        <v>0</v>
      </c>
      <c r="AO29" s="148" t="n">
        <v>0</v>
      </c>
      <c r="AP29" s="148" t="n">
        <v>0</v>
      </c>
      <c r="AQ29" s="148" t="n">
        <v>0</v>
      </c>
      <c r="AR29" s="148" t="n">
        <v>0</v>
      </c>
      <c r="AS29" s="148" t="n">
        <v>0</v>
      </c>
      <c r="AT29" s="148" t="n">
        <v>0</v>
      </c>
      <c r="AU29" s="148" t="n">
        <v>0</v>
      </c>
      <c r="AV29" s="148" t="n">
        <v>0</v>
      </c>
      <c r="AW29" s="148" t="n">
        <v>0</v>
      </c>
      <c r="AX29" s="148" t="n">
        <v>0</v>
      </c>
      <c r="AY29" s="148" t="n">
        <v>0</v>
      </c>
      <c r="AZ29" s="148" t="n">
        <v>0</v>
      </c>
      <c r="BA29" s="148" t="n">
        <v>0</v>
      </c>
      <c r="BB29" s="148" t="n">
        <v>0</v>
      </c>
      <c r="BC29" s="150" t="n">
        <f aca="false">SUM(D29:BB29)</f>
        <v>1</v>
      </c>
      <c r="BD29" s="147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  <c r="FD29" s="151"/>
      <c r="FE29" s="151"/>
      <c r="FF29" s="151"/>
      <c r="FG29" s="151"/>
      <c r="FH29" s="151"/>
      <c r="FI29" s="151"/>
      <c r="FJ29" s="151"/>
      <c r="FK29" s="151"/>
      <c r="FL29" s="151"/>
      <c r="FM29" s="151"/>
      <c r="FN29" s="151"/>
      <c r="FO29" s="151"/>
      <c r="FP29" s="151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  <c r="IF29" s="151"/>
      <c r="IG29" s="151"/>
      <c r="IH29" s="151"/>
      <c r="II29" s="151"/>
      <c r="IJ29" s="151"/>
      <c r="IK29" s="151"/>
      <c r="IL29" s="151"/>
      <c r="IM29" s="151"/>
      <c r="IN29" s="151"/>
      <c r="IO29" s="151"/>
      <c r="IP29" s="151"/>
      <c r="IQ29" s="151"/>
      <c r="IR29" s="151"/>
      <c r="IS29" s="151"/>
      <c r="IT29" s="151"/>
      <c r="IU29" s="151"/>
      <c r="IV29" s="151"/>
      <c r="IW29" s="151"/>
    </row>
    <row r="30" customFormat="false" ht="12.75" hidden="false" customHeight="false" outlineLevel="0" collapsed="false">
      <c r="A30" s="140"/>
      <c r="B30" s="147" t="s">
        <v>140</v>
      </c>
      <c r="C30" s="142"/>
      <c r="D30" s="148" t="n">
        <f aca="false">D29</f>
        <v>0</v>
      </c>
      <c r="E30" s="148" t="n">
        <f aca="false">+D30+E29</f>
        <v>0</v>
      </c>
      <c r="F30" s="148" t="n">
        <f aca="false">+E30+F29</f>
        <v>0</v>
      </c>
      <c r="G30" s="148" t="n">
        <f aca="false">+F30+G29</f>
        <v>0</v>
      </c>
      <c r="H30" s="148" t="n">
        <f aca="false">+G30+H29</f>
        <v>0</v>
      </c>
      <c r="I30" s="148" t="n">
        <f aca="false">+H30+I29</f>
        <v>0</v>
      </c>
      <c r="J30" s="148" t="n">
        <f aca="false">+I30+J29</f>
        <v>0</v>
      </c>
      <c r="K30" s="148" t="n">
        <f aca="false">+J30+K29</f>
        <v>0</v>
      </c>
      <c r="L30" s="148" t="n">
        <f aca="false">+K30+L29</f>
        <v>0</v>
      </c>
      <c r="M30" s="148" t="n">
        <f aca="false">+L30+M29</f>
        <v>0</v>
      </c>
      <c r="N30" s="148" t="n">
        <f aca="false">+M30+N29</f>
        <v>0</v>
      </c>
      <c r="O30" s="148" t="n">
        <f aca="false">+N30+O29</f>
        <v>0</v>
      </c>
      <c r="P30" s="148" t="n">
        <f aca="false">+O30+P29</f>
        <v>0</v>
      </c>
      <c r="Q30" s="148" t="n">
        <f aca="false">+P30+Q29</f>
        <v>0</v>
      </c>
      <c r="R30" s="148" t="n">
        <f aca="false">+Q30+R29</f>
        <v>0.1181</v>
      </c>
      <c r="S30" s="148" t="n">
        <f aca="false">+R30+S29</f>
        <v>0.1322</v>
      </c>
      <c r="T30" s="148" t="n">
        <f aca="false">+S30+T29</f>
        <v>0.1322</v>
      </c>
      <c r="U30" s="148" t="n">
        <f aca="false">+T30+U29</f>
        <v>0.1322</v>
      </c>
      <c r="V30" s="148" t="n">
        <f aca="false">+U30+V29</f>
        <v>0.1322</v>
      </c>
      <c r="W30" s="148" t="n">
        <f aca="false">+V30+W29</f>
        <v>0.1987</v>
      </c>
      <c r="X30" s="148" t="n">
        <f aca="false">+W30+X29</f>
        <v>0.2556</v>
      </c>
      <c r="Y30" s="148" t="n">
        <f aca="false">+X30+Y29</f>
        <v>0.3125</v>
      </c>
      <c r="Z30" s="148" t="n">
        <f aca="false">+Y30+Z29</f>
        <v>0.3694</v>
      </c>
      <c r="AA30" s="148" t="n">
        <f aca="false">+Z30+AA29</f>
        <v>0.4263</v>
      </c>
      <c r="AB30" s="148" t="n">
        <f aca="false">+AA30+AB29</f>
        <v>0.4832</v>
      </c>
      <c r="AC30" s="148" t="n">
        <f aca="false">+AB30+AC29</f>
        <v>0.5401</v>
      </c>
      <c r="AD30" s="148" t="n">
        <f aca="false">+AC30+AD29</f>
        <v>0.597</v>
      </c>
      <c r="AE30" s="148" t="n">
        <f aca="false">+AD30+AE29</f>
        <v>0.6539</v>
      </c>
      <c r="AF30" s="148" t="n">
        <f aca="false">+AE30+AF29</f>
        <v>0.7108</v>
      </c>
      <c r="AG30" s="149" t="n">
        <f aca="false">+AF30+AG29</f>
        <v>0.7677</v>
      </c>
      <c r="AH30" s="148" t="n">
        <f aca="false">+AG30+AH29</f>
        <v>0.9825</v>
      </c>
      <c r="AI30" s="148" t="n">
        <f aca="false">+AH30+AI29</f>
        <v>1</v>
      </c>
      <c r="AJ30" s="148" t="n">
        <f aca="false">+AI30+AJ29</f>
        <v>1</v>
      </c>
      <c r="AK30" s="148" t="n">
        <f aca="false">+AJ30+AK29</f>
        <v>1</v>
      </c>
      <c r="AL30" s="148" t="n">
        <f aca="false">+AK30+AL29</f>
        <v>1</v>
      </c>
      <c r="AM30" s="148" t="n">
        <f aca="false">+AL30+AM29</f>
        <v>1</v>
      </c>
      <c r="AN30" s="148" t="n">
        <f aca="false">+AM30+AN29</f>
        <v>1</v>
      </c>
      <c r="AO30" s="148" t="n">
        <f aca="false">+AN30+AO29</f>
        <v>1</v>
      </c>
      <c r="AP30" s="148" t="n">
        <f aca="false">+AO30+AP29</f>
        <v>1</v>
      </c>
      <c r="AQ30" s="148" t="n">
        <f aca="false">+AP30+AQ29</f>
        <v>1</v>
      </c>
      <c r="AR30" s="148" t="n">
        <f aca="false">+AQ30+AR29</f>
        <v>1</v>
      </c>
      <c r="AS30" s="148" t="n">
        <f aca="false">+AR30+AS29</f>
        <v>1</v>
      </c>
      <c r="AT30" s="148" t="n">
        <f aca="false">+AS30+AT29</f>
        <v>1</v>
      </c>
      <c r="AU30" s="148" t="n">
        <f aca="false">+AT30+AU29</f>
        <v>1</v>
      </c>
      <c r="AV30" s="148" t="n">
        <f aca="false">+AU30+AV29</f>
        <v>1</v>
      </c>
      <c r="AW30" s="148" t="n">
        <f aca="false">+AV30+AW29</f>
        <v>1</v>
      </c>
      <c r="AX30" s="148" t="n">
        <f aca="false">+AW30+AX29</f>
        <v>1</v>
      </c>
      <c r="AY30" s="148" t="n">
        <f aca="false">+AX30+AY29</f>
        <v>1</v>
      </c>
      <c r="AZ30" s="148" t="n">
        <f aca="false">+AY30+AZ29</f>
        <v>1</v>
      </c>
      <c r="BA30" s="148" t="n">
        <f aca="false">+AZ30+BA29</f>
        <v>1</v>
      </c>
      <c r="BB30" s="148" t="n">
        <f aca="false">+BA30+BB29</f>
        <v>1</v>
      </c>
      <c r="BC30" s="150"/>
      <c r="BD30" s="147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1"/>
      <c r="DG30" s="151"/>
      <c r="DH30" s="151"/>
      <c r="DI30" s="151"/>
      <c r="DJ30" s="151"/>
      <c r="DK30" s="151"/>
      <c r="DL30" s="151"/>
      <c r="DM30" s="151"/>
      <c r="DN30" s="151"/>
      <c r="DO30" s="151"/>
      <c r="DP30" s="151"/>
      <c r="DQ30" s="151"/>
      <c r="DR30" s="151"/>
      <c r="DS30" s="151"/>
      <c r="DT30" s="151"/>
      <c r="DU30" s="151"/>
      <c r="DV30" s="151"/>
      <c r="DW30" s="151"/>
      <c r="DX30" s="151"/>
      <c r="DY30" s="151"/>
      <c r="DZ30" s="151"/>
      <c r="EA30" s="151"/>
      <c r="EB30" s="151"/>
      <c r="EC30" s="151"/>
      <c r="ED30" s="151"/>
      <c r="EE30" s="151"/>
      <c r="EF30" s="151"/>
      <c r="EG30" s="151"/>
      <c r="EH30" s="151"/>
      <c r="EI30" s="151"/>
      <c r="EJ30" s="151"/>
      <c r="EK30" s="151"/>
      <c r="EL30" s="151"/>
      <c r="EM30" s="151"/>
      <c r="EN30" s="151"/>
      <c r="EO30" s="151"/>
      <c r="EP30" s="151"/>
      <c r="EQ30" s="151"/>
      <c r="ER30" s="151"/>
      <c r="ES30" s="151"/>
      <c r="ET30" s="151"/>
      <c r="EU30" s="151"/>
      <c r="EV30" s="151"/>
      <c r="EW30" s="151"/>
      <c r="EX30" s="151"/>
      <c r="EY30" s="151"/>
      <c r="EZ30" s="151"/>
      <c r="FA30" s="151"/>
      <c r="FB30" s="151"/>
      <c r="FC30" s="151"/>
      <c r="FD30" s="151"/>
      <c r="FE30" s="151"/>
      <c r="FF30" s="151"/>
      <c r="FG30" s="151"/>
      <c r="FH30" s="151"/>
      <c r="FI30" s="151"/>
      <c r="FJ30" s="151"/>
      <c r="FK30" s="151"/>
      <c r="FL30" s="151"/>
      <c r="FM30" s="151"/>
      <c r="FN30" s="151"/>
      <c r="FO30" s="151"/>
      <c r="FP30" s="151"/>
      <c r="FQ30" s="151"/>
      <c r="FR30" s="151"/>
      <c r="FS30" s="151"/>
      <c r="FT30" s="151"/>
      <c r="FU30" s="151"/>
      <c r="FV30" s="151"/>
      <c r="FW30" s="151"/>
      <c r="FX30" s="151"/>
      <c r="FY30" s="151"/>
      <c r="FZ30" s="151"/>
      <c r="GA30" s="151"/>
      <c r="GB30" s="151"/>
      <c r="GC30" s="151"/>
      <c r="GD30" s="151"/>
      <c r="GE30" s="151"/>
      <c r="GF30" s="151"/>
      <c r="GG30" s="151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R30" s="151"/>
      <c r="GS30" s="151"/>
      <c r="GT30" s="151"/>
      <c r="GU30" s="151"/>
      <c r="GV30" s="151"/>
      <c r="GW30" s="151"/>
      <c r="GX30" s="151"/>
      <c r="GY30" s="151"/>
      <c r="GZ30" s="151"/>
      <c r="HA30" s="151"/>
      <c r="HB30" s="151"/>
      <c r="HC30" s="151"/>
      <c r="HD30" s="151"/>
      <c r="HE30" s="151"/>
      <c r="HF30" s="151"/>
      <c r="HG30" s="151"/>
      <c r="HH30" s="151"/>
      <c r="HI30" s="151"/>
      <c r="HJ30" s="151"/>
      <c r="HK30" s="151"/>
      <c r="HL30" s="151"/>
      <c r="HM30" s="151"/>
      <c r="HN30" s="151"/>
      <c r="HO30" s="151"/>
      <c r="HP30" s="151"/>
      <c r="HQ30" s="151"/>
      <c r="HR30" s="151"/>
      <c r="HS30" s="151"/>
      <c r="HT30" s="151"/>
      <c r="HU30" s="151"/>
      <c r="HV30" s="151"/>
      <c r="HW30" s="151"/>
      <c r="HX30" s="151"/>
      <c r="HY30" s="151"/>
      <c r="HZ30" s="151"/>
      <c r="IA30" s="151"/>
      <c r="IB30" s="151"/>
      <c r="IC30" s="151"/>
      <c r="ID30" s="151"/>
      <c r="IE30" s="151"/>
      <c r="IF30" s="151"/>
      <c r="IG30" s="151"/>
      <c r="IH30" s="151"/>
      <c r="II30" s="151"/>
      <c r="IJ30" s="151"/>
      <c r="IK30" s="151"/>
      <c r="IL30" s="151"/>
      <c r="IM30" s="151"/>
      <c r="IN30" s="151"/>
      <c r="IO30" s="151"/>
      <c r="IP30" s="151"/>
      <c r="IQ30" s="151"/>
      <c r="IR30" s="151"/>
      <c r="IS30" s="151"/>
      <c r="IT30" s="151"/>
      <c r="IU30" s="151"/>
      <c r="IV30" s="151"/>
      <c r="IW30" s="151"/>
    </row>
    <row r="31" customFormat="false" ht="12.75" hidden="false" customHeight="false" outlineLevel="0" collapsed="false">
      <c r="A31" s="140"/>
      <c r="B31" s="147" t="s">
        <v>141</v>
      </c>
      <c r="C31" s="142"/>
      <c r="D31" s="148" t="n">
        <v>0</v>
      </c>
      <c r="E31" s="148" t="n">
        <v>0</v>
      </c>
      <c r="F31" s="148" t="n">
        <v>0</v>
      </c>
      <c r="G31" s="148" t="n">
        <v>0</v>
      </c>
      <c r="H31" s="148" t="n">
        <v>0</v>
      </c>
      <c r="I31" s="148" t="n">
        <v>0</v>
      </c>
      <c r="J31" s="148" t="n">
        <v>0</v>
      </c>
      <c r="K31" s="148" t="n">
        <v>0</v>
      </c>
      <c r="L31" s="148" t="n">
        <v>0</v>
      </c>
      <c r="M31" s="148" t="n">
        <v>0</v>
      </c>
      <c r="N31" s="148" t="n">
        <v>0</v>
      </c>
      <c r="O31" s="148" t="n">
        <v>0</v>
      </c>
      <c r="P31" s="148" t="n">
        <v>0</v>
      </c>
      <c r="Q31" s="148" t="n">
        <v>0</v>
      </c>
      <c r="R31" s="148" t="n">
        <v>0</v>
      </c>
      <c r="S31" s="148" t="n">
        <v>0</v>
      </c>
      <c r="T31" s="148" t="n">
        <v>0</v>
      </c>
      <c r="U31" s="148" t="n">
        <v>0</v>
      </c>
      <c r="V31" s="148" t="n">
        <v>0</v>
      </c>
      <c r="W31" s="148" t="n">
        <f aca="false">W32-V32</f>
        <v>0.2</v>
      </c>
      <c r="X31" s="148" t="n">
        <f aca="false">X32-W32</f>
        <v>-0.05</v>
      </c>
      <c r="Y31" s="148" t="n">
        <f aca="false">Y32-X32</f>
        <v>0.1</v>
      </c>
      <c r="Z31" s="148" t="n">
        <f aca="false">Z32-Y32</f>
        <v>0.05</v>
      </c>
      <c r="AA31" s="148" t="n">
        <f aca="false">AA32-Z32</f>
        <v>0.04</v>
      </c>
      <c r="AB31" s="148" t="n">
        <f aca="false">AB32-AA32</f>
        <v>0</v>
      </c>
      <c r="AC31" s="148" t="n">
        <f aca="false">AC32-AB32</f>
        <v>0</v>
      </c>
      <c r="AD31" s="148" t="n">
        <f aca="false">AD32-AC32</f>
        <v>0</v>
      </c>
      <c r="AE31" s="148" t="n">
        <f aca="false">AE32-AD32</f>
        <v>0</v>
      </c>
      <c r="AF31" s="148" t="n">
        <f aca="false">AF32-AE32</f>
        <v>0</v>
      </c>
      <c r="AG31" s="149" t="n">
        <f aca="false">AG32-AF32</f>
        <v>0</v>
      </c>
      <c r="AH31" s="148" t="n">
        <f aca="false">AH32-AG32</f>
        <v>0.645</v>
      </c>
      <c r="AI31" s="148" t="n">
        <f aca="false">AI32-AH32</f>
        <v>0.015</v>
      </c>
      <c r="AJ31" s="148" t="n">
        <f aca="false">AJ32-AI32</f>
        <v>0</v>
      </c>
      <c r="AK31" s="148" t="n">
        <f aca="false">AK32-AJ32</f>
        <v>0</v>
      </c>
      <c r="AL31" s="148" t="n">
        <f aca="false">AL32-AK32</f>
        <v>0</v>
      </c>
      <c r="AM31" s="148" t="n">
        <f aca="false">AM32-AL32</f>
        <v>0</v>
      </c>
      <c r="AN31" s="148" t="n">
        <f aca="false">AN32-AM32</f>
        <v>0</v>
      </c>
      <c r="AO31" s="148" t="n">
        <f aca="false">AO32-AN32</f>
        <v>0</v>
      </c>
      <c r="AP31" s="148" t="n">
        <f aca="false">AP32-AO32</f>
        <v>0</v>
      </c>
      <c r="AQ31" s="148" t="n">
        <f aca="false">AQ32-AP32</f>
        <v>0</v>
      </c>
      <c r="AR31" s="148" t="n">
        <f aca="false">AR32-AQ32</f>
        <v>0</v>
      </c>
      <c r="AS31" s="148" t="n">
        <f aca="false">AS32-AR32</f>
        <v>0</v>
      </c>
      <c r="AT31" s="148" t="n">
        <f aca="false">AT32-AS32</f>
        <v>0</v>
      </c>
      <c r="AU31" s="148" t="n">
        <f aca="false">AU32-AT32</f>
        <v>0</v>
      </c>
      <c r="AV31" s="148" t="n">
        <f aca="false">AV32-AU32</f>
        <v>0</v>
      </c>
      <c r="AW31" s="148" t="n">
        <f aca="false">AW32-AV32</f>
        <v>0</v>
      </c>
      <c r="AX31" s="148" t="n">
        <f aca="false">AX32-AW32</f>
        <v>0</v>
      </c>
      <c r="AY31" s="148" t="n">
        <f aca="false">AY32-AX32</f>
        <v>0</v>
      </c>
      <c r="AZ31" s="148" t="n">
        <f aca="false">AZ32-AY32</f>
        <v>0</v>
      </c>
      <c r="BA31" s="148" t="n">
        <f aca="false">BA32-AZ32</f>
        <v>0</v>
      </c>
      <c r="BB31" s="148" t="n">
        <f aca="false">BB32-BA32</f>
        <v>0</v>
      </c>
      <c r="BC31" s="150" t="n">
        <f aca="false">SUM(D31:BB31)</f>
        <v>1</v>
      </c>
      <c r="BD31" s="147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</row>
    <row r="32" customFormat="false" ht="12.75" hidden="false" customHeight="false" outlineLevel="0" collapsed="false">
      <c r="A32" s="140"/>
      <c r="B32" s="147" t="s">
        <v>142</v>
      </c>
      <c r="C32" s="142"/>
      <c r="D32" s="148" t="n">
        <f aca="false">D31</f>
        <v>0</v>
      </c>
      <c r="E32" s="148" t="n">
        <f aca="false">+D32+E31</f>
        <v>0</v>
      </c>
      <c r="F32" s="148" t="n">
        <f aca="false">+E32+F31</f>
        <v>0</v>
      </c>
      <c r="G32" s="148" t="n">
        <f aca="false">+F32+G31</f>
        <v>0</v>
      </c>
      <c r="H32" s="148" t="n">
        <f aca="false">+G32+H31</f>
        <v>0</v>
      </c>
      <c r="I32" s="148" t="n">
        <f aca="false">+H32+I31</f>
        <v>0</v>
      </c>
      <c r="J32" s="148" t="n">
        <f aca="false">+I32+J31</f>
        <v>0</v>
      </c>
      <c r="K32" s="148" t="n">
        <f aca="false">+J32+K31</f>
        <v>0</v>
      </c>
      <c r="L32" s="148" t="n">
        <f aca="false">+K32+L31</f>
        <v>0</v>
      </c>
      <c r="M32" s="148" t="n">
        <f aca="false">+L32+M31</f>
        <v>0</v>
      </c>
      <c r="N32" s="148" t="n">
        <f aca="false">+M32+N31</f>
        <v>0</v>
      </c>
      <c r="O32" s="148" t="n">
        <f aca="false">+N32+O31</f>
        <v>0</v>
      </c>
      <c r="P32" s="148" t="n">
        <f aca="false">+O32+P31</f>
        <v>0</v>
      </c>
      <c r="Q32" s="148" t="n">
        <f aca="false">+P32+Q31</f>
        <v>0</v>
      </c>
      <c r="R32" s="148" t="n">
        <f aca="false">+Q32+R31</f>
        <v>0</v>
      </c>
      <c r="S32" s="148" t="n">
        <f aca="false">+R32+S31</f>
        <v>0</v>
      </c>
      <c r="T32" s="148" t="n">
        <f aca="false">+S32+T31</f>
        <v>0</v>
      </c>
      <c r="U32" s="148" t="n">
        <f aca="false">+T32+U31</f>
        <v>0</v>
      </c>
      <c r="V32" s="148" t="n">
        <f aca="false">+U32+V31</f>
        <v>0</v>
      </c>
      <c r="W32" s="148" t="n">
        <v>0.2</v>
      </c>
      <c r="X32" s="148" t="n">
        <v>0.15</v>
      </c>
      <c r="Y32" s="148" t="n">
        <v>0.25</v>
      </c>
      <c r="Z32" s="148" t="n">
        <v>0.3</v>
      </c>
      <c r="AA32" s="148" t="n">
        <v>0.34</v>
      </c>
      <c r="AB32" s="148" t="n">
        <v>0.34</v>
      </c>
      <c r="AC32" s="148" t="n">
        <v>0.34</v>
      </c>
      <c r="AD32" s="148" t="n">
        <v>0.34</v>
      </c>
      <c r="AE32" s="148" t="n">
        <v>0.34</v>
      </c>
      <c r="AF32" s="148" t="n">
        <v>0.34</v>
      </c>
      <c r="AG32" s="149" t="n">
        <v>0.34</v>
      </c>
      <c r="AH32" s="148" t="n">
        <v>0.985</v>
      </c>
      <c r="AI32" s="148" t="n">
        <v>1</v>
      </c>
      <c r="AJ32" s="148" t="n">
        <v>1</v>
      </c>
      <c r="AK32" s="148" t="n">
        <v>1</v>
      </c>
      <c r="AL32" s="148" t="n">
        <v>1</v>
      </c>
      <c r="AM32" s="148" t="n">
        <v>1</v>
      </c>
      <c r="AN32" s="148" t="n">
        <v>1</v>
      </c>
      <c r="AO32" s="148" t="n">
        <v>1</v>
      </c>
      <c r="AP32" s="148" t="n">
        <v>1</v>
      </c>
      <c r="AQ32" s="148" t="n">
        <v>1</v>
      </c>
      <c r="AR32" s="148" t="n">
        <v>1</v>
      </c>
      <c r="AS32" s="148" t="n">
        <v>1</v>
      </c>
      <c r="AT32" s="148" t="n">
        <v>1</v>
      </c>
      <c r="AU32" s="148" t="n">
        <v>1</v>
      </c>
      <c r="AV32" s="148" t="n">
        <v>1</v>
      </c>
      <c r="AW32" s="148" t="n">
        <v>1</v>
      </c>
      <c r="AX32" s="148" t="n">
        <v>1</v>
      </c>
      <c r="AY32" s="148" t="n">
        <v>1</v>
      </c>
      <c r="AZ32" s="148" t="n">
        <v>1</v>
      </c>
      <c r="BA32" s="148" t="n">
        <v>1</v>
      </c>
      <c r="BB32" s="148" t="n">
        <v>1</v>
      </c>
      <c r="BC32" s="150"/>
      <c r="BD32" s="147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</row>
    <row r="33" customFormat="false" ht="12.75" hidden="false" customHeight="false" outlineLevel="0" collapsed="false">
      <c r="A33" s="140"/>
      <c r="B33" s="147"/>
      <c r="C33" s="152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9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50"/>
      <c r="BD33" s="147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51"/>
      <c r="DA33" s="151"/>
      <c r="DB33" s="151"/>
      <c r="DC33" s="151"/>
      <c r="DD33" s="151"/>
      <c r="DE33" s="151"/>
      <c r="DF33" s="151"/>
      <c r="DG33" s="151"/>
      <c r="DH33" s="151"/>
      <c r="DI33" s="151"/>
      <c r="DJ33" s="151"/>
      <c r="DK33" s="151"/>
      <c r="DL33" s="151"/>
      <c r="DM33" s="151"/>
      <c r="DN33" s="151"/>
      <c r="DO33" s="151"/>
      <c r="DP33" s="151"/>
      <c r="DQ33" s="151"/>
      <c r="DR33" s="151"/>
      <c r="DS33" s="151"/>
      <c r="DT33" s="151"/>
      <c r="DU33" s="151"/>
      <c r="DV33" s="151"/>
      <c r="DW33" s="151"/>
      <c r="DX33" s="151"/>
      <c r="DY33" s="151"/>
      <c r="DZ33" s="151"/>
      <c r="EA33" s="151"/>
      <c r="EB33" s="151"/>
      <c r="EC33" s="151"/>
      <c r="ED33" s="151"/>
      <c r="EE33" s="151"/>
      <c r="EF33" s="151"/>
      <c r="EG33" s="151"/>
      <c r="EH33" s="151"/>
      <c r="EI33" s="151"/>
      <c r="EJ33" s="151"/>
      <c r="EK33" s="151"/>
      <c r="EL33" s="151"/>
      <c r="EM33" s="151"/>
      <c r="EN33" s="151"/>
      <c r="EO33" s="151"/>
      <c r="EP33" s="151"/>
      <c r="EQ33" s="151"/>
      <c r="ER33" s="151"/>
      <c r="ES33" s="151"/>
      <c r="ET33" s="151"/>
      <c r="EU33" s="151"/>
      <c r="EV33" s="151"/>
      <c r="EW33" s="151"/>
      <c r="EX33" s="151"/>
      <c r="EY33" s="151"/>
      <c r="EZ33" s="151"/>
      <c r="FA33" s="151"/>
      <c r="FB33" s="151"/>
      <c r="FC33" s="151"/>
      <c r="FD33" s="151"/>
      <c r="FE33" s="151"/>
      <c r="FF33" s="151"/>
      <c r="FG33" s="151"/>
      <c r="FH33" s="151"/>
      <c r="FI33" s="151"/>
      <c r="FJ33" s="151"/>
      <c r="FK33" s="151"/>
      <c r="FL33" s="151"/>
      <c r="FM33" s="151"/>
      <c r="FN33" s="151"/>
      <c r="FO33" s="151"/>
      <c r="FP33" s="151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  <c r="IF33" s="151"/>
      <c r="IG33" s="151"/>
      <c r="IH33" s="151"/>
      <c r="II33" s="151"/>
      <c r="IJ33" s="151"/>
      <c r="IK33" s="151"/>
      <c r="IL33" s="151"/>
      <c r="IM33" s="151"/>
      <c r="IN33" s="151"/>
      <c r="IO33" s="151"/>
      <c r="IP33" s="151"/>
      <c r="IQ33" s="151"/>
      <c r="IR33" s="151"/>
      <c r="IS33" s="151"/>
      <c r="IT33" s="151"/>
      <c r="IU33" s="151"/>
      <c r="IV33" s="151"/>
      <c r="IW33" s="151"/>
    </row>
    <row r="34" customFormat="false" ht="12.75" hidden="false" customHeight="false" outlineLevel="0" collapsed="false">
      <c r="A34" s="140"/>
      <c r="B34" s="153" t="s">
        <v>143</v>
      </c>
      <c r="C34" s="154" t="n">
        <v>36.24736</v>
      </c>
      <c r="D34" s="155" t="n">
        <f aca="false">+D30*$C34</f>
        <v>0</v>
      </c>
      <c r="E34" s="155" t="n">
        <f aca="false">+E30*$C34</f>
        <v>0</v>
      </c>
      <c r="F34" s="155" t="n">
        <f aca="false">+F30*$C34</f>
        <v>0</v>
      </c>
      <c r="G34" s="155" t="n">
        <f aca="false">+G30*$C34</f>
        <v>0</v>
      </c>
      <c r="H34" s="155" t="n">
        <f aca="false">+H30*$C34</f>
        <v>0</v>
      </c>
      <c r="I34" s="155" t="n">
        <f aca="false">+I30*$C34</f>
        <v>0</v>
      </c>
      <c r="J34" s="155" t="n">
        <f aca="false">+J30*$C34</f>
        <v>0</v>
      </c>
      <c r="K34" s="155" t="n">
        <f aca="false">+K30*$C34</f>
        <v>0</v>
      </c>
      <c r="L34" s="155" t="n">
        <f aca="false">+L30*$C34</f>
        <v>0</v>
      </c>
      <c r="M34" s="155" t="n">
        <f aca="false">+M30*$C34</f>
        <v>0</v>
      </c>
      <c r="N34" s="155" t="n">
        <f aca="false">+N30*$C34</f>
        <v>0</v>
      </c>
      <c r="O34" s="155" t="n">
        <f aca="false">+O30*$C34</f>
        <v>0</v>
      </c>
      <c r="P34" s="155" t="n">
        <f aca="false">+P30*$C34</f>
        <v>0</v>
      </c>
      <c r="Q34" s="155" t="n">
        <f aca="false">+Q30*$C34</f>
        <v>0</v>
      </c>
      <c r="R34" s="155" t="n">
        <f aca="false">+R30*$C34</f>
        <v>4.280813216</v>
      </c>
      <c r="S34" s="155" t="n">
        <f aca="false">+S30*$C34</f>
        <v>4.791900992</v>
      </c>
      <c r="T34" s="155" t="n">
        <f aca="false">+T30*$C34</f>
        <v>4.791900992</v>
      </c>
      <c r="U34" s="155" t="n">
        <f aca="false">+U30*$C34</f>
        <v>4.791900992</v>
      </c>
      <c r="V34" s="155" t="n">
        <f aca="false">+V30*$C34</f>
        <v>4.791900992</v>
      </c>
      <c r="W34" s="155" t="n">
        <f aca="false">+W30*$C34</f>
        <v>7.202350432</v>
      </c>
      <c r="X34" s="155" t="n">
        <f aca="false">+X30*$C34</f>
        <v>9.264825216</v>
      </c>
      <c r="Y34" s="155" t="n">
        <f aca="false">+Y30*$C34</f>
        <v>11.3273</v>
      </c>
      <c r="Z34" s="155" t="n">
        <f aca="false">+Z30*$C34</f>
        <v>13.389774784</v>
      </c>
      <c r="AA34" s="155" t="n">
        <f aca="false">+AA30*$C34</f>
        <v>15.452249568</v>
      </c>
      <c r="AB34" s="155" t="n">
        <f aca="false">+AB30*$C34</f>
        <v>17.514724352</v>
      </c>
      <c r="AC34" s="155" t="n">
        <f aca="false">+AC30*$C34</f>
        <v>19.577199136</v>
      </c>
      <c r="AD34" s="155" t="n">
        <f aca="false">+AD30*$C34</f>
        <v>21.63967392</v>
      </c>
      <c r="AE34" s="155" t="n">
        <f aca="false">+AE30*$C34</f>
        <v>23.702148704</v>
      </c>
      <c r="AF34" s="155" t="n">
        <f aca="false">+AF30*$C34</f>
        <v>25.764623488</v>
      </c>
      <c r="AG34" s="156" t="n">
        <f aca="false">+AG30*$C34</f>
        <v>27.827098272</v>
      </c>
      <c r="AH34" s="155" t="n">
        <f aca="false">+AH30*$C34</f>
        <v>35.6130312</v>
      </c>
      <c r="AI34" s="155" t="n">
        <f aca="false">+AI30*$C34</f>
        <v>36.24736</v>
      </c>
      <c r="AJ34" s="155" t="n">
        <f aca="false">+AJ30*$C34</f>
        <v>36.24736</v>
      </c>
      <c r="AK34" s="155" t="n">
        <f aca="false">+AK30*$C34</f>
        <v>36.24736</v>
      </c>
      <c r="AL34" s="155" t="n">
        <f aca="false">+AL30*$C34</f>
        <v>36.24736</v>
      </c>
      <c r="AM34" s="155" t="n">
        <f aca="false">+AM30*$C34</f>
        <v>36.24736</v>
      </c>
      <c r="AN34" s="155" t="n">
        <f aca="false">+AN30*$C34</f>
        <v>36.24736</v>
      </c>
      <c r="AO34" s="155" t="n">
        <f aca="false">+AO30*$C34</f>
        <v>36.24736</v>
      </c>
      <c r="AP34" s="155" t="n">
        <f aca="false">+AP30*$C34</f>
        <v>36.24736</v>
      </c>
      <c r="AQ34" s="155" t="n">
        <f aca="false">+AQ30*$C34</f>
        <v>36.24736</v>
      </c>
      <c r="AR34" s="155" t="n">
        <f aca="false">+AR30*$C34</f>
        <v>36.24736</v>
      </c>
      <c r="AS34" s="155" t="n">
        <f aca="false">+AS30*$C34</f>
        <v>36.24736</v>
      </c>
      <c r="AT34" s="155" t="n">
        <f aca="false">+AT30*$C34</f>
        <v>36.24736</v>
      </c>
      <c r="AU34" s="155" t="n">
        <f aca="false">+AU30*$C34</f>
        <v>36.24736</v>
      </c>
      <c r="AV34" s="155" t="n">
        <f aca="false">+AV30*$C34</f>
        <v>36.24736</v>
      </c>
      <c r="AW34" s="155" t="n">
        <f aca="false">+AW30*$C34</f>
        <v>36.24736</v>
      </c>
      <c r="AX34" s="155" t="n">
        <f aca="false">+AX30*$C34</f>
        <v>36.24736</v>
      </c>
      <c r="AY34" s="155" t="n">
        <f aca="false">+AY30*$C34</f>
        <v>36.24736</v>
      </c>
      <c r="AZ34" s="155" t="n">
        <f aca="false">+AZ30*$C34</f>
        <v>36.24736</v>
      </c>
      <c r="BA34" s="155" t="n">
        <f aca="false">+BA30*$C34</f>
        <v>36.24736</v>
      </c>
      <c r="BB34" s="155" t="n">
        <f aca="false">+BB30*$C34</f>
        <v>36.24736</v>
      </c>
      <c r="BC34" s="157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3.5" hidden="false" customHeight="false" outlineLevel="0" collapsed="false">
      <c r="A35" s="140"/>
      <c r="B35" s="159" t="s">
        <v>144</v>
      </c>
      <c r="C35" s="160" t="str">
        <f aca="false">+'Detail by Turbine'!B10</f>
        <v>Tentative</v>
      </c>
      <c r="D35" s="161" t="n">
        <f aca="false">+D32*$C34</f>
        <v>0</v>
      </c>
      <c r="E35" s="161" t="n">
        <f aca="false">+E32*$C34</f>
        <v>0</v>
      </c>
      <c r="F35" s="161" t="n">
        <f aca="false">+F32*$C34</f>
        <v>0</v>
      </c>
      <c r="G35" s="161" t="n">
        <f aca="false">+G32*$C34</f>
        <v>0</v>
      </c>
      <c r="H35" s="161" t="n">
        <f aca="false">+H32*$C34</f>
        <v>0</v>
      </c>
      <c r="I35" s="161" t="n">
        <f aca="false">+I32*$C34</f>
        <v>0</v>
      </c>
      <c r="J35" s="161" t="n">
        <f aca="false">+J32*$C34</f>
        <v>0</v>
      </c>
      <c r="K35" s="161" t="n">
        <f aca="false">+K32*$C34</f>
        <v>0</v>
      </c>
      <c r="L35" s="161" t="n">
        <f aca="false">+L32*$C34</f>
        <v>0</v>
      </c>
      <c r="M35" s="161" t="n">
        <f aca="false">+M32*$C34</f>
        <v>0</v>
      </c>
      <c r="N35" s="161" t="n">
        <f aca="false">+N32*$C34</f>
        <v>0</v>
      </c>
      <c r="O35" s="161" t="n">
        <f aca="false">+O32*$C34</f>
        <v>0</v>
      </c>
      <c r="P35" s="161" t="n">
        <f aca="false">+P32*$C34</f>
        <v>0</v>
      </c>
      <c r="Q35" s="161" t="n">
        <f aca="false">+Q32*$C34</f>
        <v>0</v>
      </c>
      <c r="R35" s="161" t="n">
        <f aca="false">+R32*$C34</f>
        <v>0</v>
      </c>
      <c r="S35" s="161" t="n">
        <f aca="false">+S32*$C34</f>
        <v>0</v>
      </c>
      <c r="T35" s="161" t="n">
        <f aca="false">+T32*$C34</f>
        <v>0</v>
      </c>
      <c r="U35" s="161" t="n">
        <f aca="false">+U32*$C34</f>
        <v>0</v>
      </c>
      <c r="V35" s="161" t="n">
        <f aca="false">+V32*$C34</f>
        <v>0</v>
      </c>
      <c r="W35" s="161" t="n">
        <f aca="false">+W32*$C34</f>
        <v>7.249472</v>
      </c>
      <c r="X35" s="161" t="n">
        <f aca="false">+X32*$C34</f>
        <v>5.437104</v>
      </c>
      <c r="Y35" s="161" t="n">
        <f aca="false">+Y32*$C34</f>
        <v>9.06184</v>
      </c>
      <c r="Z35" s="161" t="n">
        <f aca="false">+Z32*$C34</f>
        <v>10.874208</v>
      </c>
      <c r="AA35" s="161" t="n">
        <f aca="false">+AA32*$C34</f>
        <v>12.3241024</v>
      </c>
      <c r="AB35" s="161" t="n">
        <f aca="false">+AB32*$C34</f>
        <v>12.3241024</v>
      </c>
      <c r="AC35" s="161" t="n">
        <f aca="false">+AC32*$C34</f>
        <v>12.3241024</v>
      </c>
      <c r="AD35" s="161" t="n">
        <f aca="false">+AD32*$C34</f>
        <v>12.3241024</v>
      </c>
      <c r="AE35" s="161" t="n">
        <f aca="false">+AE32*$C34</f>
        <v>12.3241024</v>
      </c>
      <c r="AF35" s="161" t="n">
        <f aca="false">+AF32*$C34</f>
        <v>12.3241024</v>
      </c>
      <c r="AG35" s="162" t="n">
        <f aca="false">+AG32*$C34</f>
        <v>12.3241024</v>
      </c>
      <c r="AH35" s="161" t="n">
        <f aca="false">+AH32*$C34</f>
        <v>35.7036496</v>
      </c>
      <c r="AI35" s="161" t="n">
        <f aca="false">+AI32*$C34</f>
        <v>36.24736</v>
      </c>
      <c r="AJ35" s="161" t="n">
        <f aca="false">+AJ32*$C34</f>
        <v>36.24736</v>
      </c>
      <c r="AK35" s="161" t="n">
        <f aca="false">+AK32*$C34</f>
        <v>36.24736</v>
      </c>
      <c r="AL35" s="161" t="n">
        <f aca="false">+AL32*$C34</f>
        <v>36.24736</v>
      </c>
      <c r="AM35" s="161" t="n">
        <f aca="false">+AM32*$C34</f>
        <v>36.24736</v>
      </c>
      <c r="AN35" s="161" t="n">
        <f aca="false">+AN32*$C34</f>
        <v>36.24736</v>
      </c>
      <c r="AO35" s="161" t="n">
        <f aca="false">+AO32*$C34</f>
        <v>36.24736</v>
      </c>
      <c r="AP35" s="161" t="n">
        <f aca="false">+AP32*$C34</f>
        <v>36.24736</v>
      </c>
      <c r="AQ35" s="161" t="n">
        <f aca="false">+AQ32*$C34</f>
        <v>36.24736</v>
      </c>
      <c r="AR35" s="161" t="n">
        <f aca="false">+AR32*$C34</f>
        <v>36.24736</v>
      </c>
      <c r="AS35" s="161" t="n">
        <f aca="false">+AS32*$C34</f>
        <v>36.24736</v>
      </c>
      <c r="AT35" s="161" t="n">
        <f aca="false">+AT32*$C34</f>
        <v>36.24736</v>
      </c>
      <c r="AU35" s="161" t="n">
        <f aca="false">+AU32*$C34</f>
        <v>36.24736</v>
      </c>
      <c r="AV35" s="161" t="n">
        <f aca="false">+AV32*$C34</f>
        <v>36.24736</v>
      </c>
      <c r="AW35" s="161" t="n">
        <f aca="false">+AW32*$C34</f>
        <v>36.24736</v>
      </c>
      <c r="AX35" s="161" t="n">
        <f aca="false">+AX32*$C34</f>
        <v>36.24736</v>
      </c>
      <c r="AY35" s="161" t="n">
        <f aca="false">+AY32*$C34</f>
        <v>36.24736</v>
      </c>
      <c r="AZ35" s="161" t="n">
        <f aca="false">+AZ32*$C34</f>
        <v>36.24736</v>
      </c>
      <c r="BA35" s="161" t="n">
        <f aca="false">+BA32*$C34</f>
        <v>36.24736</v>
      </c>
      <c r="BB35" s="161" t="n">
        <f aca="false">+BB32*$C34</f>
        <v>36.24736</v>
      </c>
      <c r="BC35" s="163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" hidden="false" customHeight="true" outlineLevel="0" collapsed="false">
      <c r="A36" s="140" t="n">
        <f aca="false">+A28+1</f>
        <v>5</v>
      </c>
      <c r="B36" s="141" t="str">
        <f aca="false">+'Detail by Turbine'!G15</f>
        <v>LM6000</v>
      </c>
      <c r="C36" s="142" t="str">
        <f aca="false">+'Detail by Turbine'!S15</f>
        <v>Las Vegas CoGen II - 60%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4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5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  <c r="DO36" s="146"/>
      <c r="DP36" s="146"/>
      <c r="DQ36" s="146"/>
      <c r="DR36" s="146"/>
      <c r="DS36" s="146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146"/>
      <c r="EG36" s="146"/>
      <c r="EH36" s="146"/>
      <c r="EI36" s="146"/>
      <c r="EJ36" s="146"/>
      <c r="EK36" s="146"/>
      <c r="EL36" s="146"/>
      <c r="EM36" s="146"/>
      <c r="EN36" s="146"/>
      <c r="EO36" s="146"/>
      <c r="EP36" s="146"/>
      <c r="EQ36" s="146"/>
      <c r="ER36" s="146"/>
      <c r="ES36" s="146"/>
      <c r="ET36" s="146"/>
      <c r="EU36" s="146"/>
      <c r="EV36" s="146"/>
      <c r="EW36" s="146"/>
      <c r="EX36" s="146"/>
      <c r="EY36" s="146"/>
      <c r="EZ36" s="146"/>
      <c r="FA36" s="146"/>
      <c r="FB36" s="146"/>
      <c r="FC36" s="146"/>
      <c r="FD36" s="146"/>
      <c r="FE36" s="146"/>
      <c r="FF36" s="146"/>
      <c r="FG36" s="146"/>
      <c r="FH36" s="146"/>
      <c r="FI36" s="146"/>
      <c r="FJ36" s="146"/>
      <c r="FK36" s="146"/>
      <c r="FL36" s="146"/>
      <c r="FM36" s="146"/>
      <c r="FN36" s="146"/>
      <c r="FO36" s="146"/>
      <c r="FP36" s="146"/>
      <c r="FQ36" s="146"/>
      <c r="FR36" s="146"/>
      <c r="FS36" s="146"/>
      <c r="FT36" s="146"/>
      <c r="FU36" s="146"/>
      <c r="FV36" s="146"/>
      <c r="FW36" s="146"/>
      <c r="FX36" s="146"/>
      <c r="FY36" s="146"/>
      <c r="FZ36" s="146"/>
      <c r="GA36" s="146"/>
      <c r="GB36" s="146"/>
      <c r="GC36" s="146"/>
      <c r="GD36" s="146"/>
      <c r="GE36" s="146"/>
      <c r="GF36" s="146"/>
      <c r="GG36" s="146"/>
      <c r="GH36" s="146"/>
      <c r="GI36" s="146"/>
      <c r="GJ36" s="146"/>
      <c r="GK36" s="146"/>
      <c r="GL36" s="146"/>
      <c r="GM36" s="146"/>
      <c r="GN36" s="146"/>
      <c r="GO36" s="146"/>
      <c r="GP36" s="146"/>
      <c r="GQ36" s="146"/>
      <c r="GR36" s="146"/>
      <c r="GS36" s="146"/>
      <c r="GT36" s="146"/>
      <c r="GU36" s="146"/>
      <c r="GV36" s="146"/>
      <c r="GW36" s="146"/>
      <c r="GX36" s="146"/>
      <c r="GY36" s="146"/>
      <c r="GZ36" s="146"/>
      <c r="HA36" s="146"/>
      <c r="HB36" s="146"/>
      <c r="HC36" s="146"/>
      <c r="HD36" s="146"/>
      <c r="HE36" s="146"/>
      <c r="HF36" s="146"/>
      <c r="HG36" s="146"/>
      <c r="HH36" s="146"/>
      <c r="HI36" s="146"/>
      <c r="HJ36" s="146"/>
      <c r="HK36" s="146"/>
      <c r="HL36" s="146"/>
      <c r="HM36" s="146"/>
      <c r="HN36" s="146"/>
      <c r="HO36" s="146"/>
      <c r="HP36" s="146"/>
      <c r="HQ36" s="146"/>
      <c r="HR36" s="146"/>
      <c r="HS36" s="146"/>
      <c r="HT36" s="146"/>
      <c r="HU36" s="146"/>
      <c r="HV36" s="146"/>
      <c r="HW36" s="146"/>
      <c r="HX36" s="146"/>
      <c r="HY36" s="146"/>
      <c r="HZ36" s="146"/>
      <c r="IA36" s="146"/>
      <c r="IB36" s="146"/>
      <c r="IC36" s="146"/>
      <c r="ID36" s="146"/>
      <c r="IE36" s="146"/>
      <c r="IF36" s="146"/>
      <c r="IG36" s="146"/>
      <c r="IH36" s="146"/>
      <c r="II36" s="146"/>
      <c r="IJ36" s="146"/>
      <c r="IK36" s="146"/>
      <c r="IL36" s="146"/>
      <c r="IM36" s="146"/>
      <c r="IN36" s="146"/>
      <c r="IO36" s="146"/>
      <c r="IP36" s="146"/>
      <c r="IQ36" s="146"/>
      <c r="IR36" s="146"/>
      <c r="IS36" s="146"/>
      <c r="IT36" s="146"/>
      <c r="IU36" s="146"/>
      <c r="IV36" s="146"/>
      <c r="IW36" s="146"/>
    </row>
    <row r="37" customFormat="false" ht="12.75" hidden="false" customHeight="false" outlineLevel="0" collapsed="false">
      <c r="A37" s="140"/>
      <c r="B37" s="147" t="s">
        <v>139</v>
      </c>
      <c r="C37" s="142"/>
      <c r="D37" s="148" t="n">
        <v>0</v>
      </c>
      <c r="E37" s="148" t="n">
        <v>0</v>
      </c>
      <c r="F37" s="148" t="n">
        <v>0</v>
      </c>
      <c r="G37" s="148" t="n">
        <v>0</v>
      </c>
      <c r="H37" s="148" t="n">
        <v>0</v>
      </c>
      <c r="I37" s="148" t="n">
        <v>0</v>
      </c>
      <c r="J37" s="148" t="n">
        <v>0</v>
      </c>
      <c r="K37" s="148" t="n">
        <v>0</v>
      </c>
      <c r="L37" s="148" t="n">
        <v>0</v>
      </c>
      <c r="M37" s="148" t="n">
        <v>0</v>
      </c>
      <c r="N37" s="148" t="n">
        <f aca="false">16.7/336</f>
        <v>0.049702380952381</v>
      </c>
      <c r="O37" s="148" t="n">
        <v>0</v>
      </c>
      <c r="P37" s="148" t="n">
        <v>0</v>
      </c>
      <c r="Q37" s="148" t="n">
        <v>0</v>
      </c>
      <c r="R37" s="148" t="n">
        <v>0</v>
      </c>
      <c r="S37" s="148" t="n">
        <v>0</v>
      </c>
      <c r="T37" s="148" t="n">
        <v>0</v>
      </c>
      <c r="U37" s="148" t="n">
        <v>0</v>
      </c>
      <c r="V37" s="148" t="n">
        <v>0</v>
      </c>
      <c r="W37" s="148" t="n">
        <v>0</v>
      </c>
      <c r="X37" s="148" t="n">
        <f aca="false">+(0.95-0.0497)/18</f>
        <v>0.0500166666666667</v>
      </c>
      <c r="Y37" s="148" t="n">
        <f aca="false">+(0.95-0.0497)/18</f>
        <v>0.0500166666666667</v>
      </c>
      <c r="Z37" s="148" t="n">
        <f aca="false">+(0.95-0.0497)/18</f>
        <v>0.0500166666666667</v>
      </c>
      <c r="AA37" s="148" t="n">
        <f aca="false">+(0.95-0.0497)/18</f>
        <v>0.0500166666666667</v>
      </c>
      <c r="AB37" s="148" t="n">
        <f aca="false">+(0.95-0.0497)/18</f>
        <v>0.0500166666666667</v>
      </c>
      <c r="AC37" s="148" t="n">
        <f aca="false">+(0.95-0.0497)/18</f>
        <v>0.0500166666666667</v>
      </c>
      <c r="AD37" s="148" t="n">
        <f aca="false">+(0.95-0.0497)/18</f>
        <v>0.0500166666666667</v>
      </c>
      <c r="AE37" s="148" t="n">
        <f aca="false">+(0.95-0.0497)/18</f>
        <v>0.0500166666666667</v>
      </c>
      <c r="AF37" s="148" t="n">
        <f aca="false">+(0.95-0.0497)/18</f>
        <v>0.0500166666666667</v>
      </c>
      <c r="AG37" s="149" t="n">
        <f aca="false">+(0.95-0.0497)/18</f>
        <v>0.0500166666666667</v>
      </c>
      <c r="AH37" s="148" t="n">
        <f aca="false">+(0.95-0.0497)/18</f>
        <v>0.0500166666666667</v>
      </c>
      <c r="AI37" s="148" t="n">
        <f aca="false">+(0.95-0.0497)/18</f>
        <v>0.0500166666666667</v>
      </c>
      <c r="AJ37" s="148" t="n">
        <f aca="false">+(0.95-0.0497)/18</f>
        <v>0.0500166666666667</v>
      </c>
      <c r="AK37" s="148" t="n">
        <f aca="false">+(0.95-0.0497)/18</f>
        <v>0.0500166666666667</v>
      </c>
      <c r="AL37" s="148" t="n">
        <f aca="false">+(0.95-0.0497)/18</f>
        <v>0.0500166666666667</v>
      </c>
      <c r="AM37" s="148" t="n">
        <f aca="false">+(0.95-0.0497)/18</f>
        <v>0.0500166666666667</v>
      </c>
      <c r="AN37" s="148" t="n">
        <f aca="false">+(0.95-0.0497)/18</f>
        <v>0.0500166666666667</v>
      </c>
      <c r="AO37" s="148" t="n">
        <f aca="false">+(0.95-0.0497)/18</f>
        <v>0.0500166666666667</v>
      </c>
      <c r="AP37" s="148" t="n">
        <v>0</v>
      </c>
      <c r="AQ37" s="148" t="n">
        <v>0</v>
      </c>
      <c r="AR37" s="148" t="n">
        <v>0</v>
      </c>
      <c r="AS37" s="148" t="n">
        <v>0</v>
      </c>
      <c r="AT37" s="148" t="n">
        <v>0.05</v>
      </c>
      <c r="AU37" s="148" t="n">
        <v>0</v>
      </c>
      <c r="AV37" s="148" t="n">
        <v>0</v>
      </c>
      <c r="AW37" s="148" t="n">
        <v>0</v>
      </c>
      <c r="AX37" s="148" t="n">
        <v>0</v>
      </c>
      <c r="AY37" s="148" t="n">
        <v>0</v>
      </c>
      <c r="AZ37" s="148" t="n">
        <v>0</v>
      </c>
      <c r="BA37" s="148" t="n">
        <v>0</v>
      </c>
      <c r="BB37" s="148" t="n">
        <v>0</v>
      </c>
      <c r="BC37" s="150" t="n">
        <f aca="false">SUM(D37:BB37)</f>
        <v>1.00000238095238</v>
      </c>
      <c r="BD37" s="147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51"/>
      <c r="BZ37" s="151"/>
      <c r="CA37" s="151"/>
      <c r="CB37" s="151"/>
      <c r="CC37" s="151"/>
      <c r="CD37" s="151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151"/>
      <c r="CS37" s="151"/>
      <c r="CT37" s="151"/>
      <c r="CU37" s="151"/>
      <c r="CV37" s="151"/>
      <c r="CW37" s="151"/>
      <c r="CX37" s="151"/>
      <c r="CY37" s="151"/>
      <c r="CZ37" s="151"/>
      <c r="DA37" s="151"/>
      <c r="DB37" s="151"/>
      <c r="DC37" s="151"/>
      <c r="DD37" s="151"/>
      <c r="DE37" s="151"/>
      <c r="DF37" s="151"/>
      <c r="DG37" s="151"/>
      <c r="DH37" s="151"/>
      <c r="DI37" s="151"/>
      <c r="DJ37" s="151"/>
      <c r="DK37" s="151"/>
      <c r="DL37" s="151"/>
      <c r="DM37" s="151"/>
      <c r="DN37" s="151"/>
      <c r="DO37" s="151"/>
      <c r="DP37" s="151"/>
      <c r="DQ37" s="151"/>
      <c r="DR37" s="151"/>
      <c r="DS37" s="151"/>
      <c r="DT37" s="151"/>
      <c r="DU37" s="151"/>
      <c r="DV37" s="151"/>
      <c r="DW37" s="151"/>
      <c r="DX37" s="151"/>
      <c r="DY37" s="151"/>
      <c r="DZ37" s="151"/>
      <c r="EA37" s="151"/>
      <c r="EB37" s="151"/>
      <c r="EC37" s="151"/>
      <c r="ED37" s="151"/>
      <c r="EE37" s="151"/>
      <c r="EF37" s="151"/>
      <c r="EG37" s="151"/>
      <c r="EH37" s="151"/>
      <c r="EI37" s="151"/>
      <c r="EJ37" s="151"/>
      <c r="EK37" s="151"/>
      <c r="EL37" s="151"/>
      <c r="EM37" s="151"/>
      <c r="EN37" s="151"/>
      <c r="EO37" s="151"/>
      <c r="EP37" s="151"/>
      <c r="EQ37" s="151"/>
      <c r="ER37" s="151"/>
      <c r="ES37" s="151"/>
      <c r="ET37" s="151"/>
      <c r="EU37" s="151"/>
      <c r="EV37" s="151"/>
      <c r="EW37" s="151"/>
      <c r="EX37" s="151"/>
      <c r="EY37" s="151"/>
      <c r="EZ37" s="151"/>
      <c r="FA37" s="151"/>
      <c r="FB37" s="151"/>
      <c r="FC37" s="151"/>
      <c r="FD37" s="151"/>
      <c r="FE37" s="151"/>
      <c r="FF37" s="151"/>
      <c r="FG37" s="151"/>
      <c r="FH37" s="151"/>
      <c r="FI37" s="151"/>
      <c r="FJ37" s="151"/>
      <c r="FK37" s="151"/>
      <c r="FL37" s="151"/>
      <c r="FM37" s="151"/>
      <c r="FN37" s="151"/>
      <c r="FO37" s="151"/>
      <c r="FP37" s="151"/>
      <c r="FQ37" s="151"/>
      <c r="FR37" s="151"/>
      <c r="FS37" s="151"/>
      <c r="FT37" s="151"/>
      <c r="FU37" s="151"/>
      <c r="FV37" s="151"/>
      <c r="FW37" s="151"/>
      <c r="FX37" s="151"/>
      <c r="FY37" s="151"/>
      <c r="FZ37" s="151"/>
      <c r="GA37" s="151"/>
      <c r="GB37" s="151"/>
      <c r="GC37" s="151"/>
      <c r="GD37" s="151"/>
      <c r="GE37" s="151"/>
      <c r="GF37" s="151"/>
      <c r="GG37" s="151"/>
      <c r="GH37" s="151"/>
      <c r="GI37" s="151"/>
      <c r="GJ37" s="151"/>
      <c r="GK37" s="151"/>
      <c r="GL37" s="151"/>
      <c r="GM37" s="151"/>
      <c r="GN37" s="151"/>
      <c r="GO37" s="151"/>
      <c r="GP37" s="151"/>
      <c r="GQ37" s="151"/>
      <c r="GR37" s="151"/>
      <c r="GS37" s="151"/>
      <c r="GT37" s="151"/>
      <c r="GU37" s="151"/>
      <c r="GV37" s="151"/>
      <c r="GW37" s="151"/>
      <c r="GX37" s="151"/>
      <c r="GY37" s="151"/>
      <c r="GZ37" s="151"/>
      <c r="HA37" s="151"/>
      <c r="HB37" s="151"/>
      <c r="HC37" s="151"/>
      <c r="HD37" s="151"/>
      <c r="HE37" s="151"/>
      <c r="HF37" s="151"/>
      <c r="HG37" s="151"/>
      <c r="HH37" s="151"/>
      <c r="HI37" s="151"/>
      <c r="HJ37" s="151"/>
      <c r="HK37" s="151"/>
      <c r="HL37" s="151"/>
      <c r="HM37" s="151"/>
      <c r="HN37" s="151"/>
      <c r="HO37" s="151"/>
      <c r="HP37" s="151"/>
      <c r="HQ37" s="151"/>
      <c r="HR37" s="151"/>
      <c r="HS37" s="151"/>
      <c r="HT37" s="151"/>
      <c r="HU37" s="151"/>
      <c r="HV37" s="151"/>
      <c r="HW37" s="151"/>
      <c r="HX37" s="151"/>
      <c r="HY37" s="151"/>
      <c r="HZ37" s="151"/>
      <c r="IA37" s="151"/>
      <c r="IB37" s="151"/>
      <c r="IC37" s="151"/>
      <c r="ID37" s="151"/>
      <c r="IE37" s="151"/>
      <c r="IF37" s="151"/>
      <c r="IG37" s="151"/>
      <c r="IH37" s="151"/>
      <c r="II37" s="151"/>
      <c r="IJ37" s="151"/>
      <c r="IK37" s="151"/>
      <c r="IL37" s="151"/>
      <c r="IM37" s="151"/>
      <c r="IN37" s="151"/>
      <c r="IO37" s="151"/>
      <c r="IP37" s="151"/>
      <c r="IQ37" s="151"/>
      <c r="IR37" s="151"/>
      <c r="IS37" s="151"/>
      <c r="IT37" s="151"/>
      <c r="IU37" s="151"/>
      <c r="IV37" s="151"/>
      <c r="IW37" s="151"/>
    </row>
    <row r="38" customFormat="false" ht="12.75" hidden="false" customHeight="false" outlineLevel="0" collapsed="false">
      <c r="A38" s="140"/>
      <c r="B38" s="147" t="s">
        <v>140</v>
      </c>
      <c r="C38" s="142"/>
      <c r="D38" s="148" t="n">
        <f aca="false">D37</f>
        <v>0</v>
      </c>
      <c r="E38" s="148" t="n">
        <f aca="false">+D38+E37</f>
        <v>0</v>
      </c>
      <c r="F38" s="148" t="n">
        <f aca="false">+E38+F37</f>
        <v>0</v>
      </c>
      <c r="G38" s="148" t="n">
        <f aca="false">+F38+G37</f>
        <v>0</v>
      </c>
      <c r="H38" s="148" t="n">
        <f aca="false">+G38+H37</f>
        <v>0</v>
      </c>
      <c r="I38" s="148" t="n">
        <f aca="false">+H38+I37</f>
        <v>0</v>
      </c>
      <c r="J38" s="148" t="n">
        <f aca="false">+I38+J37</f>
        <v>0</v>
      </c>
      <c r="K38" s="148" t="n">
        <f aca="false">+J38+K37</f>
        <v>0</v>
      </c>
      <c r="L38" s="148" t="n">
        <f aca="false">+K38+L37</f>
        <v>0</v>
      </c>
      <c r="M38" s="148" t="n">
        <f aca="false">+L38+M37</f>
        <v>0</v>
      </c>
      <c r="N38" s="148" t="n">
        <f aca="false">+M38+N37</f>
        <v>0.049702380952381</v>
      </c>
      <c r="O38" s="148" t="n">
        <f aca="false">+N38+O37</f>
        <v>0.049702380952381</v>
      </c>
      <c r="P38" s="148" t="n">
        <f aca="false">+O38+P37</f>
        <v>0.049702380952381</v>
      </c>
      <c r="Q38" s="148" t="n">
        <f aca="false">+P38+Q37</f>
        <v>0.049702380952381</v>
      </c>
      <c r="R38" s="148" t="n">
        <f aca="false">+Q38+R37</f>
        <v>0.049702380952381</v>
      </c>
      <c r="S38" s="148" t="n">
        <f aca="false">+R38+S37</f>
        <v>0.049702380952381</v>
      </c>
      <c r="T38" s="148" t="n">
        <f aca="false">+S38+T37</f>
        <v>0.049702380952381</v>
      </c>
      <c r="U38" s="148" t="n">
        <f aca="false">+T38+U37</f>
        <v>0.049702380952381</v>
      </c>
      <c r="V38" s="148" t="n">
        <f aca="false">+U38+V37</f>
        <v>0.049702380952381</v>
      </c>
      <c r="W38" s="148" t="n">
        <f aca="false">+V38+W37</f>
        <v>0.049702380952381</v>
      </c>
      <c r="X38" s="148" t="n">
        <f aca="false">+W38+X37</f>
        <v>0.0997190476190476</v>
      </c>
      <c r="Y38" s="148" t="n">
        <f aca="false">+X38+Y37</f>
        <v>0.149735714285714</v>
      </c>
      <c r="Z38" s="148" t="n">
        <f aca="false">+Y38+Z37</f>
        <v>0.199752380952381</v>
      </c>
      <c r="AA38" s="148" t="n">
        <f aca="false">+Z38+AA37</f>
        <v>0.249769047619048</v>
      </c>
      <c r="AB38" s="148" t="n">
        <f aca="false">+AA38+AB37</f>
        <v>0.299785714285714</v>
      </c>
      <c r="AC38" s="148" t="n">
        <f aca="false">+AB38+AC37</f>
        <v>0.349802380952381</v>
      </c>
      <c r="AD38" s="148" t="n">
        <f aca="false">+AC38+AD37</f>
        <v>0.399819047619048</v>
      </c>
      <c r="AE38" s="148" t="n">
        <f aca="false">+AD38+AE37</f>
        <v>0.449835714285714</v>
      </c>
      <c r="AF38" s="148" t="n">
        <f aca="false">+AE38+AF37</f>
        <v>0.499852380952381</v>
      </c>
      <c r="AG38" s="149" t="n">
        <f aca="false">+AF38+AG37</f>
        <v>0.549869047619048</v>
      </c>
      <c r="AH38" s="148" t="n">
        <f aca="false">+AG38+AH37</f>
        <v>0.599885714285714</v>
      </c>
      <c r="AI38" s="148" t="n">
        <f aca="false">+AH38+AI37</f>
        <v>0.649902380952381</v>
      </c>
      <c r="AJ38" s="148" t="n">
        <f aca="false">+AI38+AJ37</f>
        <v>0.699919047619048</v>
      </c>
      <c r="AK38" s="148" t="n">
        <f aca="false">+AJ38+AK37</f>
        <v>0.749935714285714</v>
      </c>
      <c r="AL38" s="148" t="n">
        <f aca="false">+AK38+AL37</f>
        <v>0.799952380952381</v>
      </c>
      <c r="AM38" s="148" t="n">
        <f aca="false">+AL38+AM37</f>
        <v>0.849969047619048</v>
      </c>
      <c r="AN38" s="148" t="n">
        <f aca="false">+AM38+AN37</f>
        <v>0.899985714285715</v>
      </c>
      <c r="AO38" s="148" t="n">
        <f aca="false">+AN38+AO37</f>
        <v>0.950002380952381</v>
      </c>
      <c r="AP38" s="148" t="n">
        <f aca="false">+AO38+AP37</f>
        <v>0.950002380952381</v>
      </c>
      <c r="AQ38" s="148" t="n">
        <f aca="false">+AP38+AQ37</f>
        <v>0.950002380952381</v>
      </c>
      <c r="AR38" s="148" t="n">
        <f aca="false">+AQ38+AR37</f>
        <v>0.950002380952381</v>
      </c>
      <c r="AS38" s="148" t="n">
        <f aca="false">+AR38+AS37</f>
        <v>0.950002380952381</v>
      </c>
      <c r="AT38" s="148" t="n">
        <f aca="false">+AS38+AT37</f>
        <v>1.00000238095238</v>
      </c>
      <c r="AU38" s="148" t="n">
        <f aca="false">+AT38+AU37</f>
        <v>1.00000238095238</v>
      </c>
      <c r="AV38" s="148" t="n">
        <f aca="false">+AU38+AV37</f>
        <v>1.00000238095238</v>
      </c>
      <c r="AW38" s="148" t="n">
        <f aca="false">+AV38+AW37</f>
        <v>1.00000238095238</v>
      </c>
      <c r="AX38" s="148" t="n">
        <f aca="false">+AW38+AX37</f>
        <v>1.00000238095238</v>
      </c>
      <c r="AY38" s="148" t="n">
        <f aca="false">+AX38+AY37</f>
        <v>1.00000238095238</v>
      </c>
      <c r="AZ38" s="148" t="n">
        <f aca="false">+AY38+AZ37</f>
        <v>1.00000238095238</v>
      </c>
      <c r="BA38" s="148" t="n">
        <f aca="false">+AZ38+BA37</f>
        <v>1.00000238095238</v>
      </c>
      <c r="BB38" s="148" t="n">
        <f aca="false">+BA38+BB37</f>
        <v>1.00000238095238</v>
      </c>
      <c r="BC38" s="150"/>
      <c r="BD38" s="147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151"/>
      <c r="EI38" s="151"/>
      <c r="EJ38" s="151"/>
      <c r="EK38" s="151"/>
      <c r="EL38" s="151"/>
      <c r="EM38" s="151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E38" s="151"/>
      <c r="FF38" s="151"/>
      <c r="FG38" s="151"/>
      <c r="FH38" s="151"/>
      <c r="FI38" s="151"/>
      <c r="FJ38" s="151"/>
      <c r="FK38" s="151"/>
      <c r="FL38" s="151"/>
      <c r="FM38" s="151"/>
      <c r="FN38" s="151"/>
      <c r="FO38" s="151"/>
      <c r="FP38" s="151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  <c r="IB38" s="151"/>
      <c r="IC38" s="151"/>
      <c r="ID38" s="151"/>
      <c r="IE38" s="151"/>
      <c r="IF38" s="151"/>
      <c r="IG38" s="151"/>
      <c r="IH38" s="151"/>
      <c r="II38" s="151"/>
      <c r="IJ38" s="151"/>
      <c r="IK38" s="151"/>
      <c r="IL38" s="151"/>
      <c r="IM38" s="151"/>
      <c r="IN38" s="151"/>
      <c r="IO38" s="151"/>
      <c r="IP38" s="151"/>
      <c r="IQ38" s="151"/>
      <c r="IR38" s="151"/>
      <c r="IS38" s="151"/>
      <c r="IT38" s="151"/>
      <c r="IU38" s="151"/>
      <c r="IV38" s="151"/>
      <c r="IW38" s="151"/>
    </row>
    <row r="39" customFormat="false" ht="12.75" hidden="false" customHeight="false" outlineLevel="0" collapsed="false">
      <c r="A39" s="140"/>
      <c r="B39" s="147" t="s">
        <v>141</v>
      </c>
      <c r="C39" s="142"/>
      <c r="D39" s="148" t="n">
        <v>0</v>
      </c>
      <c r="E39" s="148" t="n">
        <v>0</v>
      </c>
      <c r="F39" s="148" t="n">
        <v>0</v>
      </c>
      <c r="G39" s="148" t="n">
        <v>0</v>
      </c>
      <c r="H39" s="148" t="n">
        <v>0</v>
      </c>
      <c r="I39" s="148" t="n">
        <v>0</v>
      </c>
      <c r="J39" s="148" t="n">
        <v>0</v>
      </c>
      <c r="K39" s="148" t="n">
        <v>0</v>
      </c>
      <c r="L39" s="148" t="n">
        <v>0</v>
      </c>
      <c r="M39" s="148" t="n">
        <v>0</v>
      </c>
      <c r="N39" s="148" t="n">
        <v>0.05</v>
      </c>
      <c r="O39" s="148" t="n">
        <v>0</v>
      </c>
      <c r="P39" s="148" t="n">
        <v>0</v>
      </c>
      <c r="Q39" s="148" t="n">
        <v>0</v>
      </c>
      <c r="R39" s="148" t="n">
        <v>0</v>
      </c>
      <c r="S39" s="148" t="n">
        <v>0</v>
      </c>
      <c r="T39" s="148" t="n">
        <v>0</v>
      </c>
      <c r="U39" s="148" t="n">
        <v>0</v>
      </c>
      <c r="V39" s="148" t="n">
        <v>0</v>
      </c>
      <c r="W39" s="148" t="n">
        <v>0</v>
      </c>
      <c r="X39" s="148" t="n">
        <f aca="false">+(0.34-0.05)/18</f>
        <v>0.0161111111111111</v>
      </c>
      <c r="Y39" s="148" t="n">
        <f aca="false">+(0.34-0.05)/18</f>
        <v>0.0161111111111111</v>
      </c>
      <c r="Z39" s="148" t="n">
        <f aca="false">+(0.34-0.05)/18</f>
        <v>0.0161111111111111</v>
      </c>
      <c r="AA39" s="148" t="n">
        <f aca="false">+(0.34-0.05)/18</f>
        <v>0.0161111111111111</v>
      </c>
      <c r="AB39" s="148" t="n">
        <f aca="false">+(0.34-0.05)/18</f>
        <v>0.0161111111111111</v>
      </c>
      <c r="AC39" s="148" t="n">
        <f aca="false">+(0.34-0.05)/18</f>
        <v>0.0161111111111111</v>
      </c>
      <c r="AD39" s="148" t="n">
        <f aca="false">+(0.34-0.05)/18</f>
        <v>0.0161111111111111</v>
      </c>
      <c r="AE39" s="148" t="n">
        <f aca="false">+(0.34-0.05)/18</f>
        <v>0.0161111111111111</v>
      </c>
      <c r="AF39" s="148" t="n">
        <f aca="false">+(0.34-0.05)/18</f>
        <v>0.0161111111111111</v>
      </c>
      <c r="AG39" s="149" t="n">
        <f aca="false">+(0.34-0.05)/18</f>
        <v>0.0161111111111111</v>
      </c>
      <c r="AH39" s="148" t="n">
        <f aca="false">+(0.34-0.05)/18</f>
        <v>0.0161111111111111</v>
      </c>
      <c r="AI39" s="148" t="n">
        <f aca="false">+(0.34-0.05)/18</f>
        <v>0.0161111111111111</v>
      </c>
      <c r="AJ39" s="148" t="n">
        <f aca="false">+(0.34-0.05)/18</f>
        <v>0.0161111111111111</v>
      </c>
      <c r="AK39" s="148" t="n">
        <f aca="false">+(0.34-0.05)/18</f>
        <v>0.0161111111111111</v>
      </c>
      <c r="AL39" s="148" t="n">
        <f aca="false">+(0.34-0.05)/18</f>
        <v>0.0161111111111111</v>
      </c>
      <c r="AM39" s="148" t="n">
        <f aca="false">+(0.34-0.05)/18</f>
        <v>0.0161111111111111</v>
      </c>
      <c r="AN39" s="148" t="n">
        <f aca="false">+(0.34-0.05)/18</f>
        <v>0.0161111111111111</v>
      </c>
      <c r="AO39" s="148" t="n">
        <f aca="false">+(0.34-0.05)/18</f>
        <v>0.0161111111111111</v>
      </c>
      <c r="AP39" s="148" t="n">
        <v>0.66</v>
      </c>
      <c r="AQ39" s="148" t="n">
        <v>0</v>
      </c>
      <c r="AR39" s="148" t="n">
        <v>0</v>
      </c>
      <c r="AS39" s="148" t="n">
        <v>0</v>
      </c>
      <c r="AT39" s="148" t="n">
        <v>0</v>
      </c>
      <c r="AU39" s="148" t="n">
        <v>0</v>
      </c>
      <c r="AV39" s="148" t="n">
        <v>0</v>
      </c>
      <c r="AW39" s="148" t="n">
        <v>0</v>
      </c>
      <c r="AX39" s="148" t="n">
        <v>0</v>
      </c>
      <c r="AY39" s="148" t="n">
        <v>0</v>
      </c>
      <c r="AZ39" s="148" t="n">
        <v>0</v>
      </c>
      <c r="BA39" s="148" t="n">
        <v>0</v>
      </c>
      <c r="BB39" s="148" t="n">
        <v>0</v>
      </c>
      <c r="BC39" s="150" t="n">
        <f aca="false">SUM(D39:BB39)</f>
        <v>1</v>
      </c>
      <c r="BD39" s="147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  <c r="CW39" s="151"/>
      <c r="CX39" s="151"/>
      <c r="CY39" s="151"/>
      <c r="CZ39" s="151"/>
      <c r="DA39" s="151"/>
      <c r="DB39" s="151"/>
      <c r="DC39" s="151"/>
      <c r="DD39" s="151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151"/>
      <c r="EC39" s="151"/>
      <c r="ED39" s="151"/>
      <c r="EE39" s="151"/>
      <c r="EF39" s="151"/>
      <c r="EG39" s="151"/>
      <c r="EH39" s="151"/>
      <c r="EI39" s="151"/>
      <c r="EJ39" s="151"/>
      <c r="EK39" s="151"/>
      <c r="EL39" s="151"/>
      <c r="EM39" s="151"/>
      <c r="EN39" s="151"/>
      <c r="EO39" s="151"/>
      <c r="EP39" s="151"/>
      <c r="EQ39" s="151"/>
      <c r="ER39" s="151"/>
      <c r="ES39" s="151"/>
      <c r="ET39" s="151"/>
      <c r="EU39" s="151"/>
      <c r="EV39" s="151"/>
      <c r="EW39" s="151"/>
      <c r="EX39" s="151"/>
      <c r="EY39" s="151"/>
      <c r="EZ39" s="151"/>
      <c r="FA39" s="151"/>
      <c r="FB39" s="151"/>
      <c r="FC39" s="151"/>
      <c r="FD39" s="151"/>
      <c r="FE39" s="151"/>
      <c r="FF39" s="151"/>
      <c r="FG39" s="151"/>
      <c r="FH39" s="151"/>
      <c r="FI39" s="151"/>
      <c r="FJ39" s="151"/>
      <c r="FK39" s="151"/>
      <c r="FL39" s="151"/>
      <c r="FM39" s="151"/>
      <c r="FN39" s="151"/>
      <c r="FO39" s="151"/>
      <c r="FP39" s="151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  <c r="GV39" s="151"/>
      <c r="GW39" s="151"/>
      <c r="GX39" s="151"/>
      <c r="GY39" s="151"/>
      <c r="GZ39" s="151"/>
      <c r="HA39" s="151"/>
      <c r="HB39" s="151"/>
      <c r="HC39" s="151"/>
      <c r="HD39" s="151"/>
      <c r="HE39" s="151"/>
      <c r="HF39" s="151"/>
      <c r="HG39" s="151"/>
      <c r="HH39" s="151"/>
      <c r="HI39" s="151"/>
      <c r="HJ39" s="151"/>
      <c r="HK39" s="151"/>
      <c r="HL39" s="151"/>
      <c r="HM39" s="151"/>
      <c r="HN39" s="151"/>
      <c r="HO39" s="151"/>
      <c r="HP39" s="151"/>
      <c r="HQ39" s="151"/>
      <c r="HR39" s="151"/>
      <c r="HS39" s="151"/>
      <c r="HT39" s="151"/>
      <c r="HU39" s="151"/>
      <c r="HV39" s="151"/>
      <c r="HW39" s="151"/>
      <c r="HX39" s="151"/>
      <c r="HY39" s="151"/>
      <c r="HZ39" s="151"/>
      <c r="IA39" s="151"/>
      <c r="IB39" s="151"/>
      <c r="IC39" s="151"/>
      <c r="ID39" s="151"/>
      <c r="IE39" s="151"/>
      <c r="IF39" s="151"/>
      <c r="IG39" s="151"/>
      <c r="IH39" s="151"/>
      <c r="II39" s="151"/>
      <c r="IJ39" s="151"/>
      <c r="IK39" s="151"/>
      <c r="IL39" s="151"/>
      <c r="IM39" s="151"/>
      <c r="IN39" s="151"/>
      <c r="IO39" s="151"/>
      <c r="IP39" s="151"/>
      <c r="IQ39" s="151"/>
      <c r="IR39" s="151"/>
      <c r="IS39" s="151"/>
      <c r="IT39" s="151"/>
      <c r="IU39" s="151"/>
      <c r="IV39" s="151"/>
      <c r="IW39" s="151"/>
    </row>
    <row r="40" customFormat="false" ht="12.75" hidden="false" customHeight="false" outlineLevel="0" collapsed="false">
      <c r="A40" s="140"/>
      <c r="B40" s="147" t="s">
        <v>142</v>
      </c>
      <c r="C40" s="142"/>
      <c r="D40" s="148" t="n">
        <f aca="false">D39</f>
        <v>0</v>
      </c>
      <c r="E40" s="148" t="n">
        <f aca="false">+D40+E39</f>
        <v>0</v>
      </c>
      <c r="F40" s="148" t="n">
        <f aca="false">+E40+F39</f>
        <v>0</v>
      </c>
      <c r="G40" s="148" t="n">
        <f aca="false">+F40+G39</f>
        <v>0</v>
      </c>
      <c r="H40" s="148" t="n">
        <f aca="false">+G40+H39</f>
        <v>0</v>
      </c>
      <c r="I40" s="148" t="n">
        <f aca="false">+H40+I39</f>
        <v>0</v>
      </c>
      <c r="J40" s="148" t="n">
        <f aca="false">+I40+J39</f>
        <v>0</v>
      </c>
      <c r="K40" s="148" t="n">
        <f aca="false">+J40+K39</f>
        <v>0</v>
      </c>
      <c r="L40" s="148" t="n">
        <f aca="false">+K40+L39</f>
        <v>0</v>
      </c>
      <c r="M40" s="148" t="n">
        <f aca="false">+L40+M39</f>
        <v>0</v>
      </c>
      <c r="N40" s="148" t="n">
        <f aca="false">+M40+N39</f>
        <v>0.05</v>
      </c>
      <c r="O40" s="148" t="n">
        <f aca="false">+N40+O39</f>
        <v>0.05</v>
      </c>
      <c r="P40" s="148" t="n">
        <f aca="false">+O40+P39</f>
        <v>0.05</v>
      </c>
      <c r="Q40" s="148" t="n">
        <f aca="false">+P40+Q39</f>
        <v>0.05</v>
      </c>
      <c r="R40" s="148" t="n">
        <f aca="false">+Q40+R39</f>
        <v>0.05</v>
      </c>
      <c r="S40" s="148" t="n">
        <f aca="false">+R40+S39</f>
        <v>0.05</v>
      </c>
      <c r="T40" s="148" t="n">
        <f aca="false">+S40+T39</f>
        <v>0.05</v>
      </c>
      <c r="U40" s="148" t="n">
        <f aca="false">+T40+U39</f>
        <v>0.05</v>
      </c>
      <c r="V40" s="148" t="n">
        <f aca="false">+U40+V39</f>
        <v>0.05</v>
      </c>
      <c r="W40" s="148" t="n">
        <f aca="false">+V40+W39</f>
        <v>0.05</v>
      </c>
      <c r="X40" s="148" t="n">
        <f aca="false">+W40+X39</f>
        <v>0.0661111111111111</v>
      </c>
      <c r="Y40" s="148" t="n">
        <f aca="false">+X40+Y39</f>
        <v>0.0822222222222222</v>
      </c>
      <c r="Z40" s="148" t="n">
        <f aca="false">+Y40+Z39</f>
        <v>0.0983333333333334</v>
      </c>
      <c r="AA40" s="148" t="n">
        <f aca="false">+Z40+AA39</f>
        <v>0.114444444444444</v>
      </c>
      <c r="AB40" s="148" t="n">
        <f aca="false">+AA40+AB39</f>
        <v>0.130555555555556</v>
      </c>
      <c r="AC40" s="148" t="n">
        <f aca="false">+AB40+AC39</f>
        <v>0.146666666666667</v>
      </c>
      <c r="AD40" s="148" t="n">
        <f aca="false">+AC40+AD39</f>
        <v>0.162777777777778</v>
      </c>
      <c r="AE40" s="148" t="n">
        <f aca="false">+AD40+AE39</f>
        <v>0.178888888888889</v>
      </c>
      <c r="AF40" s="148" t="n">
        <f aca="false">+AE40+AF39</f>
        <v>0.195</v>
      </c>
      <c r="AG40" s="149" t="n">
        <f aca="false">+AF40+AG39</f>
        <v>0.211111111111111</v>
      </c>
      <c r="AH40" s="148" t="n">
        <f aca="false">+AG40+AH39</f>
        <v>0.227222222222222</v>
      </c>
      <c r="AI40" s="148" t="n">
        <f aca="false">+AH40+AI39</f>
        <v>0.243333333333333</v>
      </c>
      <c r="AJ40" s="148" t="n">
        <f aca="false">+AI40+AJ39</f>
        <v>0.259444444444444</v>
      </c>
      <c r="AK40" s="148" t="n">
        <f aca="false">+AJ40+AK39</f>
        <v>0.275555555555556</v>
      </c>
      <c r="AL40" s="148" t="n">
        <f aca="false">+AK40+AL39</f>
        <v>0.291666666666667</v>
      </c>
      <c r="AM40" s="148" t="n">
        <f aca="false">+AL40+AM39</f>
        <v>0.307777777777778</v>
      </c>
      <c r="AN40" s="148" t="n">
        <f aca="false">+AM40+AN39</f>
        <v>0.323888888888889</v>
      </c>
      <c r="AO40" s="148" t="n">
        <f aca="false">+AN40+AO39</f>
        <v>0.34</v>
      </c>
      <c r="AP40" s="148" t="n">
        <f aca="false">+AO40+AP39</f>
        <v>1</v>
      </c>
      <c r="AQ40" s="148" t="n">
        <f aca="false">+AP40+AQ39</f>
        <v>1</v>
      </c>
      <c r="AR40" s="148" t="n">
        <f aca="false">+AQ40+AR39</f>
        <v>1</v>
      </c>
      <c r="AS40" s="148" t="n">
        <f aca="false">+AR40+AS39</f>
        <v>1</v>
      </c>
      <c r="AT40" s="148" t="n">
        <f aca="false">+AS40+AT39</f>
        <v>1</v>
      </c>
      <c r="AU40" s="148" t="n">
        <f aca="false">+AT40+AU39</f>
        <v>1</v>
      </c>
      <c r="AV40" s="148" t="n">
        <f aca="false">+AU40+AV39</f>
        <v>1</v>
      </c>
      <c r="AW40" s="148" t="n">
        <f aca="false">+AV40+AW39</f>
        <v>1</v>
      </c>
      <c r="AX40" s="148" t="n">
        <f aca="false">+AW40+AX39</f>
        <v>1</v>
      </c>
      <c r="AY40" s="148" t="n">
        <f aca="false">+AX40+AY39</f>
        <v>1</v>
      </c>
      <c r="AZ40" s="148" t="n">
        <f aca="false">+AY40+AZ39</f>
        <v>1</v>
      </c>
      <c r="BA40" s="148" t="n">
        <f aca="false">+AZ40+BA39</f>
        <v>1</v>
      </c>
      <c r="BB40" s="148" t="n">
        <f aca="false">+BA40+BB39</f>
        <v>1</v>
      </c>
      <c r="BC40" s="150"/>
      <c r="BD40" s="147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1"/>
      <c r="CU40" s="151"/>
      <c r="CV40" s="151"/>
      <c r="CW40" s="151"/>
      <c r="CX40" s="151"/>
      <c r="CY40" s="151"/>
      <c r="CZ40" s="151"/>
      <c r="DA40" s="151"/>
      <c r="DB40" s="151"/>
      <c r="DC40" s="151"/>
      <c r="DD40" s="151"/>
      <c r="DE40" s="151"/>
      <c r="DF40" s="151"/>
      <c r="DG40" s="151"/>
      <c r="DH40" s="151"/>
      <c r="DI40" s="151"/>
      <c r="DJ40" s="151"/>
      <c r="DK40" s="151"/>
      <c r="DL40" s="151"/>
      <c r="DM40" s="151"/>
      <c r="DN40" s="151"/>
      <c r="DO40" s="151"/>
      <c r="DP40" s="151"/>
      <c r="DQ40" s="151"/>
      <c r="DR40" s="151"/>
      <c r="DS40" s="151"/>
      <c r="DT40" s="151"/>
      <c r="DU40" s="151"/>
      <c r="DV40" s="151"/>
      <c r="DW40" s="151"/>
      <c r="DX40" s="151"/>
      <c r="DY40" s="151"/>
      <c r="DZ40" s="151"/>
      <c r="EA40" s="151"/>
      <c r="EB40" s="151"/>
      <c r="EC40" s="151"/>
      <c r="ED40" s="151"/>
      <c r="EE40" s="151"/>
      <c r="EF40" s="151"/>
      <c r="EG40" s="151"/>
      <c r="EH40" s="151"/>
      <c r="EI40" s="151"/>
      <c r="EJ40" s="151"/>
      <c r="EK40" s="151"/>
      <c r="EL40" s="151"/>
      <c r="EM40" s="151"/>
      <c r="EN40" s="151"/>
      <c r="EO40" s="151"/>
      <c r="EP40" s="151"/>
      <c r="EQ40" s="151"/>
      <c r="ER40" s="151"/>
      <c r="ES40" s="151"/>
      <c r="ET40" s="151"/>
      <c r="EU40" s="151"/>
      <c r="EV40" s="151"/>
      <c r="EW40" s="151"/>
      <c r="EX40" s="151"/>
      <c r="EY40" s="151"/>
      <c r="EZ40" s="151"/>
      <c r="FA40" s="151"/>
      <c r="FB40" s="151"/>
      <c r="FC40" s="151"/>
      <c r="FD40" s="151"/>
      <c r="FE40" s="151"/>
      <c r="FF40" s="151"/>
      <c r="FG40" s="151"/>
      <c r="FH40" s="151"/>
      <c r="FI40" s="151"/>
      <c r="FJ40" s="151"/>
      <c r="FK40" s="151"/>
      <c r="FL40" s="151"/>
      <c r="FM40" s="151"/>
      <c r="FN40" s="151"/>
      <c r="FO40" s="151"/>
      <c r="FP40" s="151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  <c r="GV40" s="151"/>
      <c r="GW40" s="151"/>
      <c r="GX40" s="151"/>
      <c r="GY40" s="151"/>
      <c r="GZ40" s="151"/>
      <c r="HA40" s="151"/>
      <c r="HB40" s="151"/>
      <c r="HC40" s="151"/>
      <c r="HD40" s="151"/>
      <c r="HE40" s="151"/>
      <c r="HF40" s="151"/>
      <c r="HG40" s="151"/>
      <c r="HH40" s="151"/>
      <c r="HI40" s="151"/>
      <c r="HJ40" s="151"/>
      <c r="HK40" s="151"/>
      <c r="HL40" s="151"/>
      <c r="HM40" s="151"/>
      <c r="HN40" s="151"/>
      <c r="HO40" s="151"/>
      <c r="HP40" s="151"/>
      <c r="HQ40" s="151"/>
      <c r="HR40" s="151"/>
      <c r="HS40" s="151"/>
      <c r="HT40" s="151"/>
      <c r="HU40" s="151"/>
      <c r="HV40" s="151"/>
      <c r="HW40" s="151"/>
      <c r="HX40" s="151"/>
      <c r="HY40" s="151"/>
      <c r="HZ40" s="151"/>
      <c r="IA40" s="151"/>
      <c r="IB40" s="151"/>
      <c r="IC40" s="151"/>
      <c r="ID40" s="151"/>
      <c r="IE40" s="151"/>
      <c r="IF40" s="151"/>
      <c r="IG40" s="151"/>
      <c r="IH40" s="151"/>
      <c r="II40" s="151"/>
      <c r="IJ40" s="151"/>
      <c r="IK40" s="151"/>
      <c r="IL40" s="151"/>
      <c r="IM40" s="151"/>
      <c r="IN40" s="151"/>
      <c r="IO40" s="151"/>
      <c r="IP40" s="151"/>
      <c r="IQ40" s="151"/>
      <c r="IR40" s="151"/>
      <c r="IS40" s="151"/>
      <c r="IT40" s="151"/>
      <c r="IU40" s="151"/>
      <c r="IV40" s="151"/>
      <c r="IW40" s="151"/>
    </row>
    <row r="41" customFormat="false" ht="12.75" hidden="false" customHeight="false" outlineLevel="0" collapsed="false">
      <c r="A41" s="140"/>
      <c r="B41" s="165"/>
      <c r="C41" s="142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7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8"/>
      <c r="BD41" s="165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  <c r="GO41" s="169"/>
      <c r="GP41" s="169"/>
      <c r="GQ41" s="169"/>
      <c r="GR41" s="169"/>
      <c r="GS41" s="169"/>
      <c r="GT41" s="169"/>
      <c r="GU41" s="169"/>
      <c r="GV41" s="169"/>
      <c r="GW41" s="169"/>
      <c r="GX41" s="169"/>
      <c r="GY41" s="169"/>
      <c r="GZ41" s="169"/>
      <c r="HA41" s="169"/>
      <c r="HB41" s="169"/>
      <c r="HC41" s="169"/>
      <c r="HD41" s="169"/>
      <c r="HE41" s="169"/>
      <c r="HF41" s="169"/>
      <c r="HG41" s="169"/>
      <c r="HH41" s="169"/>
      <c r="HI41" s="169"/>
      <c r="HJ41" s="169"/>
      <c r="HK41" s="169"/>
      <c r="HL41" s="169"/>
      <c r="HM41" s="169"/>
      <c r="HN41" s="169"/>
      <c r="HO41" s="169"/>
      <c r="HP41" s="169"/>
      <c r="HQ41" s="169"/>
      <c r="HR41" s="169"/>
      <c r="HS41" s="169"/>
      <c r="HT41" s="169"/>
      <c r="HU41" s="169"/>
      <c r="HV41" s="169"/>
      <c r="HW41" s="169"/>
      <c r="HX41" s="169"/>
      <c r="HY41" s="169"/>
      <c r="HZ41" s="169"/>
      <c r="IA41" s="169"/>
      <c r="IB41" s="169"/>
      <c r="IC41" s="169"/>
      <c r="ID41" s="169"/>
      <c r="IE41" s="169"/>
      <c r="IF41" s="169"/>
      <c r="IG41" s="169"/>
      <c r="IH41" s="169"/>
      <c r="II41" s="169"/>
      <c r="IJ41" s="169"/>
      <c r="IK41" s="169"/>
      <c r="IL41" s="169"/>
      <c r="IM41" s="169"/>
      <c r="IN41" s="169"/>
      <c r="IO41" s="169"/>
      <c r="IP41" s="169"/>
      <c r="IQ41" s="169"/>
      <c r="IR41" s="169"/>
      <c r="IS41" s="169"/>
      <c r="IT41" s="169"/>
      <c r="IU41" s="169"/>
      <c r="IV41" s="169"/>
      <c r="IW41" s="169"/>
    </row>
    <row r="42" customFormat="false" ht="12.75" hidden="false" customHeight="false" outlineLevel="0" collapsed="false">
      <c r="A42" s="140"/>
      <c r="B42" s="153" t="s">
        <v>143</v>
      </c>
      <c r="C42" s="154" t="n">
        <v>14.2</v>
      </c>
      <c r="D42" s="155" t="n">
        <f aca="false">+D38*$C42</f>
        <v>0</v>
      </c>
      <c r="E42" s="155" t="n">
        <f aca="false">+E38*$C42</f>
        <v>0</v>
      </c>
      <c r="F42" s="155" t="n">
        <f aca="false">+F38*$C42</f>
        <v>0</v>
      </c>
      <c r="G42" s="155" t="n">
        <f aca="false">+G38*$C42</f>
        <v>0</v>
      </c>
      <c r="H42" s="155" t="n">
        <f aca="false">+H38*$C42</f>
        <v>0</v>
      </c>
      <c r="I42" s="155" t="n">
        <f aca="false">+I38*$C42</f>
        <v>0</v>
      </c>
      <c r="J42" s="155" t="n">
        <f aca="false">+J38*$C42</f>
        <v>0</v>
      </c>
      <c r="K42" s="155" t="n">
        <f aca="false">+K38*$C42</f>
        <v>0</v>
      </c>
      <c r="L42" s="155" t="n">
        <f aca="false">+L38*$C42</f>
        <v>0</v>
      </c>
      <c r="M42" s="155" t="n">
        <f aca="false">+M38*$C42</f>
        <v>0</v>
      </c>
      <c r="N42" s="155" t="n">
        <f aca="false">+N38*$C42</f>
        <v>0.705773809523809</v>
      </c>
      <c r="O42" s="155" t="n">
        <f aca="false">+O38*$C42</f>
        <v>0.705773809523809</v>
      </c>
      <c r="P42" s="155" t="n">
        <f aca="false">+P38*$C42</f>
        <v>0.705773809523809</v>
      </c>
      <c r="Q42" s="155" t="n">
        <f aca="false">+Q38*$C42</f>
        <v>0.705773809523809</v>
      </c>
      <c r="R42" s="155" t="n">
        <f aca="false">+R38*$C42</f>
        <v>0.705773809523809</v>
      </c>
      <c r="S42" s="155" t="n">
        <f aca="false">+S38*$C42</f>
        <v>0.705773809523809</v>
      </c>
      <c r="T42" s="155" t="n">
        <f aca="false">+T38*$C42</f>
        <v>0.705773809523809</v>
      </c>
      <c r="U42" s="155" t="n">
        <f aca="false">+U38*$C42</f>
        <v>0.705773809523809</v>
      </c>
      <c r="V42" s="155" t="n">
        <f aca="false">+V38*$C42</f>
        <v>0.705773809523809</v>
      </c>
      <c r="W42" s="155" t="n">
        <f aca="false">+W38*$C42</f>
        <v>0.705773809523809</v>
      </c>
      <c r="X42" s="155" t="n">
        <f aca="false">+X38*$C42</f>
        <v>1.41601047619048</v>
      </c>
      <c r="Y42" s="155" t="n">
        <f aca="false">+Y38*$C42</f>
        <v>2.12624714285714</v>
      </c>
      <c r="Z42" s="155" t="n">
        <f aca="false">+Z38*$C42</f>
        <v>2.83648380952381</v>
      </c>
      <c r="AA42" s="155" t="n">
        <f aca="false">+AA38*$C42</f>
        <v>3.54672047619048</v>
      </c>
      <c r="AB42" s="155" t="n">
        <f aca="false">+AB38*$C42</f>
        <v>4.25695714285714</v>
      </c>
      <c r="AC42" s="155" t="n">
        <f aca="false">+AC38*$C42</f>
        <v>4.96719380952381</v>
      </c>
      <c r="AD42" s="155" t="n">
        <f aca="false">+AD38*$C42</f>
        <v>5.67743047619048</v>
      </c>
      <c r="AE42" s="155" t="n">
        <f aca="false">+AE38*$C42</f>
        <v>6.38766714285714</v>
      </c>
      <c r="AF42" s="155" t="n">
        <f aca="false">+AF38*$C42</f>
        <v>7.09790380952381</v>
      </c>
      <c r="AG42" s="156" t="n">
        <f aca="false">+AG38*$C42</f>
        <v>7.80814047619047</v>
      </c>
      <c r="AH42" s="155" t="n">
        <f aca="false">+AH38*$C42</f>
        <v>8.51837714285714</v>
      </c>
      <c r="AI42" s="155" t="n">
        <f aca="false">+AI38*$C42</f>
        <v>9.22861380952381</v>
      </c>
      <c r="AJ42" s="155" t="n">
        <f aca="false">+AJ38*$C42</f>
        <v>9.93885047619048</v>
      </c>
      <c r="AK42" s="155" t="n">
        <f aca="false">+AK38*$C42</f>
        <v>10.6490871428571</v>
      </c>
      <c r="AL42" s="155" t="n">
        <f aca="false">+AL38*$C42</f>
        <v>11.3593238095238</v>
      </c>
      <c r="AM42" s="155" t="n">
        <f aca="false">+AM38*$C42</f>
        <v>12.0695604761905</v>
      </c>
      <c r="AN42" s="155" t="n">
        <f aca="false">+AN38*$C42</f>
        <v>12.7797971428571</v>
      </c>
      <c r="AO42" s="155" t="n">
        <f aca="false">+AO38*$C42</f>
        <v>13.4900338095238</v>
      </c>
      <c r="AP42" s="155" t="n">
        <f aca="false">+AP38*$C42</f>
        <v>13.4900338095238</v>
      </c>
      <c r="AQ42" s="155" t="n">
        <f aca="false">+AQ38*$C42</f>
        <v>13.4900338095238</v>
      </c>
      <c r="AR42" s="155" t="n">
        <f aca="false">+AR38*$C42</f>
        <v>13.4900338095238</v>
      </c>
      <c r="AS42" s="155" t="n">
        <f aca="false">+AS38*$C42</f>
        <v>13.4900338095238</v>
      </c>
      <c r="AT42" s="155" t="n">
        <f aca="false">+AT38*$C42</f>
        <v>14.2000338095238</v>
      </c>
      <c r="AU42" s="155" t="n">
        <f aca="false">+AU38*$C42</f>
        <v>14.2000338095238</v>
      </c>
      <c r="AV42" s="155" t="n">
        <f aca="false">+AV38*$C42</f>
        <v>14.2000338095238</v>
      </c>
      <c r="AW42" s="155" t="n">
        <f aca="false">+AW38*$C42</f>
        <v>14.2000338095238</v>
      </c>
      <c r="AX42" s="155" t="n">
        <f aca="false">+AX38*$C42</f>
        <v>14.2000338095238</v>
      </c>
      <c r="AY42" s="155" t="n">
        <f aca="false">+AY38*$C42</f>
        <v>14.2000338095238</v>
      </c>
      <c r="AZ42" s="155" t="n">
        <f aca="false">+AZ38*$C42</f>
        <v>14.2000338095238</v>
      </c>
      <c r="BA42" s="155" t="n">
        <f aca="false">+BA38*$C42</f>
        <v>14.2000338095238</v>
      </c>
      <c r="BB42" s="155" t="n">
        <f aca="false">+BB38*$C42</f>
        <v>14.2000338095238</v>
      </c>
      <c r="BC42" s="157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</row>
    <row r="43" customFormat="false" ht="13.5" hidden="false" customHeight="false" outlineLevel="0" collapsed="false">
      <c r="A43" s="140"/>
      <c r="B43" s="159" t="s">
        <v>144</v>
      </c>
      <c r="C43" s="160" t="str">
        <f aca="false">+'Detail by Turbine'!B15</f>
        <v>Tentative</v>
      </c>
      <c r="D43" s="161" t="n">
        <f aca="false">+D40*$C42</f>
        <v>0</v>
      </c>
      <c r="E43" s="161" t="n">
        <f aca="false">+E40*$C42</f>
        <v>0</v>
      </c>
      <c r="F43" s="161" t="n">
        <f aca="false">+F40*$C42</f>
        <v>0</v>
      </c>
      <c r="G43" s="161" t="n">
        <f aca="false">+G40*$C42</f>
        <v>0</v>
      </c>
      <c r="H43" s="161" t="n">
        <f aca="false">+H40*$C42</f>
        <v>0</v>
      </c>
      <c r="I43" s="161" t="n">
        <f aca="false">+I40*$C42</f>
        <v>0</v>
      </c>
      <c r="J43" s="161" t="n">
        <f aca="false">+J40*$C42</f>
        <v>0</v>
      </c>
      <c r="K43" s="161" t="n">
        <f aca="false">+K40*$C42</f>
        <v>0</v>
      </c>
      <c r="L43" s="161" t="n">
        <f aca="false">+L40*$C42</f>
        <v>0</v>
      </c>
      <c r="M43" s="161" t="n">
        <f aca="false">+M40*$C42</f>
        <v>0</v>
      </c>
      <c r="N43" s="161" t="n">
        <f aca="false">+N40*$C42</f>
        <v>0.71</v>
      </c>
      <c r="O43" s="161" t="n">
        <f aca="false">+O40*$C42</f>
        <v>0.71</v>
      </c>
      <c r="P43" s="161" t="n">
        <f aca="false">+P40*$C42</f>
        <v>0.71</v>
      </c>
      <c r="Q43" s="161" t="n">
        <f aca="false">+Q40*$C42</f>
        <v>0.71</v>
      </c>
      <c r="R43" s="161" t="n">
        <f aca="false">+R40*$C42</f>
        <v>0.71</v>
      </c>
      <c r="S43" s="161" t="n">
        <f aca="false">+S40*$C42</f>
        <v>0.71</v>
      </c>
      <c r="T43" s="161" t="n">
        <f aca="false">+T40*$C42</f>
        <v>0.71</v>
      </c>
      <c r="U43" s="161" t="n">
        <f aca="false">+U40*$C42</f>
        <v>0.71</v>
      </c>
      <c r="V43" s="161" t="n">
        <f aca="false">+V40*$C42</f>
        <v>0.71</v>
      </c>
      <c r="W43" s="161" t="n">
        <f aca="false">+W40*$C42</f>
        <v>0.71</v>
      </c>
      <c r="X43" s="161" t="n">
        <f aca="false">+X40*$C42</f>
        <v>0.938777777777778</v>
      </c>
      <c r="Y43" s="161" t="n">
        <f aca="false">+Y40*$C42</f>
        <v>1.16755555555556</v>
      </c>
      <c r="Z43" s="161" t="n">
        <f aca="false">+Z40*$C42</f>
        <v>1.39633333333333</v>
      </c>
      <c r="AA43" s="161" t="n">
        <f aca="false">+AA40*$C42</f>
        <v>1.62511111111111</v>
      </c>
      <c r="AB43" s="161" t="n">
        <f aca="false">+AB40*$C42</f>
        <v>1.85388888888889</v>
      </c>
      <c r="AC43" s="161" t="n">
        <f aca="false">+AC40*$C42</f>
        <v>2.08266666666667</v>
      </c>
      <c r="AD43" s="161" t="n">
        <f aca="false">+AD40*$C42</f>
        <v>2.31144444444444</v>
      </c>
      <c r="AE43" s="161" t="n">
        <f aca="false">+AE40*$C42</f>
        <v>2.54022222222222</v>
      </c>
      <c r="AF43" s="161" t="n">
        <f aca="false">+AF40*$C42</f>
        <v>2.769</v>
      </c>
      <c r="AG43" s="162" t="n">
        <f aca="false">+AG40*$C42</f>
        <v>2.99777777777778</v>
      </c>
      <c r="AH43" s="161" t="n">
        <f aca="false">+AH40*$C42</f>
        <v>3.22655555555556</v>
      </c>
      <c r="AI43" s="161" t="n">
        <f aca="false">+AI40*$C42</f>
        <v>3.45533333333333</v>
      </c>
      <c r="AJ43" s="161" t="n">
        <f aca="false">+AJ40*$C42</f>
        <v>3.68411111111111</v>
      </c>
      <c r="AK43" s="161" t="n">
        <f aca="false">+AK40*$C42</f>
        <v>3.91288888888889</v>
      </c>
      <c r="AL43" s="161" t="n">
        <f aca="false">+AL40*$C42</f>
        <v>4.14166666666667</v>
      </c>
      <c r="AM43" s="161" t="n">
        <f aca="false">+AM40*$C42</f>
        <v>4.37044444444445</v>
      </c>
      <c r="AN43" s="161" t="n">
        <f aca="false">+AN40*$C42</f>
        <v>4.59922222222222</v>
      </c>
      <c r="AO43" s="161" t="n">
        <f aca="false">+AO40*$C42</f>
        <v>4.828</v>
      </c>
      <c r="AP43" s="161" t="n">
        <f aca="false">+AP40*$C42</f>
        <v>14.2</v>
      </c>
      <c r="AQ43" s="161" t="n">
        <f aca="false">+AQ40*$C42</f>
        <v>14.2</v>
      </c>
      <c r="AR43" s="161" t="n">
        <f aca="false">+AR40*$C42</f>
        <v>14.2</v>
      </c>
      <c r="AS43" s="161" t="n">
        <f aca="false">+AS40*$C42</f>
        <v>14.2</v>
      </c>
      <c r="AT43" s="161" t="n">
        <f aca="false">+AT40*$C42</f>
        <v>14.2</v>
      </c>
      <c r="AU43" s="161" t="n">
        <f aca="false">+AU40*$C42</f>
        <v>14.2</v>
      </c>
      <c r="AV43" s="161" t="n">
        <f aca="false">+AV40*$C42</f>
        <v>14.2</v>
      </c>
      <c r="AW43" s="161" t="n">
        <f aca="false">+AW40*$C42</f>
        <v>14.2</v>
      </c>
      <c r="AX43" s="161" t="n">
        <f aca="false">+AX40*$C42</f>
        <v>14.2</v>
      </c>
      <c r="AY43" s="161" t="n">
        <f aca="false">+AY40*$C42</f>
        <v>14.2</v>
      </c>
      <c r="AZ43" s="161" t="n">
        <f aca="false">+AZ40*$C42</f>
        <v>14.2</v>
      </c>
      <c r="BA43" s="161" t="n">
        <f aca="false">+BA40*$C42</f>
        <v>14.2</v>
      </c>
      <c r="BB43" s="161" t="n">
        <f aca="false">+BB40*$C42</f>
        <v>14.2</v>
      </c>
      <c r="BC43" s="163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" hidden="false" customHeight="true" outlineLevel="0" collapsed="false">
      <c r="A44" s="140" t="n">
        <f aca="false">+A36+1</f>
        <v>6</v>
      </c>
      <c r="B44" s="141" t="str">
        <f aca="false">+'Detail by Turbine'!G16</f>
        <v>LM6000</v>
      </c>
      <c r="C44" s="142" t="str">
        <f aca="false">+'Detail by Turbine'!S16</f>
        <v>Las Vegas CoGen II - 60%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4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5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/>
      <c r="CU44" s="146"/>
      <c r="CV44" s="146"/>
      <c r="CW44" s="146"/>
      <c r="CX44" s="146"/>
      <c r="CY44" s="146"/>
      <c r="CZ44" s="146"/>
      <c r="DA44" s="146"/>
      <c r="DB44" s="146"/>
      <c r="DC44" s="146"/>
      <c r="DD44" s="146"/>
      <c r="DE44" s="146"/>
      <c r="DF44" s="146"/>
      <c r="DG44" s="146"/>
      <c r="DH44" s="146"/>
      <c r="DI44" s="146"/>
      <c r="DJ44" s="146"/>
      <c r="DK44" s="146"/>
      <c r="DL44" s="146"/>
      <c r="DM44" s="146"/>
      <c r="DN44" s="146"/>
      <c r="DO44" s="146"/>
      <c r="DP44" s="146"/>
      <c r="DQ44" s="146"/>
      <c r="DR44" s="146"/>
      <c r="DS44" s="146"/>
      <c r="DT44" s="146"/>
      <c r="DU44" s="146"/>
      <c r="DV44" s="146"/>
      <c r="DW44" s="146"/>
      <c r="DX44" s="146"/>
      <c r="DY44" s="146"/>
      <c r="DZ44" s="146"/>
      <c r="EA44" s="146"/>
      <c r="EB44" s="146"/>
      <c r="EC44" s="146"/>
      <c r="ED44" s="146"/>
      <c r="EE44" s="146"/>
      <c r="EF44" s="146"/>
      <c r="EG44" s="146"/>
      <c r="EH44" s="146"/>
      <c r="EI44" s="146"/>
      <c r="EJ44" s="146"/>
      <c r="EK44" s="146"/>
      <c r="EL44" s="146"/>
      <c r="EM44" s="146"/>
      <c r="EN44" s="146"/>
      <c r="EO44" s="146"/>
      <c r="EP44" s="146"/>
      <c r="EQ44" s="146"/>
      <c r="ER44" s="146"/>
      <c r="ES44" s="146"/>
      <c r="ET44" s="146"/>
      <c r="EU44" s="146"/>
      <c r="EV44" s="146"/>
      <c r="EW44" s="146"/>
      <c r="EX44" s="146"/>
      <c r="EY44" s="146"/>
      <c r="EZ44" s="146"/>
      <c r="FA44" s="146"/>
      <c r="FB44" s="146"/>
      <c r="FC44" s="146"/>
      <c r="FD44" s="146"/>
      <c r="FE44" s="146"/>
      <c r="FF44" s="146"/>
      <c r="FG44" s="146"/>
      <c r="FH44" s="146"/>
      <c r="FI44" s="146"/>
      <c r="FJ44" s="146"/>
      <c r="FK44" s="146"/>
      <c r="FL44" s="146"/>
      <c r="FM44" s="146"/>
      <c r="FN44" s="146"/>
      <c r="FO44" s="146"/>
      <c r="FP44" s="146"/>
      <c r="FQ44" s="146"/>
      <c r="FR44" s="146"/>
      <c r="FS44" s="146"/>
      <c r="FT44" s="146"/>
      <c r="FU44" s="146"/>
      <c r="FV44" s="146"/>
      <c r="FW44" s="146"/>
      <c r="FX44" s="146"/>
      <c r="FY44" s="146"/>
      <c r="FZ44" s="146"/>
      <c r="GA44" s="146"/>
      <c r="GB44" s="146"/>
      <c r="GC44" s="146"/>
      <c r="GD44" s="146"/>
      <c r="GE44" s="146"/>
      <c r="GF44" s="146"/>
      <c r="GG44" s="146"/>
      <c r="GH44" s="146"/>
      <c r="GI44" s="146"/>
      <c r="GJ44" s="146"/>
      <c r="GK44" s="146"/>
      <c r="GL44" s="146"/>
      <c r="GM44" s="146"/>
      <c r="GN44" s="146"/>
      <c r="GO44" s="146"/>
      <c r="GP44" s="146"/>
      <c r="GQ44" s="146"/>
      <c r="GR44" s="146"/>
      <c r="GS44" s="146"/>
      <c r="GT44" s="146"/>
      <c r="GU44" s="146"/>
      <c r="GV44" s="146"/>
      <c r="GW44" s="146"/>
      <c r="GX44" s="146"/>
      <c r="GY44" s="146"/>
      <c r="GZ44" s="146"/>
      <c r="HA44" s="146"/>
      <c r="HB44" s="146"/>
      <c r="HC44" s="146"/>
      <c r="HD44" s="146"/>
      <c r="HE44" s="146"/>
      <c r="HF44" s="146"/>
      <c r="HG44" s="146"/>
      <c r="HH44" s="146"/>
      <c r="HI44" s="146"/>
      <c r="HJ44" s="146"/>
      <c r="HK44" s="146"/>
      <c r="HL44" s="146"/>
      <c r="HM44" s="146"/>
      <c r="HN44" s="146"/>
      <c r="HO44" s="146"/>
      <c r="HP44" s="146"/>
      <c r="HQ44" s="146"/>
      <c r="HR44" s="146"/>
      <c r="HS44" s="146"/>
      <c r="HT44" s="146"/>
      <c r="HU44" s="146"/>
      <c r="HV44" s="146"/>
      <c r="HW44" s="146"/>
      <c r="HX44" s="146"/>
      <c r="HY44" s="146"/>
      <c r="HZ44" s="146"/>
      <c r="IA44" s="146"/>
      <c r="IB44" s="146"/>
      <c r="IC44" s="146"/>
      <c r="ID44" s="146"/>
      <c r="IE44" s="146"/>
      <c r="IF44" s="146"/>
      <c r="IG44" s="146"/>
      <c r="IH44" s="146"/>
      <c r="II44" s="146"/>
      <c r="IJ44" s="146"/>
      <c r="IK44" s="146"/>
      <c r="IL44" s="146"/>
      <c r="IM44" s="146"/>
      <c r="IN44" s="146"/>
      <c r="IO44" s="146"/>
      <c r="IP44" s="146"/>
      <c r="IQ44" s="146"/>
      <c r="IR44" s="146"/>
      <c r="IS44" s="146"/>
      <c r="IT44" s="146"/>
      <c r="IU44" s="146"/>
      <c r="IV44" s="146"/>
      <c r="IW44" s="146"/>
    </row>
    <row r="45" customFormat="false" ht="12.75" hidden="false" customHeight="false" outlineLevel="0" collapsed="false">
      <c r="A45" s="140"/>
      <c r="B45" s="147" t="s">
        <v>139</v>
      </c>
      <c r="C45" s="142"/>
      <c r="D45" s="148" t="n">
        <v>0</v>
      </c>
      <c r="E45" s="148" t="n">
        <v>0</v>
      </c>
      <c r="F45" s="148" t="n">
        <v>0</v>
      </c>
      <c r="G45" s="148" t="n">
        <v>0</v>
      </c>
      <c r="H45" s="148" t="n">
        <v>0</v>
      </c>
      <c r="I45" s="148" t="n">
        <v>0</v>
      </c>
      <c r="J45" s="148" t="n">
        <v>0</v>
      </c>
      <c r="K45" s="148" t="n">
        <v>0</v>
      </c>
      <c r="L45" s="148" t="n">
        <v>0</v>
      </c>
      <c r="M45" s="148" t="n">
        <v>0</v>
      </c>
      <c r="N45" s="148" t="n">
        <f aca="false">16.7/336</f>
        <v>0.049702380952381</v>
      </c>
      <c r="O45" s="148" t="n">
        <v>0</v>
      </c>
      <c r="P45" s="148" t="n">
        <v>0</v>
      </c>
      <c r="Q45" s="148" t="n">
        <v>0</v>
      </c>
      <c r="R45" s="148" t="n">
        <v>0</v>
      </c>
      <c r="S45" s="148" t="n">
        <v>0</v>
      </c>
      <c r="T45" s="148" t="n">
        <v>0</v>
      </c>
      <c r="U45" s="148" t="n">
        <v>0</v>
      </c>
      <c r="V45" s="148" t="n">
        <v>0</v>
      </c>
      <c r="W45" s="148" t="n">
        <v>0</v>
      </c>
      <c r="X45" s="148" t="n">
        <f aca="false">+(0.95-0.0497)/18</f>
        <v>0.0500166666666667</v>
      </c>
      <c r="Y45" s="148" t="n">
        <f aca="false">+(0.95-0.0497)/18</f>
        <v>0.0500166666666667</v>
      </c>
      <c r="Z45" s="148" t="n">
        <f aca="false">+(0.95-0.0497)/18</f>
        <v>0.0500166666666667</v>
      </c>
      <c r="AA45" s="148" t="n">
        <f aca="false">+(0.95-0.0497)/18</f>
        <v>0.0500166666666667</v>
      </c>
      <c r="AB45" s="148" t="n">
        <f aca="false">+(0.95-0.0497)/18</f>
        <v>0.0500166666666667</v>
      </c>
      <c r="AC45" s="148" t="n">
        <f aca="false">+(0.95-0.0497)/18</f>
        <v>0.0500166666666667</v>
      </c>
      <c r="AD45" s="148" t="n">
        <f aca="false">+(0.95-0.0497)/18</f>
        <v>0.0500166666666667</v>
      </c>
      <c r="AE45" s="148" t="n">
        <f aca="false">+(0.95-0.0497)/18</f>
        <v>0.0500166666666667</v>
      </c>
      <c r="AF45" s="148" t="n">
        <f aca="false">+(0.95-0.0497)/18</f>
        <v>0.0500166666666667</v>
      </c>
      <c r="AG45" s="149" t="n">
        <f aca="false">+(0.95-0.0497)/18</f>
        <v>0.0500166666666667</v>
      </c>
      <c r="AH45" s="148" t="n">
        <f aca="false">+(0.95-0.0497)/18</f>
        <v>0.0500166666666667</v>
      </c>
      <c r="AI45" s="148" t="n">
        <f aca="false">+(0.95-0.0497)/18</f>
        <v>0.0500166666666667</v>
      </c>
      <c r="AJ45" s="148" t="n">
        <f aca="false">+(0.95-0.0497)/18</f>
        <v>0.0500166666666667</v>
      </c>
      <c r="AK45" s="148" t="n">
        <f aca="false">+(0.95-0.0497)/18</f>
        <v>0.0500166666666667</v>
      </c>
      <c r="AL45" s="148" t="n">
        <f aca="false">+(0.95-0.0497)/18</f>
        <v>0.0500166666666667</v>
      </c>
      <c r="AM45" s="148" t="n">
        <f aca="false">+(0.95-0.0497)/18</f>
        <v>0.0500166666666667</v>
      </c>
      <c r="AN45" s="148" t="n">
        <f aca="false">+(0.95-0.0497)/18</f>
        <v>0.0500166666666667</v>
      </c>
      <c r="AO45" s="148" t="n">
        <f aca="false">+(0.95-0.0497)/18</f>
        <v>0.0500166666666667</v>
      </c>
      <c r="AP45" s="148" t="n">
        <v>0</v>
      </c>
      <c r="AQ45" s="148" t="n">
        <v>0</v>
      </c>
      <c r="AR45" s="148" t="n">
        <v>0</v>
      </c>
      <c r="AS45" s="148" t="n">
        <v>0</v>
      </c>
      <c r="AT45" s="148" t="n">
        <v>0.05</v>
      </c>
      <c r="AU45" s="148" t="n">
        <v>0</v>
      </c>
      <c r="AV45" s="148" t="n">
        <v>0</v>
      </c>
      <c r="AW45" s="148" t="n">
        <v>0</v>
      </c>
      <c r="AX45" s="148" t="n">
        <v>0</v>
      </c>
      <c r="AY45" s="148" t="n">
        <v>0</v>
      </c>
      <c r="AZ45" s="148" t="n">
        <v>0</v>
      </c>
      <c r="BA45" s="148" t="n">
        <v>0</v>
      </c>
      <c r="BB45" s="148" t="n">
        <v>0</v>
      </c>
      <c r="BC45" s="150" t="n">
        <f aca="false">SUM(D45:BB45)</f>
        <v>1.00000238095238</v>
      </c>
      <c r="BD45" s="147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1"/>
      <c r="BW45" s="151"/>
      <c r="BX45" s="151"/>
      <c r="BY45" s="151"/>
      <c r="BZ45" s="151"/>
      <c r="CA45" s="151"/>
      <c r="CB45" s="151"/>
      <c r="CC45" s="151"/>
      <c r="CD45" s="151"/>
      <c r="CE45" s="151"/>
      <c r="CF45" s="151"/>
      <c r="CG45" s="151"/>
      <c r="CH45" s="151"/>
      <c r="CI45" s="151"/>
      <c r="CJ45" s="151"/>
      <c r="CK45" s="151"/>
      <c r="CL45" s="151"/>
      <c r="CM45" s="151"/>
      <c r="CN45" s="151"/>
      <c r="CO45" s="151"/>
      <c r="CP45" s="151"/>
      <c r="CQ45" s="151"/>
      <c r="CR45" s="151"/>
      <c r="CS45" s="151"/>
      <c r="CT45" s="151"/>
      <c r="CU45" s="151"/>
      <c r="CV45" s="151"/>
      <c r="CW45" s="151"/>
      <c r="CX45" s="151"/>
      <c r="CY45" s="151"/>
      <c r="CZ45" s="151"/>
      <c r="DA45" s="151"/>
      <c r="DB45" s="151"/>
      <c r="DC45" s="151"/>
      <c r="DD45" s="151"/>
      <c r="DE45" s="151"/>
      <c r="DF45" s="151"/>
      <c r="DG45" s="151"/>
      <c r="DH45" s="151"/>
      <c r="DI45" s="151"/>
      <c r="DJ45" s="151"/>
      <c r="DK45" s="151"/>
      <c r="DL45" s="151"/>
      <c r="DM45" s="151"/>
      <c r="DN45" s="151"/>
      <c r="DO45" s="151"/>
      <c r="DP45" s="151"/>
      <c r="DQ45" s="151"/>
      <c r="DR45" s="151"/>
      <c r="DS45" s="151"/>
      <c r="DT45" s="151"/>
      <c r="DU45" s="151"/>
      <c r="DV45" s="151"/>
      <c r="DW45" s="151"/>
      <c r="DX45" s="151"/>
      <c r="DY45" s="151"/>
      <c r="DZ45" s="151"/>
      <c r="EA45" s="151"/>
      <c r="EB45" s="151"/>
      <c r="EC45" s="151"/>
      <c r="ED45" s="151"/>
      <c r="EE45" s="151"/>
      <c r="EF45" s="151"/>
      <c r="EG45" s="151"/>
      <c r="EH45" s="151"/>
      <c r="EI45" s="151"/>
      <c r="EJ45" s="151"/>
      <c r="EK45" s="151"/>
      <c r="EL45" s="151"/>
      <c r="EM45" s="151"/>
      <c r="EN45" s="151"/>
      <c r="EO45" s="151"/>
      <c r="EP45" s="151"/>
      <c r="EQ45" s="151"/>
      <c r="ER45" s="151"/>
      <c r="ES45" s="151"/>
      <c r="ET45" s="151"/>
      <c r="EU45" s="151"/>
      <c r="EV45" s="151"/>
      <c r="EW45" s="151"/>
      <c r="EX45" s="151"/>
      <c r="EY45" s="151"/>
      <c r="EZ45" s="151"/>
      <c r="FA45" s="151"/>
      <c r="FB45" s="151"/>
      <c r="FC45" s="151"/>
      <c r="FD45" s="151"/>
      <c r="FE45" s="151"/>
      <c r="FF45" s="151"/>
      <c r="FG45" s="151"/>
      <c r="FH45" s="151"/>
      <c r="FI45" s="151"/>
      <c r="FJ45" s="151"/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  <c r="GK45" s="151"/>
      <c r="GL45" s="151"/>
      <c r="GM45" s="151"/>
      <c r="GN45" s="151"/>
      <c r="GO45" s="151"/>
      <c r="GP45" s="151"/>
      <c r="GQ45" s="151"/>
      <c r="GR45" s="151"/>
      <c r="GS45" s="151"/>
      <c r="GT45" s="151"/>
      <c r="GU45" s="151"/>
      <c r="GV45" s="151"/>
      <c r="GW45" s="151"/>
      <c r="GX45" s="151"/>
      <c r="GY45" s="151"/>
      <c r="GZ45" s="151"/>
      <c r="HA45" s="151"/>
      <c r="HB45" s="151"/>
      <c r="HC45" s="151"/>
      <c r="HD45" s="151"/>
      <c r="HE45" s="151"/>
      <c r="HF45" s="151"/>
      <c r="HG45" s="151"/>
      <c r="HH45" s="151"/>
      <c r="HI45" s="151"/>
      <c r="HJ45" s="151"/>
      <c r="HK45" s="151"/>
      <c r="HL45" s="151"/>
      <c r="HM45" s="151"/>
      <c r="HN45" s="151"/>
      <c r="HO45" s="151"/>
      <c r="HP45" s="151"/>
      <c r="HQ45" s="151"/>
      <c r="HR45" s="151"/>
      <c r="HS45" s="151"/>
      <c r="HT45" s="151"/>
      <c r="HU45" s="151"/>
      <c r="HV45" s="151"/>
      <c r="HW45" s="151"/>
      <c r="HX45" s="151"/>
      <c r="HY45" s="151"/>
      <c r="HZ45" s="151"/>
      <c r="IA45" s="151"/>
      <c r="IB45" s="151"/>
      <c r="IC45" s="151"/>
      <c r="ID45" s="151"/>
      <c r="IE45" s="151"/>
      <c r="IF45" s="151"/>
      <c r="IG45" s="151"/>
      <c r="IH45" s="151"/>
      <c r="II45" s="151"/>
      <c r="IJ45" s="151"/>
      <c r="IK45" s="151"/>
      <c r="IL45" s="151"/>
      <c r="IM45" s="151"/>
      <c r="IN45" s="151"/>
      <c r="IO45" s="151"/>
      <c r="IP45" s="151"/>
      <c r="IQ45" s="151"/>
      <c r="IR45" s="151"/>
      <c r="IS45" s="151"/>
      <c r="IT45" s="151"/>
      <c r="IU45" s="151"/>
      <c r="IV45" s="151"/>
      <c r="IW45" s="151"/>
    </row>
    <row r="46" customFormat="false" ht="12.75" hidden="false" customHeight="false" outlineLevel="0" collapsed="false">
      <c r="A46" s="140"/>
      <c r="B46" s="147" t="s">
        <v>140</v>
      </c>
      <c r="C46" s="142"/>
      <c r="D46" s="148" t="n">
        <f aca="false">D45</f>
        <v>0</v>
      </c>
      <c r="E46" s="148" t="n">
        <f aca="false">+D46+E45</f>
        <v>0</v>
      </c>
      <c r="F46" s="148" t="n">
        <f aca="false">+E46+F45</f>
        <v>0</v>
      </c>
      <c r="G46" s="148" t="n">
        <f aca="false">+F46+G45</f>
        <v>0</v>
      </c>
      <c r="H46" s="148" t="n">
        <f aca="false">+G46+H45</f>
        <v>0</v>
      </c>
      <c r="I46" s="148" t="n">
        <f aca="false">+H46+I45</f>
        <v>0</v>
      </c>
      <c r="J46" s="148" t="n">
        <f aca="false">+I46+J45</f>
        <v>0</v>
      </c>
      <c r="K46" s="148" t="n">
        <f aca="false">+J46+K45</f>
        <v>0</v>
      </c>
      <c r="L46" s="148" t="n">
        <f aca="false">+K46+L45</f>
        <v>0</v>
      </c>
      <c r="M46" s="148" t="n">
        <f aca="false">+L46+M45</f>
        <v>0</v>
      </c>
      <c r="N46" s="148" t="n">
        <f aca="false">+M46+N45</f>
        <v>0.049702380952381</v>
      </c>
      <c r="O46" s="148" t="n">
        <f aca="false">+N46+O45</f>
        <v>0.049702380952381</v>
      </c>
      <c r="P46" s="148" t="n">
        <f aca="false">+O46+P45</f>
        <v>0.049702380952381</v>
      </c>
      <c r="Q46" s="148" t="n">
        <f aca="false">+P46+Q45</f>
        <v>0.049702380952381</v>
      </c>
      <c r="R46" s="148" t="n">
        <f aca="false">+Q46+R45</f>
        <v>0.049702380952381</v>
      </c>
      <c r="S46" s="148" t="n">
        <f aca="false">+R46+S45</f>
        <v>0.049702380952381</v>
      </c>
      <c r="T46" s="148" t="n">
        <f aca="false">+S46+T45</f>
        <v>0.049702380952381</v>
      </c>
      <c r="U46" s="148" t="n">
        <f aca="false">+T46+U45</f>
        <v>0.049702380952381</v>
      </c>
      <c r="V46" s="148" t="n">
        <f aca="false">+U46+V45</f>
        <v>0.049702380952381</v>
      </c>
      <c r="W46" s="148" t="n">
        <f aca="false">+V46+W45</f>
        <v>0.049702380952381</v>
      </c>
      <c r="X46" s="148" t="n">
        <f aca="false">+W46+X45</f>
        <v>0.0997190476190476</v>
      </c>
      <c r="Y46" s="148" t="n">
        <f aca="false">+X46+Y45</f>
        <v>0.149735714285714</v>
      </c>
      <c r="Z46" s="148" t="n">
        <f aca="false">+Y46+Z45</f>
        <v>0.199752380952381</v>
      </c>
      <c r="AA46" s="148" t="n">
        <f aca="false">+Z46+AA45</f>
        <v>0.249769047619048</v>
      </c>
      <c r="AB46" s="148" t="n">
        <f aca="false">+AA46+AB45</f>
        <v>0.299785714285714</v>
      </c>
      <c r="AC46" s="148" t="n">
        <f aca="false">+AB46+AC45</f>
        <v>0.349802380952381</v>
      </c>
      <c r="AD46" s="148" t="n">
        <f aca="false">+AC46+AD45</f>
        <v>0.399819047619048</v>
      </c>
      <c r="AE46" s="148" t="n">
        <f aca="false">+AD46+AE45</f>
        <v>0.449835714285714</v>
      </c>
      <c r="AF46" s="148" t="n">
        <f aca="false">+AE46+AF45</f>
        <v>0.499852380952381</v>
      </c>
      <c r="AG46" s="149" t="n">
        <f aca="false">+AF46+AG45</f>
        <v>0.549869047619048</v>
      </c>
      <c r="AH46" s="148" t="n">
        <f aca="false">+AG46+AH45</f>
        <v>0.599885714285714</v>
      </c>
      <c r="AI46" s="148" t="n">
        <f aca="false">+AH46+AI45</f>
        <v>0.649902380952381</v>
      </c>
      <c r="AJ46" s="148" t="n">
        <f aca="false">+AI46+AJ45</f>
        <v>0.699919047619048</v>
      </c>
      <c r="AK46" s="148" t="n">
        <f aca="false">+AJ46+AK45</f>
        <v>0.749935714285714</v>
      </c>
      <c r="AL46" s="148" t="n">
        <f aca="false">+AK46+AL45</f>
        <v>0.799952380952381</v>
      </c>
      <c r="AM46" s="148" t="n">
        <f aca="false">+AL46+AM45</f>
        <v>0.849969047619048</v>
      </c>
      <c r="AN46" s="148" t="n">
        <f aca="false">+AM46+AN45</f>
        <v>0.899985714285715</v>
      </c>
      <c r="AO46" s="148" t="n">
        <f aca="false">+AN46+AO45</f>
        <v>0.950002380952381</v>
      </c>
      <c r="AP46" s="148" t="n">
        <f aca="false">+AO46+AP45</f>
        <v>0.950002380952381</v>
      </c>
      <c r="AQ46" s="148" t="n">
        <f aca="false">+AP46+AQ45</f>
        <v>0.950002380952381</v>
      </c>
      <c r="AR46" s="148" t="n">
        <f aca="false">+AQ46+AR45</f>
        <v>0.950002380952381</v>
      </c>
      <c r="AS46" s="148" t="n">
        <f aca="false">+AR46+AS45</f>
        <v>0.950002380952381</v>
      </c>
      <c r="AT46" s="148" t="n">
        <f aca="false">+AS46+AT45</f>
        <v>1.00000238095238</v>
      </c>
      <c r="AU46" s="148" t="n">
        <f aca="false">+AT46+AU45</f>
        <v>1.00000238095238</v>
      </c>
      <c r="AV46" s="148" t="n">
        <f aca="false">+AU46+AV45</f>
        <v>1.00000238095238</v>
      </c>
      <c r="AW46" s="148" t="n">
        <f aca="false">+AV46+AW45</f>
        <v>1.00000238095238</v>
      </c>
      <c r="AX46" s="148" t="n">
        <f aca="false">+AW46+AX45</f>
        <v>1.00000238095238</v>
      </c>
      <c r="AY46" s="148" t="n">
        <f aca="false">+AX46+AY45</f>
        <v>1.00000238095238</v>
      </c>
      <c r="AZ46" s="148" t="n">
        <f aca="false">+AY46+AZ45</f>
        <v>1.00000238095238</v>
      </c>
      <c r="BA46" s="148" t="n">
        <f aca="false">+AZ46+BA45</f>
        <v>1.00000238095238</v>
      </c>
      <c r="BB46" s="148" t="n">
        <f aca="false">+BA46+BB45</f>
        <v>1.00000238095238</v>
      </c>
      <c r="BC46" s="150"/>
      <c r="BD46" s="147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1"/>
      <c r="BQ46" s="151"/>
      <c r="BR46" s="151"/>
      <c r="BS46" s="151"/>
      <c r="BT46" s="151"/>
      <c r="BU46" s="151"/>
      <c r="BV46" s="151"/>
      <c r="BW46" s="151"/>
      <c r="BX46" s="151"/>
      <c r="BY46" s="151"/>
      <c r="BZ46" s="151"/>
      <c r="CA46" s="151"/>
      <c r="CB46" s="151"/>
      <c r="CC46" s="151"/>
      <c r="CD46" s="151"/>
      <c r="CE46" s="151"/>
      <c r="CF46" s="151"/>
      <c r="CG46" s="151"/>
      <c r="CH46" s="151"/>
      <c r="CI46" s="151"/>
      <c r="CJ46" s="151"/>
      <c r="CK46" s="151"/>
      <c r="CL46" s="151"/>
      <c r="CM46" s="151"/>
      <c r="CN46" s="151"/>
      <c r="CO46" s="151"/>
      <c r="CP46" s="151"/>
      <c r="CQ46" s="151"/>
      <c r="CR46" s="151"/>
      <c r="CS46" s="151"/>
      <c r="CT46" s="151"/>
      <c r="CU46" s="151"/>
      <c r="CV46" s="151"/>
      <c r="CW46" s="151"/>
      <c r="CX46" s="151"/>
      <c r="CY46" s="151"/>
      <c r="CZ46" s="151"/>
      <c r="DA46" s="151"/>
      <c r="DB46" s="151"/>
      <c r="DC46" s="151"/>
      <c r="DD46" s="151"/>
      <c r="DE46" s="151"/>
      <c r="DF46" s="151"/>
      <c r="DG46" s="151"/>
      <c r="DH46" s="151"/>
      <c r="DI46" s="151"/>
      <c r="DJ46" s="151"/>
      <c r="DK46" s="151"/>
      <c r="DL46" s="151"/>
      <c r="DM46" s="151"/>
      <c r="DN46" s="151"/>
      <c r="DO46" s="151"/>
      <c r="DP46" s="151"/>
      <c r="DQ46" s="151"/>
      <c r="DR46" s="151"/>
      <c r="DS46" s="151"/>
      <c r="DT46" s="151"/>
      <c r="DU46" s="151"/>
      <c r="DV46" s="151"/>
      <c r="DW46" s="151"/>
      <c r="DX46" s="151"/>
      <c r="DY46" s="151"/>
      <c r="DZ46" s="151"/>
      <c r="EA46" s="151"/>
      <c r="EB46" s="151"/>
      <c r="EC46" s="151"/>
      <c r="ED46" s="151"/>
      <c r="EE46" s="151"/>
      <c r="EF46" s="151"/>
      <c r="EG46" s="151"/>
      <c r="EH46" s="151"/>
      <c r="EI46" s="151"/>
      <c r="EJ46" s="151"/>
      <c r="EK46" s="151"/>
      <c r="EL46" s="151"/>
      <c r="EM46" s="151"/>
      <c r="EN46" s="151"/>
      <c r="EO46" s="151"/>
      <c r="EP46" s="151"/>
      <c r="EQ46" s="151"/>
      <c r="ER46" s="151"/>
      <c r="ES46" s="151"/>
      <c r="ET46" s="151"/>
      <c r="EU46" s="151"/>
      <c r="EV46" s="151"/>
      <c r="EW46" s="151"/>
      <c r="EX46" s="151"/>
      <c r="EY46" s="151"/>
      <c r="EZ46" s="151"/>
      <c r="FA46" s="151"/>
      <c r="FB46" s="151"/>
      <c r="FC46" s="151"/>
      <c r="FD46" s="151"/>
      <c r="FE46" s="151"/>
      <c r="FF46" s="151"/>
      <c r="FG46" s="151"/>
      <c r="FH46" s="151"/>
      <c r="FI46" s="151"/>
      <c r="FJ46" s="151"/>
      <c r="FK46" s="151"/>
      <c r="FL46" s="151"/>
      <c r="FM46" s="151"/>
      <c r="FN46" s="151"/>
      <c r="FO46" s="151"/>
      <c r="FP46" s="151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  <c r="IG46" s="151"/>
      <c r="IH46" s="151"/>
      <c r="II46" s="151"/>
      <c r="IJ46" s="151"/>
      <c r="IK46" s="151"/>
      <c r="IL46" s="151"/>
      <c r="IM46" s="151"/>
      <c r="IN46" s="151"/>
      <c r="IO46" s="151"/>
      <c r="IP46" s="151"/>
      <c r="IQ46" s="151"/>
      <c r="IR46" s="151"/>
      <c r="IS46" s="151"/>
      <c r="IT46" s="151"/>
      <c r="IU46" s="151"/>
      <c r="IV46" s="151"/>
      <c r="IW46" s="151"/>
    </row>
    <row r="47" customFormat="false" ht="12.75" hidden="false" customHeight="false" outlineLevel="0" collapsed="false">
      <c r="A47" s="140"/>
      <c r="B47" s="147" t="s">
        <v>141</v>
      </c>
      <c r="C47" s="142"/>
      <c r="D47" s="148" t="n">
        <v>0</v>
      </c>
      <c r="E47" s="148" t="n">
        <v>0</v>
      </c>
      <c r="F47" s="148" t="n">
        <v>0</v>
      </c>
      <c r="G47" s="148" t="n">
        <v>0</v>
      </c>
      <c r="H47" s="148" t="n">
        <v>0</v>
      </c>
      <c r="I47" s="148" t="n">
        <v>0</v>
      </c>
      <c r="J47" s="148" t="n">
        <v>0</v>
      </c>
      <c r="K47" s="148" t="n">
        <v>0</v>
      </c>
      <c r="L47" s="148" t="n">
        <v>0</v>
      </c>
      <c r="M47" s="148" t="n">
        <v>0</v>
      </c>
      <c r="N47" s="148" t="n">
        <v>0.05</v>
      </c>
      <c r="O47" s="148" t="n">
        <v>0</v>
      </c>
      <c r="P47" s="148" t="n">
        <v>0</v>
      </c>
      <c r="Q47" s="148" t="n">
        <v>0</v>
      </c>
      <c r="R47" s="148" t="n">
        <v>0</v>
      </c>
      <c r="S47" s="148" t="n">
        <v>0</v>
      </c>
      <c r="T47" s="148" t="n">
        <v>0</v>
      </c>
      <c r="U47" s="148" t="n">
        <v>0</v>
      </c>
      <c r="V47" s="148" t="n">
        <v>0</v>
      </c>
      <c r="W47" s="148" t="n">
        <v>0</v>
      </c>
      <c r="X47" s="148" t="n">
        <f aca="false">+(0.34-0.05)/18</f>
        <v>0.0161111111111111</v>
      </c>
      <c r="Y47" s="148" t="n">
        <f aca="false">+(0.34-0.05)/18</f>
        <v>0.0161111111111111</v>
      </c>
      <c r="Z47" s="148" t="n">
        <f aca="false">+(0.34-0.05)/18</f>
        <v>0.0161111111111111</v>
      </c>
      <c r="AA47" s="148" t="n">
        <f aca="false">+(0.34-0.05)/18</f>
        <v>0.0161111111111111</v>
      </c>
      <c r="AB47" s="148" t="n">
        <f aca="false">+(0.34-0.05)/18</f>
        <v>0.0161111111111111</v>
      </c>
      <c r="AC47" s="148" t="n">
        <f aca="false">+(0.34-0.05)/18</f>
        <v>0.0161111111111111</v>
      </c>
      <c r="AD47" s="148" t="n">
        <f aca="false">+(0.34-0.05)/18</f>
        <v>0.0161111111111111</v>
      </c>
      <c r="AE47" s="148" t="n">
        <f aca="false">+(0.34-0.05)/18</f>
        <v>0.0161111111111111</v>
      </c>
      <c r="AF47" s="148" t="n">
        <f aca="false">+(0.34-0.05)/18</f>
        <v>0.0161111111111111</v>
      </c>
      <c r="AG47" s="149" t="n">
        <f aca="false">+(0.34-0.05)/18</f>
        <v>0.0161111111111111</v>
      </c>
      <c r="AH47" s="148" t="n">
        <f aca="false">+(0.34-0.05)/18</f>
        <v>0.0161111111111111</v>
      </c>
      <c r="AI47" s="148" t="n">
        <f aca="false">+(0.34-0.05)/18</f>
        <v>0.0161111111111111</v>
      </c>
      <c r="AJ47" s="148" t="n">
        <f aca="false">+(0.34-0.05)/18</f>
        <v>0.0161111111111111</v>
      </c>
      <c r="AK47" s="148" t="n">
        <f aca="false">+(0.34-0.05)/18</f>
        <v>0.0161111111111111</v>
      </c>
      <c r="AL47" s="148" t="n">
        <f aca="false">+(0.34-0.05)/18</f>
        <v>0.0161111111111111</v>
      </c>
      <c r="AM47" s="148" t="n">
        <f aca="false">+(0.34-0.05)/18</f>
        <v>0.0161111111111111</v>
      </c>
      <c r="AN47" s="148" t="n">
        <f aca="false">+(0.34-0.05)/18</f>
        <v>0.0161111111111111</v>
      </c>
      <c r="AO47" s="148" t="n">
        <f aca="false">+(0.34-0.05)/18</f>
        <v>0.0161111111111111</v>
      </c>
      <c r="AP47" s="148" t="n">
        <v>0.66</v>
      </c>
      <c r="AQ47" s="148" t="n">
        <v>0</v>
      </c>
      <c r="AR47" s="148" t="n">
        <v>0</v>
      </c>
      <c r="AS47" s="148" t="n">
        <v>0</v>
      </c>
      <c r="AT47" s="148" t="n">
        <v>0</v>
      </c>
      <c r="AU47" s="148" t="n">
        <v>0</v>
      </c>
      <c r="AV47" s="148" t="n">
        <v>0</v>
      </c>
      <c r="AW47" s="148" t="n">
        <v>0</v>
      </c>
      <c r="AX47" s="148" t="n">
        <v>0</v>
      </c>
      <c r="AY47" s="148" t="n">
        <v>0</v>
      </c>
      <c r="AZ47" s="148" t="n">
        <v>0</v>
      </c>
      <c r="BA47" s="148" t="n">
        <v>0</v>
      </c>
      <c r="BB47" s="148" t="n">
        <v>0</v>
      </c>
      <c r="BC47" s="150" t="n">
        <f aca="false">SUM(D47:BB47)</f>
        <v>1</v>
      </c>
      <c r="BD47" s="147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  <c r="CW47" s="151"/>
      <c r="CX47" s="151"/>
      <c r="CY47" s="151"/>
      <c r="CZ47" s="151"/>
      <c r="DA47" s="151"/>
      <c r="DB47" s="151"/>
      <c r="DC47" s="151"/>
      <c r="DD47" s="151"/>
      <c r="DE47" s="151"/>
      <c r="DF47" s="151"/>
      <c r="DG47" s="151"/>
      <c r="DH47" s="151"/>
      <c r="DI47" s="151"/>
      <c r="DJ47" s="151"/>
      <c r="DK47" s="151"/>
      <c r="DL47" s="151"/>
      <c r="DM47" s="151"/>
      <c r="DN47" s="151"/>
      <c r="DO47" s="151"/>
      <c r="DP47" s="151"/>
      <c r="DQ47" s="151"/>
      <c r="DR47" s="151"/>
      <c r="DS47" s="151"/>
      <c r="DT47" s="151"/>
      <c r="DU47" s="151"/>
      <c r="DV47" s="151"/>
      <c r="DW47" s="151"/>
      <c r="DX47" s="151"/>
      <c r="DY47" s="151"/>
      <c r="DZ47" s="151"/>
      <c r="EA47" s="151"/>
      <c r="EB47" s="151"/>
      <c r="EC47" s="151"/>
      <c r="ED47" s="151"/>
      <c r="EE47" s="151"/>
      <c r="EF47" s="151"/>
      <c r="EG47" s="151"/>
      <c r="EH47" s="151"/>
      <c r="EI47" s="151"/>
      <c r="EJ47" s="151"/>
      <c r="EK47" s="151"/>
      <c r="EL47" s="151"/>
      <c r="EM47" s="151"/>
      <c r="EN47" s="151"/>
      <c r="EO47" s="151"/>
      <c r="EP47" s="151"/>
      <c r="EQ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  <c r="FF47" s="151"/>
      <c r="FG47" s="151"/>
      <c r="FH47" s="151"/>
      <c r="FI47" s="151"/>
      <c r="FJ47" s="151"/>
      <c r="FK47" s="151"/>
      <c r="FL47" s="151"/>
      <c r="FM47" s="151"/>
      <c r="FN47" s="151"/>
      <c r="FO47" s="151"/>
      <c r="FP47" s="151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  <c r="IP47" s="151"/>
      <c r="IQ47" s="151"/>
      <c r="IR47" s="151"/>
      <c r="IS47" s="151"/>
      <c r="IT47" s="151"/>
      <c r="IU47" s="151"/>
      <c r="IV47" s="151"/>
      <c r="IW47" s="151"/>
    </row>
    <row r="48" customFormat="false" ht="12.75" hidden="false" customHeight="false" outlineLevel="0" collapsed="false">
      <c r="A48" s="140"/>
      <c r="B48" s="147" t="s">
        <v>142</v>
      </c>
      <c r="C48" s="142"/>
      <c r="D48" s="148" t="n">
        <f aca="false">D47</f>
        <v>0</v>
      </c>
      <c r="E48" s="148" t="n">
        <f aca="false">+D48+E47</f>
        <v>0</v>
      </c>
      <c r="F48" s="148" t="n">
        <f aca="false">+E48+F47</f>
        <v>0</v>
      </c>
      <c r="G48" s="148" t="n">
        <f aca="false">+F48+G47</f>
        <v>0</v>
      </c>
      <c r="H48" s="148" t="n">
        <f aca="false">+G48+H47</f>
        <v>0</v>
      </c>
      <c r="I48" s="148" t="n">
        <f aca="false">+H48+I47</f>
        <v>0</v>
      </c>
      <c r="J48" s="148" t="n">
        <f aca="false">+I48+J47</f>
        <v>0</v>
      </c>
      <c r="K48" s="148" t="n">
        <f aca="false">+J48+K47</f>
        <v>0</v>
      </c>
      <c r="L48" s="148" t="n">
        <f aca="false">+K48+L47</f>
        <v>0</v>
      </c>
      <c r="M48" s="148" t="n">
        <f aca="false">+L48+M47</f>
        <v>0</v>
      </c>
      <c r="N48" s="148" t="n">
        <f aca="false">+M48+N47</f>
        <v>0.05</v>
      </c>
      <c r="O48" s="148" t="n">
        <f aca="false">+N48+O47</f>
        <v>0.05</v>
      </c>
      <c r="P48" s="148" t="n">
        <f aca="false">+O48+P47</f>
        <v>0.05</v>
      </c>
      <c r="Q48" s="148" t="n">
        <f aca="false">+P48+Q47</f>
        <v>0.05</v>
      </c>
      <c r="R48" s="148" t="n">
        <f aca="false">+Q48+R47</f>
        <v>0.05</v>
      </c>
      <c r="S48" s="148" t="n">
        <f aca="false">+R48+S47</f>
        <v>0.05</v>
      </c>
      <c r="T48" s="148" t="n">
        <f aca="false">+S48+T47</f>
        <v>0.05</v>
      </c>
      <c r="U48" s="148" t="n">
        <f aca="false">+T48+U47</f>
        <v>0.05</v>
      </c>
      <c r="V48" s="148" t="n">
        <f aca="false">+U48+V47</f>
        <v>0.05</v>
      </c>
      <c r="W48" s="148" t="n">
        <f aca="false">+V48+W47</f>
        <v>0.05</v>
      </c>
      <c r="X48" s="148" t="n">
        <f aca="false">+W48+X47</f>
        <v>0.0661111111111111</v>
      </c>
      <c r="Y48" s="148" t="n">
        <f aca="false">+X48+Y47</f>
        <v>0.0822222222222222</v>
      </c>
      <c r="Z48" s="148" t="n">
        <f aca="false">+Y48+Z47</f>
        <v>0.0983333333333334</v>
      </c>
      <c r="AA48" s="148" t="n">
        <f aca="false">+Z48+AA47</f>
        <v>0.114444444444444</v>
      </c>
      <c r="AB48" s="148" t="n">
        <f aca="false">+AA48+AB47</f>
        <v>0.130555555555556</v>
      </c>
      <c r="AC48" s="148" t="n">
        <f aca="false">+AB48+AC47</f>
        <v>0.146666666666667</v>
      </c>
      <c r="AD48" s="148" t="n">
        <f aca="false">+AC48+AD47</f>
        <v>0.162777777777778</v>
      </c>
      <c r="AE48" s="148" t="n">
        <f aca="false">+AD48+AE47</f>
        <v>0.178888888888889</v>
      </c>
      <c r="AF48" s="148" t="n">
        <f aca="false">+AE48+AF47</f>
        <v>0.195</v>
      </c>
      <c r="AG48" s="149" t="n">
        <f aca="false">+AF48+AG47</f>
        <v>0.211111111111111</v>
      </c>
      <c r="AH48" s="148" t="n">
        <f aca="false">+AG48+AH47</f>
        <v>0.227222222222222</v>
      </c>
      <c r="AI48" s="148" t="n">
        <f aca="false">+AH48+AI47</f>
        <v>0.243333333333333</v>
      </c>
      <c r="AJ48" s="148" t="n">
        <f aca="false">+AI48+AJ47</f>
        <v>0.259444444444444</v>
      </c>
      <c r="AK48" s="148" t="n">
        <f aca="false">+AJ48+AK47</f>
        <v>0.275555555555556</v>
      </c>
      <c r="AL48" s="148" t="n">
        <f aca="false">+AK48+AL47</f>
        <v>0.291666666666667</v>
      </c>
      <c r="AM48" s="148" t="n">
        <f aca="false">+AL48+AM47</f>
        <v>0.307777777777778</v>
      </c>
      <c r="AN48" s="148" t="n">
        <f aca="false">+AM48+AN47</f>
        <v>0.323888888888889</v>
      </c>
      <c r="AO48" s="148" t="n">
        <f aca="false">+AN48+AO47</f>
        <v>0.34</v>
      </c>
      <c r="AP48" s="148" t="n">
        <f aca="false">+AO48+AP47</f>
        <v>1</v>
      </c>
      <c r="AQ48" s="148" t="n">
        <f aca="false">+AP48+AQ47</f>
        <v>1</v>
      </c>
      <c r="AR48" s="148" t="n">
        <f aca="false">+AQ48+AR47</f>
        <v>1</v>
      </c>
      <c r="AS48" s="148" t="n">
        <f aca="false">+AR48+AS47</f>
        <v>1</v>
      </c>
      <c r="AT48" s="148" t="n">
        <f aca="false">+AS48+AT47</f>
        <v>1</v>
      </c>
      <c r="AU48" s="148" t="n">
        <f aca="false">+AT48+AU47</f>
        <v>1</v>
      </c>
      <c r="AV48" s="148" t="n">
        <f aca="false">+AU48+AV47</f>
        <v>1</v>
      </c>
      <c r="AW48" s="148" t="n">
        <f aca="false">+AV48+AW47</f>
        <v>1</v>
      </c>
      <c r="AX48" s="148" t="n">
        <f aca="false">+AW48+AX47</f>
        <v>1</v>
      </c>
      <c r="AY48" s="148" t="n">
        <f aca="false">+AX48+AY47</f>
        <v>1</v>
      </c>
      <c r="AZ48" s="148" t="n">
        <f aca="false">+AY48+AZ47</f>
        <v>1</v>
      </c>
      <c r="BA48" s="148" t="n">
        <f aca="false">+AZ48+BA47</f>
        <v>1</v>
      </c>
      <c r="BB48" s="148" t="n">
        <f aca="false">+BA48+BB47</f>
        <v>1</v>
      </c>
      <c r="BC48" s="150"/>
      <c r="BD48" s="147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151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  <c r="IP48" s="151"/>
      <c r="IQ48" s="151"/>
      <c r="IR48" s="151"/>
      <c r="IS48" s="151"/>
      <c r="IT48" s="151"/>
      <c r="IU48" s="151"/>
      <c r="IV48" s="151"/>
      <c r="IW48" s="151"/>
    </row>
    <row r="49" customFormat="false" ht="12.75" hidden="false" customHeight="false" outlineLevel="0" collapsed="false">
      <c r="A49" s="140"/>
      <c r="B49" s="165"/>
      <c r="C49" s="142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7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8"/>
      <c r="BD49" s="165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9"/>
      <c r="FB49" s="169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9"/>
      <c r="GF49" s="169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9"/>
      <c r="HK49" s="169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9"/>
      <c r="IP49" s="169"/>
      <c r="IQ49" s="169"/>
      <c r="IR49" s="169"/>
      <c r="IS49" s="169"/>
      <c r="IT49" s="169"/>
      <c r="IU49" s="169"/>
      <c r="IV49" s="169"/>
      <c r="IW49" s="169"/>
    </row>
    <row r="50" customFormat="false" ht="12.75" hidden="false" customHeight="false" outlineLevel="0" collapsed="false">
      <c r="A50" s="140"/>
      <c r="B50" s="153" t="s">
        <v>143</v>
      </c>
      <c r="C50" s="154" t="n">
        <v>14.2</v>
      </c>
      <c r="D50" s="155" t="n">
        <f aca="false">+D46*$C50</f>
        <v>0</v>
      </c>
      <c r="E50" s="155" t="n">
        <f aca="false">+E46*$C50</f>
        <v>0</v>
      </c>
      <c r="F50" s="155" t="n">
        <f aca="false">+F46*$C50</f>
        <v>0</v>
      </c>
      <c r="G50" s="155" t="n">
        <f aca="false">+G46*$C50</f>
        <v>0</v>
      </c>
      <c r="H50" s="155" t="n">
        <f aca="false">+H46*$C50</f>
        <v>0</v>
      </c>
      <c r="I50" s="155" t="n">
        <f aca="false">+I46*$C50</f>
        <v>0</v>
      </c>
      <c r="J50" s="155" t="n">
        <f aca="false">+J46*$C50</f>
        <v>0</v>
      </c>
      <c r="K50" s="155" t="n">
        <f aca="false">+K46*$C50</f>
        <v>0</v>
      </c>
      <c r="L50" s="155" t="n">
        <f aca="false">+L46*$C50</f>
        <v>0</v>
      </c>
      <c r="M50" s="155" t="n">
        <f aca="false">+M46*$C50</f>
        <v>0</v>
      </c>
      <c r="N50" s="155" t="n">
        <f aca="false">+N46*$C50</f>
        <v>0.705773809523809</v>
      </c>
      <c r="O50" s="155" t="n">
        <f aca="false">+O46*$C50</f>
        <v>0.705773809523809</v>
      </c>
      <c r="P50" s="155" t="n">
        <f aca="false">+P46*$C50</f>
        <v>0.705773809523809</v>
      </c>
      <c r="Q50" s="155" t="n">
        <f aca="false">+Q46*$C50</f>
        <v>0.705773809523809</v>
      </c>
      <c r="R50" s="155" t="n">
        <f aca="false">+R46*$C50</f>
        <v>0.705773809523809</v>
      </c>
      <c r="S50" s="155" t="n">
        <f aca="false">+S46*$C50</f>
        <v>0.705773809523809</v>
      </c>
      <c r="T50" s="155" t="n">
        <f aca="false">+T46*$C50</f>
        <v>0.705773809523809</v>
      </c>
      <c r="U50" s="155" t="n">
        <f aca="false">+U46*$C50</f>
        <v>0.705773809523809</v>
      </c>
      <c r="V50" s="155" t="n">
        <f aca="false">+V46*$C50</f>
        <v>0.705773809523809</v>
      </c>
      <c r="W50" s="155" t="n">
        <f aca="false">+W46*$C50</f>
        <v>0.705773809523809</v>
      </c>
      <c r="X50" s="155" t="n">
        <f aca="false">+X46*$C50</f>
        <v>1.41601047619048</v>
      </c>
      <c r="Y50" s="155" t="n">
        <f aca="false">+Y46*$C50</f>
        <v>2.12624714285714</v>
      </c>
      <c r="Z50" s="155" t="n">
        <f aca="false">+Z46*$C50</f>
        <v>2.83648380952381</v>
      </c>
      <c r="AA50" s="155" t="n">
        <f aca="false">+AA46*$C50</f>
        <v>3.54672047619048</v>
      </c>
      <c r="AB50" s="155" t="n">
        <f aca="false">+AB46*$C50</f>
        <v>4.25695714285714</v>
      </c>
      <c r="AC50" s="155" t="n">
        <f aca="false">+AC46*$C50</f>
        <v>4.96719380952381</v>
      </c>
      <c r="AD50" s="155" t="n">
        <f aca="false">+AD46*$C50</f>
        <v>5.67743047619048</v>
      </c>
      <c r="AE50" s="155" t="n">
        <f aca="false">+AE46*$C50</f>
        <v>6.38766714285714</v>
      </c>
      <c r="AF50" s="155" t="n">
        <f aca="false">+AF46*$C50</f>
        <v>7.09790380952381</v>
      </c>
      <c r="AG50" s="156" t="n">
        <f aca="false">+AG46*$C50</f>
        <v>7.80814047619047</v>
      </c>
      <c r="AH50" s="155" t="n">
        <f aca="false">+AH46*$C50</f>
        <v>8.51837714285714</v>
      </c>
      <c r="AI50" s="155" t="n">
        <f aca="false">+AI46*$C50</f>
        <v>9.22861380952381</v>
      </c>
      <c r="AJ50" s="155" t="n">
        <f aca="false">+AJ46*$C50</f>
        <v>9.93885047619048</v>
      </c>
      <c r="AK50" s="155" t="n">
        <f aca="false">+AK46*$C50</f>
        <v>10.6490871428571</v>
      </c>
      <c r="AL50" s="155" t="n">
        <f aca="false">+AL46*$C50</f>
        <v>11.3593238095238</v>
      </c>
      <c r="AM50" s="155" t="n">
        <f aca="false">+AM46*$C50</f>
        <v>12.0695604761905</v>
      </c>
      <c r="AN50" s="155" t="n">
        <f aca="false">+AN46*$C50</f>
        <v>12.7797971428571</v>
      </c>
      <c r="AO50" s="155" t="n">
        <f aca="false">+AO46*$C50</f>
        <v>13.4900338095238</v>
      </c>
      <c r="AP50" s="155" t="n">
        <f aca="false">+AP46*$C50</f>
        <v>13.4900338095238</v>
      </c>
      <c r="AQ50" s="155" t="n">
        <f aca="false">+AQ46*$C50</f>
        <v>13.4900338095238</v>
      </c>
      <c r="AR50" s="155" t="n">
        <f aca="false">+AR46*$C50</f>
        <v>13.4900338095238</v>
      </c>
      <c r="AS50" s="155" t="n">
        <f aca="false">+AS46*$C50</f>
        <v>13.4900338095238</v>
      </c>
      <c r="AT50" s="155" t="n">
        <f aca="false">+AT46*$C50</f>
        <v>14.2000338095238</v>
      </c>
      <c r="AU50" s="155" t="n">
        <f aca="false">+AU46*$C50</f>
        <v>14.2000338095238</v>
      </c>
      <c r="AV50" s="155" t="n">
        <f aca="false">+AV46*$C50</f>
        <v>14.2000338095238</v>
      </c>
      <c r="AW50" s="155" t="n">
        <f aca="false">+AW46*$C50</f>
        <v>14.2000338095238</v>
      </c>
      <c r="AX50" s="155" t="n">
        <f aca="false">+AX46*$C50</f>
        <v>14.2000338095238</v>
      </c>
      <c r="AY50" s="155" t="n">
        <f aca="false">+AY46*$C50</f>
        <v>14.2000338095238</v>
      </c>
      <c r="AZ50" s="155" t="n">
        <f aca="false">+AZ46*$C50</f>
        <v>14.2000338095238</v>
      </c>
      <c r="BA50" s="155" t="n">
        <f aca="false">+BA46*$C50</f>
        <v>14.2000338095238</v>
      </c>
      <c r="BB50" s="155" t="n">
        <f aca="false">+BB46*$C50</f>
        <v>14.2000338095238</v>
      </c>
      <c r="BC50" s="157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58"/>
      <c r="BW50" s="158"/>
      <c r="BX50" s="158"/>
      <c r="BY50" s="158"/>
      <c r="BZ50" s="158"/>
      <c r="CA50" s="158"/>
      <c r="CB50" s="158"/>
      <c r="CC50" s="158"/>
      <c r="CD50" s="158"/>
      <c r="CE50" s="158"/>
      <c r="CF50" s="158"/>
      <c r="CG50" s="158"/>
      <c r="CH50" s="158"/>
      <c r="CI50" s="158"/>
      <c r="CJ50" s="158"/>
      <c r="CK50" s="158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3"/>
      <c r="EA50" s="153"/>
      <c r="EB50" s="153"/>
      <c r="EC50" s="153"/>
      <c r="ED50" s="153"/>
      <c r="EE50" s="153"/>
      <c r="EF50" s="153"/>
      <c r="EG50" s="153"/>
      <c r="EH50" s="153"/>
      <c r="EI50" s="153"/>
      <c r="EJ50" s="153"/>
      <c r="EK50" s="153"/>
      <c r="EL50" s="153"/>
      <c r="EM50" s="153"/>
      <c r="EN50" s="153"/>
      <c r="EO50" s="153"/>
      <c r="EP50" s="153"/>
      <c r="EQ50" s="153"/>
      <c r="ER50" s="153"/>
      <c r="ES50" s="153"/>
      <c r="ET50" s="153"/>
      <c r="EU50" s="153"/>
      <c r="EV50" s="153"/>
      <c r="EW50" s="153"/>
      <c r="EX50" s="153"/>
      <c r="EY50" s="153"/>
      <c r="EZ50" s="153"/>
      <c r="FA50" s="153"/>
      <c r="FB50" s="153"/>
      <c r="FC50" s="153"/>
      <c r="FD50" s="153"/>
      <c r="FE50" s="153"/>
      <c r="FF50" s="153"/>
      <c r="FG50" s="153"/>
      <c r="FH50" s="153"/>
      <c r="FI50" s="153"/>
      <c r="FJ50" s="153"/>
      <c r="FK50" s="153"/>
      <c r="FL50" s="153"/>
      <c r="FM50" s="153"/>
      <c r="FN50" s="153"/>
      <c r="FO50" s="153"/>
      <c r="FP50" s="153"/>
      <c r="FQ50" s="153"/>
      <c r="FR50" s="153"/>
      <c r="FS50" s="153"/>
      <c r="FT50" s="153"/>
      <c r="FU50" s="153"/>
      <c r="FV50" s="153"/>
      <c r="FW50" s="153"/>
      <c r="FX50" s="153"/>
      <c r="FY50" s="153"/>
      <c r="FZ50" s="153"/>
      <c r="GA50" s="153"/>
      <c r="GB50" s="153"/>
      <c r="GC50" s="153"/>
      <c r="GD50" s="153"/>
      <c r="GE50" s="153"/>
      <c r="GF50" s="153"/>
      <c r="GG50" s="153"/>
      <c r="GH50" s="153"/>
      <c r="GI50" s="153"/>
      <c r="GJ50" s="153"/>
      <c r="GK50" s="153"/>
      <c r="GL50" s="153"/>
      <c r="GM50" s="153"/>
      <c r="GN50" s="153"/>
      <c r="GO50" s="153"/>
      <c r="GP50" s="153"/>
      <c r="GQ50" s="153"/>
      <c r="GR50" s="153"/>
      <c r="GS50" s="153"/>
      <c r="GT50" s="153"/>
      <c r="GU50" s="153"/>
      <c r="GV50" s="153"/>
      <c r="GW50" s="153"/>
      <c r="GX50" s="153"/>
      <c r="GY50" s="153"/>
      <c r="GZ50" s="153"/>
      <c r="HA50" s="153"/>
      <c r="HB50" s="153"/>
      <c r="HC50" s="153"/>
      <c r="HD50" s="153"/>
      <c r="HE50" s="153"/>
      <c r="HF50" s="153"/>
      <c r="HG50" s="153"/>
      <c r="HH50" s="153"/>
      <c r="HI50" s="153"/>
      <c r="HJ50" s="153"/>
      <c r="HK50" s="153"/>
      <c r="HL50" s="153"/>
      <c r="HM50" s="153"/>
      <c r="HN50" s="153"/>
      <c r="HO50" s="153"/>
      <c r="HP50" s="153"/>
      <c r="HQ50" s="153"/>
      <c r="HR50" s="153"/>
      <c r="HS50" s="153"/>
      <c r="HT50" s="153"/>
      <c r="HU50" s="153"/>
      <c r="HV50" s="153"/>
      <c r="HW50" s="153"/>
      <c r="HX50" s="153"/>
      <c r="HY50" s="153"/>
      <c r="HZ50" s="153"/>
      <c r="IA50" s="153"/>
      <c r="IB50" s="153"/>
      <c r="IC50" s="153"/>
      <c r="ID50" s="153"/>
      <c r="IE50" s="153"/>
      <c r="IF50" s="153"/>
      <c r="IG50" s="153"/>
      <c r="IH50" s="153"/>
      <c r="II50" s="153"/>
      <c r="IJ50" s="153"/>
      <c r="IK50" s="153"/>
      <c r="IL50" s="153"/>
      <c r="IM50" s="153"/>
      <c r="IN50" s="153"/>
      <c r="IO50" s="153"/>
      <c r="IP50" s="153"/>
      <c r="IQ50" s="153"/>
      <c r="IR50" s="153"/>
      <c r="IS50" s="153"/>
      <c r="IT50" s="153"/>
      <c r="IU50" s="153"/>
      <c r="IV50" s="153"/>
      <c r="IW50" s="153"/>
    </row>
    <row r="51" customFormat="false" ht="13.5" hidden="false" customHeight="false" outlineLevel="0" collapsed="false">
      <c r="A51" s="140"/>
      <c r="B51" s="159" t="s">
        <v>144</v>
      </c>
      <c r="C51" s="160" t="str">
        <f aca="false">+'Detail by Turbine'!B16</f>
        <v>Tentative</v>
      </c>
      <c r="D51" s="161" t="n">
        <f aca="false">+D48*$C50</f>
        <v>0</v>
      </c>
      <c r="E51" s="161" t="n">
        <f aca="false">+E48*$C50</f>
        <v>0</v>
      </c>
      <c r="F51" s="161" t="n">
        <f aca="false">+F48*$C50</f>
        <v>0</v>
      </c>
      <c r="G51" s="161" t="n">
        <f aca="false">+G48*$C50</f>
        <v>0</v>
      </c>
      <c r="H51" s="161" t="n">
        <f aca="false">+H48*$C50</f>
        <v>0</v>
      </c>
      <c r="I51" s="161" t="n">
        <f aca="false">+I48*$C50</f>
        <v>0</v>
      </c>
      <c r="J51" s="161" t="n">
        <f aca="false">+J48*$C50</f>
        <v>0</v>
      </c>
      <c r="K51" s="161" t="n">
        <f aca="false">+K48*$C50</f>
        <v>0</v>
      </c>
      <c r="L51" s="161" t="n">
        <f aca="false">+L48*$C50</f>
        <v>0</v>
      </c>
      <c r="M51" s="161" t="n">
        <f aca="false">+M48*$C50</f>
        <v>0</v>
      </c>
      <c r="N51" s="161" t="n">
        <f aca="false">+N48*$C50</f>
        <v>0.71</v>
      </c>
      <c r="O51" s="161" t="n">
        <f aca="false">+O48*$C50</f>
        <v>0.71</v>
      </c>
      <c r="P51" s="161" t="n">
        <f aca="false">+P48*$C50</f>
        <v>0.71</v>
      </c>
      <c r="Q51" s="161" t="n">
        <f aca="false">+Q48*$C50</f>
        <v>0.71</v>
      </c>
      <c r="R51" s="161" t="n">
        <f aca="false">+R48*$C50</f>
        <v>0.71</v>
      </c>
      <c r="S51" s="161" t="n">
        <f aca="false">+S48*$C50</f>
        <v>0.71</v>
      </c>
      <c r="T51" s="161" t="n">
        <f aca="false">+T48*$C50</f>
        <v>0.71</v>
      </c>
      <c r="U51" s="161" t="n">
        <f aca="false">+U48*$C50</f>
        <v>0.71</v>
      </c>
      <c r="V51" s="161" t="n">
        <f aca="false">+V48*$C50</f>
        <v>0.71</v>
      </c>
      <c r="W51" s="161" t="n">
        <f aca="false">+W48*$C50</f>
        <v>0.71</v>
      </c>
      <c r="X51" s="161" t="n">
        <f aca="false">+X48*$C50</f>
        <v>0.938777777777778</v>
      </c>
      <c r="Y51" s="161" t="n">
        <f aca="false">+Y48*$C50</f>
        <v>1.16755555555556</v>
      </c>
      <c r="Z51" s="161" t="n">
        <f aca="false">+Z48*$C50</f>
        <v>1.39633333333333</v>
      </c>
      <c r="AA51" s="161" t="n">
        <f aca="false">+AA48*$C50</f>
        <v>1.62511111111111</v>
      </c>
      <c r="AB51" s="161" t="n">
        <f aca="false">+AB48*$C50</f>
        <v>1.85388888888889</v>
      </c>
      <c r="AC51" s="161" t="n">
        <f aca="false">+AC48*$C50</f>
        <v>2.08266666666667</v>
      </c>
      <c r="AD51" s="161" t="n">
        <f aca="false">+AD48*$C50</f>
        <v>2.31144444444444</v>
      </c>
      <c r="AE51" s="161" t="n">
        <f aca="false">+AE48*$C50</f>
        <v>2.54022222222222</v>
      </c>
      <c r="AF51" s="161" t="n">
        <f aca="false">+AF48*$C50</f>
        <v>2.769</v>
      </c>
      <c r="AG51" s="162" t="n">
        <f aca="false">+AG48*$C50</f>
        <v>2.99777777777778</v>
      </c>
      <c r="AH51" s="161" t="n">
        <f aca="false">+AH48*$C50</f>
        <v>3.22655555555556</v>
      </c>
      <c r="AI51" s="161" t="n">
        <f aca="false">+AI48*$C50</f>
        <v>3.45533333333333</v>
      </c>
      <c r="AJ51" s="161" t="n">
        <f aca="false">+AJ48*$C50</f>
        <v>3.68411111111111</v>
      </c>
      <c r="AK51" s="161" t="n">
        <f aca="false">+AK48*$C50</f>
        <v>3.91288888888889</v>
      </c>
      <c r="AL51" s="161" t="n">
        <f aca="false">+AL48*$C50</f>
        <v>4.14166666666667</v>
      </c>
      <c r="AM51" s="161" t="n">
        <f aca="false">+AM48*$C50</f>
        <v>4.37044444444445</v>
      </c>
      <c r="AN51" s="161" t="n">
        <f aca="false">+AN48*$C50</f>
        <v>4.59922222222222</v>
      </c>
      <c r="AO51" s="161" t="n">
        <f aca="false">+AO48*$C50</f>
        <v>4.828</v>
      </c>
      <c r="AP51" s="161" t="n">
        <f aca="false">+AP48*$C50</f>
        <v>14.2</v>
      </c>
      <c r="AQ51" s="161" t="n">
        <f aca="false">+AQ48*$C50</f>
        <v>14.2</v>
      </c>
      <c r="AR51" s="161" t="n">
        <f aca="false">+AR48*$C50</f>
        <v>14.2</v>
      </c>
      <c r="AS51" s="161" t="n">
        <f aca="false">+AS48*$C50</f>
        <v>14.2</v>
      </c>
      <c r="AT51" s="161" t="n">
        <f aca="false">+AT48*$C50</f>
        <v>14.2</v>
      </c>
      <c r="AU51" s="161" t="n">
        <f aca="false">+AU48*$C50</f>
        <v>14.2</v>
      </c>
      <c r="AV51" s="161" t="n">
        <f aca="false">+AV48*$C50</f>
        <v>14.2</v>
      </c>
      <c r="AW51" s="161" t="n">
        <f aca="false">+AW48*$C50</f>
        <v>14.2</v>
      </c>
      <c r="AX51" s="161" t="n">
        <f aca="false">+AX48*$C50</f>
        <v>14.2</v>
      </c>
      <c r="AY51" s="161" t="n">
        <f aca="false">+AY48*$C50</f>
        <v>14.2</v>
      </c>
      <c r="AZ51" s="161" t="n">
        <f aca="false">+AZ48*$C50</f>
        <v>14.2</v>
      </c>
      <c r="BA51" s="161" t="n">
        <f aca="false">+BA48*$C50</f>
        <v>14.2</v>
      </c>
      <c r="BB51" s="161" t="n">
        <f aca="false">+BB48*$C50</f>
        <v>14.2</v>
      </c>
      <c r="BC51" s="163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  <c r="BR51" s="164"/>
      <c r="BS51" s="164"/>
      <c r="BT51" s="164"/>
      <c r="BU51" s="164"/>
      <c r="BV51" s="164"/>
      <c r="BW51" s="164"/>
      <c r="BX51" s="164"/>
      <c r="BY51" s="164"/>
      <c r="BZ51" s="164"/>
      <c r="CA51" s="164"/>
      <c r="CB51" s="164"/>
      <c r="CC51" s="164"/>
      <c r="CD51" s="164"/>
      <c r="CE51" s="164"/>
      <c r="CF51" s="164"/>
      <c r="CG51" s="164"/>
      <c r="CH51" s="164"/>
      <c r="CI51" s="164"/>
      <c r="CJ51" s="164"/>
      <c r="CK51" s="164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" hidden="false" customHeight="true" outlineLevel="0" collapsed="false">
      <c r="A52" s="140" t="n">
        <f aca="false">+A44+1</f>
        <v>7</v>
      </c>
      <c r="B52" s="141" t="str">
        <f aca="false">+'Detail by Turbine'!G17</f>
        <v>LM6000</v>
      </c>
      <c r="C52" s="142" t="str">
        <f aca="false">+'Detail by Turbine'!S17</f>
        <v>Las Vegas CoGen II - 60%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4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5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6"/>
      <c r="CS52" s="146"/>
      <c r="CT52" s="146"/>
      <c r="CU52" s="146"/>
      <c r="CV52" s="146"/>
      <c r="CW52" s="146"/>
      <c r="CX52" s="146"/>
      <c r="CY52" s="146"/>
      <c r="CZ52" s="146"/>
      <c r="DA52" s="146"/>
      <c r="DB52" s="146"/>
      <c r="DC52" s="146"/>
      <c r="DD52" s="146"/>
      <c r="DE52" s="146"/>
      <c r="DF52" s="146"/>
      <c r="DG52" s="146"/>
      <c r="DH52" s="146"/>
      <c r="DI52" s="146"/>
      <c r="DJ52" s="146"/>
      <c r="DK52" s="146"/>
      <c r="DL52" s="146"/>
      <c r="DM52" s="146"/>
      <c r="DN52" s="146"/>
      <c r="DO52" s="146"/>
      <c r="DP52" s="146"/>
      <c r="DQ52" s="146"/>
      <c r="DR52" s="146"/>
      <c r="DS52" s="146"/>
      <c r="DT52" s="146"/>
      <c r="DU52" s="146"/>
      <c r="DV52" s="146"/>
      <c r="DW52" s="146"/>
      <c r="DX52" s="146"/>
      <c r="DY52" s="146"/>
      <c r="DZ52" s="146"/>
      <c r="EA52" s="146"/>
      <c r="EB52" s="146"/>
      <c r="EC52" s="146"/>
      <c r="ED52" s="146"/>
      <c r="EE52" s="146"/>
      <c r="EF52" s="146"/>
      <c r="EG52" s="146"/>
      <c r="EH52" s="146"/>
      <c r="EI52" s="146"/>
      <c r="EJ52" s="146"/>
      <c r="EK52" s="146"/>
      <c r="EL52" s="146"/>
      <c r="EM52" s="146"/>
      <c r="EN52" s="146"/>
      <c r="EO52" s="146"/>
      <c r="EP52" s="146"/>
      <c r="EQ52" s="146"/>
      <c r="ER52" s="146"/>
      <c r="ES52" s="146"/>
      <c r="ET52" s="146"/>
      <c r="EU52" s="146"/>
      <c r="EV52" s="146"/>
      <c r="EW52" s="146"/>
      <c r="EX52" s="146"/>
      <c r="EY52" s="146"/>
      <c r="EZ52" s="146"/>
      <c r="FA52" s="146"/>
      <c r="FB52" s="146"/>
      <c r="FC52" s="146"/>
      <c r="FD52" s="146"/>
      <c r="FE52" s="146"/>
      <c r="FF52" s="146"/>
      <c r="FG52" s="146"/>
      <c r="FH52" s="146"/>
      <c r="FI52" s="146"/>
      <c r="FJ52" s="146"/>
      <c r="FK52" s="146"/>
      <c r="FL52" s="146"/>
      <c r="FM52" s="146"/>
      <c r="FN52" s="146"/>
      <c r="FO52" s="146"/>
      <c r="FP52" s="146"/>
      <c r="FQ52" s="146"/>
      <c r="FR52" s="146"/>
      <c r="FS52" s="146"/>
      <c r="FT52" s="146"/>
      <c r="FU52" s="146"/>
      <c r="FV52" s="146"/>
      <c r="FW52" s="146"/>
      <c r="FX52" s="146"/>
      <c r="FY52" s="146"/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T52" s="146"/>
      <c r="GU52" s="146"/>
      <c r="GV52" s="146"/>
      <c r="GW52" s="146"/>
      <c r="GX52" s="146"/>
      <c r="GY52" s="146"/>
      <c r="GZ52" s="146"/>
      <c r="HA52" s="146"/>
      <c r="HB52" s="146"/>
      <c r="HC52" s="146"/>
      <c r="HD52" s="146"/>
      <c r="HE52" s="146"/>
      <c r="HF52" s="146"/>
      <c r="HG52" s="146"/>
      <c r="HH52" s="146"/>
      <c r="HI52" s="146"/>
      <c r="HJ52" s="146"/>
      <c r="HK52" s="146"/>
      <c r="HL52" s="146"/>
      <c r="HM52" s="146"/>
      <c r="HN52" s="146"/>
      <c r="HO52" s="146"/>
      <c r="HP52" s="146"/>
      <c r="HQ52" s="146"/>
      <c r="HR52" s="146"/>
      <c r="HS52" s="146"/>
      <c r="HT52" s="146"/>
      <c r="HU52" s="146"/>
      <c r="HV52" s="146"/>
      <c r="HW52" s="146"/>
      <c r="HX52" s="146"/>
      <c r="HY52" s="146"/>
      <c r="HZ52" s="146"/>
      <c r="IA52" s="146"/>
      <c r="IB52" s="146"/>
      <c r="IC52" s="146"/>
      <c r="ID52" s="146"/>
      <c r="IE52" s="146"/>
      <c r="IF52" s="146"/>
      <c r="IG52" s="146"/>
      <c r="IH52" s="146"/>
      <c r="II52" s="146"/>
      <c r="IJ52" s="146"/>
      <c r="IK52" s="146"/>
      <c r="IL52" s="146"/>
      <c r="IM52" s="146"/>
      <c r="IN52" s="146"/>
      <c r="IO52" s="146"/>
      <c r="IP52" s="146"/>
      <c r="IQ52" s="146"/>
      <c r="IR52" s="146"/>
      <c r="IS52" s="146"/>
      <c r="IT52" s="146"/>
      <c r="IU52" s="146"/>
      <c r="IV52" s="146"/>
      <c r="IW52" s="146"/>
    </row>
    <row r="53" customFormat="false" ht="12.75" hidden="false" customHeight="false" outlineLevel="0" collapsed="false">
      <c r="A53" s="140"/>
      <c r="B53" s="147" t="s">
        <v>139</v>
      </c>
      <c r="C53" s="142"/>
      <c r="D53" s="148" t="n">
        <v>0</v>
      </c>
      <c r="E53" s="148" t="n">
        <v>0</v>
      </c>
      <c r="F53" s="148" t="n">
        <v>0</v>
      </c>
      <c r="G53" s="148" t="n">
        <v>0</v>
      </c>
      <c r="H53" s="148" t="n">
        <v>0</v>
      </c>
      <c r="I53" s="148" t="n">
        <v>0</v>
      </c>
      <c r="J53" s="148" t="n">
        <v>0</v>
      </c>
      <c r="K53" s="148" t="n">
        <v>0</v>
      </c>
      <c r="L53" s="148" t="n">
        <v>0</v>
      </c>
      <c r="M53" s="148" t="n">
        <v>0</v>
      </c>
      <c r="N53" s="148" t="n">
        <f aca="false">16.7/336</f>
        <v>0.049702380952381</v>
      </c>
      <c r="O53" s="148" t="n">
        <v>0</v>
      </c>
      <c r="P53" s="148" t="n">
        <v>0</v>
      </c>
      <c r="Q53" s="148" t="n">
        <v>0</v>
      </c>
      <c r="R53" s="148" t="n">
        <v>0</v>
      </c>
      <c r="S53" s="148" t="n">
        <v>0</v>
      </c>
      <c r="T53" s="148" t="n">
        <v>0</v>
      </c>
      <c r="U53" s="148" t="n">
        <v>0</v>
      </c>
      <c r="V53" s="148" t="n">
        <v>0</v>
      </c>
      <c r="W53" s="148" t="n">
        <v>0</v>
      </c>
      <c r="X53" s="148" t="n">
        <f aca="false">+(0.95-0.0497)/18</f>
        <v>0.0500166666666667</v>
      </c>
      <c r="Y53" s="148" t="n">
        <f aca="false">+(0.95-0.0497)/18</f>
        <v>0.0500166666666667</v>
      </c>
      <c r="Z53" s="148" t="n">
        <f aca="false">+(0.95-0.0497)/18</f>
        <v>0.0500166666666667</v>
      </c>
      <c r="AA53" s="148" t="n">
        <f aca="false">+(0.95-0.0497)/18</f>
        <v>0.0500166666666667</v>
      </c>
      <c r="AB53" s="148" t="n">
        <f aca="false">+(0.95-0.0497)/18</f>
        <v>0.0500166666666667</v>
      </c>
      <c r="AC53" s="148" t="n">
        <f aca="false">+(0.95-0.0497)/18</f>
        <v>0.0500166666666667</v>
      </c>
      <c r="AD53" s="148" t="n">
        <f aca="false">+(0.95-0.0497)/18</f>
        <v>0.0500166666666667</v>
      </c>
      <c r="AE53" s="148" t="n">
        <f aca="false">+(0.95-0.0497)/18</f>
        <v>0.0500166666666667</v>
      </c>
      <c r="AF53" s="148" t="n">
        <f aca="false">+(0.95-0.0497)/18</f>
        <v>0.0500166666666667</v>
      </c>
      <c r="AG53" s="149" t="n">
        <f aca="false">+(0.95-0.0497)/18</f>
        <v>0.0500166666666667</v>
      </c>
      <c r="AH53" s="148" t="n">
        <f aca="false">+(0.95-0.0497)/18</f>
        <v>0.0500166666666667</v>
      </c>
      <c r="AI53" s="148" t="n">
        <f aca="false">+(0.95-0.0497)/18</f>
        <v>0.0500166666666667</v>
      </c>
      <c r="AJ53" s="148" t="n">
        <f aca="false">+(0.95-0.0497)/18</f>
        <v>0.0500166666666667</v>
      </c>
      <c r="AK53" s="148" t="n">
        <f aca="false">+(0.95-0.0497)/18</f>
        <v>0.0500166666666667</v>
      </c>
      <c r="AL53" s="148" t="n">
        <f aca="false">+(0.95-0.0497)/18</f>
        <v>0.0500166666666667</v>
      </c>
      <c r="AM53" s="148" t="n">
        <f aca="false">+(0.95-0.0497)/18</f>
        <v>0.0500166666666667</v>
      </c>
      <c r="AN53" s="148" t="n">
        <f aca="false">+(0.95-0.0497)/18</f>
        <v>0.0500166666666667</v>
      </c>
      <c r="AO53" s="148" t="n">
        <f aca="false">+(0.95-0.0497)/18</f>
        <v>0.0500166666666667</v>
      </c>
      <c r="AP53" s="148" t="n">
        <v>0</v>
      </c>
      <c r="AQ53" s="148" t="n">
        <v>0</v>
      </c>
      <c r="AR53" s="148" t="n">
        <v>0</v>
      </c>
      <c r="AS53" s="148" t="n">
        <v>0</v>
      </c>
      <c r="AT53" s="148" t="n">
        <v>0.05</v>
      </c>
      <c r="AU53" s="148" t="n">
        <v>0</v>
      </c>
      <c r="AV53" s="148" t="n">
        <v>0</v>
      </c>
      <c r="AW53" s="148" t="n">
        <v>0</v>
      </c>
      <c r="AX53" s="148" t="n">
        <v>0</v>
      </c>
      <c r="AY53" s="148" t="n">
        <v>0</v>
      </c>
      <c r="AZ53" s="148" t="n">
        <v>0</v>
      </c>
      <c r="BA53" s="148" t="n">
        <v>0</v>
      </c>
      <c r="BB53" s="148" t="n">
        <v>0</v>
      </c>
      <c r="BC53" s="150" t="n">
        <f aca="false">SUM(D53:BB53)</f>
        <v>1.00000238095238</v>
      </c>
      <c r="BD53" s="147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151"/>
      <c r="CT53" s="151"/>
      <c r="CU53" s="151"/>
      <c r="CV53" s="151"/>
      <c r="CW53" s="151"/>
      <c r="CX53" s="151"/>
      <c r="CY53" s="151"/>
      <c r="CZ53" s="151"/>
      <c r="DA53" s="151"/>
      <c r="DB53" s="151"/>
      <c r="DC53" s="151"/>
      <c r="DD53" s="151"/>
      <c r="DE53" s="151"/>
      <c r="DF53" s="151"/>
      <c r="DG53" s="151"/>
      <c r="DH53" s="151"/>
      <c r="DI53" s="151"/>
      <c r="DJ53" s="151"/>
      <c r="DK53" s="151"/>
      <c r="DL53" s="151"/>
      <c r="DM53" s="151"/>
      <c r="DN53" s="151"/>
      <c r="DO53" s="151"/>
      <c r="DP53" s="151"/>
      <c r="DQ53" s="151"/>
      <c r="DR53" s="151"/>
      <c r="DS53" s="151"/>
      <c r="DT53" s="151"/>
      <c r="DU53" s="151"/>
      <c r="DV53" s="151"/>
      <c r="DW53" s="151"/>
      <c r="DX53" s="151"/>
      <c r="DY53" s="151"/>
      <c r="DZ53" s="151"/>
      <c r="EA53" s="151"/>
      <c r="EB53" s="151"/>
      <c r="EC53" s="151"/>
      <c r="ED53" s="151"/>
      <c r="EE53" s="151"/>
      <c r="EF53" s="151"/>
      <c r="EG53" s="151"/>
      <c r="EH53" s="151"/>
      <c r="EI53" s="151"/>
      <c r="EJ53" s="151"/>
      <c r="EK53" s="151"/>
      <c r="EL53" s="151"/>
      <c r="EM53" s="151"/>
      <c r="EN53" s="151"/>
      <c r="EO53" s="151"/>
      <c r="EP53" s="151"/>
      <c r="EQ53" s="151"/>
      <c r="ER53" s="151"/>
      <c r="ES53" s="151"/>
      <c r="ET53" s="151"/>
      <c r="EU53" s="151"/>
      <c r="EV53" s="151"/>
      <c r="EW53" s="151"/>
      <c r="EX53" s="151"/>
      <c r="EY53" s="151"/>
      <c r="EZ53" s="151"/>
      <c r="FA53" s="151"/>
      <c r="FB53" s="151"/>
      <c r="FC53" s="151"/>
      <c r="FD53" s="151"/>
      <c r="FE53" s="151"/>
      <c r="FF53" s="151"/>
      <c r="FG53" s="151"/>
      <c r="FH53" s="151"/>
      <c r="FI53" s="151"/>
      <c r="FJ53" s="151"/>
      <c r="FK53" s="151"/>
      <c r="FL53" s="151"/>
      <c r="FM53" s="151"/>
      <c r="FN53" s="151"/>
      <c r="FO53" s="151"/>
      <c r="FP53" s="151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151"/>
      <c r="IC53" s="151"/>
      <c r="ID53" s="151"/>
      <c r="IE53" s="151"/>
      <c r="IF53" s="151"/>
      <c r="IG53" s="151"/>
      <c r="IH53" s="151"/>
      <c r="II53" s="151"/>
      <c r="IJ53" s="151"/>
      <c r="IK53" s="151"/>
      <c r="IL53" s="151"/>
      <c r="IM53" s="151"/>
      <c r="IN53" s="151"/>
      <c r="IO53" s="151"/>
      <c r="IP53" s="151"/>
      <c r="IQ53" s="151"/>
      <c r="IR53" s="151"/>
      <c r="IS53" s="151"/>
      <c r="IT53" s="151"/>
      <c r="IU53" s="151"/>
      <c r="IV53" s="151"/>
      <c r="IW53" s="151"/>
    </row>
    <row r="54" customFormat="false" ht="12.75" hidden="false" customHeight="false" outlineLevel="0" collapsed="false">
      <c r="A54" s="140"/>
      <c r="B54" s="147" t="s">
        <v>140</v>
      </c>
      <c r="C54" s="142"/>
      <c r="D54" s="148" t="n">
        <f aca="false">D53</f>
        <v>0</v>
      </c>
      <c r="E54" s="148" t="n">
        <f aca="false">+D54+E53</f>
        <v>0</v>
      </c>
      <c r="F54" s="148" t="n">
        <f aca="false">+E54+F53</f>
        <v>0</v>
      </c>
      <c r="G54" s="148" t="n">
        <f aca="false">+F54+G53</f>
        <v>0</v>
      </c>
      <c r="H54" s="148" t="n">
        <f aca="false">+G54+H53</f>
        <v>0</v>
      </c>
      <c r="I54" s="148" t="n">
        <f aca="false">+H54+I53</f>
        <v>0</v>
      </c>
      <c r="J54" s="148" t="n">
        <f aca="false">+I54+J53</f>
        <v>0</v>
      </c>
      <c r="K54" s="148" t="n">
        <f aca="false">+J54+K53</f>
        <v>0</v>
      </c>
      <c r="L54" s="148" t="n">
        <f aca="false">+K54+L53</f>
        <v>0</v>
      </c>
      <c r="M54" s="148" t="n">
        <f aca="false">+L54+M53</f>
        <v>0</v>
      </c>
      <c r="N54" s="148" t="n">
        <f aca="false">+M54+N53</f>
        <v>0.049702380952381</v>
      </c>
      <c r="O54" s="148" t="n">
        <f aca="false">+N54+O53</f>
        <v>0.049702380952381</v>
      </c>
      <c r="P54" s="148" t="n">
        <f aca="false">+O54+P53</f>
        <v>0.049702380952381</v>
      </c>
      <c r="Q54" s="148" t="n">
        <f aca="false">+P54+Q53</f>
        <v>0.049702380952381</v>
      </c>
      <c r="R54" s="148" t="n">
        <f aca="false">+Q54+R53</f>
        <v>0.049702380952381</v>
      </c>
      <c r="S54" s="148" t="n">
        <f aca="false">+R54+S53</f>
        <v>0.049702380952381</v>
      </c>
      <c r="T54" s="148" t="n">
        <f aca="false">+S54+T53</f>
        <v>0.049702380952381</v>
      </c>
      <c r="U54" s="148" t="n">
        <f aca="false">+T54+U53</f>
        <v>0.049702380952381</v>
      </c>
      <c r="V54" s="148" t="n">
        <f aca="false">+U54+V53</f>
        <v>0.049702380952381</v>
      </c>
      <c r="W54" s="148" t="n">
        <f aca="false">+V54+W53</f>
        <v>0.049702380952381</v>
      </c>
      <c r="X54" s="148" t="n">
        <f aca="false">+W54+X53</f>
        <v>0.0997190476190476</v>
      </c>
      <c r="Y54" s="148" t="n">
        <f aca="false">+X54+Y53</f>
        <v>0.149735714285714</v>
      </c>
      <c r="Z54" s="148" t="n">
        <f aca="false">+Y54+Z53</f>
        <v>0.199752380952381</v>
      </c>
      <c r="AA54" s="148" t="n">
        <f aca="false">+Z54+AA53</f>
        <v>0.249769047619048</v>
      </c>
      <c r="AB54" s="148" t="n">
        <f aca="false">+AA54+AB53</f>
        <v>0.299785714285714</v>
      </c>
      <c r="AC54" s="148" t="n">
        <f aca="false">+AB54+AC53</f>
        <v>0.349802380952381</v>
      </c>
      <c r="AD54" s="148" t="n">
        <f aca="false">+AC54+AD53</f>
        <v>0.399819047619048</v>
      </c>
      <c r="AE54" s="148" t="n">
        <f aca="false">+AD54+AE53</f>
        <v>0.449835714285714</v>
      </c>
      <c r="AF54" s="148" t="n">
        <f aca="false">+AE54+AF53</f>
        <v>0.499852380952381</v>
      </c>
      <c r="AG54" s="149" t="n">
        <f aca="false">+AF54+AG53</f>
        <v>0.549869047619048</v>
      </c>
      <c r="AH54" s="148" t="n">
        <f aca="false">+AG54+AH53</f>
        <v>0.599885714285714</v>
      </c>
      <c r="AI54" s="148" t="n">
        <f aca="false">+AH54+AI53</f>
        <v>0.649902380952381</v>
      </c>
      <c r="AJ54" s="148" t="n">
        <f aca="false">+AI54+AJ53</f>
        <v>0.699919047619048</v>
      </c>
      <c r="AK54" s="148" t="n">
        <f aca="false">+AJ54+AK53</f>
        <v>0.749935714285714</v>
      </c>
      <c r="AL54" s="148" t="n">
        <f aca="false">+AK54+AL53</f>
        <v>0.799952380952381</v>
      </c>
      <c r="AM54" s="148" t="n">
        <f aca="false">+AL54+AM53</f>
        <v>0.849969047619048</v>
      </c>
      <c r="AN54" s="148" t="n">
        <f aca="false">+AM54+AN53</f>
        <v>0.899985714285715</v>
      </c>
      <c r="AO54" s="148" t="n">
        <f aca="false">+AN54+AO53</f>
        <v>0.950002380952381</v>
      </c>
      <c r="AP54" s="148" t="n">
        <f aca="false">+AO54+AP53</f>
        <v>0.950002380952381</v>
      </c>
      <c r="AQ54" s="148" t="n">
        <f aca="false">+AP54+AQ53</f>
        <v>0.950002380952381</v>
      </c>
      <c r="AR54" s="148" t="n">
        <f aca="false">+AQ54+AR53</f>
        <v>0.950002380952381</v>
      </c>
      <c r="AS54" s="148" t="n">
        <f aca="false">+AR54+AS53</f>
        <v>0.950002380952381</v>
      </c>
      <c r="AT54" s="148" t="n">
        <f aca="false">+AS54+AT53</f>
        <v>1.00000238095238</v>
      </c>
      <c r="AU54" s="148" t="n">
        <f aca="false">+AT54+AU53</f>
        <v>1.00000238095238</v>
      </c>
      <c r="AV54" s="148" t="n">
        <f aca="false">+AU54+AV53</f>
        <v>1.00000238095238</v>
      </c>
      <c r="AW54" s="148" t="n">
        <f aca="false">+AV54+AW53</f>
        <v>1.00000238095238</v>
      </c>
      <c r="AX54" s="148" t="n">
        <f aca="false">+AW54+AX53</f>
        <v>1.00000238095238</v>
      </c>
      <c r="AY54" s="148" t="n">
        <f aca="false">+AX54+AY53</f>
        <v>1.00000238095238</v>
      </c>
      <c r="AZ54" s="148" t="n">
        <f aca="false">+AY54+AZ53</f>
        <v>1.00000238095238</v>
      </c>
      <c r="BA54" s="148" t="n">
        <f aca="false">+AZ54+BA53</f>
        <v>1.00000238095238</v>
      </c>
      <c r="BB54" s="148" t="n">
        <f aca="false">+BA54+BB53</f>
        <v>1.00000238095238</v>
      </c>
      <c r="BC54" s="150"/>
      <c r="BD54" s="147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1"/>
      <c r="DE54" s="151"/>
      <c r="DF54" s="151"/>
      <c r="DG54" s="151"/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  <c r="IG54" s="151"/>
      <c r="IH54" s="151"/>
      <c r="II54" s="151"/>
      <c r="IJ54" s="151"/>
      <c r="IK54" s="151"/>
      <c r="IL54" s="151"/>
      <c r="IM54" s="151"/>
      <c r="IN54" s="151"/>
      <c r="IO54" s="151"/>
      <c r="IP54" s="151"/>
      <c r="IQ54" s="151"/>
      <c r="IR54" s="151"/>
      <c r="IS54" s="151"/>
      <c r="IT54" s="151"/>
      <c r="IU54" s="151"/>
      <c r="IV54" s="151"/>
      <c r="IW54" s="151"/>
    </row>
    <row r="55" customFormat="false" ht="12.75" hidden="false" customHeight="false" outlineLevel="0" collapsed="false">
      <c r="A55" s="140"/>
      <c r="B55" s="147" t="s">
        <v>141</v>
      </c>
      <c r="C55" s="142"/>
      <c r="D55" s="148" t="n">
        <v>0</v>
      </c>
      <c r="E55" s="148" t="n">
        <v>0</v>
      </c>
      <c r="F55" s="148" t="n">
        <v>0</v>
      </c>
      <c r="G55" s="148" t="n">
        <v>0</v>
      </c>
      <c r="H55" s="148" t="n">
        <v>0</v>
      </c>
      <c r="I55" s="148" t="n">
        <v>0</v>
      </c>
      <c r="J55" s="148" t="n">
        <v>0</v>
      </c>
      <c r="K55" s="148" t="n">
        <v>0</v>
      </c>
      <c r="L55" s="148" t="n">
        <v>0</v>
      </c>
      <c r="M55" s="148" t="n">
        <v>0</v>
      </c>
      <c r="N55" s="148" t="n">
        <v>0.05</v>
      </c>
      <c r="O55" s="148" t="n">
        <v>0</v>
      </c>
      <c r="P55" s="148" t="n">
        <v>0</v>
      </c>
      <c r="Q55" s="148" t="n">
        <v>0</v>
      </c>
      <c r="R55" s="148" t="n">
        <v>0</v>
      </c>
      <c r="S55" s="148" t="n">
        <v>0</v>
      </c>
      <c r="T55" s="148" t="n">
        <v>0</v>
      </c>
      <c r="U55" s="148" t="n">
        <v>0</v>
      </c>
      <c r="V55" s="148" t="n">
        <v>0</v>
      </c>
      <c r="W55" s="148" t="n">
        <v>0</v>
      </c>
      <c r="X55" s="148" t="n">
        <f aca="false">+(0.34-0.05)/18</f>
        <v>0.0161111111111111</v>
      </c>
      <c r="Y55" s="148" t="n">
        <f aca="false">+(0.34-0.05)/18</f>
        <v>0.0161111111111111</v>
      </c>
      <c r="Z55" s="148" t="n">
        <f aca="false">+(0.34-0.05)/18</f>
        <v>0.0161111111111111</v>
      </c>
      <c r="AA55" s="148" t="n">
        <f aca="false">+(0.34-0.05)/18</f>
        <v>0.0161111111111111</v>
      </c>
      <c r="AB55" s="148" t="n">
        <f aca="false">+(0.34-0.05)/18</f>
        <v>0.0161111111111111</v>
      </c>
      <c r="AC55" s="148" t="n">
        <f aca="false">+(0.34-0.05)/18</f>
        <v>0.0161111111111111</v>
      </c>
      <c r="AD55" s="148" t="n">
        <f aca="false">+(0.34-0.05)/18</f>
        <v>0.0161111111111111</v>
      </c>
      <c r="AE55" s="148" t="n">
        <f aca="false">+(0.34-0.05)/18</f>
        <v>0.0161111111111111</v>
      </c>
      <c r="AF55" s="148" t="n">
        <f aca="false">+(0.34-0.05)/18</f>
        <v>0.0161111111111111</v>
      </c>
      <c r="AG55" s="149" t="n">
        <f aca="false">+(0.34-0.05)/18</f>
        <v>0.0161111111111111</v>
      </c>
      <c r="AH55" s="148" t="n">
        <f aca="false">+(0.34-0.05)/18</f>
        <v>0.0161111111111111</v>
      </c>
      <c r="AI55" s="148" t="n">
        <f aca="false">+(0.34-0.05)/18</f>
        <v>0.0161111111111111</v>
      </c>
      <c r="AJ55" s="148" t="n">
        <f aca="false">+(0.34-0.05)/18</f>
        <v>0.0161111111111111</v>
      </c>
      <c r="AK55" s="148" t="n">
        <f aca="false">+(0.34-0.05)/18</f>
        <v>0.0161111111111111</v>
      </c>
      <c r="AL55" s="148" t="n">
        <f aca="false">+(0.34-0.05)/18</f>
        <v>0.0161111111111111</v>
      </c>
      <c r="AM55" s="148" t="n">
        <f aca="false">+(0.34-0.05)/18</f>
        <v>0.0161111111111111</v>
      </c>
      <c r="AN55" s="148" t="n">
        <f aca="false">+(0.34-0.05)/18</f>
        <v>0.0161111111111111</v>
      </c>
      <c r="AO55" s="148" t="n">
        <f aca="false">+(0.34-0.05)/18</f>
        <v>0.0161111111111111</v>
      </c>
      <c r="AP55" s="148" t="n">
        <v>0.66</v>
      </c>
      <c r="AQ55" s="148" t="n">
        <v>0</v>
      </c>
      <c r="AR55" s="148" t="n">
        <v>0</v>
      </c>
      <c r="AS55" s="148" t="n">
        <v>0</v>
      </c>
      <c r="AT55" s="148" t="n">
        <v>0</v>
      </c>
      <c r="AU55" s="148" t="n">
        <v>0</v>
      </c>
      <c r="AV55" s="148" t="n">
        <v>0</v>
      </c>
      <c r="AW55" s="148" t="n">
        <v>0</v>
      </c>
      <c r="AX55" s="148" t="n">
        <v>0</v>
      </c>
      <c r="AY55" s="148" t="n">
        <v>0</v>
      </c>
      <c r="AZ55" s="148" t="n">
        <v>0</v>
      </c>
      <c r="BA55" s="148" t="n">
        <v>0</v>
      </c>
      <c r="BB55" s="148" t="n">
        <v>0</v>
      </c>
      <c r="BC55" s="150" t="n">
        <f aca="false">SUM(D55:BB55)</f>
        <v>1</v>
      </c>
      <c r="BD55" s="147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1"/>
      <c r="CB55" s="151"/>
      <c r="CC55" s="151"/>
      <c r="CD55" s="151"/>
      <c r="CE55" s="151"/>
      <c r="CF55" s="151"/>
      <c r="CG55" s="151"/>
      <c r="CH55" s="151"/>
      <c r="CI55" s="151"/>
      <c r="CJ55" s="151"/>
      <c r="CK55" s="151"/>
      <c r="CL55" s="151"/>
      <c r="CM55" s="151"/>
      <c r="CN55" s="151"/>
      <c r="CO55" s="151"/>
      <c r="CP55" s="151"/>
      <c r="CQ55" s="151"/>
      <c r="CR55" s="151"/>
      <c r="CS55" s="151"/>
      <c r="CT55" s="151"/>
      <c r="CU55" s="151"/>
      <c r="CV55" s="151"/>
      <c r="CW55" s="151"/>
      <c r="CX55" s="151"/>
      <c r="CY55" s="151"/>
      <c r="CZ55" s="151"/>
      <c r="DA55" s="151"/>
      <c r="DB55" s="151"/>
      <c r="DC55" s="151"/>
      <c r="DD55" s="151"/>
      <c r="DE55" s="151"/>
      <c r="DF55" s="151"/>
      <c r="DG55" s="151"/>
      <c r="DH55" s="151"/>
      <c r="DI55" s="151"/>
      <c r="DJ55" s="151"/>
      <c r="DK55" s="151"/>
      <c r="DL55" s="151"/>
      <c r="DM55" s="151"/>
      <c r="DN55" s="151"/>
      <c r="DO55" s="151"/>
      <c r="DP55" s="151"/>
      <c r="DQ55" s="151"/>
      <c r="DR55" s="151"/>
      <c r="DS55" s="151"/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1"/>
      <c r="EH55" s="151"/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1"/>
      <c r="EW55" s="151"/>
      <c r="EX55" s="151"/>
      <c r="EY55" s="151"/>
      <c r="EZ55" s="151"/>
      <c r="FA55" s="151"/>
      <c r="FB55" s="151"/>
      <c r="FC55" s="151"/>
      <c r="FD55" s="151"/>
      <c r="FE55" s="151"/>
      <c r="FF55" s="151"/>
      <c r="FG55" s="151"/>
      <c r="FH55" s="151"/>
      <c r="FI55" s="151"/>
      <c r="FJ55" s="151"/>
      <c r="FK55" s="151"/>
      <c r="FL55" s="151"/>
      <c r="FM55" s="151"/>
      <c r="FN55" s="151"/>
      <c r="FO55" s="151"/>
      <c r="FP55" s="151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151"/>
      <c r="HA55" s="151"/>
      <c r="HB55" s="151"/>
      <c r="HC55" s="151"/>
      <c r="HD55" s="151"/>
      <c r="HE55" s="151"/>
      <c r="HF55" s="151"/>
      <c r="HG55" s="151"/>
      <c r="HH55" s="151"/>
      <c r="HI55" s="151"/>
      <c r="HJ55" s="151"/>
      <c r="HK55" s="151"/>
      <c r="HL55" s="151"/>
      <c r="HM55" s="151"/>
      <c r="HN55" s="151"/>
      <c r="HO55" s="151"/>
      <c r="HP55" s="151"/>
      <c r="HQ55" s="151"/>
      <c r="HR55" s="151"/>
      <c r="HS55" s="151"/>
      <c r="HT55" s="151"/>
      <c r="HU55" s="151"/>
      <c r="HV55" s="151"/>
      <c r="HW55" s="151"/>
      <c r="HX55" s="151"/>
      <c r="HY55" s="151"/>
      <c r="HZ55" s="151"/>
      <c r="IA55" s="151"/>
      <c r="IB55" s="151"/>
      <c r="IC55" s="151"/>
      <c r="ID55" s="151"/>
      <c r="IE55" s="151"/>
      <c r="IF55" s="151"/>
      <c r="IG55" s="151"/>
      <c r="IH55" s="151"/>
      <c r="II55" s="151"/>
      <c r="IJ55" s="151"/>
      <c r="IK55" s="151"/>
      <c r="IL55" s="151"/>
      <c r="IM55" s="151"/>
      <c r="IN55" s="151"/>
      <c r="IO55" s="151"/>
      <c r="IP55" s="151"/>
      <c r="IQ55" s="151"/>
      <c r="IR55" s="151"/>
      <c r="IS55" s="151"/>
      <c r="IT55" s="151"/>
      <c r="IU55" s="151"/>
      <c r="IV55" s="151"/>
      <c r="IW55" s="151"/>
    </row>
    <row r="56" customFormat="false" ht="12.75" hidden="false" customHeight="false" outlineLevel="0" collapsed="false">
      <c r="A56" s="140"/>
      <c r="B56" s="147" t="s">
        <v>142</v>
      </c>
      <c r="C56" s="142"/>
      <c r="D56" s="148" t="n">
        <f aca="false">D55</f>
        <v>0</v>
      </c>
      <c r="E56" s="148" t="n">
        <f aca="false">+D56+E55</f>
        <v>0</v>
      </c>
      <c r="F56" s="148" t="n">
        <f aca="false">+E56+F55</f>
        <v>0</v>
      </c>
      <c r="G56" s="148" t="n">
        <f aca="false">+F56+G55</f>
        <v>0</v>
      </c>
      <c r="H56" s="148" t="n">
        <f aca="false">+G56+H55</f>
        <v>0</v>
      </c>
      <c r="I56" s="148" t="n">
        <f aca="false">+H56+I55</f>
        <v>0</v>
      </c>
      <c r="J56" s="148" t="n">
        <f aca="false">+I56+J55</f>
        <v>0</v>
      </c>
      <c r="K56" s="148" t="n">
        <f aca="false">+J56+K55</f>
        <v>0</v>
      </c>
      <c r="L56" s="148" t="n">
        <f aca="false">+K56+L55</f>
        <v>0</v>
      </c>
      <c r="M56" s="148" t="n">
        <f aca="false">+L56+M55</f>
        <v>0</v>
      </c>
      <c r="N56" s="148" t="n">
        <f aca="false">+M56+N55</f>
        <v>0.05</v>
      </c>
      <c r="O56" s="148" t="n">
        <f aca="false">+N56+O55</f>
        <v>0.05</v>
      </c>
      <c r="P56" s="148" t="n">
        <f aca="false">+O56+P55</f>
        <v>0.05</v>
      </c>
      <c r="Q56" s="148" t="n">
        <f aca="false">+P56+Q55</f>
        <v>0.05</v>
      </c>
      <c r="R56" s="148" t="n">
        <f aca="false">+Q56+R55</f>
        <v>0.05</v>
      </c>
      <c r="S56" s="148" t="n">
        <f aca="false">+R56+S55</f>
        <v>0.05</v>
      </c>
      <c r="T56" s="148" t="n">
        <f aca="false">+S56+T55</f>
        <v>0.05</v>
      </c>
      <c r="U56" s="148" t="n">
        <f aca="false">+T56+U55</f>
        <v>0.05</v>
      </c>
      <c r="V56" s="148" t="n">
        <f aca="false">+U56+V55</f>
        <v>0.05</v>
      </c>
      <c r="W56" s="148" t="n">
        <f aca="false">+V56+W55</f>
        <v>0.05</v>
      </c>
      <c r="X56" s="148" t="n">
        <f aca="false">+W56+X55</f>
        <v>0.0661111111111111</v>
      </c>
      <c r="Y56" s="148" t="n">
        <f aca="false">+X56+Y55</f>
        <v>0.0822222222222222</v>
      </c>
      <c r="Z56" s="148" t="n">
        <f aca="false">+Y56+Z55</f>
        <v>0.0983333333333334</v>
      </c>
      <c r="AA56" s="148" t="n">
        <f aca="false">+Z56+AA55</f>
        <v>0.114444444444444</v>
      </c>
      <c r="AB56" s="148" t="n">
        <f aca="false">+AA56+AB55</f>
        <v>0.130555555555556</v>
      </c>
      <c r="AC56" s="148" t="n">
        <f aca="false">+AB56+AC55</f>
        <v>0.146666666666667</v>
      </c>
      <c r="AD56" s="148" t="n">
        <f aca="false">+AC56+AD55</f>
        <v>0.162777777777778</v>
      </c>
      <c r="AE56" s="148" t="n">
        <f aca="false">+AD56+AE55</f>
        <v>0.178888888888889</v>
      </c>
      <c r="AF56" s="148" t="n">
        <f aca="false">+AE56+AF55</f>
        <v>0.195</v>
      </c>
      <c r="AG56" s="149" t="n">
        <f aca="false">+AF56+AG55</f>
        <v>0.211111111111111</v>
      </c>
      <c r="AH56" s="148" t="n">
        <f aca="false">+AG56+AH55</f>
        <v>0.227222222222222</v>
      </c>
      <c r="AI56" s="148" t="n">
        <f aca="false">+AH56+AI55</f>
        <v>0.243333333333333</v>
      </c>
      <c r="AJ56" s="148" t="n">
        <f aca="false">+AI56+AJ55</f>
        <v>0.259444444444444</v>
      </c>
      <c r="AK56" s="148" t="n">
        <f aca="false">+AJ56+AK55</f>
        <v>0.275555555555556</v>
      </c>
      <c r="AL56" s="148" t="n">
        <f aca="false">+AK56+AL55</f>
        <v>0.291666666666667</v>
      </c>
      <c r="AM56" s="148" t="n">
        <f aca="false">+AL56+AM55</f>
        <v>0.307777777777778</v>
      </c>
      <c r="AN56" s="148" t="n">
        <f aca="false">+AM56+AN55</f>
        <v>0.323888888888889</v>
      </c>
      <c r="AO56" s="148" t="n">
        <f aca="false">+AN56+AO55</f>
        <v>0.34</v>
      </c>
      <c r="AP56" s="148" t="n">
        <f aca="false">+AO56+AP55</f>
        <v>1</v>
      </c>
      <c r="AQ56" s="148" t="n">
        <f aca="false">+AP56+AQ55</f>
        <v>1</v>
      </c>
      <c r="AR56" s="148" t="n">
        <f aca="false">+AQ56+AR55</f>
        <v>1</v>
      </c>
      <c r="AS56" s="148" t="n">
        <f aca="false">+AR56+AS55</f>
        <v>1</v>
      </c>
      <c r="AT56" s="148" t="n">
        <f aca="false">+AS56+AT55</f>
        <v>1</v>
      </c>
      <c r="AU56" s="148" t="n">
        <f aca="false">+AT56+AU55</f>
        <v>1</v>
      </c>
      <c r="AV56" s="148" t="n">
        <f aca="false">+AU56+AV55</f>
        <v>1</v>
      </c>
      <c r="AW56" s="148" t="n">
        <f aca="false">+AV56+AW55</f>
        <v>1</v>
      </c>
      <c r="AX56" s="148" t="n">
        <f aca="false">+AW56+AX55</f>
        <v>1</v>
      </c>
      <c r="AY56" s="148" t="n">
        <f aca="false">+AX56+AY55</f>
        <v>1</v>
      </c>
      <c r="AZ56" s="148" t="n">
        <f aca="false">+AY56+AZ55</f>
        <v>1</v>
      </c>
      <c r="BA56" s="148" t="n">
        <f aca="false">+AZ56+BA55</f>
        <v>1</v>
      </c>
      <c r="BB56" s="148" t="n">
        <f aca="false">+BA56+BB55</f>
        <v>1</v>
      </c>
      <c r="BC56" s="150"/>
      <c r="BD56" s="147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1"/>
      <c r="BQ56" s="151"/>
      <c r="BR56" s="151"/>
      <c r="BS56" s="151"/>
      <c r="BT56" s="151"/>
      <c r="BU56" s="151"/>
      <c r="BV56" s="151"/>
      <c r="BW56" s="151"/>
      <c r="BX56" s="151"/>
      <c r="BY56" s="151"/>
      <c r="BZ56" s="151"/>
      <c r="CA56" s="151"/>
      <c r="CB56" s="151"/>
      <c r="CC56" s="151"/>
      <c r="CD56" s="151"/>
      <c r="CE56" s="151"/>
      <c r="CF56" s="151"/>
      <c r="CG56" s="151"/>
      <c r="CH56" s="151"/>
      <c r="CI56" s="151"/>
      <c r="CJ56" s="151"/>
      <c r="CK56" s="151"/>
      <c r="CL56" s="151"/>
      <c r="CM56" s="151"/>
      <c r="CN56" s="151"/>
      <c r="CO56" s="151"/>
      <c r="CP56" s="151"/>
      <c r="CQ56" s="151"/>
      <c r="CR56" s="151"/>
      <c r="CS56" s="151"/>
      <c r="CT56" s="151"/>
      <c r="CU56" s="151"/>
      <c r="CV56" s="151"/>
      <c r="CW56" s="151"/>
      <c r="CX56" s="151"/>
      <c r="CY56" s="151"/>
      <c r="CZ56" s="151"/>
      <c r="DA56" s="151"/>
      <c r="DB56" s="151"/>
      <c r="DC56" s="151"/>
      <c r="DD56" s="151"/>
      <c r="DE56" s="151"/>
      <c r="DF56" s="151"/>
      <c r="DG56" s="151"/>
      <c r="DH56" s="151"/>
      <c r="DI56" s="151"/>
      <c r="DJ56" s="151"/>
      <c r="DK56" s="151"/>
      <c r="DL56" s="151"/>
      <c r="DM56" s="151"/>
      <c r="DN56" s="151"/>
      <c r="DO56" s="151"/>
      <c r="DP56" s="151"/>
      <c r="DQ56" s="151"/>
      <c r="DR56" s="151"/>
      <c r="DS56" s="151"/>
      <c r="DT56" s="151"/>
      <c r="DU56" s="151"/>
      <c r="DV56" s="151"/>
      <c r="DW56" s="151"/>
      <c r="DX56" s="151"/>
      <c r="DY56" s="151"/>
      <c r="DZ56" s="151"/>
      <c r="EA56" s="151"/>
      <c r="EB56" s="151"/>
      <c r="EC56" s="151"/>
      <c r="ED56" s="151"/>
      <c r="EE56" s="151"/>
      <c r="EF56" s="151"/>
      <c r="EG56" s="151"/>
      <c r="EH56" s="151"/>
      <c r="EI56" s="151"/>
      <c r="EJ56" s="151"/>
      <c r="EK56" s="151"/>
      <c r="EL56" s="151"/>
      <c r="EM56" s="151"/>
      <c r="EN56" s="151"/>
      <c r="EO56" s="151"/>
      <c r="EP56" s="151"/>
      <c r="EQ56" s="151"/>
      <c r="ER56" s="151"/>
      <c r="ES56" s="151"/>
      <c r="ET56" s="151"/>
      <c r="EU56" s="151"/>
      <c r="EV56" s="151"/>
      <c r="EW56" s="151"/>
      <c r="EX56" s="151"/>
      <c r="EY56" s="151"/>
      <c r="EZ56" s="151"/>
      <c r="FA56" s="151"/>
      <c r="FB56" s="151"/>
      <c r="FC56" s="151"/>
      <c r="FD56" s="151"/>
      <c r="FE56" s="151"/>
      <c r="FF56" s="151"/>
      <c r="FG56" s="151"/>
      <c r="FH56" s="151"/>
      <c r="FI56" s="151"/>
      <c r="FJ56" s="151"/>
      <c r="FK56" s="151"/>
      <c r="FL56" s="151"/>
      <c r="FM56" s="151"/>
      <c r="FN56" s="151"/>
      <c r="FO56" s="151"/>
      <c r="FP56" s="151"/>
      <c r="FQ56" s="151"/>
      <c r="FR56" s="151"/>
      <c r="FS56" s="151"/>
      <c r="FT56" s="151"/>
      <c r="FU56" s="151"/>
      <c r="FV56" s="151"/>
      <c r="FW56" s="151"/>
      <c r="FX56" s="151"/>
      <c r="FY56" s="151"/>
      <c r="FZ56" s="151"/>
      <c r="GA56" s="151"/>
      <c r="GB56" s="151"/>
      <c r="GC56" s="151"/>
      <c r="GD56" s="151"/>
      <c r="GE56" s="151"/>
      <c r="GF56" s="151"/>
      <c r="GG56" s="151"/>
      <c r="GH56" s="151"/>
      <c r="GI56" s="151"/>
      <c r="GJ56" s="151"/>
      <c r="GK56" s="151"/>
      <c r="GL56" s="151"/>
      <c r="GM56" s="151"/>
      <c r="GN56" s="151"/>
      <c r="GO56" s="151"/>
      <c r="GP56" s="151"/>
      <c r="GQ56" s="151"/>
      <c r="GR56" s="151"/>
      <c r="GS56" s="151"/>
      <c r="GT56" s="151"/>
      <c r="GU56" s="151"/>
      <c r="GV56" s="151"/>
      <c r="GW56" s="151"/>
      <c r="GX56" s="151"/>
      <c r="GY56" s="151"/>
      <c r="GZ56" s="151"/>
      <c r="HA56" s="151"/>
      <c r="HB56" s="151"/>
      <c r="HC56" s="151"/>
      <c r="HD56" s="151"/>
      <c r="HE56" s="151"/>
      <c r="HF56" s="151"/>
      <c r="HG56" s="151"/>
      <c r="HH56" s="151"/>
      <c r="HI56" s="151"/>
      <c r="HJ56" s="151"/>
      <c r="HK56" s="151"/>
      <c r="HL56" s="151"/>
      <c r="HM56" s="151"/>
      <c r="HN56" s="151"/>
      <c r="HO56" s="151"/>
      <c r="HP56" s="151"/>
      <c r="HQ56" s="151"/>
      <c r="HR56" s="151"/>
      <c r="HS56" s="151"/>
      <c r="HT56" s="151"/>
      <c r="HU56" s="151"/>
      <c r="HV56" s="151"/>
      <c r="HW56" s="151"/>
      <c r="HX56" s="151"/>
      <c r="HY56" s="151"/>
      <c r="HZ56" s="151"/>
      <c r="IA56" s="151"/>
      <c r="IB56" s="151"/>
      <c r="IC56" s="151"/>
      <c r="ID56" s="151"/>
      <c r="IE56" s="151"/>
      <c r="IF56" s="151"/>
      <c r="IG56" s="151"/>
      <c r="IH56" s="151"/>
      <c r="II56" s="151"/>
      <c r="IJ56" s="151"/>
      <c r="IK56" s="151"/>
      <c r="IL56" s="151"/>
      <c r="IM56" s="151"/>
      <c r="IN56" s="151"/>
      <c r="IO56" s="151"/>
      <c r="IP56" s="151"/>
      <c r="IQ56" s="151"/>
      <c r="IR56" s="151"/>
      <c r="IS56" s="151"/>
      <c r="IT56" s="151"/>
      <c r="IU56" s="151"/>
      <c r="IV56" s="151"/>
      <c r="IW56" s="151"/>
    </row>
    <row r="57" customFormat="false" ht="12.75" hidden="false" customHeight="false" outlineLevel="0" collapsed="false">
      <c r="A57" s="140"/>
      <c r="B57" s="165"/>
      <c r="C57" s="142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7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8"/>
      <c r="BD57" s="165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/>
      <c r="FA57" s="169"/>
      <c r="FB57" s="169"/>
      <c r="FC57" s="169"/>
      <c r="FD57" s="169"/>
      <c r="FE57" s="169"/>
      <c r="FF57" s="169"/>
      <c r="FG57" s="169"/>
      <c r="FH57" s="169"/>
      <c r="FI57" s="169"/>
      <c r="FJ57" s="169"/>
      <c r="FK57" s="169"/>
      <c r="FL57" s="169"/>
      <c r="FM57" s="169"/>
      <c r="FN57" s="169"/>
      <c r="FO57" s="169"/>
      <c r="FP57" s="169"/>
      <c r="FQ57" s="169"/>
      <c r="FR57" s="169"/>
      <c r="FS57" s="169"/>
      <c r="FT57" s="169"/>
      <c r="FU57" s="169"/>
      <c r="FV57" s="169"/>
      <c r="FW57" s="169"/>
      <c r="FX57" s="169"/>
      <c r="FY57" s="169"/>
      <c r="FZ57" s="169"/>
      <c r="GA57" s="169"/>
      <c r="GB57" s="169"/>
      <c r="GC57" s="169"/>
      <c r="GD57" s="169"/>
      <c r="GE57" s="169"/>
      <c r="GF57" s="169"/>
      <c r="GG57" s="169"/>
      <c r="GH57" s="169"/>
      <c r="GI57" s="169"/>
      <c r="GJ57" s="169"/>
      <c r="GK57" s="169"/>
      <c r="GL57" s="169"/>
      <c r="GM57" s="169"/>
      <c r="GN57" s="169"/>
      <c r="GO57" s="169"/>
      <c r="GP57" s="169"/>
      <c r="GQ57" s="169"/>
      <c r="GR57" s="169"/>
      <c r="GS57" s="169"/>
      <c r="GT57" s="169"/>
      <c r="GU57" s="169"/>
      <c r="GV57" s="169"/>
      <c r="GW57" s="169"/>
      <c r="GX57" s="169"/>
      <c r="GY57" s="169"/>
      <c r="GZ57" s="169"/>
      <c r="HA57" s="169"/>
      <c r="HB57" s="169"/>
      <c r="HC57" s="169"/>
      <c r="HD57" s="169"/>
      <c r="HE57" s="169"/>
      <c r="HF57" s="169"/>
      <c r="HG57" s="169"/>
      <c r="HH57" s="169"/>
      <c r="HI57" s="169"/>
      <c r="HJ57" s="169"/>
      <c r="HK57" s="169"/>
      <c r="HL57" s="169"/>
      <c r="HM57" s="169"/>
      <c r="HN57" s="169"/>
      <c r="HO57" s="169"/>
      <c r="HP57" s="169"/>
      <c r="HQ57" s="169"/>
      <c r="HR57" s="169"/>
      <c r="HS57" s="169"/>
      <c r="HT57" s="169"/>
      <c r="HU57" s="169"/>
      <c r="HV57" s="169"/>
      <c r="HW57" s="169"/>
      <c r="HX57" s="169"/>
      <c r="HY57" s="169"/>
      <c r="HZ57" s="169"/>
      <c r="IA57" s="169"/>
      <c r="IB57" s="169"/>
      <c r="IC57" s="169"/>
      <c r="ID57" s="169"/>
      <c r="IE57" s="169"/>
      <c r="IF57" s="169"/>
      <c r="IG57" s="169"/>
      <c r="IH57" s="169"/>
      <c r="II57" s="169"/>
      <c r="IJ57" s="169"/>
      <c r="IK57" s="169"/>
      <c r="IL57" s="169"/>
      <c r="IM57" s="169"/>
      <c r="IN57" s="169"/>
      <c r="IO57" s="169"/>
      <c r="IP57" s="169"/>
      <c r="IQ57" s="169"/>
      <c r="IR57" s="169"/>
      <c r="IS57" s="169"/>
      <c r="IT57" s="169"/>
      <c r="IU57" s="169"/>
      <c r="IV57" s="169"/>
      <c r="IW57" s="169"/>
    </row>
    <row r="58" customFormat="false" ht="12.75" hidden="false" customHeight="false" outlineLevel="0" collapsed="false">
      <c r="A58" s="140"/>
      <c r="B58" s="153" t="s">
        <v>143</v>
      </c>
      <c r="C58" s="154" t="n">
        <v>14.2</v>
      </c>
      <c r="D58" s="155" t="n">
        <f aca="false">+D54*$C58</f>
        <v>0</v>
      </c>
      <c r="E58" s="155" t="n">
        <f aca="false">+E54*$C58</f>
        <v>0</v>
      </c>
      <c r="F58" s="155" t="n">
        <f aca="false">+F54*$C58</f>
        <v>0</v>
      </c>
      <c r="G58" s="155" t="n">
        <f aca="false">+G54*$C58</f>
        <v>0</v>
      </c>
      <c r="H58" s="155" t="n">
        <f aca="false">+H54*$C58</f>
        <v>0</v>
      </c>
      <c r="I58" s="155" t="n">
        <f aca="false">+I54*$C58</f>
        <v>0</v>
      </c>
      <c r="J58" s="155" t="n">
        <f aca="false">+J54*$C58</f>
        <v>0</v>
      </c>
      <c r="K58" s="155" t="n">
        <f aca="false">+K54*$C58</f>
        <v>0</v>
      </c>
      <c r="L58" s="155" t="n">
        <f aca="false">+L54*$C58</f>
        <v>0</v>
      </c>
      <c r="M58" s="155" t="n">
        <f aca="false">+M54*$C58</f>
        <v>0</v>
      </c>
      <c r="N58" s="155" t="n">
        <f aca="false">+N54*$C58</f>
        <v>0.705773809523809</v>
      </c>
      <c r="O58" s="155" t="n">
        <f aca="false">+O54*$C58</f>
        <v>0.705773809523809</v>
      </c>
      <c r="P58" s="155" t="n">
        <f aca="false">+P54*$C58</f>
        <v>0.705773809523809</v>
      </c>
      <c r="Q58" s="155" t="n">
        <f aca="false">+Q54*$C58</f>
        <v>0.705773809523809</v>
      </c>
      <c r="R58" s="155" t="n">
        <f aca="false">+R54*$C58</f>
        <v>0.705773809523809</v>
      </c>
      <c r="S58" s="155" t="n">
        <f aca="false">+S54*$C58</f>
        <v>0.705773809523809</v>
      </c>
      <c r="T58" s="155" t="n">
        <f aca="false">+T54*$C58</f>
        <v>0.705773809523809</v>
      </c>
      <c r="U58" s="155" t="n">
        <f aca="false">+U54*$C58</f>
        <v>0.705773809523809</v>
      </c>
      <c r="V58" s="155" t="n">
        <f aca="false">+V54*$C58</f>
        <v>0.705773809523809</v>
      </c>
      <c r="W58" s="155" t="n">
        <f aca="false">+W54*$C58</f>
        <v>0.705773809523809</v>
      </c>
      <c r="X58" s="155" t="n">
        <f aca="false">+X54*$C58</f>
        <v>1.41601047619048</v>
      </c>
      <c r="Y58" s="155" t="n">
        <f aca="false">+Y54*$C58</f>
        <v>2.12624714285714</v>
      </c>
      <c r="Z58" s="155" t="n">
        <f aca="false">+Z54*$C58</f>
        <v>2.83648380952381</v>
      </c>
      <c r="AA58" s="155" t="n">
        <f aca="false">+AA54*$C58</f>
        <v>3.54672047619048</v>
      </c>
      <c r="AB58" s="155" t="n">
        <f aca="false">+AB54*$C58</f>
        <v>4.25695714285714</v>
      </c>
      <c r="AC58" s="155" t="n">
        <f aca="false">+AC54*$C58</f>
        <v>4.96719380952381</v>
      </c>
      <c r="AD58" s="155" t="n">
        <f aca="false">+AD54*$C58</f>
        <v>5.67743047619048</v>
      </c>
      <c r="AE58" s="155" t="n">
        <f aca="false">+AE54*$C58</f>
        <v>6.38766714285714</v>
      </c>
      <c r="AF58" s="155" t="n">
        <f aca="false">+AF54*$C58</f>
        <v>7.09790380952381</v>
      </c>
      <c r="AG58" s="156" t="n">
        <f aca="false">+AG54*$C58</f>
        <v>7.80814047619047</v>
      </c>
      <c r="AH58" s="155" t="n">
        <f aca="false">+AH54*$C58</f>
        <v>8.51837714285714</v>
      </c>
      <c r="AI58" s="155" t="n">
        <f aca="false">+AI54*$C58</f>
        <v>9.22861380952381</v>
      </c>
      <c r="AJ58" s="155" t="n">
        <f aca="false">+AJ54*$C58</f>
        <v>9.93885047619048</v>
      </c>
      <c r="AK58" s="155" t="n">
        <f aca="false">+AK54*$C58</f>
        <v>10.6490871428571</v>
      </c>
      <c r="AL58" s="155" t="n">
        <f aca="false">+AL54*$C58</f>
        <v>11.3593238095238</v>
      </c>
      <c r="AM58" s="155" t="n">
        <f aca="false">+AM54*$C58</f>
        <v>12.0695604761905</v>
      </c>
      <c r="AN58" s="155" t="n">
        <f aca="false">+AN54*$C58</f>
        <v>12.7797971428571</v>
      </c>
      <c r="AO58" s="155" t="n">
        <f aca="false">+AO54*$C58</f>
        <v>13.4900338095238</v>
      </c>
      <c r="AP58" s="155" t="n">
        <f aca="false">+AP54*$C58</f>
        <v>13.4900338095238</v>
      </c>
      <c r="AQ58" s="155" t="n">
        <f aca="false">+AQ54*$C58</f>
        <v>13.4900338095238</v>
      </c>
      <c r="AR58" s="155" t="n">
        <f aca="false">+AR54*$C58</f>
        <v>13.4900338095238</v>
      </c>
      <c r="AS58" s="155" t="n">
        <f aca="false">+AS54*$C58</f>
        <v>13.4900338095238</v>
      </c>
      <c r="AT58" s="155" t="n">
        <f aca="false">+AT54*$C58</f>
        <v>14.2000338095238</v>
      </c>
      <c r="AU58" s="155" t="n">
        <f aca="false">+AU54*$C58</f>
        <v>14.2000338095238</v>
      </c>
      <c r="AV58" s="155" t="n">
        <f aca="false">+AV54*$C58</f>
        <v>14.2000338095238</v>
      </c>
      <c r="AW58" s="155" t="n">
        <f aca="false">+AW54*$C58</f>
        <v>14.2000338095238</v>
      </c>
      <c r="AX58" s="155" t="n">
        <f aca="false">+AX54*$C58</f>
        <v>14.2000338095238</v>
      </c>
      <c r="AY58" s="155" t="n">
        <f aca="false">+AY54*$C58</f>
        <v>14.2000338095238</v>
      </c>
      <c r="AZ58" s="155" t="n">
        <f aca="false">+AZ54*$C58</f>
        <v>14.2000338095238</v>
      </c>
      <c r="BA58" s="155" t="n">
        <f aca="false">+BA54*$C58</f>
        <v>14.2000338095238</v>
      </c>
      <c r="BB58" s="155" t="n">
        <f aca="false">+BB54*$C58</f>
        <v>14.2000338095238</v>
      </c>
      <c r="BC58" s="157"/>
      <c r="BD58" s="158"/>
      <c r="BE58" s="158"/>
      <c r="BF58" s="158"/>
      <c r="BG58" s="158"/>
      <c r="BH58" s="158"/>
      <c r="BI58" s="158"/>
      <c r="BJ58" s="158"/>
      <c r="BK58" s="158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58"/>
      <c r="BW58" s="158"/>
      <c r="BX58" s="158"/>
      <c r="BY58" s="158"/>
      <c r="BZ58" s="158"/>
      <c r="CA58" s="158"/>
      <c r="CB58" s="158"/>
      <c r="CC58" s="158"/>
      <c r="CD58" s="158"/>
      <c r="CE58" s="158"/>
      <c r="CF58" s="158"/>
      <c r="CG58" s="158"/>
      <c r="CH58" s="158"/>
      <c r="CI58" s="158"/>
      <c r="CJ58" s="158"/>
      <c r="CK58" s="158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53"/>
      <c r="DD58" s="153"/>
      <c r="DE58" s="153"/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  <c r="DS58" s="153"/>
      <c r="DT58" s="153"/>
      <c r="DU58" s="153"/>
      <c r="DV58" s="153"/>
      <c r="DW58" s="153"/>
      <c r="DX58" s="153"/>
      <c r="DY58" s="153"/>
      <c r="DZ58" s="153"/>
      <c r="EA58" s="153"/>
      <c r="EB58" s="153"/>
      <c r="EC58" s="153"/>
      <c r="ED58" s="153"/>
      <c r="EE58" s="153"/>
      <c r="EF58" s="153"/>
      <c r="EG58" s="153"/>
      <c r="EH58" s="153"/>
      <c r="EI58" s="153"/>
      <c r="EJ58" s="153"/>
      <c r="EK58" s="153"/>
      <c r="EL58" s="153"/>
      <c r="EM58" s="153"/>
      <c r="EN58" s="153"/>
      <c r="EO58" s="153"/>
      <c r="EP58" s="153"/>
      <c r="EQ58" s="153"/>
      <c r="ER58" s="153"/>
      <c r="ES58" s="153"/>
      <c r="ET58" s="153"/>
      <c r="EU58" s="153"/>
      <c r="EV58" s="153"/>
      <c r="EW58" s="153"/>
      <c r="EX58" s="153"/>
      <c r="EY58" s="153"/>
      <c r="EZ58" s="153"/>
      <c r="FA58" s="153"/>
      <c r="FB58" s="153"/>
      <c r="FC58" s="153"/>
      <c r="FD58" s="153"/>
      <c r="FE58" s="153"/>
      <c r="FF58" s="153"/>
      <c r="FG58" s="153"/>
      <c r="FH58" s="153"/>
      <c r="FI58" s="153"/>
      <c r="FJ58" s="153"/>
      <c r="FK58" s="153"/>
      <c r="FL58" s="153"/>
      <c r="FM58" s="153"/>
      <c r="FN58" s="153"/>
      <c r="FO58" s="153"/>
      <c r="FP58" s="153"/>
      <c r="FQ58" s="153"/>
      <c r="FR58" s="153"/>
      <c r="FS58" s="153"/>
      <c r="FT58" s="153"/>
      <c r="FU58" s="153"/>
      <c r="FV58" s="153"/>
      <c r="FW58" s="153"/>
      <c r="FX58" s="153"/>
      <c r="FY58" s="153"/>
      <c r="FZ58" s="153"/>
      <c r="GA58" s="153"/>
      <c r="GB58" s="153"/>
      <c r="GC58" s="153"/>
      <c r="GD58" s="153"/>
      <c r="GE58" s="153"/>
      <c r="GF58" s="153"/>
      <c r="GG58" s="153"/>
      <c r="GH58" s="153"/>
      <c r="GI58" s="153"/>
      <c r="GJ58" s="153"/>
      <c r="GK58" s="153"/>
      <c r="GL58" s="153"/>
      <c r="GM58" s="153"/>
      <c r="GN58" s="153"/>
      <c r="GO58" s="153"/>
      <c r="GP58" s="153"/>
      <c r="GQ58" s="153"/>
      <c r="GR58" s="153"/>
      <c r="GS58" s="153"/>
      <c r="GT58" s="153"/>
      <c r="GU58" s="153"/>
      <c r="GV58" s="153"/>
      <c r="GW58" s="153"/>
      <c r="GX58" s="153"/>
      <c r="GY58" s="153"/>
      <c r="GZ58" s="153"/>
      <c r="HA58" s="153"/>
      <c r="HB58" s="153"/>
      <c r="HC58" s="153"/>
      <c r="HD58" s="153"/>
      <c r="HE58" s="153"/>
      <c r="HF58" s="153"/>
      <c r="HG58" s="153"/>
      <c r="HH58" s="153"/>
      <c r="HI58" s="153"/>
      <c r="HJ58" s="153"/>
      <c r="HK58" s="153"/>
      <c r="HL58" s="153"/>
      <c r="HM58" s="153"/>
      <c r="HN58" s="153"/>
      <c r="HO58" s="153"/>
      <c r="HP58" s="153"/>
      <c r="HQ58" s="153"/>
      <c r="HR58" s="153"/>
      <c r="HS58" s="153"/>
      <c r="HT58" s="153"/>
      <c r="HU58" s="153"/>
      <c r="HV58" s="153"/>
      <c r="HW58" s="153"/>
      <c r="HX58" s="153"/>
      <c r="HY58" s="153"/>
      <c r="HZ58" s="153"/>
      <c r="IA58" s="153"/>
      <c r="IB58" s="153"/>
      <c r="IC58" s="153"/>
      <c r="ID58" s="153"/>
      <c r="IE58" s="153"/>
      <c r="IF58" s="153"/>
      <c r="IG58" s="153"/>
      <c r="IH58" s="153"/>
      <c r="II58" s="153"/>
      <c r="IJ58" s="153"/>
      <c r="IK58" s="153"/>
      <c r="IL58" s="153"/>
      <c r="IM58" s="153"/>
      <c r="IN58" s="153"/>
      <c r="IO58" s="153"/>
      <c r="IP58" s="153"/>
      <c r="IQ58" s="153"/>
      <c r="IR58" s="153"/>
      <c r="IS58" s="153"/>
      <c r="IT58" s="153"/>
      <c r="IU58" s="153"/>
      <c r="IV58" s="153"/>
      <c r="IW58" s="153"/>
    </row>
    <row r="59" customFormat="false" ht="13.5" hidden="false" customHeight="false" outlineLevel="0" collapsed="false">
      <c r="A59" s="140"/>
      <c r="B59" s="159" t="s">
        <v>144</v>
      </c>
      <c r="C59" s="160" t="str">
        <f aca="false">+'Detail by Turbine'!B17</f>
        <v>Tentative</v>
      </c>
      <c r="D59" s="161" t="n">
        <f aca="false">+D56*$C58</f>
        <v>0</v>
      </c>
      <c r="E59" s="161" t="n">
        <f aca="false">+E56*$C58</f>
        <v>0</v>
      </c>
      <c r="F59" s="161" t="n">
        <f aca="false">+F56*$C58</f>
        <v>0</v>
      </c>
      <c r="G59" s="161" t="n">
        <f aca="false">+G56*$C58</f>
        <v>0</v>
      </c>
      <c r="H59" s="161" t="n">
        <f aca="false">+H56*$C58</f>
        <v>0</v>
      </c>
      <c r="I59" s="161" t="n">
        <f aca="false">+I56*$C58</f>
        <v>0</v>
      </c>
      <c r="J59" s="161" t="n">
        <f aca="false">+J56*$C58</f>
        <v>0</v>
      </c>
      <c r="K59" s="161" t="n">
        <f aca="false">+K56*$C58</f>
        <v>0</v>
      </c>
      <c r="L59" s="161" t="n">
        <f aca="false">+L56*$C58</f>
        <v>0</v>
      </c>
      <c r="M59" s="161" t="n">
        <f aca="false">+M56*$C58</f>
        <v>0</v>
      </c>
      <c r="N59" s="161" t="n">
        <f aca="false">+N56*$C58</f>
        <v>0.71</v>
      </c>
      <c r="O59" s="161" t="n">
        <f aca="false">+O56*$C58</f>
        <v>0.71</v>
      </c>
      <c r="P59" s="161" t="n">
        <f aca="false">+P56*$C58</f>
        <v>0.71</v>
      </c>
      <c r="Q59" s="161" t="n">
        <f aca="false">+Q56*$C58</f>
        <v>0.71</v>
      </c>
      <c r="R59" s="161" t="n">
        <f aca="false">+R56*$C58</f>
        <v>0.71</v>
      </c>
      <c r="S59" s="161" t="n">
        <f aca="false">+S56*$C58</f>
        <v>0.71</v>
      </c>
      <c r="T59" s="161" t="n">
        <f aca="false">+T56*$C58</f>
        <v>0.71</v>
      </c>
      <c r="U59" s="161" t="n">
        <f aca="false">+U56*$C58</f>
        <v>0.71</v>
      </c>
      <c r="V59" s="161" t="n">
        <f aca="false">+V56*$C58</f>
        <v>0.71</v>
      </c>
      <c r="W59" s="161" t="n">
        <f aca="false">+W56*$C58</f>
        <v>0.71</v>
      </c>
      <c r="X59" s="161" t="n">
        <f aca="false">+X56*$C58</f>
        <v>0.938777777777778</v>
      </c>
      <c r="Y59" s="161" t="n">
        <f aca="false">+Y56*$C58</f>
        <v>1.16755555555556</v>
      </c>
      <c r="Z59" s="161" t="n">
        <f aca="false">+Z56*$C58</f>
        <v>1.39633333333333</v>
      </c>
      <c r="AA59" s="161" t="n">
        <f aca="false">+AA56*$C58</f>
        <v>1.62511111111111</v>
      </c>
      <c r="AB59" s="161" t="n">
        <f aca="false">+AB56*$C58</f>
        <v>1.85388888888889</v>
      </c>
      <c r="AC59" s="161" t="n">
        <f aca="false">+AC56*$C58</f>
        <v>2.08266666666667</v>
      </c>
      <c r="AD59" s="161" t="n">
        <f aca="false">+AD56*$C58</f>
        <v>2.31144444444444</v>
      </c>
      <c r="AE59" s="161" t="n">
        <f aca="false">+AE56*$C58</f>
        <v>2.54022222222222</v>
      </c>
      <c r="AF59" s="161" t="n">
        <f aca="false">+AF56*$C58</f>
        <v>2.769</v>
      </c>
      <c r="AG59" s="162" t="n">
        <f aca="false">+AG56*$C58</f>
        <v>2.99777777777778</v>
      </c>
      <c r="AH59" s="161" t="n">
        <f aca="false">+AH56*$C58</f>
        <v>3.22655555555556</v>
      </c>
      <c r="AI59" s="161" t="n">
        <f aca="false">+AI56*$C58</f>
        <v>3.45533333333333</v>
      </c>
      <c r="AJ59" s="161" t="n">
        <f aca="false">+AJ56*$C58</f>
        <v>3.68411111111111</v>
      </c>
      <c r="AK59" s="161" t="n">
        <f aca="false">+AK56*$C58</f>
        <v>3.91288888888889</v>
      </c>
      <c r="AL59" s="161" t="n">
        <f aca="false">+AL56*$C58</f>
        <v>4.14166666666667</v>
      </c>
      <c r="AM59" s="161" t="n">
        <f aca="false">+AM56*$C58</f>
        <v>4.37044444444445</v>
      </c>
      <c r="AN59" s="161" t="n">
        <f aca="false">+AN56*$C58</f>
        <v>4.59922222222222</v>
      </c>
      <c r="AO59" s="161" t="n">
        <f aca="false">+AO56*$C58</f>
        <v>4.828</v>
      </c>
      <c r="AP59" s="161" t="n">
        <f aca="false">+AP56*$C58</f>
        <v>14.2</v>
      </c>
      <c r="AQ59" s="161" t="n">
        <f aca="false">+AQ56*$C58</f>
        <v>14.2</v>
      </c>
      <c r="AR59" s="161" t="n">
        <f aca="false">+AR56*$C58</f>
        <v>14.2</v>
      </c>
      <c r="AS59" s="161" t="n">
        <f aca="false">+AS56*$C58</f>
        <v>14.2</v>
      </c>
      <c r="AT59" s="161" t="n">
        <f aca="false">+AT56*$C58</f>
        <v>14.2</v>
      </c>
      <c r="AU59" s="161" t="n">
        <f aca="false">+AU56*$C58</f>
        <v>14.2</v>
      </c>
      <c r="AV59" s="161" t="n">
        <f aca="false">+AV56*$C58</f>
        <v>14.2</v>
      </c>
      <c r="AW59" s="161" t="n">
        <f aca="false">+AW56*$C58</f>
        <v>14.2</v>
      </c>
      <c r="AX59" s="161" t="n">
        <f aca="false">+AX56*$C58</f>
        <v>14.2</v>
      </c>
      <c r="AY59" s="161" t="n">
        <f aca="false">+AY56*$C58</f>
        <v>14.2</v>
      </c>
      <c r="AZ59" s="161" t="n">
        <f aca="false">+AZ56*$C58</f>
        <v>14.2</v>
      </c>
      <c r="BA59" s="161" t="n">
        <f aca="false">+BA56*$C58</f>
        <v>14.2</v>
      </c>
      <c r="BB59" s="161" t="n">
        <f aca="false">+BB56*$C58</f>
        <v>14.2</v>
      </c>
      <c r="BC59" s="163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4"/>
      <c r="BR59" s="164"/>
      <c r="BS59" s="164"/>
      <c r="BT59" s="164"/>
      <c r="BU59" s="164"/>
      <c r="BV59" s="164"/>
      <c r="BW59" s="164"/>
      <c r="BX59" s="164"/>
      <c r="BY59" s="164"/>
      <c r="BZ59" s="164"/>
      <c r="CA59" s="164"/>
      <c r="CB59" s="164"/>
      <c r="CC59" s="164"/>
      <c r="CD59" s="164"/>
      <c r="CE59" s="164"/>
      <c r="CF59" s="164"/>
      <c r="CG59" s="164"/>
      <c r="CH59" s="164"/>
      <c r="CI59" s="164"/>
      <c r="CJ59" s="164"/>
      <c r="CK59" s="164"/>
      <c r="CL59" s="159"/>
      <c r="CM59" s="159"/>
      <c r="CN59" s="159"/>
      <c r="CO59" s="159"/>
      <c r="CP59" s="159"/>
      <c r="CQ59" s="159"/>
      <c r="CR59" s="159"/>
      <c r="CS59" s="159"/>
      <c r="CT59" s="159"/>
      <c r="CU59" s="159"/>
      <c r="CV59" s="159"/>
      <c r="CW59" s="159"/>
      <c r="CX59" s="159"/>
      <c r="CY59" s="159"/>
      <c r="CZ59" s="159"/>
      <c r="DA59" s="159"/>
      <c r="DB59" s="159"/>
      <c r="DC59" s="159"/>
      <c r="DD59" s="159"/>
      <c r="DE59" s="159"/>
      <c r="DF59" s="159"/>
      <c r="DG59" s="159"/>
      <c r="DH59" s="159"/>
      <c r="DI59" s="159"/>
      <c r="DJ59" s="159"/>
      <c r="DK59" s="159"/>
      <c r="DL59" s="159"/>
      <c r="DM59" s="159"/>
      <c r="DN59" s="159"/>
      <c r="DO59" s="159"/>
      <c r="DP59" s="159"/>
      <c r="DQ59" s="159"/>
      <c r="DR59" s="159"/>
      <c r="DS59" s="159"/>
      <c r="DT59" s="159"/>
      <c r="DU59" s="159"/>
      <c r="DV59" s="159"/>
      <c r="DW59" s="159"/>
      <c r="DX59" s="159"/>
      <c r="DY59" s="159"/>
      <c r="DZ59" s="159"/>
      <c r="EA59" s="159"/>
      <c r="EB59" s="159"/>
      <c r="EC59" s="159"/>
      <c r="ED59" s="159"/>
      <c r="EE59" s="159"/>
      <c r="EF59" s="159"/>
      <c r="EG59" s="159"/>
      <c r="EH59" s="159"/>
      <c r="EI59" s="159"/>
      <c r="EJ59" s="159"/>
      <c r="EK59" s="159"/>
      <c r="EL59" s="159"/>
      <c r="EM59" s="159"/>
      <c r="EN59" s="159"/>
      <c r="EO59" s="159"/>
      <c r="EP59" s="159"/>
      <c r="EQ59" s="159"/>
      <c r="ER59" s="159"/>
      <c r="ES59" s="159"/>
      <c r="ET59" s="159"/>
      <c r="EU59" s="159"/>
      <c r="EV59" s="159"/>
      <c r="EW59" s="159"/>
      <c r="EX59" s="159"/>
      <c r="EY59" s="159"/>
      <c r="EZ59" s="159"/>
      <c r="FA59" s="159"/>
      <c r="FB59" s="159"/>
      <c r="FC59" s="159"/>
      <c r="FD59" s="159"/>
      <c r="FE59" s="159"/>
      <c r="FF59" s="159"/>
      <c r="FG59" s="159"/>
      <c r="FH59" s="159"/>
      <c r="FI59" s="159"/>
      <c r="FJ59" s="159"/>
      <c r="FK59" s="159"/>
      <c r="FL59" s="159"/>
      <c r="FM59" s="159"/>
      <c r="FN59" s="159"/>
      <c r="FO59" s="159"/>
      <c r="FP59" s="159"/>
      <c r="FQ59" s="159"/>
      <c r="FR59" s="159"/>
      <c r="FS59" s="159"/>
      <c r="FT59" s="159"/>
      <c r="FU59" s="159"/>
      <c r="FV59" s="159"/>
      <c r="FW59" s="159"/>
      <c r="FX59" s="159"/>
      <c r="FY59" s="159"/>
      <c r="FZ59" s="159"/>
      <c r="GA59" s="159"/>
      <c r="GB59" s="159"/>
      <c r="GC59" s="159"/>
      <c r="GD59" s="159"/>
      <c r="GE59" s="159"/>
      <c r="GF59" s="159"/>
      <c r="GG59" s="159"/>
      <c r="GH59" s="159"/>
      <c r="GI59" s="159"/>
      <c r="GJ59" s="159"/>
      <c r="GK59" s="159"/>
      <c r="GL59" s="159"/>
      <c r="GM59" s="159"/>
      <c r="GN59" s="159"/>
      <c r="GO59" s="159"/>
      <c r="GP59" s="159"/>
      <c r="GQ59" s="159"/>
      <c r="GR59" s="159"/>
      <c r="GS59" s="159"/>
      <c r="GT59" s="159"/>
      <c r="GU59" s="159"/>
      <c r="GV59" s="159"/>
      <c r="GW59" s="159"/>
      <c r="GX59" s="159"/>
      <c r="GY59" s="159"/>
      <c r="GZ59" s="159"/>
      <c r="HA59" s="159"/>
      <c r="HB59" s="159"/>
      <c r="HC59" s="159"/>
      <c r="HD59" s="159"/>
      <c r="HE59" s="159"/>
      <c r="HF59" s="159"/>
      <c r="HG59" s="159"/>
      <c r="HH59" s="159"/>
      <c r="HI59" s="159"/>
      <c r="HJ59" s="159"/>
      <c r="HK59" s="159"/>
      <c r="HL59" s="159"/>
      <c r="HM59" s="159"/>
      <c r="HN59" s="159"/>
      <c r="HO59" s="159"/>
      <c r="HP59" s="159"/>
      <c r="HQ59" s="159"/>
      <c r="HR59" s="159"/>
      <c r="HS59" s="159"/>
      <c r="HT59" s="159"/>
      <c r="HU59" s="159"/>
      <c r="HV59" s="159"/>
      <c r="HW59" s="159"/>
      <c r="HX59" s="159"/>
      <c r="HY59" s="159"/>
      <c r="HZ59" s="159"/>
      <c r="IA59" s="159"/>
      <c r="IB59" s="159"/>
      <c r="IC59" s="159"/>
      <c r="ID59" s="159"/>
      <c r="IE59" s="159"/>
      <c r="IF59" s="159"/>
      <c r="IG59" s="159"/>
      <c r="IH59" s="159"/>
      <c r="II59" s="159"/>
      <c r="IJ59" s="159"/>
      <c r="IK59" s="159"/>
      <c r="IL59" s="159"/>
      <c r="IM59" s="159"/>
      <c r="IN59" s="159"/>
      <c r="IO59" s="159"/>
      <c r="IP59" s="159"/>
      <c r="IQ59" s="159"/>
      <c r="IR59" s="159"/>
      <c r="IS59" s="159"/>
      <c r="IT59" s="159"/>
      <c r="IU59" s="159"/>
      <c r="IV59" s="159"/>
      <c r="IW59" s="159"/>
    </row>
    <row r="60" customFormat="false" ht="15" hidden="false" customHeight="true" outlineLevel="0" collapsed="false">
      <c r="A60" s="140" t="n">
        <f aca="false">+A52+1</f>
        <v>8</v>
      </c>
      <c r="B60" s="141" t="str">
        <f aca="false">+'Detail by Turbine'!G18</f>
        <v>LM6000</v>
      </c>
      <c r="C60" s="142" t="str">
        <f aca="false">+'Detail by Turbine'!S18</f>
        <v>Las Vegas CoGen II - 60%</v>
      </c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4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5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146"/>
      <c r="CR60" s="146"/>
      <c r="CS60" s="146"/>
      <c r="CT60" s="146"/>
      <c r="CU60" s="146"/>
      <c r="CV60" s="146"/>
      <c r="CW60" s="146"/>
      <c r="CX60" s="146"/>
      <c r="CY60" s="146"/>
      <c r="CZ60" s="146"/>
      <c r="DA60" s="146"/>
      <c r="DB60" s="146"/>
      <c r="DC60" s="146"/>
      <c r="DD60" s="146"/>
      <c r="DE60" s="146"/>
      <c r="DF60" s="146"/>
      <c r="DG60" s="146"/>
      <c r="DH60" s="146"/>
      <c r="DI60" s="146"/>
      <c r="DJ60" s="146"/>
      <c r="DK60" s="146"/>
      <c r="DL60" s="146"/>
      <c r="DM60" s="146"/>
      <c r="DN60" s="146"/>
      <c r="DO60" s="146"/>
      <c r="DP60" s="146"/>
      <c r="DQ60" s="146"/>
      <c r="DR60" s="146"/>
      <c r="DS60" s="146"/>
      <c r="DT60" s="146"/>
      <c r="DU60" s="146"/>
      <c r="DV60" s="146"/>
      <c r="DW60" s="146"/>
      <c r="DX60" s="146"/>
      <c r="DY60" s="146"/>
      <c r="DZ60" s="146"/>
      <c r="EA60" s="146"/>
      <c r="EB60" s="146"/>
      <c r="EC60" s="146"/>
      <c r="ED60" s="146"/>
      <c r="EE60" s="146"/>
      <c r="EF60" s="146"/>
      <c r="EG60" s="146"/>
      <c r="EH60" s="146"/>
      <c r="EI60" s="146"/>
      <c r="EJ60" s="146"/>
      <c r="EK60" s="146"/>
      <c r="EL60" s="146"/>
      <c r="EM60" s="146"/>
      <c r="EN60" s="146"/>
      <c r="EO60" s="146"/>
      <c r="EP60" s="146"/>
      <c r="EQ60" s="146"/>
      <c r="ER60" s="146"/>
      <c r="ES60" s="146"/>
      <c r="ET60" s="146"/>
      <c r="EU60" s="146"/>
      <c r="EV60" s="146"/>
      <c r="EW60" s="146"/>
      <c r="EX60" s="146"/>
      <c r="EY60" s="146"/>
      <c r="EZ60" s="146"/>
      <c r="FA60" s="146"/>
      <c r="FB60" s="146"/>
      <c r="FC60" s="146"/>
      <c r="FD60" s="146"/>
      <c r="FE60" s="146"/>
      <c r="FF60" s="146"/>
      <c r="FG60" s="146"/>
      <c r="FH60" s="146"/>
      <c r="FI60" s="146"/>
      <c r="FJ60" s="146"/>
      <c r="FK60" s="146"/>
      <c r="FL60" s="146"/>
      <c r="FM60" s="146"/>
      <c r="FN60" s="146"/>
      <c r="FO60" s="146"/>
      <c r="FP60" s="146"/>
      <c r="FQ60" s="146"/>
      <c r="FR60" s="146"/>
      <c r="FS60" s="146"/>
      <c r="FT60" s="146"/>
      <c r="FU60" s="146"/>
      <c r="FV60" s="146"/>
      <c r="FW60" s="146"/>
      <c r="FX60" s="146"/>
      <c r="FY60" s="146"/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T60" s="146"/>
      <c r="GU60" s="146"/>
      <c r="GV60" s="146"/>
      <c r="GW60" s="146"/>
      <c r="GX60" s="146"/>
      <c r="GY60" s="146"/>
      <c r="GZ60" s="146"/>
      <c r="HA60" s="146"/>
      <c r="HB60" s="146"/>
      <c r="HC60" s="146"/>
      <c r="HD60" s="146"/>
      <c r="HE60" s="146"/>
      <c r="HF60" s="146"/>
      <c r="HG60" s="146"/>
      <c r="HH60" s="146"/>
      <c r="HI60" s="146"/>
      <c r="HJ60" s="146"/>
      <c r="HK60" s="146"/>
      <c r="HL60" s="146"/>
      <c r="HM60" s="146"/>
      <c r="HN60" s="146"/>
      <c r="HO60" s="146"/>
      <c r="HP60" s="146"/>
      <c r="HQ60" s="146"/>
      <c r="HR60" s="146"/>
      <c r="HS60" s="146"/>
      <c r="HT60" s="146"/>
      <c r="HU60" s="146"/>
      <c r="HV60" s="146"/>
      <c r="HW60" s="146"/>
      <c r="HX60" s="146"/>
      <c r="HY60" s="146"/>
      <c r="HZ60" s="146"/>
      <c r="IA60" s="146"/>
      <c r="IB60" s="146"/>
      <c r="IC60" s="146"/>
      <c r="ID60" s="146"/>
      <c r="IE60" s="146"/>
      <c r="IF60" s="146"/>
      <c r="IG60" s="146"/>
      <c r="IH60" s="146"/>
      <c r="II60" s="146"/>
      <c r="IJ60" s="146"/>
      <c r="IK60" s="146"/>
      <c r="IL60" s="146"/>
      <c r="IM60" s="146"/>
      <c r="IN60" s="146"/>
      <c r="IO60" s="146"/>
      <c r="IP60" s="146"/>
      <c r="IQ60" s="146"/>
      <c r="IR60" s="146"/>
      <c r="IS60" s="146"/>
      <c r="IT60" s="146"/>
      <c r="IU60" s="146"/>
      <c r="IV60" s="146"/>
      <c r="IW60" s="146"/>
    </row>
    <row r="61" customFormat="false" ht="12.75" hidden="false" customHeight="false" outlineLevel="0" collapsed="false">
      <c r="A61" s="140"/>
      <c r="B61" s="147" t="s">
        <v>139</v>
      </c>
      <c r="C61" s="142"/>
      <c r="D61" s="148" t="n">
        <v>0</v>
      </c>
      <c r="E61" s="148" t="n">
        <v>0</v>
      </c>
      <c r="F61" s="148" t="n">
        <v>0</v>
      </c>
      <c r="G61" s="148" t="n">
        <v>0</v>
      </c>
      <c r="H61" s="148" t="n">
        <v>0</v>
      </c>
      <c r="I61" s="148" t="n">
        <v>0</v>
      </c>
      <c r="J61" s="148" t="n">
        <v>0</v>
      </c>
      <c r="K61" s="148" t="n">
        <v>0</v>
      </c>
      <c r="L61" s="148" t="n">
        <v>0</v>
      </c>
      <c r="M61" s="148" t="n">
        <v>0</v>
      </c>
      <c r="N61" s="148" t="n">
        <f aca="false">16.7/336</f>
        <v>0.049702380952381</v>
      </c>
      <c r="O61" s="148" t="n">
        <v>0</v>
      </c>
      <c r="P61" s="148" t="n">
        <v>0</v>
      </c>
      <c r="Q61" s="148" t="n">
        <v>0</v>
      </c>
      <c r="R61" s="148" t="n">
        <v>0</v>
      </c>
      <c r="S61" s="148" t="n">
        <v>0</v>
      </c>
      <c r="T61" s="148" t="n">
        <v>0</v>
      </c>
      <c r="U61" s="148" t="n">
        <v>0</v>
      </c>
      <c r="V61" s="148" t="n">
        <v>0</v>
      </c>
      <c r="W61" s="148" t="n">
        <v>0</v>
      </c>
      <c r="X61" s="148" t="n">
        <f aca="false">+(0.95-0.0497)/18</f>
        <v>0.0500166666666667</v>
      </c>
      <c r="Y61" s="148" t="n">
        <f aca="false">+(0.95-0.0497)/18</f>
        <v>0.0500166666666667</v>
      </c>
      <c r="Z61" s="148" t="n">
        <f aca="false">+(0.95-0.0497)/18</f>
        <v>0.0500166666666667</v>
      </c>
      <c r="AA61" s="148" t="n">
        <f aca="false">+(0.95-0.0497)/18</f>
        <v>0.0500166666666667</v>
      </c>
      <c r="AB61" s="148" t="n">
        <f aca="false">+(0.95-0.0497)/18</f>
        <v>0.0500166666666667</v>
      </c>
      <c r="AC61" s="148" t="n">
        <f aca="false">+(0.95-0.0497)/18</f>
        <v>0.0500166666666667</v>
      </c>
      <c r="AD61" s="148" t="n">
        <f aca="false">+(0.95-0.0497)/18</f>
        <v>0.0500166666666667</v>
      </c>
      <c r="AE61" s="148" t="n">
        <f aca="false">+(0.95-0.0497)/18</f>
        <v>0.0500166666666667</v>
      </c>
      <c r="AF61" s="148" t="n">
        <f aca="false">+(0.95-0.0497)/18</f>
        <v>0.0500166666666667</v>
      </c>
      <c r="AG61" s="149" t="n">
        <f aca="false">+(0.95-0.0497)/18</f>
        <v>0.0500166666666667</v>
      </c>
      <c r="AH61" s="148" t="n">
        <f aca="false">+(0.95-0.0497)/18</f>
        <v>0.0500166666666667</v>
      </c>
      <c r="AI61" s="148" t="n">
        <f aca="false">+(0.95-0.0497)/18</f>
        <v>0.0500166666666667</v>
      </c>
      <c r="AJ61" s="148" t="n">
        <f aca="false">+(0.95-0.0497)/18</f>
        <v>0.0500166666666667</v>
      </c>
      <c r="AK61" s="148" t="n">
        <f aca="false">+(0.95-0.0497)/18</f>
        <v>0.0500166666666667</v>
      </c>
      <c r="AL61" s="148" t="n">
        <f aca="false">+(0.95-0.0497)/18</f>
        <v>0.0500166666666667</v>
      </c>
      <c r="AM61" s="148" t="n">
        <f aca="false">+(0.95-0.0497)/18</f>
        <v>0.0500166666666667</v>
      </c>
      <c r="AN61" s="148" t="n">
        <f aca="false">+(0.95-0.0497)/18</f>
        <v>0.0500166666666667</v>
      </c>
      <c r="AO61" s="148" t="n">
        <f aca="false">+(0.95-0.0497)/18</f>
        <v>0.0500166666666667</v>
      </c>
      <c r="AP61" s="148" t="n">
        <v>0</v>
      </c>
      <c r="AQ61" s="148" t="n">
        <v>0</v>
      </c>
      <c r="AR61" s="148" t="n">
        <v>0</v>
      </c>
      <c r="AS61" s="148" t="n">
        <v>0</v>
      </c>
      <c r="AT61" s="148" t="n">
        <v>0.05</v>
      </c>
      <c r="AU61" s="148" t="n">
        <v>0</v>
      </c>
      <c r="AV61" s="148" t="n">
        <v>0</v>
      </c>
      <c r="AW61" s="148" t="n">
        <v>0</v>
      </c>
      <c r="AX61" s="148" t="n">
        <v>0</v>
      </c>
      <c r="AY61" s="148" t="n">
        <v>0</v>
      </c>
      <c r="AZ61" s="148" t="n">
        <v>0</v>
      </c>
      <c r="BA61" s="148" t="n">
        <v>0</v>
      </c>
      <c r="BB61" s="148" t="n">
        <v>0</v>
      </c>
      <c r="BC61" s="150" t="n">
        <f aca="false">SUM(D61:BB61)</f>
        <v>1.00000238095238</v>
      </c>
      <c r="BD61" s="147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  <c r="FQ61" s="151"/>
      <c r="FR61" s="151"/>
      <c r="FS61" s="151"/>
      <c r="FT61" s="151"/>
      <c r="FU61" s="151"/>
      <c r="FV61" s="151"/>
      <c r="FW61" s="151"/>
      <c r="FX61" s="151"/>
      <c r="FY61" s="151"/>
      <c r="FZ61" s="151"/>
      <c r="GA61" s="151"/>
      <c r="GB61" s="151"/>
      <c r="GC61" s="151"/>
      <c r="GD61" s="151"/>
      <c r="GE61" s="151"/>
      <c r="GF61" s="151"/>
      <c r="GG61" s="151"/>
      <c r="GH61" s="151"/>
      <c r="GI61" s="151"/>
      <c r="GJ61" s="151"/>
      <c r="GK61" s="151"/>
      <c r="GL61" s="151"/>
      <c r="GM61" s="151"/>
      <c r="GN61" s="151"/>
      <c r="GO61" s="151"/>
      <c r="GP61" s="151"/>
      <c r="GQ61" s="151"/>
      <c r="GR61" s="151"/>
      <c r="GS61" s="151"/>
      <c r="GT61" s="151"/>
      <c r="GU61" s="151"/>
      <c r="GV61" s="151"/>
      <c r="GW61" s="151"/>
      <c r="GX61" s="151"/>
      <c r="GY61" s="151"/>
      <c r="GZ61" s="151"/>
      <c r="HA61" s="151"/>
      <c r="HB61" s="151"/>
      <c r="HC61" s="151"/>
      <c r="HD61" s="151"/>
      <c r="HE61" s="151"/>
      <c r="HF61" s="151"/>
      <c r="HG61" s="151"/>
      <c r="HH61" s="151"/>
      <c r="HI61" s="151"/>
      <c r="HJ61" s="151"/>
      <c r="HK61" s="151"/>
      <c r="HL61" s="151"/>
      <c r="HM61" s="151"/>
      <c r="HN61" s="151"/>
      <c r="HO61" s="151"/>
      <c r="HP61" s="151"/>
      <c r="HQ61" s="151"/>
      <c r="HR61" s="151"/>
      <c r="HS61" s="151"/>
      <c r="HT61" s="151"/>
      <c r="HU61" s="151"/>
      <c r="HV61" s="151"/>
      <c r="HW61" s="151"/>
      <c r="HX61" s="151"/>
      <c r="HY61" s="151"/>
      <c r="HZ61" s="151"/>
      <c r="IA61" s="151"/>
      <c r="IB61" s="151"/>
      <c r="IC61" s="151"/>
      <c r="ID61" s="151"/>
      <c r="IE61" s="151"/>
      <c r="IF61" s="151"/>
      <c r="IG61" s="151"/>
      <c r="IH61" s="151"/>
      <c r="II61" s="151"/>
      <c r="IJ61" s="151"/>
      <c r="IK61" s="151"/>
      <c r="IL61" s="151"/>
      <c r="IM61" s="151"/>
      <c r="IN61" s="151"/>
      <c r="IO61" s="151"/>
      <c r="IP61" s="151"/>
      <c r="IQ61" s="151"/>
      <c r="IR61" s="151"/>
      <c r="IS61" s="151"/>
      <c r="IT61" s="151"/>
      <c r="IU61" s="151"/>
      <c r="IV61" s="151"/>
      <c r="IW61" s="151"/>
    </row>
    <row r="62" customFormat="false" ht="12.75" hidden="false" customHeight="false" outlineLevel="0" collapsed="false">
      <c r="A62" s="140"/>
      <c r="B62" s="147" t="s">
        <v>140</v>
      </c>
      <c r="C62" s="142"/>
      <c r="D62" s="148" t="n">
        <f aca="false">D61</f>
        <v>0</v>
      </c>
      <c r="E62" s="148" t="n">
        <f aca="false">+D62+E61</f>
        <v>0</v>
      </c>
      <c r="F62" s="148" t="n">
        <f aca="false">+E62+F61</f>
        <v>0</v>
      </c>
      <c r="G62" s="148" t="n">
        <f aca="false">+F62+G61</f>
        <v>0</v>
      </c>
      <c r="H62" s="148" t="n">
        <f aca="false">+G62+H61</f>
        <v>0</v>
      </c>
      <c r="I62" s="148" t="n">
        <f aca="false">+H62+I61</f>
        <v>0</v>
      </c>
      <c r="J62" s="148" t="n">
        <f aca="false">+I62+J61</f>
        <v>0</v>
      </c>
      <c r="K62" s="148" t="n">
        <f aca="false">+J62+K61</f>
        <v>0</v>
      </c>
      <c r="L62" s="148" t="n">
        <f aca="false">+K62+L61</f>
        <v>0</v>
      </c>
      <c r="M62" s="148" t="n">
        <f aca="false">+L62+M61</f>
        <v>0</v>
      </c>
      <c r="N62" s="148" t="n">
        <f aca="false">+M62+N61</f>
        <v>0.049702380952381</v>
      </c>
      <c r="O62" s="148" t="n">
        <f aca="false">+N62+O61</f>
        <v>0.049702380952381</v>
      </c>
      <c r="P62" s="148" t="n">
        <f aca="false">+O62+P61</f>
        <v>0.049702380952381</v>
      </c>
      <c r="Q62" s="148" t="n">
        <f aca="false">+P62+Q61</f>
        <v>0.049702380952381</v>
      </c>
      <c r="R62" s="148" t="n">
        <f aca="false">+Q62+R61</f>
        <v>0.049702380952381</v>
      </c>
      <c r="S62" s="148" t="n">
        <f aca="false">+R62+S61</f>
        <v>0.049702380952381</v>
      </c>
      <c r="T62" s="148" t="n">
        <f aca="false">+S62+T61</f>
        <v>0.049702380952381</v>
      </c>
      <c r="U62" s="148" t="n">
        <f aca="false">+T62+U61</f>
        <v>0.049702380952381</v>
      </c>
      <c r="V62" s="148" t="n">
        <f aca="false">+U62+V61</f>
        <v>0.049702380952381</v>
      </c>
      <c r="W62" s="148" t="n">
        <f aca="false">+V62+W61</f>
        <v>0.049702380952381</v>
      </c>
      <c r="X62" s="148" t="n">
        <f aca="false">+W62+X61</f>
        <v>0.0997190476190476</v>
      </c>
      <c r="Y62" s="148" t="n">
        <f aca="false">+X62+Y61</f>
        <v>0.149735714285714</v>
      </c>
      <c r="Z62" s="148" t="n">
        <f aca="false">+Y62+Z61</f>
        <v>0.199752380952381</v>
      </c>
      <c r="AA62" s="148" t="n">
        <f aca="false">+Z62+AA61</f>
        <v>0.249769047619048</v>
      </c>
      <c r="AB62" s="148" t="n">
        <f aca="false">+AA62+AB61</f>
        <v>0.299785714285714</v>
      </c>
      <c r="AC62" s="148" t="n">
        <f aca="false">+AB62+AC61</f>
        <v>0.349802380952381</v>
      </c>
      <c r="AD62" s="148" t="n">
        <f aca="false">+AC62+AD61</f>
        <v>0.399819047619048</v>
      </c>
      <c r="AE62" s="148" t="n">
        <f aca="false">+AD62+AE61</f>
        <v>0.449835714285714</v>
      </c>
      <c r="AF62" s="148" t="n">
        <f aca="false">+AE62+AF61</f>
        <v>0.499852380952381</v>
      </c>
      <c r="AG62" s="149" t="n">
        <f aca="false">+AF62+AG61</f>
        <v>0.549869047619048</v>
      </c>
      <c r="AH62" s="148" t="n">
        <f aca="false">+AG62+AH61</f>
        <v>0.599885714285714</v>
      </c>
      <c r="AI62" s="148" t="n">
        <f aca="false">+AH62+AI61</f>
        <v>0.649902380952381</v>
      </c>
      <c r="AJ62" s="148" t="n">
        <f aca="false">+AI62+AJ61</f>
        <v>0.699919047619048</v>
      </c>
      <c r="AK62" s="148" t="n">
        <f aca="false">+AJ62+AK61</f>
        <v>0.749935714285714</v>
      </c>
      <c r="AL62" s="148" t="n">
        <f aca="false">+AK62+AL61</f>
        <v>0.799952380952381</v>
      </c>
      <c r="AM62" s="148" t="n">
        <f aca="false">+AL62+AM61</f>
        <v>0.849969047619048</v>
      </c>
      <c r="AN62" s="148" t="n">
        <f aca="false">+AM62+AN61</f>
        <v>0.899985714285715</v>
      </c>
      <c r="AO62" s="148" t="n">
        <f aca="false">+AN62+AO61</f>
        <v>0.950002380952381</v>
      </c>
      <c r="AP62" s="148" t="n">
        <f aca="false">+AO62+AP61</f>
        <v>0.950002380952381</v>
      </c>
      <c r="AQ62" s="148" t="n">
        <f aca="false">+AP62+AQ61</f>
        <v>0.950002380952381</v>
      </c>
      <c r="AR62" s="148" t="n">
        <f aca="false">+AQ62+AR61</f>
        <v>0.950002380952381</v>
      </c>
      <c r="AS62" s="148" t="n">
        <f aca="false">+AR62+AS61</f>
        <v>0.950002380952381</v>
      </c>
      <c r="AT62" s="148" t="n">
        <f aca="false">+AS62+AT61</f>
        <v>1.00000238095238</v>
      </c>
      <c r="AU62" s="148" t="n">
        <f aca="false">+AT62+AU61</f>
        <v>1.00000238095238</v>
      </c>
      <c r="AV62" s="148" t="n">
        <f aca="false">+AU62+AV61</f>
        <v>1.00000238095238</v>
      </c>
      <c r="AW62" s="148" t="n">
        <f aca="false">+AV62+AW61</f>
        <v>1.00000238095238</v>
      </c>
      <c r="AX62" s="148" t="n">
        <f aca="false">+AW62+AX61</f>
        <v>1.00000238095238</v>
      </c>
      <c r="AY62" s="148" t="n">
        <f aca="false">+AX62+AY61</f>
        <v>1.00000238095238</v>
      </c>
      <c r="AZ62" s="148" t="n">
        <f aca="false">+AY62+AZ61</f>
        <v>1.00000238095238</v>
      </c>
      <c r="BA62" s="148" t="n">
        <f aca="false">+AZ62+BA61</f>
        <v>1.00000238095238</v>
      </c>
      <c r="BB62" s="148" t="n">
        <f aca="false">+BA62+BB61</f>
        <v>1.00000238095238</v>
      </c>
      <c r="BC62" s="150"/>
      <c r="BD62" s="147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  <c r="CD62" s="151"/>
      <c r="CE62" s="151"/>
      <c r="CF62" s="151"/>
      <c r="CG62" s="151"/>
      <c r="CH62" s="151"/>
      <c r="CI62" s="151"/>
      <c r="CJ62" s="151"/>
      <c r="CK62" s="151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  <c r="DO62" s="151"/>
      <c r="DP62" s="151"/>
      <c r="DQ62" s="151"/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/>
      <c r="EK62" s="151"/>
      <c r="EL62" s="151"/>
      <c r="EM62" s="151"/>
      <c r="EN62" s="151"/>
      <c r="EO62" s="151"/>
      <c r="EP62" s="151"/>
      <c r="EQ62" s="151"/>
      <c r="ER62" s="151"/>
      <c r="ES62" s="151"/>
      <c r="ET62" s="151"/>
      <c r="EU62" s="151"/>
      <c r="EV62" s="151"/>
      <c r="EW62" s="151"/>
      <c r="EX62" s="151"/>
      <c r="EY62" s="151"/>
      <c r="EZ62" s="151"/>
      <c r="FA62" s="151"/>
      <c r="FB62" s="151"/>
      <c r="FC62" s="151"/>
      <c r="FD62" s="151"/>
      <c r="FE62" s="151"/>
      <c r="FF62" s="151"/>
      <c r="FG62" s="151"/>
      <c r="FH62" s="151"/>
      <c r="FI62" s="151"/>
      <c r="FJ62" s="151"/>
      <c r="FK62" s="151"/>
      <c r="FL62" s="151"/>
      <c r="FM62" s="151"/>
      <c r="FN62" s="151"/>
      <c r="FO62" s="151"/>
      <c r="FP62" s="151"/>
      <c r="FQ62" s="151"/>
      <c r="FR62" s="151"/>
      <c r="FS62" s="151"/>
      <c r="FT62" s="151"/>
      <c r="FU62" s="151"/>
      <c r="FV62" s="151"/>
      <c r="FW62" s="151"/>
      <c r="FX62" s="151"/>
      <c r="FY62" s="151"/>
      <c r="FZ62" s="151"/>
      <c r="GA62" s="151"/>
      <c r="GB62" s="151"/>
      <c r="GC62" s="151"/>
      <c r="GD62" s="151"/>
      <c r="GE62" s="151"/>
      <c r="GF62" s="151"/>
      <c r="GG62" s="151"/>
      <c r="GH62" s="151"/>
      <c r="GI62" s="151"/>
      <c r="GJ62" s="151"/>
      <c r="GK62" s="151"/>
      <c r="GL62" s="151"/>
      <c r="GM62" s="151"/>
      <c r="GN62" s="151"/>
      <c r="GO62" s="151"/>
      <c r="GP62" s="151"/>
      <c r="GQ62" s="151"/>
      <c r="GR62" s="151"/>
      <c r="GS62" s="151"/>
      <c r="GT62" s="151"/>
      <c r="GU62" s="151"/>
      <c r="GV62" s="151"/>
      <c r="GW62" s="151"/>
      <c r="GX62" s="151"/>
      <c r="GY62" s="151"/>
      <c r="GZ62" s="151"/>
      <c r="HA62" s="151"/>
      <c r="HB62" s="151"/>
      <c r="HC62" s="151"/>
      <c r="HD62" s="151"/>
      <c r="HE62" s="151"/>
      <c r="HF62" s="151"/>
      <c r="HG62" s="151"/>
      <c r="HH62" s="151"/>
      <c r="HI62" s="151"/>
      <c r="HJ62" s="151"/>
      <c r="HK62" s="151"/>
      <c r="HL62" s="151"/>
      <c r="HM62" s="151"/>
      <c r="HN62" s="151"/>
      <c r="HO62" s="151"/>
      <c r="HP62" s="151"/>
      <c r="HQ62" s="151"/>
      <c r="HR62" s="151"/>
      <c r="HS62" s="151"/>
      <c r="HT62" s="151"/>
      <c r="HU62" s="151"/>
      <c r="HV62" s="151"/>
      <c r="HW62" s="151"/>
      <c r="HX62" s="151"/>
      <c r="HY62" s="151"/>
      <c r="HZ62" s="151"/>
      <c r="IA62" s="151"/>
      <c r="IB62" s="151"/>
      <c r="IC62" s="151"/>
      <c r="ID62" s="151"/>
      <c r="IE62" s="151"/>
      <c r="IF62" s="151"/>
      <c r="IG62" s="151"/>
      <c r="IH62" s="151"/>
      <c r="II62" s="151"/>
      <c r="IJ62" s="151"/>
      <c r="IK62" s="151"/>
      <c r="IL62" s="151"/>
      <c r="IM62" s="151"/>
      <c r="IN62" s="151"/>
      <c r="IO62" s="151"/>
      <c r="IP62" s="151"/>
      <c r="IQ62" s="151"/>
      <c r="IR62" s="151"/>
      <c r="IS62" s="151"/>
      <c r="IT62" s="151"/>
      <c r="IU62" s="151"/>
      <c r="IV62" s="151"/>
      <c r="IW62" s="151"/>
    </row>
    <row r="63" customFormat="false" ht="12.75" hidden="false" customHeight="false" outlineLevel="0" collapsed="false">
      <c r="A63" s="140"/>
      <c r="B63" s="147" t="s">
        <v>141</v>
      </c>
      <c r="C63" s="142"/>
      <c r="D63" s="148" t="n">
        <v>0</v>
      </c>
      <c r="E63" s="148" t="n">
        <v>0</v>
      </c>
      <c r="F63" s="148" t="n">
        <v>0</v>
      </c>
      <c r="G63" s="148" t="n">
        <v>0</v>
      </c>
      <c r="H63" s="148" t="n">
        <v>0</v>
      </c>
      <c r="I63" s="148" t="n">
        <v>0</v>
      </c>
      <c r="J63" s="148" t="n">
        <v>0</v>
      </c>
      <c r="K63" s="148" t="n">
        <v>0</v>
      </c>
      <c r="L63" s="148" t="n">
        <v>0</v>
      </c>
      <c r="M63" s="148" t="n">
        <v>0</v>
      </c>
      <c r="N63" s="148" t="n">
        <v>0.05</v>
      </c>
      <c r="O63" s="148" t="n">
        <v>0</v>
      </c>
      <c r="P63" s="148" t="n">
        <v>0</v>
      </c>
      <c r="Q63" s="148" t="n">
        <v>0</v>
      </c>
      <c r="R63" s="148" t="n">
        <v>0</v>
      </c>
      <c r="S63" s="148" t="n">
        <v>0</v>
      </c>
      <c r="T63" s="148" t="n">
        <v>0</v>
      </c>
      <c r="U63" s="148" t="n">
        <v>0</v>
      </c>
      <c r="V63" s="148" t="n">
        <v>0</v>
      </c>
      <c r="W63" s="148" t="n">
        <v>0</v>
      </c>
      <c r="X63" s="148" t="n">
        <f aca="false">+(0.34-0.05)/18</f>
        <v>0.0161111111111111</v>
      </c>
      <c r="Y63" s="148" t="n">
        <f aca="false">+(0.34-0.05)/18</f>
        <v>0.0161111111111111</v>
      </c>
      <c r="Z63" s="148" t="n">
        <f aca="false">+(0.34-0.05)/18</f>
        <v>0.0161111111111111</v>
      </c>
      <c r="AA63" s="148" t="n">
        <f aca="false">+(0.34-0.05)/18</f>
        <v>0.0161111111111111</v>
      </c>
      <c r="AB63" s="148" t="n">
        <f aca="false">+(0.34-0.05)/18</f>
        <v>0.0161111111111111</v>
      </c>
      <c r="AC63" s="148" t="n">
        <f aca="false">+(0.34-0.05)/18</f>
        <v>0.0161111111111111</v>
      </c>
      <c r="AD63" s="148" t="n">
        <f aca="false">+(0.34-0.05)/18</f>
        <v>0.0161111111111111</v>
      </c>
      <c r="AE63" s="148" t="n">
        <f aca="false">+(0.34-0.05)/18</f>
        <v>0.0161111111111111</v>
      </c>
      <c r="AF63" s="148" t="n">
        <f aca="false">+(0.34-0.05)/18</f>
        <v>0.0161111111111111</v>
      </c>
      <c r="AG63" s="149" t="n">
        <f aca="false">+(0.34-0.05)/18</f>
        <v>0.0161111111111111</v>
      </c>
      <c r="AH63" s="148" t="n">
        <f aca="false">+(0.34-0.05)/18</f>
        <v>0.0161111111111111</v>
      </c>
      <c r="AI63" s="148" t="n">
        <f aca="false">+(0.34-0.05)/18</f>
        <v>0.0161111111111111</v>
      </c>
      <c r="AJ63" s="148" t="n">
        <f aca="false">+(0.34-0.05)/18</f>
        <v>0.0161111111111111</v>
      </c>
      <c r="AK63" s="148" t="n">
        <f aca="false">+(0.34-0.05)/18</f>
        <v>0.0161111111111111</v>
      </c>
      <c r="AL63" s="148" t="n">
        <f aca="false">+(0.34-0.05)/18</f>
        <v>0.0161111111111111</v>
      </c>
      <c r="AM63" s="148" t="n">
        <f aca="false">+(0.34-0.05)/18</f>
        <v>0.0161111111111111</v>
      </c>
      <c r="AN63" s="148" t="n">
        <f aca="false">+(0.34-0.05)/18</f>
        <v>0.0161111111111111</v>
      </c>
      <c r="AO63" s="148" t="n">
        <f aca="false">+(0.34-0.05)/18</f>
        <v>0.0161111111111111</v>
      </c>
      <c r="AP63" s="148" t="n">
        <v>0.66</v>
      </c>
      <c r="AQ63" s="148" t="n">
        <v>0</v>
      </c>
      <c r="AR63" s="148" t="n">
        <v>0</v>
      </c>
      <c r="AS63" s="148" t="n">
        <v>0</v>
      </c>
      <c r="AT63" s="148" t="n">
        <v>0</v>
      </c>
      <c r="AU63" s="148" t="n">
        <v>0</v>
      </c>
      <c r="AV63" s="148" t="n">
        <v>0</v>
      </c>
      <c r="AW63" s="148" t="n">
        <v>0</v>
      </c>
      <c r="AX63" s="148" t="n">
        <v>0</v>
      </c>
      <c r="AY63" s="148" t="n">
        <v>0</v>
      </c>
      <c r="AZ63" s="148" t="n">
        <v>0</v>
      </c>
      <c r="BA63" s="148" t="n">
        <v>0</v>
      </c>
      <c r="BB63" s="148" t="n">
        <v>0</v>
      </c>
      <c r="BC63" s="150" t="n">
        <f aca="false">SUM(D63:BB63)</f>
        <v>1</v>
      </c>
      <c r="BD63" s="147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151"/>
      <c r="DK63" s="151"/>
      <c r="DL63" s="151"/>
      <c r="DM63" s="151"/>
      <c r="DN63" s="151"/>
      <c r="DO63" s="151"/>
      <c r="DP63" s="151"/>
      <c r="DQ63" s="151"/>
      <c r="DR63" s="151"/>
      <c r="DS63" s="151"/>
      <c r="DT63" s="15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51"/>
      <c r="ES63" s="151"/>
      <c r="ET63" s="151"/>
      <c r="EU63" s="151"/>
      <c r="EV63" s="151"/>
      <c r="EW63" s="151"/>
      <c r="EX63" s="151"/>
      <c r="EY63" s="151"/>
      <c r="EZ63" s="151"/>
      <c r="FA63" s="151"/>
      <c r="FB63" s="151"/>
      <c r="FC63" s="151"/>
      <c r="FD63" s="151"/>
      <c r="FE63" s="151"/>
      <c r="FF63" s="151"/>
      <c r="FG63" s="151"/>
      <c r="FH63" s="151"/>
      <c r="FI63" s="151"/>
      <c r="FJ63" s="151"/>
      <c r="FK63" s="151"/>
      <c r="FL63" s="151"/>
      <c r="FM63" s="151"/>
      <c r="FN63" s="151"/>
      <c r="FO63" s="151"/>
      <c r="FP63" s="151"/>
      <c r="FQ63" s="151"/>
      <c r="FR63" s="151"/>
      <c r="FS63" s="151"/>
      <c r="FT63" s="151"/>
      <c r="FU63" s="151"/>
      <c r="FV63" s="151"/>
      <c r="FW63" s="151"/>
      <c r="FX63" s="151"/>
      <c r="FY63" s="151"/>
      <c r="FZ63" s="151"/>
      <c r="GA63" s="151"/>
      <c r="GB63" s="151"/>
      <c r="GC63" s="151"/>
      <c r="GD63" s="151"/>
      <c r="GE63" s="151"/>
      <c r="GF63" s="151"/>
      <c r="GG63" s="151"/>
      <c r="GH63" s="151"/>
      <c r="GI63" s="151"/>
      <c r="GJ63" s="151"/>
      <c r="GK63" s="151"/>
      <c r="GL63" s="151"/>
      <c r="GM63" s="151"/>
      <c r="GN63" s="151"/>
      <c r="GO63" s="151"/>
      <c r="GP63" s="151"/>
      <c r="GQ63" s="151"/>
      <c r="GR63" s="151"/>
      <c r="GS63" s="151"/>
      <c r="GT63" s="151"/>
      <c r="GU63" s="151"/>
      <c r="GV63" s="151"/>
      <c r="GW63" s="151"/>
      <c r="GX63" s="151"/>
      <c r="GY63" s="151"/>
      <c r="GZ63" s="151"/>
      <c r="HA63" s="151"/>
      <c r="HB63" s="151"/>
      <c r="HC63" s="151"/>
      <c r="HD63" s="151"/>
      <c r="HE63" s="151"/>
      <c r="HF63" s="151"/>
      <c r="HG63" s="151"/>
      <c r="HH63" s="151"/>
      <c r="HI63" s="151"/>
      <c r="HJ63" s="151"/>
      <c r="HK63" s="151"/>
      <c r="HL63" s="151"/>
      <c r="HM63" s="151"/>
      <c r="HN63" s="151"/>
      <c r="HO63" s="151"/>
      <c r="HP63" s="151"/>
      <c r="HQ63" s="151"/>
      <c r="HR63" s="151"/>
      <c r="HS63" s="151"/>
      <c r="HT63" s="151"/>
      <c r="HU63" s="151"/>
      <c r="HV63" s="151"/>
      <c r="HW63" s="151"/>
      <c r="HX63" s="151"/>
      <c r="HY63" s="151"/>
      <c r="HZ63" s="151"/>
      <c r="IA63" s="151"/>
      <c r="IB63" s="151"/>
      <c r="IC63" s="151"/>
      <c r="ID63" s="151"/>
      <c r="IE63" s="151"/>
      <c r="IF63" s="151"/>
      <c r="IG63" s="151"/>
      <c r="IH63" s="151"/>
      <c r="II63" s="151"/>
      <c r="IJ63" s="151"/>
      <c r="IK63" s="151"/>
      <c r="IL63" s="151"/>
      <c r="IM63" s="151"/>
      <c r="IN63" s="151"/>
      <c r="IO63" s="151"/>
      <c r="IP63" s="151"/>
      <c r="IQ63" s="151"/>
      <c r="IR63" s="151"/>
      <c r="IS63" s="151"/>
      <c r="IT63" s="151"/>
      <c r="IU63" s="151"/>
      <c r="IV63" s="151"/>
      <c r="IW63" s="151"/>
    </row>
    <row r="64" customFormat="false" ht="12.75" hidden="false" customHeight="false" outlineLevel="0" collapsed="false">
      <c r="A64" s="140"/>
      <c r="B64" s="147" t="s">
        <v>142</v>
      </c>
      <c r="C64" s="142"/>
      <c r="D64" s="148" t="n">
        <f aca="false">D63</f>
        <v>0</v>
      </c>
      <c r="E64" s="148" t="n">
        <f aca="false">+D64+E63</f>
        <v>0</v>
      </c>
      <c r="F64" s="148" t="n">
        <f aca="false">+E64+F63</f>
        <v>0</v>
      </c>
      <c r="G64" s="148" t="n">
        <f aca="false">+F64+G63</f>
        <v>0</v>
      </c>
      <c r="H64" s="148" t="n">
        <f aca="false">+G64+H63</f>
        <v>0</v>
      </c>
      <c r="I64" s="148" t="n">
        <f aca="false">+H64+I63</f>
        <v>0</v>
      </c>
      <c r="J64" s="148" t="n">
        <f aca="false">+I64+J63</f>
        <v>0</v>
      </c>
      <c r="K64" s="148" t="n">
        <f aca="false">+J64+K63</f>
        <v>0</v>
      </c>
      <c r="L64" s="148" t="n">
        <f aca="false">+K64+L63</f>
        <v>0</v>
      </c>
      <c r="M64" s="148" t="n">
        <f aca="false">+L64+M63</f>
        <v>0</v>
      </c>
      <c r="N64" s="148" t="n">
        <f aca="false">+M64+N63</f>
        <v>0.05</v>
      </c>
      <c r="O64" s="148" t="n">
        <f aca="false">+N64+O63</f>
        <v>0.05</v>
      </c>
      <c r="P64" s="148" t="n">
        <f aca="false">+O64+P63</f>
        <v>0.05</v>
      </c>
      <c r="Q64" s="148" t="n">
        <f aca="false">+P64+Q63</f>
        <v>0.05</v>
      </c>
      <c r="R64" s="148" t="n">
        <f aca="false">+Q64+R63</f>
        <v>0.05</v>
      </c>
      <c r="S64" s="148" t="n">
        <f aca="false">+R64+S63</f>
        <v>0.05</v>
      </c>
      <c r="T64" s="148" t="n">
        <f aca="false">+S64+T63</f>
        <v>0.05</v>
      </c>
      <c r="U64" s="148" t="n">
        <f aca="false">+T64+U63</f>
        <v>0.05</v>
      </c>
      <c r="V64" s="148" t="n">
        <f aca="false">+U64+V63</f>
        <v>0.05</v>
      </c>
      <c r="W64" s="148" t="n">
        <f aca="false">+V64+W63</f>
        <v>0.05</v>
      </c>
      <c r="X64" s="148" t="n">
        <f aca="false">+W64+X63</f>
        <v>0.0661111111111111</v>
      </c>
      <c r="Y64" s="148" t="n">
        <f aca="false">+X64+Y63</f>
        <v>0.0822222222222222</v>
      </c>
      <c r="Z64" s="148" t="n">
        <f aca="false">+Y64+Z63</f>
        <v>0.0983333333333334</v>
      </c>
      <c r="AA64" s="148" t="n">
        <f aca="false">+Z64+AA63</f>
        <v>0.114444444444444</v>
      </c>
      <c r="AB64" s="148" t="n">
        <f aca="false">+AA64+AB63</f>
        <v>0.130555555555556</v>
      </c>
      <c r="AC64" s="148" t="n">
        <f aca="false">+AB64+AC63</f>
        <v>0.146666666666667</v>
      </c>
      <c r="AD64" s="148" t="n">
        <f aca="false">+AC64+AD63</f>
        <v>0.162777777777778</v>
      </c>
      <c r="AE64" s="148" t="n">
        <f aca="false">+AD64+AE63</f>
        <v>0.178888888888889</v>
      </c>
      <c r="AF64" s="148" t="n">
        <f aca="false">+AE64+AF63</f>
        <v>0.195</v>
      </c>
      <c r="AG64" s="149" t="n">
        <f aca="false">+AF64+AG63</f>
        <v>0.211111111111111</v>
      </c>
      <c r="AH64" s="148" t="n">
        <f aca="false">+AG64+AH63</f>
        <v>0.227222222222222</v>
      </c>
      <c r="AI64" s="148" t="n">
        <f aca="false">+AH64+AI63</f>
        <v>0.243333333333333</v>
      </c>
      <c r="AJ64" s="148" t="n">
        <f aca="false">+AI64+AJ63</f>
        <v>0.259444444444444</v>
      </c>
      <c r="AK64" s="148" t="n">
        <f aca="false">+AJ64+AK63</f>
        <v>0.275555555555556</v>
      </c>
      <c r="AL64" s="148" t="n">
        <f aca="false">+AK64+AL63</f>
        <v>0.291666666666667</v>
      </c>
      <c r="AM64" s="148" t="n">
        <f aca="false">+AL64+AM63</f>
        <v>0.307777777777778</v>
      </c>
      <c r="AN64" s="148" t="n">
        <f aca="false">+AM64+AN63</f>
        <v>0.323888888888889</v>
      </c>
      <c r="AO64" s="148" t="n">
        <f aca="false">+AN64+AO63</f>
        <v>0.34</v>
      </c>
      <c r="AP64" s="148" t="n">
        <f aca="false">+AO64+AP63</f>
        <v>1</v>
      </c>
      <c r="AQ64" s="148" t="n">
        <f aca="false">+AP64+AQ63</f>
        <v>1</v>
      </c>
      <c r="AR64" s="148" t="n">
        <f aca="false">+AQ64+AR63</f>
        <v>1</v>
      </c>
      <c r="AS64" s="148" t="n">
        <f aca="false">+AR64+AS63</f>
        <v>1</v>
      </c>
      <c r="AT64" s="148" t="n">
        <f aca="false">+AS64+AT63</f>
        <v>1</v>
      </c>
      <c r="AU64" s="148" t="n">
        <f aca="false">+AT64+AU63</f>
        <v>1</v>
      </c>
      <c r="AV64" s="148" t="n">
        <f aca="false">+AU64+AV63</f>
        <v>1</v>
      </c>
      <c r="AW64" s="148" t="n">
        <f aca="false">+AV64+AW63</f>
        <v>1</v>
      </c>
      <c r="AX64" s="148" t="n">
        <f aca="false">+AW64+AX63</f>
        <v>1</v>
      </c>
      <c r="AY64" s="148" t="n">
        <f aca="false">+AX64+AY63</f>
        <v>1</v>
      </c>
      <c r="AZ64" s="148" t="n">
        <f aca="false">+AY64+AZ63</f>
        <v>1</v>
      </c>
      <c r="BA64" s="148" t="n">
        <f aca="false">+AZ64+BA63</f>
        <v>1</v>
      </c>
      <c r="BB64" s="148" t="n">
        <f aca="false">+BA64+BB63</f>
        <v>1</v>
      </c>
      <c r="BC64" s="150"/>
      <c r="BD64" s="147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151"/>
      <c r="BP64" s="151"/>
      <c r="BQ64" s="151"/>
      <c r="BR64" s="151"/>
      <c r="BS64" s="151"/>
      <c r="BT64" s="151"/>
      <c r="BU64" s="151"/>
      <c r="BV64" s="151"/>
      <c r="BW64" s="151"/>
      <c r="BX64" s="151"/>
      <c r="BY64" s="151"/>
      <c r="BZ64" s="151"/>
      <c r="CA64" s="151"/>
      <c r="CB64" s="151"/>
      <c r="CC64" s="151"/>
      <c r="CD64" s="151"/>
      <c r="CE64" s="151"/>
      <c r="CF64" s="151"/>
      <c r="CG64" s="151"/>
      <c r="CH64" s="151"/>
      <c r="CI64" s="151"/>
      <c r="CJ64" s="151"/>
      <c r="CK64" s="151"/>
      <c r="CL64" s="151"/>
      <c r="CM64" s="151"/>
      <c r="CN64" s="151"/>
      <c r="CO64" s="151"/>
      <c r="CP64" s="151"/>
      <c r="CQ64" s="151"/>
      <c r="CR64" s="151"/>
      <c r="CS64" s="151"/>
      <c r="CT64" s="151"/>
      <c r="CU64" s="151"/>
      <c r="CV64" s="151"/>
      <c r="CW64" s="151"/>
      <c r="CX64" s="151"/>
      <c r="CY64" s="151"/>
      <c r="CZ64" s="151"/>
      <c r="DA64" s="151"/>
      <c r="DB64" s="151"/>
      <c r="DC64" s="151"/>
      <c r="DD64" s="151"/>
      <c r="DE64" s="151"/>
      <c r="DF64" s="151"/>
      <c r="DG64" s="151"/>
      <c r="DH64" s="151"/>
      <c r="DI64" s="151"/>
      <c r="DJ64" s="151"/>
      <c r="DK64" s="151"/>
      <c r="DL64" s="151"/>
      <c r="DM64" s="151"/>
      <c r="DN64" s="151"/>
      <c r="DO64" s="151"/>
      <c r="DP64" s="151"/>
      <c r="DQ64" s="151"/>
      <c r="DR64" s="151"/>
      <c r="DS64" s="151"/>
      <c r="DT64" s="151"/>
      <c r="DU64" s="151"/>
      <c r="DV64" s="151"/>
      <c r="DW64" s="151"/>
      <c r="DX64" s="151"/>
      <c r="DY64" s="151"/>
      <c r="DZ64" s="151"/>
      <c r="EA64" s="151"/>
      <c r="EB64" s="151"/>
      <c r="EC64" s="151"/>
      <c r="ED64" s="151"/>
      <c r="EE64" s="151"/>
      <c r="EF64" s="151"/>
      <c r="EG64" s="151"/>
      <c r="EH64" s="151"/>
      <c r="EI64" s="151"/>
      <c r="EJ64" s="151"/>
      <c r="EK64" s="151"/>
      <c r="EL64" s="151"/>
      <c r="EM64" s="151"/>
      <c r="EN64" s="151"/>
      <c r="EO64" s="151"/>
      <c r="EP64" s="151"/>
      <c r="EQ64" s="151"/>
      <c r="ER64" s="151"/>
      <c r="ES64" s="151"/>
      <c r="ET64" s="151"/>
      <c r="EU64" s="151"/>
      <c r="EV64" s="151"/>
      <c r="EW64" s="151"/>
      <c r="EX64" s="151"/>
      <c r="EY64" s="151"/>
      <c r="EZ64" s="151"/>
      <c r="FA64" s="151"/>
      <c r="FB64" s="151"/>
      <c r="FC64" s="151"/>
      <c r="FD64" s="151"/>
      <c r="FE64" s="151"/>
      <c r="FF64" s="151"/>
      <c r="FG64" s="151"/>
      <c r="FH64" s="151"/>
      <c r="FI64" s="151"/>
      <c r="FJ64" s="151"/>
      <c r="FK64" s="151"/>
      <c r="FL64" s="151"/>
      <c r="FM64" s="151"/>
      <c r="FN64" s="151"/>
      <c r="FO64" s="151"/>
      <c r="FP64" s="151"/>
      <c r="FQ64" s="151"/>
      <c r="FR64" s="151"/>
      <c r="FS64" s="151"/>
      <c r="FT64" s="151"/>
      <c r="FU64" s="151"/>
      <c r="FV64" s="151"/>
      <c r="FW64" s="151"/>
      <c r="FX64" s="151"/>
      <c r="FY64" s="151"/>
      <c r="FZ64" s="151"/>
      <c r="GA64" s="151"/>
      <c r="GB64" s="151"/>
      <c r="GC64" s="151"/>
      <c r="GD64" s="151"/>
      <c r="GE64" s="151"/>
      <c r="GF64" s="151"/>
      <c r="GG64" s="151"/>
      <c r="GH64" s="151"/>
      <c r="GI64" s="151"/>
      <c r="GJ64" s="151"/>
      <c r="GK64" s="151"/>
      <c r="GL64" s="151"/>
      <c r="GM64" s="151"/>
      <c r="GN64" s="151"/>
      <c r="GO64" s="151"/>
      <c r="GP64" s="151"/>
      <c r="GQ64" s="151"/>
      <c r="GR64" s="151"/>
      <c r="GS64" s="151"/>
      <c r="GT64" s="151"/>
      <c r="GU64" s="151"/>
      <c r="GV64" s="151"/>
      <c r="GW64" s="151"/>
      <c r="GX64" s="151"/>
      <c r="GY64" s="151"/>
      <c r="GZ64" s="151"/>
      <c r="HA64" s="151"/>
      <c r="HB64" s="151"/>
      <c r="HC64" s="151"/>
      <c r="HD64" s="151"/>
      <c r="HE64" s="151"/>
      <c r="HF64" s="151"/>
      <c r="HG64" s="151"/>
      <c r="HH64" s="151"/>
      <c r="HI64" s="151"/>
      <c r="HJ64" s="151"/>
      <c r="HK64" s="151"/>
      <c r="HL64" s="151"/>
      <c r="HM64" s="151"/>
      <c r="HN64" s="151"/>
      <c r="HO64" s="151"/>
      <c r="HP64" s="151"/>
      <c r="HQ64" s="151"/>
      <c r="HR64" s="151"/>
      <c r="HS64" s="151"/>
      <c r="HT64" s="151"/>
      <c r="HU64" s="151"/>
      <c r="HV64" s="151"/>
      <c r="HW64" s="151"/>
      <c r="HX64" s="151"/>
      <c r="HY64" s="151"/>
      <c r="HZ64" s="151"/>
      <c r="IA64" s="151"/>
      <c r="IB64" s="151"/>
      <c r="IC64" s="151"/>
      <c r="ID64" s="151"/>
      <c r="IE64" s="151"/>
      <c r="IF64" s="151"/>
      <c r="IG64" s="151"/>
      <c r="IH64" s="151"/>
      <c r="II64" s="151"/>
      <c r="IJ64" s="151"/>
      <c r="IK64" s="151"/>
      <c r="IL64" s="151"/>
      <c r="IM64" s="151"/>
      <c r="IN64" s="151"/>
      <c r="IO64" s="151"/>
      <c r="IP64" s="151"/>
      <c r="IQ64" s="151"/>
      <c r="IR64" s="151"/>
      <c r="IS64" s="151"/>
      <c r="IT64" s="151"/>
      <c r="IU64" s="151"/>
      <c r="IV64" s="151"/>
      <c r="IW64" s="151"/>
    </row>
    <row r="65" customFormat="false" ht="12.75" hidden="false" customHeight="false" outlineLevel="0" collapsed="false">
      <c r="A65" s="140"/>
      <c r="B65" s="165"/>
      <c r="C65" s="142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7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8"/>
      <c r="BD65" s="165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  <c r="BR65" s="169"/>
      <c r="BS65" s="169"/>
      <c r="BT65" s="169"/>
      <c r="BU65" s="169"/>
      <c r="BV65" s="169"/>
      <c r="BW65" s="169"/>
      <c r="BX65" s="169"/>
      <c r="BY65" s="169"/>
      <c r="BZ65" s="169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69"/>
      <c r="CL65" s="169"/>
      <c r="CM65" s="169"/>
      <c r="CN65" s="169"/>
      <c r="CO65" s="169"/>
      <c r="CP65" s="169"/>
      <c r="CQ65" s="169"/>
      <c r="CR65" s="169"/>
      <c r="CS65" s="169"/>
      <c r="CT65" s="169"/>
      <c r="CU65" s="169"/>
      <c r="CV65" s="169"/>
      <c r="CW65" s="169"/>
      <c r="CX65" s="169"/>
      <c r="CY65" s="169"/>
      <c r="CZ65" s="169"/>
      <c r="DA65" s="169"/>
      <c r="DB65" s="169"/>
      <c r="DC65" s="169"/>
      <c r="DD65" s="169"/>
      <c r="DE65" s="169"/>
      <c r="DF65" s="169"/>
      <c r="DG65" s="169"/>
      <c r="DH65" s="169"/>
      <c r="DI65" s="169"/>
      <c r="DJ65" s="169"/>
      <c r="DK65" s="169"/>
      <c r="DL65" s="169"/>
      <c r="DM65" s="169"/>
      <c r="DN65" s="169"/>
      <c r="DO65" s="169"/>
      <c r="DP65" s="169"/>
      <c r="DQ65" s="169"/>
      <c r="DR65" s="169"/>
      <c r="DS65" s="169"/>
      <c r="DT65" s="169"/>
      <c r="DU65" s="169"/>
      <c r="DV65" s="169"/>
      <c r="DW65" s="169"/>
      <c r="DX65" s="169"/>
      <c r="DY65" s="169"/>
      <c r="DZ65" s="169"/>
      <c r="EA65" s="169"/>
      <c r="EB65" s="169"/>
      <c r="EC65" s="169"/>
      <c r="ED65" s="169"/>
      <c r="EE65" s="169"/>
      <c r="EF65" s="169"/>
      <c r="EG65" s="169"/>
      <c r="EH65" s="169"/>
      <c r="EI65" s="169"/>
      <c r="EJ65" s="169"/>
      <c r="EK65" s="169"/>
      <c r="EL65" s="169"/>
      <c r="EM65" s="169"/>
      <c r="EN65" s="169"/>
      <c r="EO65" s="169"/>
      <c r="EP65" s="169"/>
      <c r="EQ65" s="169"/>
      <c r="ER65" s="169"/>
      <c r="ES65" s="169"/>
      <c r="ET65" s="169"/>
      <c r="EU65" s="169"/>
      <c r="EV65" s="169"/>
      <c r="EW65" s="169"/>
      <c r="EX65" s="169"/>
      <c r="EY65" s="169"/>
      <c r="EZ65" s="169"/>
      <c r="FA65" s="169"/>
      <c r="FB65" s="169"/>
      <c r="FC65" s="169"/>
      <c r="FD65" s="169"/>
      <c r="FE65" s="169"/>
      <c r="FF65" s="169"/>
      <c r="FG65" s="169"/>
      <c r="FH65" s="169"/>
      <c r="FI65" s="169"/>
      <c r="FJ65" s="169"/>
      <c r="FK65" s="169"/>
      <c r="FL65" s="169"/>
      <c r="FM65" s="169"/>
      <c r="FN65" s="169"/>
      <c r="FO65" s="169"/>
      <c r="FP65" s="169"/>
      <c r="FQ65" s="169"/>
      <c r="FR65" s="169"/>
      <c r="FS65" s="169"/>
      <c r="FT65" s="169"/>
      <c r="FU65" s="169"/>
      <c r="FV65" s="169"/>
      <c r="FW65" s="169"/>
      <c r="FX65" s="169"/>
      <c r="FY65" s="169"/>
      <c r="FZ65" s="169"/>
      <c r="GA65" s="169"/>
      <c r="GB65" s="169"/>
      <c r="GC65" s="169"/>
      <c r="GD65" s="169"/>
      <c r="GE65" s="169"/>
      <c r="GF65" s="169"/>
      <c r="GG65" s="169"/>
      <c r="GH65" s="169"/>
      <c r="GI65" s="169"/>
      <c r="GJ65" s="169"/>
      <c r="GK65" s="169"/>
      <c r="GL65" s="169"/>
      <c r="GM65" s="169"/>
      <c r="GN65" s="169"/>
      <c r="GO65" s="169"/>
      <c r="GP65" s="169"/>
      <c r="GQ65" s="169"/>
      <c r="GR65" s="169"/>
      <c r="GS65" s="169"/>
      <c r="GT65" s="169"/>
      <c r="GU65" s="169"/>
      <c r="GV65" s="169"/>
      <c r="GW65" s="169"/>
      <c r="GX65" s="169"/>
      <c r="GY65" s="169"/>
      <c r="GZ65" s="169"/>
      <c r="HA65" s="169"/>
      <c r="HB65" s="169"/>
      <c r="HC65" s="169"/>
      <c r="HD65" s="169"/>
      <c r="HE65" s="169"/>
      <c r="HF65" s="169"/>
      <c r="HG65" s="169"/>
      <c r="HH65" s="169"/>
      <c r="HI65" s="169"/>
      <c r="HJ65" s="169"/>
      <c r="HK65" s="169"/>
      <c r="HL65" s="169"/>
      <c r="HM65" s="169"/>
      <c r="HN65" s="169"/>
      <c r="HO65" s="169"/>
      <c r="HP65" s="169"/>
      <c r="HQ65" s="169"/>
      <c r="HR65" s="169"/>
      <c r="HS65" s="169"/>
      <c r="HT65" s="169"/>
      <c r="HU65" s="169"/>
      <c r="HV65" s="169"/>
      <c r="HW65" s="169"/>
      <c r="HX65" s="169"/>
      <c r="HY65" s="169"/>
      <c r="HZ65" s="169"/>
      <c r="IA65" s="169"/>
      <c r="IB65" s="169"/>
      <c r="IC65" s="169"/>
      <c r="ID65" s="169"/>
      <c r="IE65" s="169"/>
      <c r="IF65" s="169"/>
      <c r="IG65" s="169"/>
      <c r="IH65" s="169"/>
      <c r="II65" s="169"/>
      <c r="IJ65" s="169"/>
      <c r="IK65" s="169"/>
      <c r="IL65" s="169"/>
      <c r="IM65" s="169"/>
      <c r="IN65" s="169"/>
      <c r="IO65" s="169"/>
      <c r="IP65" s="169"/>
      <c r="IQ65" s="169"/>
      <c r="IR65" s="169"/>
      <c r="IS65" s="169"/>
      <c r="IT65" s="169"/>
      <c r="IU65" s="169"/>
      <c r="IV65" s="169"/>
      <c r="IW65" s="169"/>
    </row>
    <row r="66" customFormat="false" ht="12.75" hidden="false" customHeight="false" outlineLevel="0" collapsed="false">
      <c r="A66" s="140"/>
      <c r="B66" s="153" t="s">
        <v>143</v>
      </c>
      <c r="C66" s="154" t="n">
        <v>14.2</v>
      </c>
      <c r="D66" s="155" t="n">
        <f aca="false">+D62*$C66</f>
        <v>0</v>
      </c>
      <c r="E66" s="155" t="n">
        <f aca="false">+E62*$C66</f>
        <v>0</v>
      </c>
      <c r="F66" s="155" t="n">
        <f aca="false">+F62*$C66</f>
        <v>0</v>
      </c>
      <c r="G66" s="155" t="n">
        <f aca="false">+G62*$C66</f>
        <v>0</v>
      </c>
      <c r="H66" s="155" t="n">
        <f aca="false">+H62*$C66</f>
        <v>0</v>
      </c>
      <c r="I66" s="155" t="n">
        <f aca="false">+I62*$C66</f>
        <v>0</v>
      </c>
      <c r="J66" s="155" t="n">
        <f aca="false">+J62*$C66</f>
        <v>0</v>
      </c>
      <c r="K66" s="155" t="n">
        <f aca="false">+K62*$C66</f>
        <v>0</v>
      </c>
      <c r="L66" s="155" t="n">
        <f aca="false">+L62*$C66</f>
        <v>0</v>
      </c>
      <c r="M66" s="155" t="n">
        <f aca="false">+M62*$C66</f>
        <v>0</v>
      </c>
      <c r="N66" s="155" t="n">
        <f aca="false">+N62*$C66</f>
        <v>0.705773809523809</v>
      </c>
      <c r="O66" s="155" t="n">
        <f aca="false">+O62*$C66</f>
        <v>0.705773809523809</v>
      </c>
      <c r="P66" s="155" t="n">
        <f aca="false">+P62*$C66</f>
        <v>0.705773809523809</v>
      </c>
      <c r="Q66" s="155" t="n">
        <f aca="false">+Q62*$C66</f>
        <v>0.705773809523809</v>
      </c>
      <c r="R66" s="155" t="n">
        <f aca="false">+R62*$C66</f>
        <v>0.705773809523809</v>
      </c>
      <c r="S66" s="155" t="n">
        <f aca="false">+S62*$C66</f>
        <v>0.705773809523809</v>
      </c>
      <c r="T66" s="155" t="n">
        <f aca="false">+T62*$C66</f>
        <v>0.705773809523809</v>
      </c>
      <c r="U66" s="155" t="n">
        <f aca="false">+U62*$C66</f>
        <v>0.705773809523809</v>
      </c>
      <c r="V66" s="155" t="n">
        <f aca="false">+V62*$C66</f>
        <v>0.705773809523809</v>
      </c>
      <c r="W66" s="155" t="n">
        <f aca="false">+W62*$C66</f>
        <v>0.705773809523809</v>
      </c>
      <c r="X66" s="155" t="n">
        <f aca="false">+X62*$C66</f>
        <v>1.41601047619048</v>
      </c>
      <c r="Y66" s="155" t="n">
        <f aca="false">+Y62*$C66</f>
        <v>2.12624714285714</v>
      </c>
      <c r="Z66" s="155" t="n">
        <f aca="false">+Z62*$C66</f>
        <v>2.83648380952381</v>
      </c>
      <c r="AA66" s="155" t="n">
        <f aca="false">+AA62*$C66</f>
        <v>3.54672047619048</v>
      </c>
      <c r="AB66" s="155" t="n">
        <f aca="false">+AB62*$C66</f>
        <v>4.25695714285714</v>
      </c>
      <c r="AC66" s="155" t="n">
        <f aca="false">+AC62*$C66</f>
        <v>4.96719380952381</v>
      </c>
      <c r="AD66" s="155" t="n">
        <f aca="false">+AD62*$C66</f>
        <v>5.67743047619048</v>
      </c>
      <c r="AE66" s="155" t="n">
        <f aca="false">+AE62*$C66</f>
        <v>6.38766714285714</v>
      </c>
      <c r="AF66" s="155" t="n">
        <f aca="false">+AF62*$C66</f>
        <v>7.09790380952381</v>
      </c>
      <c r="AG66" s="156" t="n">
        <f aca="false">+AG62*$C66</f>
        <v>7.80814047619047</v>
      </c>
      <c r="AH66" s="155" t="n">
        <f aca="false">+AH62*$C66</f>
        <v>8.51837714285714</v>
      </c>
      <c r="AI66" s="155" t="n">
        <f aca="false">+AI62*$C66</f>
        <v>9.22861380952381</v>
      </c>
      <c r="AJ66" s="155" t="n">
        <f aca="false">+AJ62*$C66</f>
        <v>9.93885047619048</v>
      </c>
      <c r="AK66" s="155" t="n">
        <f aca="false">+AK62*$C66</f>
        <v>10.6490871428571</v>
      </c>
      <c r="AL66" s="155" t="n">
        <f aca="false">+AL62*$C66</f>
        <v>11.3593238095238</v>
      </c>
      <c r="AM66" s="155" t="n">
        <f aca="false">+AM62*$C66</f>
        <v>12.0695604761905</v>
      </c>
      <c r="AN66" s="155" t="n">
        <f aca="false">+AN62*$C66</f>
        <v>12.7797971428571</v>
      </c>
      <c r="AO66" s="155" t="n">
        <f aca="false">+AO62*$C66</f>
        <v>13.4900338095238</v>
      </c>
      <c r="AP66" s="155" t="n">
        <f aca="false">+AP62*$C66</f>
        <v>13.4900338095238</v>
      </c>
      <c r="AQ66" s="155" t="n">
        <f aca="false">+AQ62*$C66</f>
        <v>13.4900338095238</v>
      </c>
      <c r="AR66" s="155" t="n">
        <f aca="false">+AR62*$C66</f>
        <v>13.4900338095238</v>
      </c>
      <c r="AS66" s="155" t="n">
        <f aca="false">+AS62*$C66</f>
        <v>13.4900338095238</v>
      </c>
      <c r="AT66" s="155" t="n">
        <f aca="false">+AT62*$C66</f>
        <v>14.2000338095238</v>
      </c>
      <c r="AU66" s="155" t="n">
        <f aca="false">+AU62*$C66</f>
        <v>14.2000338095238</v>
      </c>
      <c r="AV66" s="155" t="n">
        <f aca="false">+AV62*$C66</f>
        <v>14.2000338095238</v>
      </c>
      <c r="AW66" s="155" t="n">
        <f aca="false">+AW62*$C66</f>
        <v>14.2000338095238</v>
      </c>
      <c r="AX66" s="155" t="n">
        <f aca="false">+AX62*$C66</f>
        <v>14.2000338095238</v>
      </c>
      <c r="AY66" s="155" t="n">
        <f aca="false">+AY62*$C66</f>
        <v>14.2000338095238</v>
      </c>
      <c r="AZ66" s="155" t="n">
        <f aca="false">+AZ62*$C66</f>
        <v>14.2000338095238</v>
      </c>
      <c r="BA66" s="155" t="n">
        <f aca="false">+BA62*$C66</f>
        <v>14.2000338095238</v>
      </c>
      <c r="BB66" s="155" t="n">
        <f aca="false">+BB62*$C66</f>
        <v>14.2000338095238</v>
      </c>
      <c r="BC66" s="157"/>
      <c r="BD66" s="158"/>
      <c r="BE66" s="158"/>
      <c r="BF66" s="158"/>
      <c r="BG66" s="158"/>
      <c r="BH66" s="158"/>
      <c r="BI66" s="158"/>
      <c r="BJ66" s="158"/>
      <c r="BK66" s="158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58"/>
      <c r="BW66" s="158"/>
      <c r="BX66" s="158"/>
      <c r="BY66" s="158"/>
      <c r="BZ66" s="158"/>
      <c r="CA66" s="158"/>
      <c r="CB66" s="158"/>
      <c r="CC66" s="158"/>
      <c r="CD66" s="158"/>
      <c r="CE66" s="158"/>
      <c r="CF66" s="158"/>
      <c r="CG66" s="158"/>
      <c r="CH66" s="158"/>
      <c r="CI66" s="158"/>
      <c r="CJ66" s="158"/>
      <c r="CK66" s="158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3"/>
      <c r="DC66" s="153"/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  <c r="DS66" s="153"/>
      <c r="DT66" s="153"/>
      <c r="DU66" s="153"/>
      <c r="DV66" s="153"/>
      <c r="DW66" s="153"/>
      <c r="DX66" s="153"/>
      <c r="DY66" s="153"/>
      <c r="DZ66" s="153"/>
      <c r="EA66" s="153"/>
      <c r="EB66" s="153"/>
      <c r="EC66" s="153"/>
      <c r="ED66" s="153"/>
      <c r="EE66" s="153"/>
      <c r="EF66" s="153"/>
      <c r="EG66" s="153"/>
      <c r="EH66" s="153"/>
      <c r="EI66" s="153"/>
      <c r="EJ66" s="153"/>
      <c r="EK66" s="153"/>
      <c r="EL66" s="153"/>
      <c r="EM66" s="153"/>
      <c r="EN66" s="153"/>
      <c r="EO66" s="153"/>
      <c r="EP66" s="153"/>
      <c r="EQ66" s="153"/>
      <c r="ER66" s="153"/>
      <c r="ES66" s="153"/>
      <c r="ET66" s="153"/>
      <c r="EU66" s="153"/>
      <c r="EV66" s="153"/>
      <c r="EW66" s="153"/>
      <c r="EX66" s="153"/>
      <c r="EY66" s="153"/>
      <c r="EZ66" s="153"/>
      <c r="FA66" s="153"/>
      <c r="FB66" s="153"/>
      <c r="FC66" s="153"/>
      <c r="FD66" s="153"/>
      <c r="FE66" s="153"/>
      <c r="FF66" s="153"/>
      <c r="FG66" s="153"/>
      <c r="FH66" s="153"/>
      <c r="FI66" s="153"/>
      <c r="FJ66" s="153"/>
      <c r="FK66" s="153"/>
      <c r="FL66" s="153"/>
      <c r="FM66" s="153"/>
      <c r="FN66" s="153"/>
      <c r="FO66" s="153"/>
      <c r="FP66" s="153"/>
      <c r="FQ66" s="153"/>
      <c r="FR66" s="153"/>
      <c r="FS66" s="153"/>
      <c r="FT66" s="153"/>
      <c r="FU66" s="153"/>
      <c r="FV66" s="153"/>
      <c r="FW66" s="153"/>
      <c r="FX66" s="153"/>
      <c r="FY66" s="153"/>
      <c r="FZ66" s="153"/>
      <c r="GA66" s="153"/>
      <c r="GB66" s="153"/>
      <c r="GC66" s="153"/>
      <c r="GD66" s="153"/>
      <c r="GE66" s="153"/>
      <c r="GF66" s="153"/>
      <c r="GG66" s="153"/>
      <c r="GH66" s="153"/>
      <c r="GI66" s="153"/>
      <c r="GJ66" s="153"/>
      <c r="GK66" s="153"/>
      <c r="GL66" s="153"/>
      <c r="GM66" s="153"/>
      <c r="GN66" s="153"/>
      <c r="GO66" s="153"/>
      <c r="GP66" s="153"/>
      <c r="GQ66" s="153"/>
      <c r="GR66" s="153"/>
      <c r="GS66" s="153"/>
      <c r="GT66" s="153"/>
      <c r="GU66" s="153"/>
      <c r="GV66" s="153"/>
      <c r="GW66" s="153"/>
      <c r="GX66" s="153"/>
      <c r="GY66" s="153"/>
      <c r="GZ66" s="153"/>
      <c r="HA66" s="153"/>
      <c r="HB66" s="153"/>
      <c r="HC66" s="153"/>
      <c r="HD66" s="153"/>
      <c r="HE66" s="153"/>
      <c r="HF66" s="153"/>
      <c r="HG66" s="153"/>
      <c r="HH66" s="153"/>
      <c r="HI66" s="153"/>
      <c r="HJ66" s="153"/>
      <c r="HK66" s="153"/>
      <c r="HL66" s="153"/>
      <c r="HM66" s="153"/>
      <c r="HN66" s="153"/>
      <c r="HO66" s="153"/>
      <c r="HP66" s="153"/>
      <c r="HQ66" s="153"/>
      <c r="HR66" s="153"/>
      <c r="HS66" s="153"/>
      <c r="HT66" s="153"/>
      <c r="HU66" s="153"/>
      <c r="HV66" s="153"/>
      <c r="HW66" s="153"/>
      <c r="HX66" s="153"/>
      <c r="HY66" s="153"/>
      <c r="HZ66" s="153"/>
      <c r="IA66" s="153"/>
      <c r="IB66" s="153"/>
      <c r="IC66" s="153"/>
      <c r="ID66" s="153"/>
      <c r="IE66" s="153"/>
      <c r="IF66" s="153"/>
      <c r="IG66" s="153"/>
      <c r="IH66" s="153"/>
      <c r="II66" s="153"/>
      <c r="IJ66" s="153"/>
      <c r="IK66" s="153"/>
      <c r="IL66" s="153"/>
      <c r="IM66" s="153"/>
      <c r="IN66" s="153"/>
      <c r="IO66" s="153"/>
      <c r="IP66" s="153"/>
      <c r="IQ66" s="153"/>
      <c r="IR66" s="153"/>
      <c r="IS66" s="153"/>
      <c r="IT66" s="153"/>
      <c r="IU66" s="153"/>
      <c r="IV66" s="153"/>
      <c r="IW66" s="153"/>
    </row>
    <row r="67" customFormat="false" ht="13.5" hidden="false" customHeight="false" outlineLevel="0" collapsed="false">
      <c r="A67" s="140"/>
      <c r="B67" s="159" t="s">
        <v>144</v>
      </c>
      <c r="C67" s="160" t="str">
        <f aca="false">+'Detail by Turbine'!B18</f>
        <v>Tentative</v>
      </c>
      <c r="D67" s="161" t="n">
        <f aca="false">+D64*$C66</f>
        <v>0</v>
      </c>
      <c r="E67" s="161" t="n">
        <f aca="false">+E64*$C66</f>
        <v>0</v>
      </c>
      <c r="F67" s="161" t="n">
        <f aca="false">+F64*$C66</f>
        <v>0</v>
      </c>
      <c r="G67" s="161" t="n">
        <f aca="false">+G64*$C66</f>
        <v>0</v>
      </c>
      <c r="H67" s="161" t="n">
        <f aca="false">+H64*$C66</f>
        <v>0</v>
      </c>
      <c r="I67" s="161" t="n">
        <f aca="false">+I64*$C66</f>
        <v>0</v>
      </c>
      <c r="J67" s="161" t="n">
        <f aca="false">+J64*$C66</f>
        <v>0</v>
      </c>
      <c r="K67" s="161" t="n">
        <f aca="false">+K64*$C66</f>
        <v>0</v>
      </c>
      <c r="L67" s="161" t="n">
        <f aca="false">+L64*$C66</f>
        <v>0</v>
      </c>
      <c r="M67" s="161" t="n">
        <f aca="false">+M64*$C66</f>
        <v>0</v>
      </c>
      <c r="N67" s="161" t="n">
        <f aca="false">+N64*$C66</f>
        <v>0.71</v>
      </c>
      <c r="O67" s="161" t="n">
        <f aca="false">+O64*$C66</f>
        <v>0.71</v>
      </c>
      <c r="P67" s="161" t="n">
        <f aca="false">+P64*$C66</f>
        <v>0.71</v>
      </c>
      <c r="Q67" s="161" t="n">
        <f aca="false">+Q64*$C66</f>
        <v>0.71</v>
      </c>
      <c r="R67" s="161" t="n">
        <f aca="false">+R64*$C66</f>
        <v>0.71</v>
      </c>
      <c r="S67" s="161" t="n">
        <f aca="false">+S64*$C66</f>
        <v>0.71</v>
      </c>
      <c r="T67" s="161" t="n">
        <f aca="false">+T64*$C66</f>
        <v>0.71</v>
      </c>
      <c r="U67" s="161" t="n">
        <f aca="false">+U64*$C66</f>
        <v>0.71</v>
      </c>
      <c r="V67" s="161" t="n">
        <f aca="false">+V64*$C66</f>
        <v>0.71</v>
      </c>
      <c r="W67" s="161" t="n">
        <f aca="false">+W64*$C66</f>
        <v>0.71</v>
      </c>
      <c r="X67" s="161" t="n">
        <f aca="false">+X64*$C66</f>
        <v>0.938777777777778</v>
      </c>
      <c r="Y67" s="161" t="n">
        <f aca="false">+Y64*$C66</f>
        <v>1.16755555555556</v>
      </c>
      <c r="Z67" s="161" t="n">
        <f aca="false">+Z64*$C66</f>
        <v>1.39633333333333</v>
      </c>
      <c r="AA67" s="161" t="n">
        <f aca="false">+AA64*$C66</f>
        <v>1.62511111111111</v>
      </c>
      <c r="AB67" s="161" t="n">
        <f aca="false">+AB64*$C66</f>
        <v>1.85388888888889</v>
      </c>
      <c r="AC67" s="161" t="n">
        <f aca="false">+AC64*$C66</f>
        <v>2.08266666666667</v>
      </c>
      <c r="AD67" s="161" t="n">
        <f aca="false">+AD64*$C66</f>
        <v>2.31144444444444</v>
      </c>
      <c r="AE67" s="161" t="n">
        <f aca="false">+AE64*$C66</f>
        <v>2.54022222222222</v>
      </c>
      <c r="AF67" s="161" t="n">
        <f aca="false">+AF64*$C66</f>
        <v>2.769</v>
      </c>
      <c r="AG67" s="162" t="n">
        <f aca="false">+AG64*$C66</f>
        <v>2.99777777777778</v>
      </c>
      <c r="AH67" s="161" t="n">
        <f aca="false">+AH64*$C66</f>
        <v>3.22655555555556</v>
      </c>
      <c r="AI67" s="161" t="n">
        <f aca="false">+AI64*$C66</f>
        <v>3.45533333333333</v>
      </c>
      <c r="AJ67" s="161" t="n">
        <f aca="false">+AJ64*$C66</f>
        <v>3.68411111111111</v>
      </c>
      <c r="AK67" s="161" t="n">
        <f aca="false">+AK64*$C66</f>
        <v>3.91288888888889</v>
      </c>
      <c r="AL67" s="161" t="n">
        <f aca="false">+AL64*$C66</f>
        <v>4.14166666666667</v>
      </c>
      <c r="AM67" s="161" t="n">
        <f aca="false">+AM64*$C66</f>
        <v>4.37044444444445</v>
      </c>
      <c r="AN67" s="161" t="n">
        <f aca="false">+AN64*$C66</f>
        <v>4.59922222222222</v>
      </c>
      <c r="AO67" s="161" t="n">
        <f aca="false">+AO64*$C66</f>
        <v>4.828</v>
      </c>
      <c r="AP67" s="161" t="n">
        <f aca="false">+AP64*$C66</f>
        <v>14.2</v>
      </c>
      <c r="AQ67" s="161" t="n">
        <f aca="false">+AQ64*$C66</f>
        <v>14.2</v>
      </c>
      <c r="AR67" s="161" t="n">
        <f aca="false">+AR64*$C66</f>
        <v>14.2</v>
      </c>
      <c r="AS67" s="161" t="n">
        <f aca="false">+AS64*$C66</f>
        <v>14.2</v>
      </c>
      <c r="AT67" s="161" t="n">
        <f aca="false">+AT64*$C66</f>
        <v>14.2</v>
      </c>
      <c r="AU67" s="161" t="n">
        <f aca="false">+AU64*$C66</f>
        <v>14.2</v>
      </c>
      <c r="AV67" s="161" t="n">
        <f aca="false">+AV64*$C66</f>
        <v>14.2</v>
      </c>
      <c r="AW67" s="161" t="n">
        <f aca="false">+AW64*$C66</f>
        <v>14.2</v>
      </c>
      <c r="AX67" s="161" t="n">
        <f aca="false">+AX64*$C66</f>
        <v>14.2</v>
      </c>
      <c r="AY67" s="161" t="n">
        <f aca="false">+AY64*$C66</f>
        <v>14.2</v>
      </c>
      <c r="AZ67" s="161" t="n">
        <f aca="false">+AZ64*$C66</f>
        <v>14.2</v>
      </c>
      <c r="BA67" s="161" t="n">
        <f aca="false">+BA64*$C66</f>
        <v>14.2</v>
      </c>
      <c r="BB67" s="161" t="n">
        <f aca="false">+BB64*$C66</f>
        <v>14.2</v>
      </c>
      <c r="BC67" s="163"/>
      <c r="BD67" s="164"/>
      <c r="BE67" s="164"/>
      <c r="BF67" s="164"/>
      <c r="BG67" s="164"/>
      <c r="BH67" s="164"/>
      <c r="BI67" s="164"/>
      <c r="BJ67" s="164"/>
      <c r="BK67" s="164"/>
      <c r="BL67" s="164"/>
      <c r="BM67" s="164"/>
      <c r="BN67" s="164"/>
      <c r="BO67" s="164"/>
      <c r="BP67" s="164"/>
      <c r="BQ67" s="164"/>
      <c r="BR67" s="164"/>
      <c r="BS67" s="164"/>
      <c r="BT67" s="164"/>
      <c r="BU67" s="164"/>
      <c r="BV67" s="164"/>
      <c r="BW67" s="164"/>
      <c r="BX67" s="164"/>
      <c r="BY67" s="164"/>
      <c r="BZ67" s="164"/>
      <c r="CA67" s="164"/>
      <c r="CB67" s="164"/>
      <c r="CC67" s="164"/>
      <c r="CD67" s="164"/>
      <c r="CE67" s="164"/>
      <c r="CF67" s="164"/>
      <c r="CG67" s="164"/>
      <c r="CH67" s="164"/>
      <c r="CI67" s="164"/>
      <c r="CJ67" s="164"/>
      <c r="CK67" s="164"/>
      <c r="CL67" s="159"/>
      <c r="CM67" s="159"/>
      <c r="CN67" s="159"/>
      <c r="CO67" s="159"/>
      <c r="CP67" s="159"/>
      <c r="CQ67" s="159"/>
      <c r="CR67" s="159"/>
      <c r="CS67" s="159"/>
      <c r="CT67" s="159"/>
      <c r="CU67" s="159"/>
      <c r="CV67" s="159"/>
      <c r="CW67" s="159"/>
      <c r="CX67" s="159"/>
      <c r="CY67" s="159"/>
      <c r="CZ67" s="159"/>
      <c r="DA67" s="159"/>
      <c r="DB67" s="159"/>
      <c r="DC67" s="159"/>
      <c r="DD67" s="159"/>
      <c r="DE67" s="159"/>
      <c r="DF67" s="159"/>
      <c r="DG67" s="159"/>
      <c r="DH67" s="159"/>
      <c r="DI67" s="159"/>
      <c r="DJ67" s="159"/>
      <c r="DK67" s="159"/>
      <c r="DL67" s="159"/>
      <c r="DM67" s="159"/>
      <c r="DN67" s="159"/>
      <c r="DO67" s="159"/>
      <c r="DP67" s="159"/>
      <c r="DQ67" s="159"/>
      <c r="DR67" s="159"/>
      <c r="DS67" s="159"/>
      <c r="DT67" s="159"/>
      <c r="DU67" s="159"/>
      <c r="DV67" s="159"/>
      <c r="DW67" s="159"/>
      <c r="DX67" s="159"/>
      <c r="DY67" s="159"/>
      <c r="DZ67" s="159"/>
      <c r="EA67" s="159"/>
      <c r="EB67" s="159"/>
      <c r="EC67" s="159"/>
      <c r="ED67" s="159"/>
      <c r="EE67" s="159"/>
      <c r="EF67" s="159"/>
      <c r="EG67" s="159"/>
      <c r="EH67" s="159"/>
      <c r="EI67" s="159"/>
      <c r="EJ67" s="159"/>
      <c r="EK67" s="159"/>
      <c r="EL67" s="159"/>
      <c r="EM67" s="159"/>
      <c r="EN67" s="159"/>
      <c r="EO67" s="159"/>
      <c r="EP67" s="159"/>
      <c r="EQ67" s="159"/>
      <c r="ER67" s="159"/>
      <c r="ES67" s="159"/>
      <c r="ET67" s="159"/>
      <c r="EU67" s="159"/>
      <c r="EV67" s="159"/>
      <c r="EW67" s="159"/>
      <c r="EX67" s="159"/>
      <c r="EY67" s="159"/>
      <c r="EZ67" s="159"/>
      <c r="FA67" s="159"/>
      <c r="FB67" s="159"/>
      <c r="FC67" s="159"/>
      <c r="FD67" s="159"/>
      <c r="FE67" s="159"/>
      <c r="FF67" s="159"/>
      <c r="FG67" s="159"/>
      <c r="FH67" s="159"/>
      <c r="FI67" s="159"/>
      <c r="FJ67" s="159"/>
      <c r="FK67" s="159"/>
      <c r="FL67" s="159"/>
      <c r="FM67" s="159"/>
      <c r="FN67" s="159"/>
      <c r="FO67" s="159"/>
      <c r="FP67" s="159"/>
      <c r="FQ67" s="159"/>
      <c r="FR67" s="159"/>
      <c r="FS67" s="159"/>
      <c r="FT67" s="159"/>
      <c r="FU67" s="159"/>
      <c r="FV67" s="159"/>
      <c r="FW67" s="159"/>
      <c r="FX67" s="159"/>
      <c r="FY67" s="159"/>
      <c r="FZ67" s="159"/>
      <c r="GA67" s="159"/>
      <c r="GB67" s="159"/>
      <c r="GC67" s="159"/>
      <c r="GD67" s="159"/>
      <c r="GE67" s="159"/>
      <c r="GF67" s="159"/>
      <c r="GG67" s="159"/>
      <c r="GH67" s="159"/>
      <c r="GI67" s="159"/>
      <c r="GJ67" s="159"/>
      <c r="GK67" s="159"/>
      <c r="GL67" s="159"/>
      <c r="GM67" s="159"/>
      <c r="GN67" s="159"/>
      <c r="GO67" s="159"/>
      <c r="GP67" s="159"/>
      <c r="GQ67" s="159"/>
      <c r="GR67" s="159"/>
      <c r="GS67" s="159"/>
      <c r="GT67" s="159"/>
      <c r="GU67" s="159"/>
      <c r="GV67" s="159"/>
      <c r="GW67" s="159"/>
      <c r="GX67" s="159"/>
      <c r="GY67" s="159"/>
      <c r="GZ67" s="159"/>
      <c r="HA67" s="159"/>
      <c r="HB67" s="159"/>
      <c r="HC67" s="159"/>
      <c r="HD67" s="159"/>
      <c r="HE67" s="159"/>
      <c r="HF67" s="159"/>
      <c r="HG67" s="159"/>
      <c r="HH67" s="159"/>
      <c r="HI67" s="159"/>
      <c r="HJ67" s="159"/>
      <c r="HK67" s="159"/>
      <c r="HL67" s="159"/>
      <c r="HM67" s="159"/>
      <c r="HN67" s="159"/>
      <c r="HO67" s="159"/>
      <c r="HP67" s="159"/>
      <c r="HQ67" s="159"/>
      <c r="HR67" s="159"/>
      <c r="HS67" s="159"/>
      <c r="HT67" s="159"/>
      <c r="HU67" s="159"/>
      <c r="HV67" s="159"/>
      <c r="HW67" s="159"/>
      <c r="HX67" s="159"/>
      <c r="HY67" s="159"/>
      <c r="HZ67" s="159"/>
      <c r="IA67" s="159"/>
      <c r="IB67" s="159"/>
      <c r="IC67" s="159"/>
      <c r="ID67" s="159"/>
      <c r="IE67" s="159"/>
      <c r="IF67" s="159"/>
      <c r="IG67" s="159"/>
      <c r="IH67" s="159"/>
      <c r="II67" s="159"/>
      <c r="IJ67" s="159"/>
      <c r="IK67" s="159"/>
      <c r="IL67" s="159"/>
      <c r="IM67" s="159"/>
      <c r="IN67" s="159"/>
      <c r="IO67" s="159"/>
      <c r="IP67" s="159"/>
      <c r="IQ67" s="159"/>
      <c r="IR67" s="159"/>
      <c r="IS67" s="159"/>
      <c r="IT67" s="159"/>
      <c r="IU67" s="159"/>
      <c r="IV67" s="159"/>
      <c r="IW67" s="159"/>
    </row>
    <row r="68" customFormat="false" ht="15" hidden="false" customHeight="true" outlineLevel="0" collapsed="false">
      <c r="A68" s="140" t="n">
        <f aca="false">+A60+1</f>
        <v>9</v>
      </c>
      <c r="B68" s="141" t="str">
        <f aca="false">+'Detail by Turbine'!G13</f>
        <v>7FA</v>
      </c>
      <c r="C68" s="142" t="str">
        <f aca="false">+'Detail by Turbine'!S13</f>
        <v>Columbia</v>
      </c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4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5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46"/>
      <c r="CM68" s="146"/>
      <c r="CN68" s="146"/>
      <c r="CO68" s="146"/>
      <c r="CP68" s="146"/>
      <c r="CQ68" s="146"/>
      <c r="CR68" s="146"/>
      <c r="CS68" s="146"/>
      <c r="CT68" s="146"/>
      <c r="CU68" s="146"/>
      <c r="CV68" s="146"/>
      <c r="CW68" s="146"/>
      <c r="CX68" s="146"/>
      <c r="CY68" s="146"/>
      <c r="CZ68" s="146"/>
      <c r="DA68" s="146"/>
      <c r="DB68" s="146"/>
      <c r="DC68" s="146"/>
      <c r="DD68" s="146"/>
      <c r="DE68" s="146"/>
      <c r="DF68" s="146"/>
      <c r="DG68" s="146"/>
      <c r="DH68" s="146"/>
      <c r="DI68" s="146"/>
      <c r="DJ68" s="146"/>
      <c r="DK68" s="146"/>
      <c r="DL68" s="146"/>
      <c r="DM68" s="146"/>
      <c r="DN68" s="146"/>
      <c r="DO68" s="146"/>
      <c r="DP68" s="146"/>
      <c r="DQ68" s="146"/>
      <c r="DR68" s="146"/>
      <c r="DS68" s="146"/>
      <c r="DT68" s="146"/>
      <c r="DU68" s="146"/>
      <c r="DV68" s="146"/>
      <c r="DW68" s="146"/>
      <c r="DX68" s="146"/>
      <c r="DY68" s="146"/>
      <c r="DZ68" s="146"/>
      <c r="EA68" s="146"/>
      <c r="EB68" s="146"/>
      <c r="EC68" s="146"/>
      <c r="ED68" s="146"/>
      <c r="EE68" s="146"/>
      <c r="EF68" s="146"/>
      <c r="EG68" s="146"/>
      <c r="EH68" s="146"/>
      <c r="EI68" s="146"/>
      <c r="EJ68" s="146"/>
      <c r="EK68" s="146"/>
      <c r="EL68" s="146"/>
      <c r="EM68" s="146"/>
      <c r="EN68" s="146"/>
      <c r="EO68" s="146"/>
      <c r="EP68" s="146"/>
      <c r="EQ68" s="146"/>
      <c r="ER68" s="146"/>
      <c r="ES68" s="146"/>
      <c r="ET68" s="146"/>
      <c r="EU68" s="146"/>
      <c r="EV68" s="146"/>
      <c r="EW68" s="146"/>
      <c r="EX68" s="146"/>
      <c r="EY68" s="146"/>
      <c r="EZ68" s="146"/>
      <c r="FA68" s="146"/>
      <c r="FB68" s="146"/>
      <c r="FC68" s="146"/>
      <c r="FD68" s="146"/>
      <c r="FE68" s="146"/>
      <c r="FF68" s="146"/>
      <c r="FG68" s="146"/>
      <c r="FH68" s="146"/>
      <c r="FI68" s="146"/>
      <c r="FJ68" s="146"/>
      <c r="FK68" s="146"/>
      <c r="FL68" s="146"/>
      <c r="FM68" s="146"/>
      <c r="FN68" s="146"/>
      <c r="FO68" s="146"/>
      <c r="FP68" s="146"/>
      <c r="FQ68" s="146"/>
      <c r="FR68" s="146"/>
      <c r="FS68" s="146"/>
      <c r="FT68" s="146"/>
      <c r="FU68" s="146"/>
      <c r="FV68" s="146"/>
      <c r="FW68" s="146"/>
      <c r="FX68" s="146"/>
      <c r="FY68" s="146"/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T68" s="146"/>
      <c r="GU68" s="146"/>
      <c r="GV68" s="146"/>
      <c r="GW68" s="146"/>
      <c r="GX68" s="146"/>
      <c r="GY68" s="146"/>
      <c r="GZ68" s="146"/>
      <c r="HA68" s="146"/>
      <c r="HB68" s="146"/>
      <c r="HC68" s="146"/>
      <c r="HD68" s="146"/>
      <c r="HE68" s="146"/>
      <c r="HF68" s="146"/>
      <c r="HG68" s="146"/>
      <c r="HH68" s="146"/>
      <c r="HI68" s="146"/>
      <c r="HJ68" s="146"/>
      <c r="HK68" s="146"/>
      <c r="HL68" s="146"/>
      <c r="HM68" s="146"/>
      <c r="HN68" s="146"/>
      <c r="HO68" s="146"/>
      <c r="HP68" s="146"/>
      <c r="HQ68" s="146"/>
      <c r="HR68" s="146"/>
      <c r="HS68" s="146"/>
      <c r="HT68" s="146"/>
      <c r="HU68" s="146"/>
      <c r="HV68" s="146"/>
      <c r="HW68" s="146"/>
      <c r="HX68" s="146"/>
      <c r="HY68" s="146"/>
      <c r="HZ68" s="146"/>
      <c r="IA68" s="146"/>
      <c r="IB68" s="146"/>
      <c r="IC68" s="146"/>
      <c r="ID68" s="146"/>
      <c r="IE68" s="146"/>
      <c r="IF68" s="146"/>
      <c r="IG68" s="146"/>
      <c r="IH68" s="146"/>
      <c r="II68" s="146"/>
      <c r="IJ68" s="146"/>
      <c r="IK68" s="146"/>
      <c r="IL68" s="146"/>
      <c r="IM68" s="146"/>
      <c r="IN68" s="146"/>
      <c r="IO68" s="146"/>
      <c r="IP68" s="146"/>
      <c r="IQ68" s="146"/>
      <c r="IR68" s="146"/>
      <c r="IS68" s="146"/>
      <c r="IT68" s="146"/>
      <c r="IU68" s="146"/>
      <c r="IV68" s="146"/>
      <c r="IW68" s="146"/>
    </row>
    <row r="69" customFormat="false" ht="12.75" hidden="false" customHeight="false" outlineLevel="0" collapsed="false">
      <c r="A69" s="140"/>
      <c r="B69" s="147" t="s">
        <v>139</v>
      </c>
      <c r="C69" s="142"/>
      <c r="D69" s="148" t="n">
        <v>0</v>
      </c>
      <c r="E69" s="148" t="n">
        <v>0</v>
      </c>
      <c r="F69" s="148" t="n">
        <v>0</v>
      </c>
      <c r="G69" s="148" t="n">
        <v>0</v>
      </c>
      <c r="H69" s="148" t="n">
        <v>0</v>
      </c>
      <c r="I69" s="148" t="n">
        <v>0</v>
      </c>
      <c r="J69" s="148" t="n">
        <v>0</v>
      </c>
      <c r="K69" s="148" t="n">
        <v>0</v>
      </c>
      <c r="L69" s="148" t="n">
        <v>0</v>
      </c>
      <c r="M69" s="148" t="n">
        <v>0</v>
      </c>
      <c r="N69" s="148" t="n">
        <v>0</v>
      </c>
      <c r="O69" s="148" t="n">
        <v>0</v>
      </c>
      <c r="P69" s="148" t="n">
        <v>0</v>
      </c>
      <c r="Q69" s="148" t="n">
        <v>0</v>
      </c>
      <c r="R69" s="148" t="n">
        <v>0</v>
      </c>
      <c r="S69" s="148" t="n">
        <v>0</v>
      </c>
      <c r="T69" s="148" t="n">
        <v>0</v>
      </c>
      <c r="U69" s="148" t="n">
        <v>0</v>
      </c>
      <c r="V69" s="148" t="n">
        <v>0</v>
      </c>
      <c r="W69" s="148" t="n">
        <v>0</v>
      </c>
      <c r="X69" s="148" t="n">
        <v>0</v>
      </c>
      <c r="Y69" s="148" t="n">
        <v>0</v>
      </c>
      <c r="Z69" s="148" t="n">
        <v>0</v>
      </c>
      <c r="AA69" s="148" t="n">
        <v>0</v>
      </c>
      <c r="AB69" s="148" t="n">
        <v>0</v>
      </c>
      <c r="AC69" s="148" t="n">
        <v>0</v>
      </c>
      <c r="AD69" s="148" t="n">
        <v>0</v>
      </c>
      <c r="AE69" s="148" t="n">
        <v>0</v>
      </c>
      <c r="AF69" s="148" t="n">
        <v>0.05</v>
      </c>
      <c r="AG69" s="149" t="n">
        <v>0.08</v>
      </c>
      <c r="AH69" s="148" t="n">
        <v>0.03</v>
      </c>
      <c r="AI69" s="148" t="n">
        <v>0.03</v>
      </c>
      <c r="AJ69" s="148" t="n">
        <v>0.03</v>
      </c>
      <c r="AK69" s="148" t="n">
        <v>0.03</v>
      </c>
      <c r="AL69" s="148" t="n">
        <v>0.03</v>
      </c>
      <c r="AM69" s="148" t="n">
        <v>0.03</v>
      </c>
      <c r="AN69" s="148" t="n">
        <v>0.03</v>
      </c>
      <c r="AO69" s="148" t="n">
        <v>0.03</v>
      </c>
      <c r="AP69" s="148" t="n">
        <v>0.03</v>
      </c>
      <c r="AQ69" s="148" t="n">
        <v>0.03</v>
      </c>
      <c r="AR69" s="148" t="n">
        <v>0.04</v>
      </c>
      <c r="AS69" s="148" t="n">
        <v>0.04</v>
      </c>
      <c r="AT69" s="148" t="n">
        <v>0.04</v>
      </c>
      <c r="AU69" s="148" t="n">
        <v>0.04</v>
      </c>
      <c r="AV69" s="148" t="n">
        <v>0.04</v>
      </c>
      <c r="AW69" s="148" t="n">
        <v>0.04</v>
      </c>
      <c r="AX69" s="148" t="n">
        <v>0.04</v>
      </c>
      <c r="AY69" s="148" t="n">
        <v>0.04</v>
      </c>
      <c r="AZ69" s="148" t="n">
        <v>0.2</v>
      </c>
      <c r="BA69" s="148" t="n">
        <v>0.05</v>
      </c>
      <c r="BB69" s="148" t="n">
        <v>0</v>
      </c>
      <c r="BC69" s="150" t="n">
        <f aca="false">SUM(D69:BB69)</f>
        <v>1</v>
      </c>
      <c r="BD69" s="147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1"/>
      <c r="BV69" s="151"/>
      <c r="BW69" s="151"/>
      <c r="BX69" s="151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1"/>
      <c r="CO69" s="151"/>
      <c r="CP69" s="151"/>
      <c r="CQ69" s="151"/>
      <c r="CR69" s="151"/>
      <c r="CS69" s="151"/>
      <c r="CT69" s="151"/>
      <c r="CU69" s="151"/>
      <c r="CV69" s="151"/>
      <c r="CW69" s="151"/>
      <c r="CX69" s="151"/>
      <c r="CY69" s="151"/>
      <c r="CZ69" s="151"/>
      <c r="DA69" s="151"/>
      <c r="DB69" s="151"/>
      <c r="DC69" s="151"/>
      <c r="DD69" s="151"/>
      <c r="DE69" s="151"/>
      <c r="DF69" s="151"/>
      <c r="DG69" s="151"/>
      <c r="DH69" s="151"/>
      <c r="DI69" s="151"/>
      <c r="DJ69" s="151"/>
      <c r="DK69" s="151"/>
      <c r="DL69" s="151"/>
      <c r="DM69" s="151"/>
      <c r="DN69" s="151"/>
      <c r="DO69" s="151"/>
      <c r="DP69" s="151"/>
      <c r="DQ69" s="151"/>
      <c r="DR69" s="151"/>
      <c r="DS69" s="151"/>
      <c r="DT69" s="151"/>
      <c r="DU69" s="151"/>
      <c r="DV69" s="151"/>
      <c r="DW69" s="151"/>
      <c r="DX69" s="151"/>
      <c r="DY69" s="151"/>
      <c r="DZ69" s="151"/>
      <c r="EA69" s="151"/>
      <c r="EB69" s="151"/>
      <c r="EC69" s="151"/>
      <c r="ED69" s="151"/>
      <c r="EE69" s="151"/>
      <c r="EF69" s="151"/>
      <c r="EG69" s="151"/>
      <c r="EH69" s="151"/>
      <c r="EI69" s="151"/>
      <c r="EJ69" s="151"/>
      <c r="EK69" s="151"/>
      <c r="EL69" s="151"/>
      <c r="EM69" s="151"/>
      <c r="EN69" s="151"/>
      <c r="EO69" s="151"/>
      <c r="EP69" s="151"/>
      <c r="EQ69" s="151"/>
      <c r="ER69" s="151"/>
      <c r="ES69" s="151"/>
      <c r="ET69" s="151"/>
      <c r="EU69" s="151"/>
      <c r="EV69" s="151"/>
      <c r="EW69" s="151"/>
      <c r="EX69" s="151"/>
      <c r="EY69" s="151"/>
      <c r="EZ69" s="151"/>
      <c r="FA69" s="151"/>
      <c r="FB69" s="151"/>
      <c r="FC69" s="151"/>
      <c r="FD69" s="151"/>
      <c r="FE69" s="151"/>
      <c r="FF69" s="151"/>
      <c r="FG69" s="151"/>
      <c r="FH69" s="151"/>
      <c r="FI69" s="151"/>
      <c r="FJ69" s="151"/>
      <c r="FK69" s="151"/>
      <c r="FL69" s="151"/>
      <c r="FM69" s="151"/>
      <c r="FN69" s="151"/>
      <c r="FO69" s="151"/>
      <c r="FP69" s="151"/>
      <c r="FQ69" s="151"/>
      <c r="FR69" s="151"/>
      <c r="FS69" s="151"/>
      <c r="FT69" s="151"/>
      <c r="FU69" s="151"/>
      <c r="FV69" s="151"/>
      <c r="FW69" s="151"/>
      <c r="FX69" s="151"/>
      <c r="FY69" s="151"/>
      <c r="FZ69" s="151"/>
      <c r="GA69" s="151"/>
      <c r="GB69" s="151"/>
      <c r="GC69" s="151"/>
      <c r="GD69" s="151"/>
      <c r="GE69" s="151"/>
      <c r="GF69" s="151"/>
      <c r="GG69" s="151"/>
      <c r="GH69" s="151"/>
      <c r="GI69" s="151"/>
      <c r="GJ69" s="151"/>
      <c r="GK69" s="151"/>
      <c r="GL69" s="151"/>
      <c r="GM69" s="151"/>
      <c r="GN69" s="151"/>
      <c r="GO69" s="151"/>
      <c r="GP69" s="151"/>
      <c r="GQ69" s="151"/>
      <c r="GR69" s="151"/>
      <c r="GS69" s="151"/>
      <c r="GT69" s="151"/>
      <c r="GU69" s="151"/>
      <c r="GV69" s="151"/>
      <c r="GW69" s="151"/>
      <c r="GX69" s="151"/>
      <c r="GY69" s="151"/>
      <c r="GZ69" s="151"/>
      <c r="HA69" s="151"/>
      <c r="HB69" s="151"/>
      <c r="HC69" s="151"/>
      <c r="HD69" s="151"/>
      <c r="HE69" s="151"/>
      <c r="HF69" s="151"/>
      <c r="HG69" s="151"/>
      <c r="HH69" s="151"/>
      <c r="HI69" s="151"/>
      <c r="HJ69" s="151"/>
      <c r="HK69" s="151"/>
      <c r="HL69" s="151"/>
      <c r="HM69" s="151"/>
      <c r="HN69" s="151"/>
      <c r="HO69" s="151"/>
      <c r="HP69" s="151"/>
      <c r="HQ69" s="151"/>
      <c r="HR69" s="151"/>
      <c r="HS69" s="151"/>
      <c r="HT69" s="151"/>
      <c r="HU69" s="151"/>
      <c r="HV69" s="151"/>
      <c r="HW69" s="151"/>
      <c r="HX69" s="151"/>
      <c r="HY69" s="151"/>
      <c r="HZ69" s="151"/>
      <c r="IA69" s="151"/>
      <c r="IB69" s="151"/>
      <c r="IC69" s="151"/>
      <c r="ID69" s="151"/>
      <c r="IE69" s="151"/>
      <c r="IF69" s="151"/>
      <c r="IG69" s="151"/>
      <c r="IH69" s="151"/>
      <c r="II69" s="151"/>
      <c r="IJ69" s="151"/>
      <c r="IK69" s="151"/>
      <c r="IL69" s="151"/>
      <c r="IM69" s="151"/>
      <c r="IN69" s="151"/>
      <c r="IO69" s="151"/>
      <c r="IP69" s="151"/>
      <c r="IQ69" s="151"/>
      <c r="IR69" s="151"/>
      <c r="IS69" s="151"/>
      <c r="IT69" s="151"/>
      <c r="IU69" s="151"/>
      <c r="IV69" s="151"/>
      <c r="IW69" s="151"/>
    </row>
    <row r="70" customFormat="false" ht="12.75" hidden="false" customHeight="false" outlineLevel="0" collapsed="false">
      <c r="A70" s="140"/>
      <c r="B70" s="147" t="s">
        <v>140</v>
      </c>
      <c r="C70" s="142"/>
      <c r="D70" s="148" t="n">
        <f aca="false">D69</f>
        <v>0</v>
      </c>
      <c r="E70" s="148" t="n">
        <f aca="false">+D70+E69</f>
        <v>0</v>
      </c>
      <c r="F70" s="148" t="n">
        <f aca="false">+E70+F69</f>
        <v>0</v>
      </c>
      <c r="G70" s="148" t="n">
        <f aca="false">+F70+G69</f>
        <v>0</v>
      </c>
      <c r="H70" s="148" t="n">
        <f aca="false">+G70+H69</f>
        <v>0</v>
      </c>
      <c r="I70" s="148" t="n">
        <f aca="false">+H70+I69</f>
        <v>0</v>
      </c>
      <c r="J70" s="148" t="n">
        <f aca="false">+I70+J69</f>
        <v>0</v>
      </c>
      <c r="K70" s="148" t="n">
        <f aca="false">+J70+K69</f>
        <v>0</v>
      </c>
      <c r="L70" s="148" t="n">
        <f aca="false">+K70+L69</f>
        <v>0</v>
      </c>
      <c r="M70" s="148" t="n">
        <f aca="false">+L70+M69</f>
        <v>0</v>
      </c>
      <c r="N70" s="148" t="n">
        <f aca="false">+M70+N69</f>
        <v>0</v>
      </c>
      <c r="O70" s="148" t="n">
        <f aca="false">+N70+O69</f>
        <v>0</v>
      </c>
      <c r="P70" s="148" t="n">
        <f aca="false">+O70+P69</f>
        <v>0</v>
      </c>
      <c r="Q70" s="148" t="n">
        <f aca="false">+P70+Q69</f>
        <v>0</v>
      </c>
      <c r="R70" s="148" t="n">
        <f aca="false">+Q70+R69</f>
        <v>0</v>
      </c>
      <c r="S70" s="148" t="n">
        <f aca="false">+R70+S69</f>
        <v>0</v>
      </c>
      <c r="T70" s="148" t="n">
        <f aca="false">+S70+T69</f>
        <v>0</v>
      </c>
      <c r="U70" s="148" t="n">
        <f aca="false">+T70+U69</f>
        <v>0</v>
      </c>
      <c r="V70" s="148" t="n">
        <f aca="false">+U70+V69</f>
        <v>0</v>
      </c>
      <c r="W70" s="148" t="n">
        <f aca="false">+V70+W69</f>
        <v>0</v>
      </c>
      <c r="X70" s="148" t="n">
        <f aca="false">+W70+X69</f>
        <v>0</v>
      </c>
      <c r="Y70" s="148" t="n">
        <f aca="false">+X70+Y69</f>
        <v>0</v>
      </c>
      <c r="Z70" s="148" t="n">
        <f aca="false">+Y70+Z69</f>
        <v>0</v>
      </c>
      <c r="AA70" s="148" t="n">
        <f aca="false">+Z70+AA69</f>
        <v>0</v>
      </c>
      <c r="AB70" s="148" t="n">
        <f aca="false">+AA70+AB69</f>
        <v>0</v>
      </c>
      <c r="AC70" s="148" t="n">
        <f aca="false">+AB70+AC69</f>
        <v>0</v>
      </c>
      <c r="AD70" s="148" t="n">
        <f aca="false">+AC70+AD69</f>
        <v>0</v>
      </c>
      <c r="AE70" s="148" t="n">
        <f aca="false">+AD70+AE69</f>
        <v>0</v>
      </c>
      <c r="AF70" s="148" t="n">
        <f aca="false">+AE70+AF69</f>
        <v>0.05</v>
      </c>
      <c r="AG70" s="149" t="n">
        <f aca="false">+AF70+AG69</f>
        <v>0.13</v>
      </c>
      <c r="AH70" s="148" t="n">
        <f aca="false">+AG70+AH69</f>
        <v>0.16</v>
      </c>
      <c r="AI70" s="148" t="n">
        <f aca="false">+AH70+AI69</f>
        <v>0.19</v>
      </c>
      <c r="AJ70" s="148" t="n">
        <f aca="false">+AI70+AJ69</f>
        <v>0.22</v>
      </c>
      <c r="AK70" s="148" t="n">
        <f aca="false">+AJ70+AK69</f>
        <v>0.25</v>
      </c>
      <c r="AL70" s="148" t="n">
        <f aca="false">+AK70+AL69</f>
        <v>0.28</v>
      </c>
      <c r="AM70" s="148" t="n">
        <f aca="false">+AL70+AM69</f>
        <v>0.31</v>
      </c>
      <c r="AN70" s="148" t="n">
        <f aca="false">+AM70+AN69</f>
        <v>0.34</v>
      </c>
      <c r="AO70" s="148" t="n">
        <f aca="false">+AN70+AO69</f>
        <v>0.37</v>
      </c>
      <c r="AP70" s="148" t="n">
        <f aca="false">+AO70+AP69</f>
        <v>0.4</v>
      </c>
      <c r="AQ70" s="148" t="n">
        <f aca="false">+AP70+AQ69</f>
        <v>0.43</v>
      </c>
      <c r="AR70" s="148" t="n">
        <f aca="false">+AQ70+AR69</f>
        <v>0.47</v>
      </c>
      <c r="AS70" s="148" t="n">
        <f aca="false">+AR70+AS69</f>
        <v>0.51</v>
      </c>
      <c r="AT70" s="148" t="n">
        <f aca="false">+AS70+AT69</f>
        <v>0.55</v>
      </c>
      <c r="AU70" s="148" t="n">
        <f aca="false">+AT70+AU69</f>
        <v>0.59</v>
      </c>
      <c r="AV70" s="148" t="n">
        <f aca="false">+AU70+AV69</f>
        <v>0.63</v>
      </c>
      <c r="AW70" s="148" t="n">
        <f aca="false">+AV70+AW69</f>
        <v>0.67</v>
      </c>
      <c r="AX70" s="148" t="n">
        <f aca="false">+AW70+AX69</f>
        <v>0.71</v>
      </c>
      <c r="AY70" s="148" t="n">
        <f aca="false">+AX70+AY69</f>
        <v>0.75</v>
      </c>
      <c r="AZ70" s="148" t="n">
        <f aca="false">+AY70+AZ69</f>
        <v>0.95</v>
      </c>
      <c r="BA70" s="148" t="n">
        <f aca="false">+AZ70+BA69</f>
        <v>1</v>
      </c>
      <c r="BB70" s="148" t="n">
        <f aca="false">+BA70+BB69</f>
        <v>1</v>
      </c>
      <c r="BC70" s="150"/>
      <c r="BD70" s="147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1"/>
      <c r="CC70" s="151"/>
      <c r="CD70" s="151"/>
      <c r="CE70" s="151"/>
      <c r="CF70" s="151"/>
      <c r="CG70" s="151"/>
      <c r="CH70" s="151"/>
      <c r="CI70" s="151"/>
      <c r="CJ70" s="151"/>
      <c r="CK70" s="151"/>
      <c r="CL70" s="151"/>
      <c r="CM70" s="151"/>
      <c r="CN70" s="151"/>
      <c r="CO70" s="151"/>
      <c r="CP70" s="151"/>
      <c r="CQ70" s="151"/>
      <c r="CR70" s="151"/>
      <c r="CS70" s="151"/>
      <c r="CT70" s="151"/>
      <c r="CU70" s="151"/>
      <c r="CV70" s="151"/>
      <c r="CW70" s="151"/>
      <c r="CX70" s="151"/>
      <c r="CY70" s="151"/>
      <c r="CZ70" s="151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  <c r="DO70" s="151"/>
      <c r="DP70" s="151"/>
      <c r="DQ70" s="151"/>
      <c r="DR70" s="151"/>
      <c r="DS70" s="151"/>
      <c r="DT70" s="151"/>
      <c r="DU70" s="151"/>
      <c r="DV70" s="151"/>
      <c r="DW70" s="151"/>
      <c r="DX70" s="151"/>
      <c r="DY70" s="151"/>
      <c r="DZ70" s="151"/>
      <c r="EA70" s="151"/>
      <c r="EB70" s="151"/>
      <c r="EC70" s="151"/>
      <c r="ED70" s="151"/>
      <c r="EE70" s="151"/>
      <c r="EF70" s="151"/>
      <c r="EG70" s="151"/>
      <c r="EH70" s="151"/>
      <c r="EI70" s="151"/>
      <c r="EJ70" s="151"/>
      <c r="EK70" s="151"/>
      <c r="EL70" s="151"/>
      <c r="EM70" s="151"/>
      <c r="EN70" s="151"/>
      <c r="EO70" s="151"/>
      <c r="EP70" s="151"/>
      <c r="EQ70" s="151"/>
      <c r="ER70" s="151"/>
      <c r="ES70" s="151"/>
      <c r="ET70" s="151"/>
      <c r="EU70" s="151"/>
      <c r="EV70" s="151"/>
      <c r="EW70" s="151"/>
      <c r="EX70" s="151"/>
      <c r="EY70" s="151"/>
      <c r="EZ70" s="151"/>
      <c r="FA70" s="151"/>
      <c r="FB70" s="151"/>
      <c r="FC70" s="151"/>
      <c r="FD70" s="151"/>
      <c r="FE70" s="151"/>
      <c r="FF70" s="151"/>
      <c r="FG70" s="151"/>
      <c r="FH70" s="151"/>
      <c r="FI70" s="151"/>
      <c r="FJ70" s="151"/>
      <c r="FK70" s="151"/>
      <c r="FL70" s="151"/>
      <c r="FM70" s="151"/>
      <c r="FN70" s="151"/>
      <c r="FO70" s="151"/>
      <c r="FP70" s="151"/>
      <c r="FQ70" s="151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51"/>
      <c r="GE70" s="151"/>
      <c r="GF70" s="151"/>
      <c r="GG70" s="151"/>
      <c r="GH70" s="151"/>
      <c r="GI70" s="151"/>
      <c r="GJ70" s="151"/>
      <c r="GK70" s="151"/>
      <c r="GL70" s="151"/>
      <c r="GM70" s="151"/>
      <c r="GN70" s="151"/>
      <c r="GO70" s="151"/>
      <c r="GP70" s="151"/>
      <c r="GQ70" s="151"/>
      <c r="GR70" s="151"/>
      <c r="GS70" s="151"/>
      <c r="GT70" s="151"/>
      <c r="GU70" s="151"/>
      <c r="GV70" s="151"/>
      <c r="GW70" s="151"/>
      <c r="GX70" s="151"/>
      <c r="GY70" s="151"/>
      <c r="GZ70" s="151"/>
      <c r="HA70" s="151"/>
      <c r="HB70" s="151"/>
      <c r="HC70" s="151"/>
      <c r="HD70" s="151"/>
      <c r="HE70" s="151"/>
      <c r="HF70" s="151"/>
      <c r="HG70" s="151"/>
      <c r="HH70" s="151"/>
      <c r="HI70" s="151"/>
      <c r="HJ70" s="151"/>
      <c r="HK70" s="151"/>
      <c r="HL70" s="151"/>
      <c r="HM70" s="151"/>
      <c r="HN70" s="151"/>
      <c r="HO70" s="151"/>
      <c r="HP70" s="151"/>
      <c r="HQ70" s="151"/>
      <c r="HR70" s="151"/>
      <c r="HS70" s="151"/>
      <c r="HT70" s="151"/>
      <c r="HU70" s="151"/>
      <c r="HV70" s="151"/>
      <c r="HW70" s="151"/>
      <c r="HX70" s="151"/>
      <c r="HY70" s="151"/>
      <c r="HZ70" s="151"/>
      <c r="IA70" s="151"/>
      <c r="IB70" s="151"/>
      <c r="IC70" s="151"/>
      <c r="ID70" s="151"/>
      <c r="IE70" s="151"/>
      <c r="IF70" s="151"/>
      <c r="IG70" s="151"/>
      <c r="IH70" s="151"/>
      <c r="II70" s="151"/>
      <c r="IJ70" s="151"/>
      <c r="IK70" s="151"/>
      <c r="IL70" s="151"/>
      <c r="IM70" s="151"/>
      <c r="IN70" s="151"/>
      <c r="IO70" s="151"/>
      <c r="IP70" s="151"/>
      <c r="IQ70" s="151"/>
      <c r="IR70" s="151"/>
      <c r="IS70" s="151"/>
      <c r="IT70" s="151"/>
      <c r="IU70" s="151"/>
      <c r="IV70" s="151"/>
      <c r="IW70" s="151"/>
    </row>
    <row r="71" customFormat="false" ht="12.75" hidden="false" customHeight="false" outlineLevel="0" collapsed="false">
      <c r="A71" s="140"/>
      <c r="B71" s="147" t="s">
        <v>141</v>
      </c>
      <c r="C71" s="142"/>
      <c r="D71" s="148" t="n">
        <v>0</v>
      </c>
      <c r="E71" s="148" t="n">
        <v>0</v>
      </c>
      <c r="F71" s="148" t="n">
        <v>0</v>
      </c>
      <c r="G71" s="148" t="n">
        <v>0</v>
      </c>
      <c r="H71" s="148" t="n">
        <v>0</v>
      </c>
      <c r="I71" s="148" t="n">
        <v>0</v>
      </c>
      <c r="J71" s="148" t="n">
        <v>0</v>
      </c>
      <c r="K71" s="148" t="n">
        <v>0</v>
      </c>
      <c r="L71" s="148" t="n">
        <v>0</v>
      </c>
      <c r="M71" s="148" t="n">
        <v>0</v>
      </c>
      <c r="N71" s="148" t="n">
        <v>0</v>
      </c>
      <c r="O71" s="148" t="n">
        <v>0</v>
      </c>
      <c r="P71" s="148" t="n">
        <v>0</v>
      </c>
      <c r="Q71" s="148" t="n">
        <v>0</v>
      </c>
      <c r="R71" s="148" t="n">
        <v>0</v>
      </c>
      <c r="S71" s="148" t="n">
        <v>0</v>
      </c>
      <c r="T71" s="148" t="n">
        <v>0</v>
      </c>
      <c r="U71" s="148" t="n">
        <v>0</v>
      </c>
      <c r="V71" s="148" t="n">
        <v>0</v>
      </c>
      <c r="W71" s="148" t="n">
        <f aca="false">W72-V72</f>
        <v>0</v>
      </c>
      <c r="X71" s="148" t="n">
        <f aca="false">X72-W72</f>
        <v>0</v>
      </c>
      <c r="Y71" s="148" t="n">
        <f aca="false">Y72-X72</f>
        <v>0</v>
      </c>
      <c r="Z71" s="148" t="n">
        <f aca="false">Z72-Y72</f>
        <v>0</v>
      </c>
      <c r="AA71" s="148" t="n">
        <f aca="false">AA72-Z72</f>
        <v>0</v>
      </c>
      <c r="AB71" s="148" t="n">
        <f aca="false">AB72-AA72</f>
        <v>0</v>
      </c>
      <c r="AC71" s="148" t="n">
        <f aca="false">AC72-AB72</f>
        <v>0</v>
      </c>
      <c r="AD71" s="148" t="n">
        <f aca="false">AD72-AC72</f>
        <v>0</v>
      </c>
      <c r="AE71" s="148" t="n">
        <f aca="false">AE72-AD72</f>
        <v>0</v>
      </c>
      <c r="AF71" s="148" t="n">
        <f aca="false">AF72-AE72</f>
        <v>0.1</v>
      </c>
      <c r="AG71" s="149" t="n">
        <f aca="false">AG72-AF72</f>
        <v>0</v>
      </c>
      <c r="AH71" s="148" t="n">
        <f aca="false">AH72-AG72</f>
        <v>0.02</v>
      </c>
      <c r="AI71" s="148" t="n">
        <f aca="false">AI72-AH72</f>
        <v>0.02</v>
      </c>
      <c r="AJ71" s="148" t="n">
        <f aca="false">AJ72-AI72</f>
        <v>0.02</v>
      </c>
      <c r="AK71" s="148" t="n">
        <f aca="false">AK72-AJ72</f>
        <v>0.02</v>
      </c>
      <c r="AL71" s="148" t="n">
        <f aca="false">AL72-AK72</f>
        <v>0.02</v>
      </c>
      <c r="AM71" s="148" t="n">
        <f aca="false">AM72-AL72</f>
        <v>0.02</v>
      </c>
      <c r="AN71" s="148" t="n">
        <f aca="false">AN72-AM72</f>
        <v>0.02</v>
      </c>
      <c r="AO71" s="148" t="n">
        <f aca="false">AO72-AN72</f>
        <v>0.02</v>
      </c>
      <c r="AP71" s="148" t="n">
        <f aca="false">AP72-AO72</f>
        <v>0.02</v>
      </c>
      <c r="AQ71" s="148" t="n">
        <f aca="false">AQ72-AP72</f>
        <v>0.02</v>
      </c>
      <c r="AR71" s="148" t="n">
        <f aca="false">AR72-AQ72</f>
        <v>0.02</v>
      </c>
      <c r="AS71" s="148" t="n">
        <f aca="false">AS72-AR72</f>
        <v>0.02</v>
      </c>
      <c r="AT71" s="148" t="n">
        <f aca="false">AT72-AS72</f>
        <v>0.02</v>
      </c>
      <c r="AU71" s="148" t="n">
        <f aca="false">AU72-AT72</f>
        <v>0.02</v>
      </c>
      <c r="AV71" s="148" t="n">
        <f aca="false">AV72-AU72</f>
        <v>0.02</v>
      </c>
      <c r="AW71" s="148" t="n">
        <f aca="false">AW72-AV72</f>
        <v>0</v>
      </c>
      <c r="AX71" s="148" t="n">
        <f aca="false">AX72-AW72</f>
        <v>0</v>
      </c>
      <c r="AY71" s="148" t="n">
        <f aca="false">AY72-AX72</f>
        <v>0</v>
      </c>
      <c r="AZ71" s="148" t="n">
        <f aca="false">AZ72-AY72</f>
        <v>0</v>
      </c>
      <c r="BA71" s="148" t="n">
        <f aca="false">BA72-AZ72</f>
        <v>0</v>
      </c>
      <c r="BB71" s="148" t="n">
        <f aca="false">BB72-BA72</f>
        <v>0.6</v>
      </c>
      <c r="BC71" s="150" t="n">
        <f aca="false">SUM(D71:BB71)</f>
        <v>1</v>
      </c>
      <c r="BD71" s="147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1"/>
      <c r="BQ71" s="151"/>
      <c r="BR71" s="151"/>
      <c r="BS71" s="151"/>
      <c r="BT71" s="151"/>
      <c r="BU71" s="151"/>
      <c r="BV71" s="151"/>
      <c r="BW71" s="151"/>
      <c r="BX71" s="151"/>
      <c r="BY71" s="151"/>
      <c r="BZ71" s="151"/>
      <c r="CA71" s="151"/>
      <c r="CB71" s="151"/>
      <c r="CC71" s="151"/>
      <c r="CD71" s="151"/>
      <c r="CE71" s="151"/>
      <c r="CF71" s="151"/>
      <c r="CG71" s="151"/>
      <c r="CH71" s="151"/>
      <c r="CI71" s="151"/>
      <c r="CJ71" s="151"/>
      <c r="CK71" s="151"/>
      <c r="CL71" s="151"/>
      <c r="CM71" s="151"/>
      <c r="CN71" s="151"/>
      <c r="CO71" s="151"/>
      <c r="CP71" s="151"/>
      <c r="CQ71" s="151"/>
      <c r="CR71" s="151"/>
      <c r="CS71" s="151"/>
      <c r="CT71" s="151"/>
      <c r="CU71" s="151"/>
      <c r="CV71" s="151"/>
      <c r="CW71" s="151"/>
      <c r="CX71" s="151"/>
      <c r="CY71" s="151"/>
      <c r="CZ71" s="151"/>
      <c r="DA71" s="151"/>
      <c r="DB71" s="151"/>
      <c r="DC71" s="151"/>
      <c r="DD71" s="151"/>
      <c r="DE71" s="151"/>
      <c r="DF71" s="151"/>
      <c r="DG71" s="151"/>
      <c r="DH71" s="151"/>
      <c r="DI71" s="151"/>
      <c r="DJ71" s="151"/>
      <c r="DK71" s="151"/>
      <c r="DL71" s="151"/>
      <c r="DM71" s="151"/>
      <c r="DN71" s="151"/>
      <c r="DO71" s="151"/>
      <c r="DP71" s="151"/>
      <c r="DQ71" s="151"/>
      <c r="DR71" s="151"/>
      <c r="DS71" s="151"/>
      <c r="DT71" s="151"/>
      <c r="DU71" s="151"/>
      <c r="DV71" s="151"/>
      <c r="DW71" s="151"/>
      <c r="DX71" s="151"/>
      <c r="DY71" s="151"/>
      <c r="DZ71" s="151"/>
      <c r="EA71" s="151"/>
      <c r="EB71" s="151"/>
      <c r="EC71" s="151"/>
      <c r="ED71" s="151"/>
      <c r="EE71" s="151"/>
      <c r="EF71" s="151"/>
      <c r="EG71" s="151"/>
      <c r="EH71" s="151"/>
      <c r="EI71" s="151"/>
      <c r="EJ71" s="151"/>
      <c r="EK71" s="151"/>
      <c r="EL71" s="151"/>
      <c r="EM71" s="151"/>
      <c r="EN71" s="151"/>
      <c r="EO71" s="151"/>
      <c r="EP71" s="151"/>
      <c r="EQ71" s="151"/>
      <c r="ER71" s="151"/>
      <c r="ES71" s="151"/>
      <c r="ET71" s="151"/>
      <c r="EU71" s="151"/>
      <c r="EV71" s="151"/>
      <c r="EW71" s="151"/>
      <c r="EX71" s="151"/>
      <c r="EY71" s="151"/>
      <c r="EZ71" s="151"/>
      <c r="FA71" s="151"/>
      <c r="FB71" s="151"/>
      <c r="FC71" s="151"/>
      <c r="FD71" s="151"/>
      <c r="FE71" s="151"/>
      <c r="FF71" s="151"/>
      <c r="FG71" s="151"/>
      <c r="FH71" s="151"/>
      <c r="FI71" s="151"/>
      <c r="FJ71" s="151"/>
      <c r="FK71" s="151"/>
      <c r="FL71" s="151"/>
      <c r="FM71" s="151"/>
      <c r="FN71" s="151"/>
      <c r="FO71" s="151"/>
      <c r="FP71" s="151"/>
      <c r="FQ71" s="151"/>
      <c r="FR71" s="151"/>
      <c r="FS71" s="151"/>
      <c r="FT71" s="151"/>
      <c r="FU71" s="151"/>
      <c r="FV71" s="151"/>
      <c r="FW71" s="151"/>
      <c r="FX71" s="151"/>
      <c r="FY71" s="151"/>
      <c r="FZ71" s="151"/>
      <c r="GA71" s="151"/>
      <c r="GB71" s="151"/>
      <c r="GC71" s="151"/>
      <c r="GD71" s="151"/>
      <c r="GE71" s="151"/>
      <c r="GF71" s="151"/>
      <c r="GG71" s="151"/>
      <c r="GH71" s="151"/>
      <c r="GI71" s="151"/>
      <c r="GJ71" s="151"/>
      <c r="GK71" s="151"/>
      <c r="GL71" s="151"/>
      <c r="GM71" s="151"/>
      <c r="GN71" s="151"/>
      <c r="GO71" s="151"/>
      <c r="GP71" s="151"/>
      <c r="GQ71" s="151"/>
      <c r="GR71" s="151"/>
      <c r="GS71" s="151"/>
      <c r="GT71" s="151"/>
      <c r="GU71" s="151"/>
      <c r="GV71" s="151"/>
      <c r="GW71" s="151"/>
      <c r="GX71" s="151"/>
      <c r="GY71" s="151"/>
      <c r="GZ71" s="151"/>
      <c r="HA71" s="151"/>
      <c r="HB71" s="151"/>
      <c r="HC71" s="151"/>
      <c r="HD71" s="151"/>
      <c r="HE71" s="151"/>
      <c r="HF71" s="151"/>
      <c r="HG71" s="151"/>
      <c r="HH71" s="151"/>
      <c r="HI71" s="151"/>
      <c r="HJ71" s="151"/>
      <c r="HK71" s="151"/>
      <c r="HL71" s="151"/>
      <c r="HM71" s="151"/>
      <c r="HN71" s="151"/>
      <c r="HO71" s="151"/>
      <c r="HP71" s="151"/>
      <c r="HQ71" s="151"/>
      <c r="HR71" s="151"/>
      <c r="HS71" s="151"/>
      <c r="HT71" s="151"/>
      <c r="HU71" s="151"/>
      <c r="HV71" s="151"/>
      <c r="HW71" s="151"/>
      <c r="HX71" s="151"/>
      <c r="HY71" s="151"/>
      <c r="HZ71" s="151"/>
      <c r="IA71" s="151"/>
      <c r="IB71" s="151"/>
      <c r="IC71" s="151"/>
      <c r="ID71" s="151"/>
      <c r="IE71" s="151"/>
      <c r="IF71" s="151"/>
      <c r="IG71" s="151"/>
      <c r="IH71" s="151"/>
      <c r="II71" s="151"/>
      <c r="IJ71" s="151"/>
      <c r="IK71" s="151"/>
      <c r="IL71" s="151"/>
      <c r="IM71" s="151"/>
      <c r="IN71" s="151"/>
      <c r="IO71" s="151"/>
      <c r="IP71" s="151"/>
      <c r="IQ71" s="151"/>
      <c r="IR71" s="151"/>
      <c r="IS71" s="151"/>
      <c r="IT71" s="151"/>
      <c r="IU71" s="151"/>
      <c r="IV71" s="151"/>
      <c r="IW71" s="151"/>
    </row>
    <row r="72" customFormat="false" ht="12.75" hidden="false" customHeight="false" outlineLevel="0" collapsed="false">
      <c r="A72" s="140"/>
      <c r="B72" s="147" t="s">
        <v>142</v>
      </c>
      <c r="C72" s="142"/>
      <c r="D72" s="148" t="n">
        <f aca="false">D71</f>
        <v>0</v>
      </c>
      <c r="E72" s="148" t="n">
        <f aca="false">+D72+E71</f>
        <v>0</v>
      </c>
      <c r="F72" s="148" t="n">
        <f aca="false">+E72+F71</f>
        <v>0</v>
      </c>
      <c r="G72" s="148" t="n">
        <f aca="false">+F72+G71</f>
        <v>0</v>
      </c>
      <c r="H72" s="148" t="n">
        <f aca="false">+G72+H71</f>
        <v>0</v>
      </c>
      <c r="I72" s="148" t="n">
        <f aca="false">+H72+I71</f>
        <v>0</v>
      </c>
      <c r="J72" s="148" t="n">
        <f aca="false">+I72+J71</f>
        <v>0</v>
      </c>
      <c r="K72" s="148" t="n">
        <f aca="false">+J72+K71</f>
        <v>0</v>
      </c>
      <c r="L72" s="148" t="n">
        <f aca="false">+K72+L71</f>
        <v>0</v>
      </c>
      <c r="M72" s="148" t="n">
        <f aca="false">+L72+M71</f>
        <v>0</v>
      </c>
      <c r="N72" s="148" t="n">
        <f aca="false">+M72+N71</f>
        <v>0</v>
      </c>
      <c r="O72" s="148" t="n">
        <f aca="false">+N72+O71</f>
        <v>0</v>
      </c>
      <c r="P72" s="148" t="n">
        <f aca="false">+O72+P71</f>
        <v>0</v>
      </c>
      <c r="Q72" s="148" t="n">
        <f aca="false">+P72+Q71</f>
        <v>0</v>
      </c>
      <c r="R72" s="148" t="n">
        <f aca="false">+Q72+R71</f>
        <v>0</v>
      </c>
      <c r="S72" s="148" t="n">
        <f aca="false">+R72+S71</f>
        <v>0</v>
      </c>
      <c r="T72" s="148" t="n">
        <f aca="false">+S72+T71</f>
        <v>0</v>
      </c>
      <c r="U72" s="148" t="n">
        <f aca="false">+T72+U71</f>
        <v>0</v>
      </c>
      <c r="V72" s="148" t="n">
        <f aca="false">+U72+V71</f>
        <v>0</v>
      </c>
      <c r="W72" s="148" t="n">
        <v>0</v>
      </c>
      <c r="X72" s="148" t="n">
        <v>0</v>
      </c>
      <c r="Y72" s="148" t="n">
        <v>0</v>
      </c>
      <c r="Z72" s="148" t="n">
        <v>0</v>
      </c>
      <c r="AA72" s="148" t="n">
        <v>0</v>
      </c>
      <c r="AB72" s="148" t="n">
        <v>0</v>
      </c>
      <c r="AC72" s="148" t="n">
        <v>0</v>
      </c>
      <c r="AD72" s="148" t="n">
        <v>0</v>
      </c>
      <c r="AE72" s="148" t="n">
        <v>0</v>
      </c>
      <c r="AF72" s="148" t="n">
        <v>0.1</v>
      </c>
      <c r="AG72" s="149" t="n">
        <v>0.1</v>
      </c>
      <c r="AH72" s="148" t="n">
        <v>0.12</v>
      </c>
      <c r="AI72" s="148" t="n">
        <v>0.14</v>
      </c>
      <c r="AJ72" s="148" t="n">
        <v>0.16</v>
      </c>
      <c r="AK72" s="148" t="n">
        <v>0.18</v>
      </c>
      <c r="AL72" s="148" t="n">
        <v>0.2</v>
      </c>
      <c r="AM72" s="148" t="n">
        <v>0.22</v>
      </c>
      <c r="AN72" s="148" t="n">
        <v>0.24</v>
      </c>
      <c r="AO72" s="148" t="n">
        <v>0.26</v>
      </c>
      <c r="AP72" s="148" t="n">
        <v>0.28</v>
      </c>
      <c r="AQ72" s="148" t="n">
        <v>0.3</v>
      </c>
      <c r="AR72" s="148" t="n">
        <v>0.32</v>
      </c>
      <c r="AS72" s="148" t="n">
        <v>0.34</v>
      </c>
      <c r="AT72" s="148" t="n">
        <v>0.36</v>
      </c>
      <c r="AU72" s="148" t="n">
        <v>0.38</v>
      </c>
      <c r="AV72" s="148" t="n">
        <v>0.4</v>
      </c>
      <c r="AW72" s="148" t="n">
        <v>0.4</v>
      </c>
      <c r="AX72" s="148" t="n">
        <v>0.4</v>
      </c>
      <c r="AY72" s="148" t="n">
        <v>0.4</v>
      </c>
      <c r="AZ72" s="148" t="n">
        <v>0.4</v>
      </c>
      <c r="BA72" s="148" t="n">
        <v>0.4</v>
      </c>
      <c r="BB72" s="148" t="n">
        <v>1</v>
      </c>
      <c r="BC72" s="150"/>
      <c r="BD72" s="147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1"/>
      <c r="BV72" s="151"/>
      <c r="BW72" s="151"/>
      <c r="BX72" s="151"/>
      <c r="BY72" s="151"/>
      <c r="BZ72" s="151"/>
      <c r="CA72" s="151"/>
      <c r="CB72" s="151"/>
      <c r="CC72" s="151"/>
      <c r="CD72" s="151"/>
      <c r="CE72" s="151"/>
      <c r="CF72" s="151"/>
      <c r="CG72" s="151"/>
      <c r="CH72" s="151"/>
      <c r="CI72" s="151"/>
      <c r="CJ72" s="151"/>
      <c r="CK72" s="151"/>
      <c r="CL72" s="151"/>
      <c r="CM72" s="151"/>
      <c r="CN72" s="151"/>
      <c r="CO72" s="151"/>
      <c r="CP72" s="151"/>
      <c r="CQ72" s="151"/>
      <c r="CR72" s="151"/>
      <c r="CS72" s="151"/>
      <c r="CT72" s="151"/>
      <c r="CU72" s="151"/>
      <c r="CV72" s="151"/>
      <c r="CW72" s="151"/>
      <c r="CX72" s="151"/>
      <c r="CY72" s="151"/>
      <c r="CZ72" s="151"/>
      <c r="DA72" s="151"/>
      <c r="DB72" s="151"/>
      <c r="DC72" s="151"/>
      <c r="DD72" s="151"/>
      <c r="DE72" s="151"/>
      <c r="DF72" s="151"/>
      <c r="DG72" s="151"/>
      <c r="DH72" s="151"/>
      <c r="DI72" s="151"/>
      <c r="DJ72" s="151"/>
      <c r="DK72" s="151"/>
      <c r="DL72" s="151"/>
      <c r="DM72" s="151"/>
      <c r="DN72" s="151"/>
      <c r="DO72" s="151"/>
      <c r="DP72" s="151"/>
      <c r="DQ72" s="151"/>
      <c r="DR72" s="151"/>
      <c r="DS72" s="151"/>
      <c r="DT72" s="151"/>
      <c r="DU72" s="151"/>
      <c r="DV72" s="151"/>
      <c r="DW72" s="151"/>
      <c r="DX72" s="151"/>
      <c r="DY72" s="151"/>
      <c r="DZ72" s="151"/>
      <c r="EA72" s="151"/>
      <c r="EB72" s="151"/>
      <c r="EC72" s="151"/>
      <c r="ED72" s="151"/>
      <c r="EE72" s="151"/>
      <c r="EF72" s="151"/>
      <c r="EG72" s="151"/>
      <c r="EH72" s="151"/>
      <c r="EI72" s="151"/>
      <c r="EJ72" s="151"/>
      <c r="EK72" s="151"/>
      <c r="EL72" s="151"/>
      <c r="EM72" s="151"/>
      <c r="EN72" s="151"/>
      <c r="EO72" s="151"/>
      <c r="EP72" s="151"/>
      <c r="EQ72" s="151"/>
      <c r="ER72" s="151"/>
      <c r="ES72" s="151"/>
      <c r="ET72" s="151"/>
      <c r="EU72" s="151"/>
      <c r="EV72" s="151"/>
      <c r="EW72" s="151"/>
      <c r="EX72" s="151"/>
      <c r="EY72" s="151"/>
      <c r="EZ72" s="151"/>
      <c r="FA72" s="151"/>
      <c r="FB72" s="151"/>
      <c r="FC72" s="151"/>
      <c r="FD72" s="151"/>
      <c r="FE72" s="151"/>
      <c r="FF72" s="151"/>
      <c r="FG72" s="151"/>
      <c r="FH72" s="151"/>
      <c r="FI72" s="151"/>
      <c r="FJ72" s="151"/>
      <c r="FK72" s="151"/>
      <c r="FL72" s="151"/>
      <c r="FM72" s="151"/>
      <c r="FN72" s="151"/>
      <c r="FO72" s="151"/>
      <c r="FP72" s="151"/>
      <c r="FQ72" s="151"/>
      <c r="FR72" s="151"/>
      <c r="FS72" s="151"/>
      <c r="FT72" s="151"/>
      <c r="FU72" s="151"/>
      <c r="FV72" s="151"/>
      <c r="FW72" s="151"/>
      <c r="FX72" s="151"/>
      <c r="FY72" s="151"/>
      <c r="FZ72" s="151"/>
      <c r="GA72" s="151"/>
      <c r="GB72" s="151"/>
      <c r="GC72" s="151"/>
      <c r="GD72" s="151"/>
      <c r="GE72" s="151"/>
      <c r="GF72" s="151"/>
      <c r="GG72" s="151"/>
      <c r="GH72" s="151"/>
      <c r="GI72" s="151"/>
      <c r="GJ72" s="151"/>
      <c r="GK72" s="151"/>
      <c r="GL72" s="151"/>
      <c r="GM72" s="151"/>
      <c r="GN72" s="151"/>
      <c r="GO72" s="151"/>
      <c r="GP72" s="151"/>
      <c r="GQ72" s="151"/>
      <c r="GR72" s="151"/>
      <c r="GS72" s="151"/>
      <c r="GT72" s="151"/>
      <c r="GU72" s="151"/>
      <c r="GV72" s="151"/>
      <c r="GW72" s="151"/>
      <c r="GX72" s="151"/>
      <c r="GY72" s="151"/>
      <c r="GZ72" s="151"/>
      <c r="HA72" s="151"/>
      <c r="HB72" s="151"/>
      <c r="HC72" s="151"/>
      <c r="HD72" s="151"/>
      <c r="HE72" s="151"/>
      <c r="HF72" s="151"/>
      <c r="HG72" s="151"/>
      <c r="HH72" s="151"/>
      <c r="HI72" s="151"/>
      <c r="HJ72" s="151"/>
      <c r="HK72" s="151"/>
      <c r="HL72" s="151"/>
      <c r="HM72" s="151"/>
      <c r="HN72" s="151"/>
      <c r="HO72" s="151"/>
      <c r="HP72" s="151"/>
      <c r="HQ72" s="151"/>
      <c r="HR72" s="151"/>
      <c r="HS72" s="151"/>
      <c r="HT72" s="151"/>
      <c r="HU72" s="151"/>
      <c r="HV72" s="151"/>
      <c r="HW72" s="151"/>
      <c r="HX72" s="151"/>
      <c r="HY72" s="151"/>
      <c r="HZ72" s="151"/>
      <c r="IA72" s="151"/>
      <c r="IB72" s="151"/>
      <c r="IC72" s="151"/>
      <c r="ID72" s="151"/>
      <c r="IE72" s="151"/>
      <c r="IF72" s="151"/>
      <c r="IG72" s="151"/>
      <c r="IH72" s="151"/>
      <c r="II72" s="151"/>
      <c r="IJ72" s="151"/>
      <c r="IK72" s="151"/>
      <c r="IL72" s="151"/>
      <c r="IM72" s="151"/>
      <c r="IN72" s="151"/>
      <c r="IO72" s="151"/>
      <c r="IP72" s="151"/>
      <c r="IQ72" s="151"/>
      <c r="IR72" s="151"/>
      <c r="IS72" s="151"/>
      <c r="IT72" s="151"/>
      <c r="IU72" s="151"/>
      <c r="IV72" s="151"/>
      <c r="IW72" s="151"/>
    </row>
    <row r="73" customFormat="false" ht="12.75" hidden="false" customHeight="false" outlineLevel="0" collapsed="false">
      <c r="A73" s="140"/>
      <c r="B73" s="147"/>
      <c r="C73" s="152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9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50"/>
      <c r="BD73" s="147"/>
      <c r="BE73" s="151"/>
      <c r="BF73" s="151"/>
      <c r="BG73" s="151"/>
      <c r="BH73" s="151"/>
      <c r="BI73" s="151"/>
      <c r="BJ73" s="151"/>
      <c r="BK73" s="151"/>
      <c r="BL73" s="151"/>
      <c r="BM73" s="151"/>
      <c r="BN73" s="151"/>
      <c r="BO73" s="151"/>
      <c r="BP73" s="151"/>
      <c r="BQ73" s="151"/>
      <c r="BR73" s="151"/>
      <c r="BS73" s="151"/>
      <c r="BT73" s="151"/>
      <c r="BU73" s="151"/>
      <c r="BV73" s="151"/>
      <c r="BW73" s="151"/>
      <c r="BX73" s="151"/>
      <c r="BY73" s="151"/>
      <c r="BZ73" s="151"/>
      <c r="CA73" s="151"/>
      <c r="CB73" s="151"/>
      <c r="CC73" s="151"/>
      <c r="CD73" s="151"/>
      <c r="CE73" s="151"/>
      <c r="CF73" s="151"/>
      <c r="CG73" s="151"/>
      <c r="CH73" s="151"/>
      <c r="CI73" s="151"/>
      <c r="CJ73" s="151"/>
      <c r="CK73" s="151"/>
      <c r="CL73" s="151"/>
      <c r="CM73" s="151"/>
      <c r="CN73" s="151"/>
      <c r="CO73" s="151"/>
      <c r="CP73" s="151"/>
      <c r="CQ73" s="151"/>
      <c r="CR73" s="151"/>
      <c r="CS73" s="151"/>
      <c r="CT73" s="151"/>
      <c r="CU73" s="151"/>
      <c r="CV73" s="151"/>
      <c r="CW73" s="151"/>
      <c r="CX73" s="151"/>
      <c r="CY73" s="151"/>
      <c r="CZ73" s="151"/>
      <c r="DA73" s="151"/>
      <c r="DB73" s="151"/>
      <c r="DC73" s="151"/>
      <c r="DD73" s="151"/>
      <c r="DE73" s="151"/>
      <c r="DF73" s="151"/>
      <c r="DG73" s="151"/>
      <c r="DH73" s="151"/>
      <c r="DI73" s="151"/>
      <c r="DJ73" s="151"/>
      <c r="DK73" s="151"/>
      <c r="DL73" s="151"/>
      <c r="DM73" s="151"/>
      <c r="DN73" s="151"/>
      <c r="DO73" s="151"/>
      <c r="DP73" s="151"/>
      <c r="DQ73" s="151"/>
      <c r="DR73" s="151"/>
      <c r="DS73" s="151"/>
      <c r="DT73" s="151"/>
      <c r="DU73" s="151"/>
      <c r="DV73" s="151"/>
      <c r="DW73" s="151"/>
      <c r="DX73" s="151"/>
      <c r="DY73" s="151"/>
      <c r="DZ73" s="151"/>
      <c r="EA73" s="151"/>
      <c r="EB73" s="151"/>
      <c r="EC73" s="151"/>
      <c r="ED73" s="151"/>
      <c r="EE73" s="151"/>
      <c r="EF73" s="151"/>
      <c r="EG73" s="151"/>
      <c r="EH73" s="151"/>
      <c r="EI73" s="151"/>
      <c r="EJ73" s="151"/>
      <c r="EK73" s="151"/>
      <c r="EL73" s="151"/>
      <c r="EM73" s="151"/>
      <c r="EN73" s="151"/>
      <c r="EO73" s="151"/>
      <c r="EP73" s="151"/>
      <c r="EQ73" s="151"/>
      <c r="ER73" s="151"/>
      <c r="ES73" s="151"/>
      <c r="ET73" s="151"/>
      <c r="EU73" s="151"/>
      <c r="EV73" s="151"/>
      <c r="EW73" s="151"/>
      <c r="EX73" s="151"/>
      <c r="EY73" s="151"/>
      <c r="EZ73" s="151"/>
      <c r="FA73" s="151"/>
      <c r="FB73" s="151"/>
      <c r="FC73" s="151"/>
      <c r="FD73" s="151"/>
      <c r="FE73" s="151"/>
      <c r="FF73" s="151"/>
      <c r="FG73" s="151"/>
      <c r="FH73" s="151"/>
      <c r="FI73" s="151"/>
      <c r="FJ73" s="151"/>
      <c r="FK73" s="151"/>
      <c r="FL73" s="151"/>
      <c r="FM73" s="151"/>
      <c r="FN73" s="151"/>
      <c r="FO73" s="151"/>
      <c r="FP73" s="151"/>
      <c r="FQ73" s="151"/>
      <c r="FR73" s="151"/>
      <c r="FS73" s="151"/>
      <c r="FT73" s="151"/>
      <c r="FU73" s="151"/>
      <c r="FV73" s="151"/>
      <c r="FW73" s="151"/>
      <c r="FX73" s="151"/>
      <c r="FY73" s="151"/>
      <c r="FZ73" s="151"/>
      <c r="GA73" s="151"/>
      <c r="GB73" s="151"/>
      <c r="GC73" s="151"/>
      <c r="GD73" s="151"/>
      <c r="GE73" s="151"/>
      <c r="GF73" s="151"/>
      <c r="GG73" s="151"/>
      <c r="GH73" s="151"/>
      <c r="GI73" s="151"/>
      <c r="GJ73" s="151"/>
      <c r="GK73" s="151"/>
      <c r="GL73" s="151"/>
      <c r="GM73" s="151"/>
      <c r="GN73" s="151"/>
      <c r="GO73" s="151"/>
      <c r="GP73" s="151"/>
      <c r="GQ73" s="151"/>
      <c r="GR73" s="151"/>
      <c r="GS73" s="151"/>
      <c r="GT73" s="151"/>
      <c r="GU73" s="151"/>
      <c r="GV73" s="151"/>
      <c r="GW73" s="151"/>
      <c r="GX73" s="151"/>
      <c r="GY73" s="151"/>
      <c r="GZ73" s="151"/>
      <c r="HA73" s="151"/>
      <c r="HB73" s="151"/>
      <c r="HC73" s="151"/>
      <c r="HD73" s="151"/>
      <c r="HE73" s="151"/>
      <c r="HF73" s="151"/>
      <c r="HG73" s="151"/>
      <c r="HH73" s="151"/>
      <c r="HI73" s="151"/>
      <c r="HJ73" s="151"/>
      <c r="HK73" s="151"/>
      <c r="HL73" s="151"/>
      <c r="HM73" s="151"/>
      <c r="HN73" s="151"/>
      <c r="HO73" s="151"/>
      <c r="HP73" s="151"/>
      <c r="HQ73" s="151"/>
      <c r="HR73" s="151"/>
      <c r="HS73" s="151"/>
      <c r="HT73" s="151"/>
      <c r="HU73" s="151"/>
      <c r="HV73" s="151"/>
      <c r="HW73" s="151"/>
      <c r="HX73" s="151"/>
      <c r="HY73" s="151"/>
      <c r="HZ73" s="151"/>
      <c r="IA73" s="151"/>
      <c r="IB73" s="151"/>
      <c r="IC73" s="151"/>
      <c r="ID73" s="151"/>
      <c r="IE73" s="151"/>
      <c r="IF73" s="151"/>
      <c r="IG73" s="151"/>
      <c r="IH73" s="151"/>
      <c r="II73" s="151"/>
      <c r="IJ73" s="151"/>
      <c r="IK73" s="151"/>
      <c r="IL73" s="151"/>
      <c r="IM73" s="151"/>
      <c r="IN73" s="151"/>
      <c r="IO73" s="151"/>
      <c r="IP73" s="151"/>
      <c r="IQ73" s="151"/>
      <c r="IR73" s="151"/>
      <c r="IS73" s="151"/>
      <c r="IT73" s="151"/>
      <c r="IU73" s="151"/>
      <c r="IV73" s="151"/>
      <c r="IW73" s="151"/>
    </row>
    <row r="74" customFormat="false" ht="12.75" hidden="false" customHeight="false" outlineLevel="0" collapsed="false">
      <c r="A74" s="140"/>
      <c r="B74" s="153" t="s">
        <v>143</v>
      </c>
      <c r="C74" s="154" t="n">
        <v>39.2</v>
      </c>
      <c r="D74" s="155" t="n">
        <f aca="false">+D70*$C74</f>
        <v>0</v>
      </c>
      <c r="E74" s="155" t="n">
        <f aca="false">+E70*$C74</f>
        <v>0</v>
      </c>
      <c r="F74" s="155" t="n">
        <f aca="false">+F70*$C74</f>
        <v>0</v>
      </c>
      <c r="G74" s="155" t="n">
        <f aca="false">+G70*$C74</f>
        <v>0</v>
      </c>
      <c r="H74" s="155" t="n">
        <f aca="false">+H70*$C74</f>
        <v>0</v>
      </c>
      <c r="I74" s="155" t="n">
        <f aca="false">+I70*$C74</f>
        <v>0</v>
      </c>
      <c r="J74" s="155" t="n">
        <f aca="false">+J70*$C74</f>
        <v>0</v>
      </c>
      <c r="K74" s="155" t="n">
        <f aca="false">+K70*$C74</f>
        <v>0</v>
      </c>
      <c r="L74" s="155" t="n">
        <f aca="false">+L70*$C74</f>
        <v>0</v>
      </c>
      <c r="M74" s="155" t="n">
        <f aca="false">+M70*$C74</f>
        <v>0</v>
      </c>
      <c r="N74" s="155" t="n">
        <f aca="false">+N70*$C74</f>
        <v>0</v>
      </c>
      <c r="O74" s="155" t="n">
        <f aca="false">+O70*$C74</f>
        <v>0</v>
      </c>
      <c r="P74" s="155" t="n">
        <f aca="false">+P70*$C74</f>
        <v>0</v>
      </c>
      <c r="Q74" s="155" t="n">
        <f aca="false">+Q70*$C74</f>
        <v>0</v>
      </c>
      <c r="R74" s="155" t="n">
        <f aca="false">+R70*$C74</f>
        <v>0</v>
      </c>
      <c r="S74" s="155" t="n">
        <f aca="false">+S70*$C74</f>
        <v>0</v>
      </c>
      <c r="T74" s="155" t="n">
        <f aca="false">+T70*$C74</f>
        <v>0</v>
      </c>
      <c r="U74" s="155" t="n">
        <f aca="false">+U70*$C74</f>
        <v>0</v>
      </c>
      <c r="V74" s="155" t="n">
        <f aca="false">+V70*$C74</f>
        <v>0</v>
      </c>
      <c r="W74" s="155" t="n">
        <f aca="false">+W70*$C74</f>
        <v>0</v>
      </c>
      <c r="X74" s="155" t="n">
        <f aca="false">+X70*$C74</f>
        <v>0</v>
      </c>
      <c r="Y74" s="155" t="n">
        <f aca="false">+Y70*$C74</f>
        <v>0</v>
      </c>
      <c r="Z74" s="155" t="n">
        <f aca="false">+Z70*$C74</f>
        <v>0</v>
      </c>
      <c r="AA74" s="155" t="n">
        <f aca="false">+AA70*$C74</f>
        <v>0</v>
      </c>
      <c r="AB74" s="155" t="n">
        <f aca="false">+AB70*$C74</f>
        <v>0</v>
      </c>
      <c r="AC74" s="155" t="n">
        <f aca="false">+AC70*$C74</f>
        <v>0</v>
      </c>
      <c r="AD74" s="155" t="n">
        <f aca="false">+AD70*$C74</f>
        <v>0</v>
      </c>
      <c r="AE74" s="155" t="n">
        <f aca="false">+AE70*$C74</f>
        <v>0</v>
      </c>
      <c r="AF74" s="155" t="n">
        <f aca="false">+AF70*$C74</f>
        <v>1.96</v>
      </c>
      <c r="AG74" s="156" t="n">
        <f aca="false">+AG70*$C74</f>
        <v>5.096</v>
      </c>
      <c r="AH74" s="155" t="n">
        <f aca="false">+AH70*$C74</f>
        <v>6.272</v>
      </c>
      <c r="AI74" s="155" t="n">
        <f aca="false">+AI70*$C74</f>
        <v>7.448</v>
      </c>
      <c r="AJ74" s="155" t="n">
        <f aca="false">+AJ70*$C74</f>
        <v>8.624</v>
      </c>
      <c r="AK74" s="155" t="n">
        <f aca="false">+AK70*$C74</f>
        <v>9.8</v>
      </c>
      <c r="AL74" s="155" t="n">
        <f aca="false">+AL70*$C74</f>
        <v>10.976</v>
      </c>
      <c r="AM74" s="155" t="n">
        <f aca="false">+AM70*$C74</f>
        <v>12.152</v>
      </c>
      <c r="AN74" s="155" t="n">
        <f aca="false">+AN70*$C74</f>
        <v>13.328</v>
      </c>
      <c r="AO74" s="155" t="n">
        <f aca="false">+AO70*$C74</f>
        <v>14.504</v>
      </c>
      <c r="AP74" s="155" t="n">
        <f aca="false">+AP70*$C74</f>
        <v>15.68</v>
      </c>
      <c r="AQ74" s="155" t="n">
        <f aca="false">+AQ70*$C74</f>
        <v>16.856</v>
      </c>
      <c r="AR74" s="155" t="n">
        <f aca="false">+AR70*$C74</f>
        <v>18.424</v>
      </c>
      <c r="AS74" s="155" t="n">
        <f aca="false">+AS70*$C74</f>
        <v>19.992</v>
      </c>
      <c r="AT74" s="155" t="n">
        <f aca="false">+AT70*$C74</f>
        <v>21.56</v>
      </c>
      <c r="AU74" s="155" t="n">
        <f aca="false">+AU70*$C74</f>
        <v>23.128</v>
      </c>
      <c r="AV74" s="155" t="n">
        <f aca="false">+AV70*$C74</f>
        <v>24.696</v>
      </c>
      <c r="AW74" s="155" t="n">
        <f aca="false">+AW70*$C74</f>
        <v>26.264</v>
      </c>
      <c r="AX74" s="155" t="n">
        <f aca="false">+AX70*$C74</f>
        <v>27.832</v>
      </c>
      <c r="AY74" s="155" t="n">
        <f aca="false">+AY70*$C74</f>
        <v>29.4</v>
      </c>
      <c r="AZ74" s="155" t="n">
        <f aca="false">+AZ70*$C74</f>
        <v>37.24</v>
      </c>
      <c r="BA74" s="155" t="n">
        <f aca="false">+BA70*$C74</f>
        <v>39.2</v>
      </c>
      <c r="BB74" s="155" t="n">
        <f aca="false">+BB70*$C74</f>
        <v>39.2</v>
      </c>
      <c r="BC74" s="157"/>
      <c r="BD74" s="158"/>
      <c r="BE74" s="158"/>
      <c r="BF74" s="158"/>
      <c r="BG74" s="158"/>
      <c r="BH74" s="158"/>
      <c r="BI74" s="158"/>
      <c r="BJ74" s="158"/>
      <c r="BK74" s="158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58"/>
      <c r="BW74" s="158"/>
      <c r="BX74" s="158"/>
      <c r="BY74" s="158"/>
      <c r="BZ74" s="158"/>
      <c r="CA74" s="158"/>
      <c r="CB74" s="158"/>
      <c r="CC74" s="158"/>
      <c r="CD74" s="158"/>
      <c r="CE74" s="158"/>
      <c r="CF74" s="158"/>
      <c r="CG74" s="158"/>
      <c r="CH74" s="158"/>
      <c r="CI74" s="158"/>
      <c r="CJ74" s="158"/>
      <c r="CK74" s="158"/>
      <c r="CL74" s="153"/>
      <c r="CM74" s="153"/>
      <c r="CN74" s="153"/>
      <c r="CO74" s="153"/>
      <c r="CP74" s="153"/>
      <c r="CQ74" s="153"/>
      <c r="CR74" s="153"/>
      <c r="CS74" s="153"/>
      <c r="CT74" s="153"/>
      <c r="CU74" s="153"/>
      <c r="CV74" s="153"/>
      <c r="CW74" s="153"/>
      <c r="CX74" s="153"/>
      <c r="CY74" s="153"/>
      <c r="CZ74" s="153"/>
      <c r="DA74" s="153"/>
      <c r="DB74" s="153"/>
      <c r="DC74" s="153"/>
      <c r="DD74" s="153"/>
      <c r="DE74" s="153"/>
      <c r="DF74" s="153"/>
      <c r="DG74" s="153"/>
      <c r="DH74" s="153"/>
      <c r="DI74" s="153"/>
      <c r="DJ74" s="153"/>
      <c r="DK74" s="153"/>
      <c r="DL74" s="153"/>
      <c r="DM74" s="153"/>
      <c r="DN74" s="153"/>
      <c r="DO74" s="153"/>
      <c r="DP74" s="153"/>
      <c r="DQ74" s="153"/>
      <c r="DR74" s="153"/>
      <c r="DS74" s="153"/>
      <c r="DT74" s="153"/>
      <c r="DU74" s="153"/>
      <c r="DV74" s="153"/>
      <c r="DW74" s="153"/>
      <c r="DX74" s="153"/>
      <c r="DY74" s="153"/>
      <c r="DZ74" s="153"/>
      <c r="EA74" s="153"/>
      <c r="EB74" s="153"/>
      <c r="EC74" s="153"/>
      <c r="ED74" s="153"/>
      <c r="EE74" s="153"/>
      <c r="EF74" s="153"/>
      <c r="EG74" s="153"/>
      <c r="EH74" s="153"/>
      <c r="EI74" s="153"/>
      <c r="EJ74" s="153"/>
      <c r="EK74" s="153"/>
      <c r="EL74" s="153"/>
      <c r="EM74" s="153"/>
      <c r="EN74" s="153"/>
      <c r="EO74" s="153"/>
      <c r="EP74" s="153"/>
      <c r="EQ74" s="153"/>
      <c r="ER74" s="153"/>
      <c r="ES74" s="153"/>
      <c r="ET74" s="153"/>
      <c r="EU74" s="153"/>
      <c r="EV74" s="153"/>
      <c r="EW74" s="153"/>
      <c r="EX74" s="153"/>
      <c r="EY74" s="153"/>
      <c r="EZ74" s="153"/>
      <c r="FA74" s="153"/>
      <c r="FB74" s="153"/>
      <c r="FC74" s="153"/>
      <c r="FD74" s="153"/>
      <c r="FE74" s="153"/>
      <c r="FF74" s="153"/>
      <c r="FG74" s="153"/>
      <c r="FH74" s="153"/>
      <c r="FI74" s="153"/>
      <c r="FJ74" s="153"/>
      <c r="FK74" s="153"/>
      <c r="FL74" s="153"/>
      <c r="FM74" s="153"/>
      <c r="FN74" s="153"/>
      <c r="FO74" s="153"/>
      <c r="FP74" s="153"/>
      <c r="FQ74" s="153"/>
      <c r="FR74" s="153"/>
      <c r="FS74" s="153"/>
      <c r="FT74" s="153"/>
      <c r="FU74" s="153"/>
      <c r="FV74" s="153"/>
      <c r="FW74" s="153"/>
      <c r="FX74" s="153"/>
      <c r="FY74" s="153"/>
      <c r="FZ74" s="153"/>
      <c r="GA74" s="153"/>
      <c r="GB74" s="153"/>
      <c r="GC74" s="153"/>
      <c r="GD74" s="153"/>
      <c r="GE74" s="153"/>
      <c r="GF74" s="153"/>
      <c r="GG74" s="153"/>
      <c r="GH74" s="153"/>
      <c r="GI74" s="153"/>
      <c r="GJ74" s="153"/>
      <c r="GK74" s="153"/>
      <c r="GL74" s="153"/>
      <c r="GM74" s="153"/>
      <c r="GN74" s="153"/>
      <c r="GO74" s="153"/>
      <c r="GP74" s="153"/>
      <c r="GQ74" s="153"/>
      <c r="GR74" s="153"/>
      <c r="GS74" s="153"/>
      <c r="GT74" s="153"/>
      <c r="GU74" s="153"/>
      <c r="GV74" s="153"/>
      <c r="GW74" s="153"/>
      <c r="GX74" s="153"/>
      <c r="GY74" s="153"/>
      <c r="GZ74" s="153"/>
      <c r="HA74" s="153"/>
      <c r="HB74" s="153"/>
      <c r="HC74" s="153"/>
      <c r="HD74" s="153"/>
      <c r="HE74" s="153"/>
      <c r="HF74" s="153"/>
      <c r="HG74" s="153"/>
      <c r="HH74" s="153"/>
      <c r="HI74" s="153"/>
      <c r="HJ74" s="153"/>
      <c r="HK74" s="153"/>
      <c r="HL74" s="153"/>
      <c r="HM74" s="153"/>
      <c r="HN74" s="153"/>
      <c r="HO74" s="153"/>
      <c r="HP74" s="153"/>
      <c r="HQ74" s="153"/>
      <c r="HR74" s="153"/>
      <c r="HS74" s="153"/>
      <c r="HT74" s="153"/>
      <c r="HU74" s="153"/>
      <c r="HV74" s="153"/>
      <c r="HW74" s="153"/>
      <c r="HX74" s="153"/>
      <c r="HY74" s="153"/>
      <c r="HZ74" s="153"/>
      <c r="IA74" s="153"/>
      <c r="IB74" s="153"/>
      <c r="IC74" s="153"/>
      <c r="ID74" s="153"/>
      <c r="IE74" s="153"/>
      <c r="IF74" s="153"/>
      <c r="IG74" s="153"/>
      <c r="IH74" s="153"/>
      <c r="II74" s="153"/>
      <c r="IJ74" s="153"/>
      <c r="IK74" s="153"/>
      <c r="IL74" s="153"/>
      <c r="IM74" s="153"/>
      <c r="IN74" s="153"/>
      <c r="IO74" s="153"/>
      <c r="IP74" s="153"/>
      <c r="IQ74" s="153"/>
      <c r="IR74" s="153"/>
      <c r="IS74" s="153"/>
      <c r="IT74" s="153"/>
      <c r="IU74" s="153"/>
      <c r="IV74" s="153"/>
      <c r="IW74" s="153"/>
    </row>
    <row r="75" customFormat="false" ht="13.5" hidden="false" customHeight="false" outlineLevel="0" collapsed="false">
      <c r="A75" s="140"/>
      <c r="B75" s="159" t="s">
        <v>144</v>
      </c>
      <c r="C75" s="160" t="str">
        <f aca="false">+'Detail by Turbine'!B13</f>
        <v>Tentative</v>
      </c>
      <c r="D75" s="161" t="n">
        <f aca="false">+D72*$C74</f>
        <v>0</v>
      </c>
      <c r="E75" s="161" t="n">
        <f aca="false">+E72*$C74</f>
        <v>0</v>
      </c>
      <c r="F75" s="161" t="n">
        <f aca="false">+F72*$C74</f>
        <v>0</v>
      </c>
      <c r="G75" s="161" t="n">
        <f aca="false">+G72*$C74</f>
        <v>0</v>
      </c>
      <c r="H75" s="161" t="n">
        <f aca="false">+H72*$C74</f>
        <v>0</v>
      </c>
      <c r="I75" s="161" t="n">
        <f aca="false">+I72*$C74</f>
        <v>0</v>
      </c>
      <c r="J75" s="161" t="n">
        <f aca="false">+J72*$C74</f>
        <v>0</v>
      </c>
      <c r="K75" s="161" t="n">
        <f aca="false">+K72*$C74</f>
        <v>0</v>
      </c>
      <c r="L75" s="161" t="n">
        <f aca="false">+L72*$C74</f>
        <v>0</v>
      </c>
      <c r="M75" s="161" t="n">
        <f aca="false">+M72*$C74</f>
        <v>0</v>
      </c>
      <c r="N75" s="161" t="n">
        <f aca="false">+N72*$C74</f>
        <v>0</v>
      </c>
      <c r="O75" s="161" t="n">
        <f aca="false">+O72*$C74</f>
        <v>0</v>
      </c>
      <c r="P75" s="161" t="n">
        <f aca="false">+P72*$C74</f>
        <v>0</v>
      </c>
      <c r="Q75" s="161" t="n">
        <f aca="false">+Q72*$C74</f>
        <v>0</v>
      </c>
      <c r="R75" s="161" t="n">
        <f aca="false">+R72*$C74</f>
        <v>0</v>
      </c>
      <c r="S75" s="161" t="n">
        <f aca="false">+S72*$C74</f>
        <v>0</v>
      </c>
      <c r="T75" s="161" t="n">
        <f aca="false">+T72*$C74</f>
        <v>0</v>
      </c>
      <c r="U75" s="161" t="n">
        <f aca="false">+U72*$C74</f>
        <v>0</v>
      </c>
      <c r="V75" s="161" t="n">
        <f aca="false">+V72*$C74</f>
        <v>0</v>
      </c>
      <c r="W75" s="161" t="n">
        <f aca="false">+W72*$C74</f>
        <v>0</v>
      </c>
      <c r="X75" s="161" t="n">
        <f aca="false">+X72*$C74</f>
        <v>0</v>
      </c>
      <c r="Y75" s="161" t="n">
        <f aca="false">+Y72*$C74</f>
        <v>0</v>
      </c>
      <c r="Z75" s="161" t="n">
        <f aca="false">+Z72*$C74</f>
        <v>0</v>
      </c>
      <c r="AA75" s="161" t="n">
        <f aca="false">+AA72*$C74</f>
        <v>0</v>
      </c>
      <c r="AB75" s="161" t="n">
        <f aca="false">+AB72*$C74</f>
        <v>0</v>
      </c>
      <c r="AC75" s="161" t="n">
        <f aca="false">+AC72*$C74</f>
        <v>0</v>
      </c>
      <c r="AD75" s="161" t="n">
        <f aca="false">+AD72*$C74</f>
        <v>0</v>
      </c>
      <c r="AE75" s="161" t="n">
        <f aca="false">+AE72*$C74</f>
        <v>0</v>
      </c>
      <c r="AF75" s="161" t="n">
        <f aca="false">+AF72*$C74</f>
        <v>3.92</v>
      </c>
      <c r="AG75" s="162" t="n">
        <f aca="false">+AG72*$C74</f>
        <v>3.92</v>
      </c>
      <c r="AH75" s="161" t="n">
        <f aca="false">+AH72*$C74</f>
        <v>4.704</v>
      </c>
      <c r="AI75" s="161" t="n">
        <f aca="false">+AI72*$C74</f>
        <v>5.488</v>
      </c>
      <c r="AJ75" s="161" t="n">
        <f aca="false">+AJ72*$C74</f>
        <v>6.272</v>
      </c>
      <c r="AK75" s="161" t="n">
        <f aca="false">+AK72*$C74</f>
        <v>7.056</v>
      </c>
      <c r="AL75" s="161" t="n">
        <f aca="false">+AL72*$C74</f>
        <v>7.84</v>
      </c>
      <c r="AM75" s="161" t="n">
        <f aca="false">+AM72*$C74</f>
        <v>8.624</v>
      </c>
      <c r="AN75" s="161" t="n">
        <f aca="false">+AN72*$C74</f>
        <v>9.408</v>
      </c>
      <c r="AO75" s="161" t="n">
        <f aca="false">+AO72*$C74</f>
        <v>10.192</v>
      </c>
      <c r="AP75" s="161" t="n">
        <f aca="false">+AP72*$C74</f>
        <v>10.976</v>
      </c>
      <c r="AQ75" s="161" t="n">
        <f aca="false">+AQ72*$C74</f>
        <v>11.76</v>
      </c>
      <c r="AR75" s="161" t="n">
        <f aca="false">+AR72*$C74</f>
        <v>12.544</v>
      </c>
      <c r="AS75" s="161" t="n">
        <f aca="false">+AS72*$C74</f>
        <v>13.328</v>
      </c>
      <c r="AT75" s="161" t="n">
        <f aca="false">+AT72*$C74</f>
        <v>14.112</v>
      </c>
      <c r="AU75" s="161" t="n">
        <f aca="false">+AU72*$C74</f>
        <v>14.896</v>
      </c>
      <c r="AV75" s="161" t="n">
        <f aca="false">+AV72*$C74</f>
        <v>15.68</v>
      </c>
      <c r="AW75" s="161" t="n">
        <f aca="false">+AW72*$C74</f>
        <v>15.68</v>
      </c>
      <c r="AX75" s="161" t="n">
        <f aca="false">+AX72*$C74</f>
        <v>15.68</v>
      </c>
      <c r="AY75" s="161" t="n">
        <f aca="false">+AY72*$C74</f>
        <v>15.68</v>
      </c>
      <c r="AZ75" s="161" t="n">
        <f aca="false">+AZ72*$C74</f>
        <v>15.68</v>
      </c>
      <c r="BA75" s="161" t="n">
        <f aca="false">+BA72*$C74</f>
        <v>15.68</v>
      </c>
      <c r="BB75" s="161" t="n">
        <f aca="false">+BB72*$C74</f>
        <v>39.2</v>
      </c>
      <c r="BC75" s="163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64"/>
      <c r="BZ75" s="164"/>
      <c r="CA75" s="164"/>
      <c r="CB75" s="164"/>
      <c r="CC75" s="164"/>
      <c r="CD75" s="164"/>
      <c r="CE75" s="164"/>
      <c r="CF75" s="164"/>
      <c r="CG75" s="164"/>
      <c r="CH75" s="164"/>
      <c r="CI75" s="164"/>
      <c r="CJ75" s="164"/>
      <c r="CK75" s="164"/>
      <c r="CL75" s="159"/>
      <c r="CM75" s="159"/>
      <c r="CN75" s="159"/>
      <c r="CO75" s="159"/>
      <c r="CP75" s="159"/>
      <c r="CQ75" s="159"/>
      <c r="CR75" s="159"/>
      <c r="CS75" s="159"/>
      <c r="CT75" s="159"/>
      <c r="CU75" s="159"/>
      <c r="CV75" s="159"/>
      <c r="CW75" s="159"/>
      <c r="CX75" s="159"/>
      <c r="CY75" s="159"/>
      <c r="CZ75" s="159"/>
      <c r="DA75" s="159"/>
      <c r="DB75" s="159"/>
      <c r="DC75" s="159"/>
      <c r="DD75" s="159"/>
      <c r="DE75" s="159"/>
      <c r="DF75" s="159"/>
      <c r="DG75" s="159"/>
      <c r="DH75" s="159"/>
      <c r="DI75" s="159"/>
      <c r="DJ75" s="159"/>
      <c r="DK75" s="159"/>
      <c r="DL75" s="159"/>
      <c r="DM75" s="159"/>
      <c r="DN75" s="159"/>
      <c r="DO75" s="159"/>
      <c r="DP75" s="159"/>
      <c r="DQ75" s="159"/>
      <c r="DR75" s="159"/>
      <c r="DS75" s="159"/>
      <c r="DT75" s="159"/>
      <c r="DU75" s="159"/>
      <c r="DV75" s="159"/>
      <c r="DW75" s="159"/>
      <c r="DX75" s="159"/>
      <c r="DY75" s="159"/>
      <c r="DZ75" s="159"/>
      <c r="EA75" s="159"/>
      <c r="EB75" s="159"/>
      <c r="EC75" s="159"/>
      <c r="ED75" s="159"/>
      <c r="EE75" s="159"/>
      <c r="EF75" s="159"/>
      <c r="EG75" s="159"/>
      <c r="EH75" s="159"/>
      <c r="EI75" s="159"/>
      <c r="EJ75" s="159"/>
      <c r="EK75" s="159"/>
      <c r="EL75" s="159"/>
      <c r="EM75" s="159"/>
      <c r="EN75" s="159"/>
      <c r="EO75" s="159"/>
      <c r="EP75" s="159"/>
      <c r="EQ75" s="159"/>
      <c r="ER75" s="159"/>
      <c r="ES75" s="159"/>
      <c r="ET75" s="159"/>
      <c r="EU75" s="159"/>
      <c r="EV75" s="159"/>
      <c r="EW75" s="159"/>
      <c r="EX75" s="159"/>
      <c r="EY75" s="159"/>
      <c r="EZ75" s="159"/>
      <c r="FA75" s="159"/>
      <c r="FB75" s="159"/>
      <c r="FC75" s="159"/>
      <c r="FD75" s="159"/>
      <c r="FE75" s="159"/>
      <c r="FF75" s="159"/>
      <c r="FG75" s="159"/>
      <c r="FH75" s="159"/>
      <c r="FI75" s="159"/>
      <c r="FJ75" s="159"/>
      <c r="FK75" s="159"/>
      <c r="FL75" s="159"/>
      <c r="FM75" s="159"/>
      <c r="FN75" s="159"/>
      <c r="FO75" s="159"/>
      <c r="FP75" s="159"/>
      <c r="FQ75" s="159"/>
      <c r="FR75" s="159"/>
      <c r="FS75" s="159"/>
      <c r="FT75" s="159"/>
      <c r="FU75" s="159"/>
      <c r="FV75" s="159"/>
      <c r="FW75" s="159"/>
      <c r="FX75" s="159"/>
      <c r="FY75" s="159"/>
      <c r="FZ75" s="159"/>
      <c r="GA75" s="159"/>
      <c r="GB75" s="159"/>
      <c r="GC75" s="159"/>
      <c r="GD75" s="159"/>
      <c r="GE75" s="159"/>
      <c r="GF75" s="159"/>
      <c r="GG75" s="159"/>
      <c r="GH75" s="159"/>
      <c r="GI75" s="159"/>
      <c r="GJ75" s="159"/>
      <c r="GK75" s="159"/>
      <c r="GL75" s="159"/>
      <c r="GM75" s="159"/>
      <c r="GN75" s="159"/>
      <c r="GO75" s="159"/>
      <c r="GP75" s="159"/>
      <c r="GQ75" s="159"/>
      <c r="GR75" s="159"/>
      <c r="GS75" s="159"/>
      <c r="GT75" s="159"/>
      <c r="GU75" s="159"/>
      <c r="GV75" s="159"/>
      <c r="GW75" s="159"/>
      <c r="GX75" s="159"/>
      <c r="GY75" s="159"/>
      <c r="GZ75" s="159"/>
      <c r="HA75" s="159"/>
      <c r="HB75" s="159"/>
      <c r="HC75" s="159"/>
      <c r="HD75" s="159"/>
      <c r="HE75" s="159"/>
      <c r="HF75" s="159"/>
      <c r="HG75" s="159"/>
      <c r="HH75" s="159"/>
      <c r="HI75" s="159"/>
      <c r="HJ75" s="159"/>
      <c r="HK75" s="159"/>
      <c r="HL75" s="159"/>
      <c r="HM75" s="159"/>
      <c r="HN75" s="159"/>
      <c r="HO75" s="159"/>
      <c r="HP75" s="159"/>
      <c r="HQ75" s="159"/>
      <c r="HR75" s="159"/>
      <c r="HS75" s="159"/>
      <c r="HT75" s="159"/>
      <c r="HU75" s="159"/>
      <c r="HV75" s="159"/>
      <c r="HW75" s="159"/>
      <c r="HX75" s="159"/>
      <c r="HY75" s="159"/>
      <c r="HZ75" s="159"/>
      <c r="IA75" s="159"/>
      <c r="IB75" s="159"/>
      <c r="IC75" s="159"/>
      <c r="ID75" s="159"/>
      <c r="IE75" s="159"/>
      <c r="IF75" s="159"/>
      <c r="IG75" s="159"/>
      <c r="IH75" s="159"/>
      <c r="II75" s="159"/>
      <c r="IJ75" s="159"/>
      <c r="IK75" s="159"/>
      <c r="IL75" s="159"/>
      <c r="IM75" s="159"/>
      <c r="IN75" s="159"/>
      <c r="IO75" s="159"/>
      <c r="IP75" s="159"/>
      <c r="IQ75" s="159"/>
      <c r="IR75" s="159"/>
      <c r="IS75" s="159"/>
      <c r="IT75" s="159"/>
      <c r="IU75" s="159"/>
      <c r="IV75" s="159"/>
      <c r="IW75" s="159"/>
    </row>
    <row r="76" customFormat="false" ht="15" hidden="false" customHeight="true" outlineLevel="0" collapsed="false">
      <c r="A76" s="140" t="n">
        <f aca="false">+A68+1</f>
        <v>10</v>
      </c>
      <c r="B76" s="141" t="str">
        <f aca="false">+'Detail by Turbine'!G11</f>
        <v>11N1</v>
      </c>
      <c r="C76" s="142" t="str">
        <f aca="false">+'Detail by Turbine'!S11</f>
        <v>Sale in Process</v>
      </c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4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5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6"/>
      <c r="CO76" s="146"/>
      <c r="CP76" s="146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6"/>
      <c r="DE76" s="146"/>
      <c r="DF76" s="146"/>
      <c r="DG76" s="146"/>
      <c r="DH76" s="146"/>
      <c r="DI76" s="146"/>
      <c r="DJ76" s="146"/>
      <c r="DK76" s="146"/>
      <c r="DL76" s="146"/>
      <c r="DM76" s="146"/>
      <c r="DN76" s="146"/>
      <c r="DO76" s="146"/>
      <c r="DP76" s="146"/>
      <c r="DQ76" s="146"/>
      <c r="DR76" s="146"/>
      <c r="DS76" s="146"/>
      <c r="DT76" s="146"/>
      <c r="DU76" s="146"/>
      <c r="DV76" s="146"/>
      <c r="DW76" s="146"/>
      <c r="DX76" s="146"/>
      <c r="DY76" s="146"/>
      <c r="DZ76" s="146"/>
      <c r="EA76" s="146"/>
      <c r="EB76" s="146"/>
      <c r="EC76" s="146"/>
      <c r="ED76" s="146"/>
      <c r="EE76" s="146"/>
      <c r="EF76" s="146"/>
      <c r="EG76" s="146"/>
      <c r="EH76" s="146"/>
      <c r="EI76" s="146"/>
      <c r="EJ76" s="146"/>
      <c r="EK76" s="146"/>
      <c r="EL76" s="146"/>
      <c r="EM76" s="146"/>
      <c r="EN76" s="146"/>
      <c r="EO76" s="146"/>
      <c r="EP76" s="146"/>
      <c r="EQ76" s="146"/>
      <c r="ER76" s="146"/>
      <c r="ES76" s="146"/>
      <c r="ET76" s="146"/>
      <c r="EU76" s="146"/>
      <c r="EV76" s="146"/>
      <c r="EW76" s="146"/>
      <c r="EX76" s="146"/>
      <c r="EY76" s="146"/>
      <c r="EZ76" s="146"/>
      <c r="FA76" s="146"/>
      <c r="FB76" s="146"/>
      <c r="FC76" s="146"/>
      <c r="FD76" s="146"/>
      <c r="FE76" s="146"/>
      <c r="FF76" s="146"/>
      <c r="FG76" s="146"/>
      <c r="FH76" s="146"/>
      <c r="FI76" s="146"/>
      <c r="FJ76" s="146"/>
      <c r="FK76" s="146"/>
      <c r="FL76" s="146"/>
      <c r="FM76" s="146"/>
      <c r="FN76" s="146"/>
      <c r="FO76" s="146"/>
      <c r="FP76" s="146"/>
      <c r="FQ76" s="146"/>
      <c r="FR76" s="146"/>
      <c r="FS76" s="146"/>
      <c r="FT76" s="146"/>
      <c r="FU76" s="146"/>
      <c r="FV76" s="146"/>
      <c r="FW76" s="146"/>
      <c r="FX76" s="146"/>
      <c r="FY76" s="146"/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T76" s="146"/>
      <c r="GU76" s="146"/>
      <c r="GV76" s="146"/>
      <c r="GW76" s="146"/>
      <c r="GX76" s="146"/>
      <c r="GY76" s="146"/>
      <c r="GZ76" s="146"/>
      <c r="HA76" s="146"/>
      <c r="HB76" s="146"/>
      <c r="HC76" s="146"/>
      <c r="HD76" s="146"/>
      <c r="HE76" s="146"/>
      <c r="HF76" s="146"/>
      <c r="HG76" s="146"/>
      <c r="HH76" s="146"/>
      <c r="HI76" s="146"/>
      <c r="HJ76" s="146"/>
      <c r="HK76" s="146"/>
      <c r="HL76" s="146"/>
      <c r="HM76" s="146"/>
      <c r="HN76" s="146"/>
      <c r="HO76" s="146"/>
      <c r="HP76" s="146"/>
      <c r="HQ76" s="146"/>
      <c r="HR76" s="146"/>
      <c r="HS76" s="146"/>
      <c r="HT76" s="146"/>
      <c r="HU76" s="146"/>
      <c r="HV76" s="146"/>
      <c r="HW76" s="146"/>
      <c r="HX76" s="146"/>
      <c r="HY76" s="146"/>
      <c r="HZ76" s="146"/>
      <c r="IA76" s="146"/>
      <c r="IB76" s="146"/>
      <c r="IC76" s="146"/>
      <c r="ID76" s="146"/>
      <c r="IE76" s="146"/>
      <c r="IF76" s="146"/>
      <c r="IG76" s="146"/>
      <c r="IH76" s="146"/>
      <c r="II76" s="146"/>
      <c r="IJ76" s="146"/>
      <c r="IK76" s="146"/>
      <c r="IL76" s="146"/>
      <c r="IM76" s="146"/>
      <c r="IN76" s="146"/>
      <c r="IO76" s="146"/>
      <c r="IP76" s="146"/>
      <c r="IQ76" s="146"/>
      <c r="IR76" s="146"/>
      <c r="IS76" s="146"/>
      <c r="IT76" s="146"/>
      <c r="IU76" s="146"/>
      <c r="IV76" s="146"/>
      <c r="IW76" s="146"/>
    </row>
    <row r="77" customFormat="false" ht="12.75" hidden="false" customHeight="false" outlineLevel="0" collapsed="false">
      <c r="A77" s="140"/>
      <c r="B77" s="147" t="s">
        <v>139</v>
      </c>
      <c r="C77" s="142"/>
      <c r="D77" s="148" t="n">
        <v>0</v>
      </c>
      <c r="E77" s="148" t="n">
        <v>0</v>
      </c>
      <c r="F77" s="148" t="n">
        <v>0</v>
      </c>
      <c r="G77" s="148" t="n">
        <v>0</v>
      </c>
      <c r="H77" s="148" t="n">
        <v>0</v>
      </c>
      <c r="I77" s="148" t="n">
        <v>0</v>
      </c>
      <c r="J77" s="148" t="n">
        <v>0</v>
      </c>
      <c r="K77" s="148" t="n">
        <v>0</v>
      </c>
      <c r="L77" s="148" t="n">
        <v>0</v>
      </c>
      <c r="M77" s="148" t="n">
        <v>0</v>
      </c>
      <c r="N77" s="148" t="n">
        <v>0</v>
      </c>
      <c r="O77" s="148" t="n">
        <v>0</v>
      </c>
      <c r="P77" s="148" t="n">
        <v>0</v>
      </c>
      <c r="Q77" s="148" t="n">
        <v>0</v>
      </c>
      <c r="R77" s="148" t="n">
        <v>0</v>
      </c>
      <c r="S77" s="148" t="n">
        <v>0</v>
      </c>
      <c r="T77" s="148" t="n">
        <v>0</v>
      </c>
      <c r="U77" s="148" t="n">
        <v>0</v>
      </c>
      <c r="V77" s="148" t="n">
        <v>0</v>
      </c>
      <c r="W77" s="148" t="n">
        <v>1</v>
      </c>
      <c r="X77" s="148" t="n">
        <v>0</v>
      </c>
      <c r="Y77" s="148" t="n">
        <v>0</v>
      </c>
      <c r="Z77" s="148" t="n">
        <v>0</v>
      </c>
      <c r="AA77" s="148" t="n">
        <v>0</v>
      </c>
      <c r="AB77" s="148" t="n">
        <v>0</v>
      </c>
      <c r="AC77" s="148" t="n">
        <v>0</v>
      </c>
      <c r="AD77" s="148" t="n">
        <v>0</v>
      </c>
      <c r="AE77" s="148" t="n">
        <v>0</v>
      </c>
      <c r="AF77" s="148" t="n">
        <v>0</v>
      </c>
      <c r="AG77" s="149" t="n">
        <v>0</v>
      </c>
      <c r="AH77" s="148" t="n">
        <v>0</v>
      </c>
      <c r="AI77" s="148" t="n">
        <v>0</v>
      </c>
      <c r="AJ77" s="148" t="n">
        <v>0</v>
      </c>
      <c r="AK77" s="148" t="n">
        <v>0</v>
      </c>
      <c r="AL77" s="148" t="n">
        <v>0</v>
      </c>
      <c r="AM77" s="148" t="n">
        <v>0</v>
      </c>
      <c r="AN77" s="148" t="n">
        <v>0</v>
      </c>
      <c r="AO77" s="148" t="n">
        <v>0</v>
      </c>
      <c r="AP77" s="148" t="n">
        <v>0</v>
      </c>
      <c r="AQ77" s="148" t="n">
        <v>0</v>
      </c>
      <c r="AR77" s="148" t="n">
        <v>0</v>
      </c>
      <c r="AS77" s="148" t="n">
        <v>0</v>
      </c>
      <c r="AT77" s="148" t="n">
        <v>0</v>
      </c>
      <c r="AU77" s="148" t="n">
        <v>0</v>
      </c>
      <c r="AV77" s="148" t="n">
        <v>0</v>
      </c>
      <c r="AW77" s="148" t="n">
        <v>0</v>
      </c>
      <c r="AX77" s="148" t="n">
        <v>0</v>
      </c>
      <c r="AY77" s="148" t="n">
        <v>0</v>
      </c>
      <c r="AZ77" s="148" t="n">
        <v>0</v>
      </c>
      <c r="BA77" s="148" t="n">
        <v>0</v>
      </c>
      <c r="BB77" s="148" t="n">
        <v>0</v>
      </c>
      <c r="BC77" s="150" t="n">
        <f aca="false">SUM(D77:BB77)</f>
        <v>1</v>
      </c>
      <c r="BD77" s="147"/>
      <c r="BE77" s="151"/>
      <c r="BF77" s="151"/>
      <c r="BG77" s="151"/>
      <c r="BH77" s="151"/>
      <c r="BI77" s="151"/>
      <c r="BJ77" s="151"/>
      <c r="BK77" s="151"/>
      <c r="BL77" s="151"/>
      <c r="BM77" s="151"/>
      <c r="BN77" s="151"/>
      <c r="BO77" s="151"/>
      <c r="BP77" s="151"/>
      <c r="BQ77" s="151"/>
      <c r="BR77" s="151"/>
      <c r="BS77" s="151"/>
      <c r="BT77" s="151"/>
      <c r="BU77" s="151"/>
      <c r="BV77" s="151"/>
      <c r="BW77" s="151"/>
      <c r="BX77" s="151"/>
      <c r="BY77" s="151"/>
      <c r="BZ77" s="151"/>
      <c r="CA77" s="151"/>
      <c r="CB77" s="151"/>
      <c r="CC77" s="151"/>
      <c r="CD77" s="151"/>
      <c r="CE77" s="151"/>
      <c r="CF77" s="151"/>
      <c r="CG77" s="151"/>
      <c r="CH77" s="151"/>
      <c r="CI77" s="151"/>
      <c r="CJ77" s="151"/>
      <c r="CK77" s="151"/>
      <c r="CL77" s="151"/>
      <c r="CM77" s="151"/>
      <c r="CN77" s="151"/>
      <c r="CO77" s="151"/>
      <c r="CP77" s="151"/>
      <c r="CQ77" s="151"/>
      <c r="CR77" s="151"/>
      <c r="CS77" s="151"/>
      <c r="CT77" s="151"/>
      <c r="CU77" s="151"/>
      <c r="CV77" s="151"/>
      <c r="CW77" s="151"/>
      <c r="CX77" s="151"/>
      <c r="CY77" s="151"/>
      <c r="CZ77" s="151"/>
      <c r="DA77" s="151"/>
      <c r="DB77" s="151"/>
      <c r="DC77" s="151"/>
      <c r="DD77" s="151"/>
      <c r="DE77" s="151"/>
      <c r="DF77" s="151"/>
      <c r="DG77" s="151"/>
      <c r="DH77" s="151"/>
      <c r="DI77" s="151"/>
      <c r="DJ77" s="151"/>
      <c r="DK77" s="151"/>
      <c r="DL77" s="151"/>
      <c r="DM77" s="151"/>
      <c r="DN77" s="151"/>
      <c r="DO77" s="151"/>
      <c r="DP77" s="151"/>
      <c r="DQ77" s="151"/>
      <c r="DR77" s="151"/>
      <c r="DS77" s="151"/>
      <c r="DT77" s="151"/>
      <c r="DU77" s="151"/>
      <c r="DV77" s="151"/>
      <c r="DW77" s="151"/>
      <c r="DX77" s="151"/>
      <c r="DY77" s="151"/>
      <c r="DZ77" s="151"/>
      <c r="EA77" s="151"/>
      <c r="EB77" s="151"/>
      <c r="EC77" s="151"/>
      <c r="ED77" s="151"/>
      <c r="EE77" s="151"/>
      <c r="EF77" s="151"/>
      <c r="EG77" s="151"/>
      <c r="EH77" s="151"/>
      <c r="EI77" s="151"/>
      <c r="EJ77" s="151"/>
      <c r="EK77" s="151"/>
      <c r="EL77" s="151"/>
      <c r="EM77" s="151"/>
      <c r="EN77" s="151"/>
      <c r="EO77" s="151"/>
      <c r="EP77" s="151"/>
      <c r="EQ77" s="151"/>
      <c r="ER77" s="151"/>
      <c r="ES77" s="151"/>
      <c r="ET77" s="151"/>
      <c r="EU77" s="151"/>
      <c r="EV77" s="151"/>
      <c r="EW77" s="151"/>
      <c r="EX77" s="151"/>
      <c r="EY77" s="151"/>
      <c r="EZ77" s="151"/>
      <c r="FA77" s="151"/>
      <c r="FB77" s="151"/>
      <c r="FC77" s="151"/>
      <c r="FD77" s="151"/>
      <c r="FE77" s="151"/>
      <c r="FF77" s="151"/>
      <c r="FG77" s="151"/>
      <c r="FH77" s="151"/>
      <c r="FI77" s="151"/>
      <c r="FJ77" s="151"/>
      <c r="FK77" s="151"/>
      <c r="FL77" s="151"/>
      <c r="FM77" s="151"/>
      <c r="FN77" s="151"/>
      <c r="FO77" s="151"/>
      <c r="FP77" s="151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  <c r="GK77" s="151"/>
      <c r="GL77" s="151"/>
      <c r="GM77" s="151"/>
      <c r="GN77" s="151"/>
      <c r="GO77" s="151"/>
      <c r="GP77" s="151"/>
      <c r="GQ77" s="151"/>
      <c r="GR77" s="151"/>
      <c r="GS77" s="151"/>
      <c r="GT77" s="151"/>
      <c r="GU77" s="151"/>
      <c r="GV77" s="151"/>
      <c r="GW77" s="151"/>
      <c r="GX77" s="151"/>
      <c r="GY77" s="151"/>
      <c r="GZ77" s="151"/>
      <c r="HA77" s="151"/>
      <c r="HB77" s="151"/>
      <c r="HC77" s="151"/>
      <c r="HD77" s="151"/>
      <c r="HE77" s="151"/>
      <c r="HF77" s="151"/>
      <c r="HG77" s="151"/>
      <c r="HH77" s="151"/>
      <c r="HI77" s="151"/>
      <c r="HJ77" s="151"/>
      <c r="HK77" s="151"/>
      <c r="HL77" s="151"/>
      <c r="HM77" s="151"/>
      <c r="HN77" s="151"/>
      <c r="HO77" s="151"/>
      <c r="HP77" s="151"/>
      <c r="HQ77" s="151"/>
      <c r="HR77" s="151"/>
      <c r="HS77" s="151"/>
      <c r="HT77" s="151"/>
      <c r="HU77" s="151"/>
      <c r="HV77" s="151"/>
      <c r="HW77" s="151"/>
      <c r="HX77" s="151"/>
      <c r="HY77" s="151"/>
      <c r="HZ77" s="151"/>
      <c r="IA77" s="151"/>
      <c r="IB77" s="151"/>
      <c r="IC77" s="151"/>
      <c r="ID77" s="151"/>
      <c r="IE77" s="151"/>
      <c r="IF77" s="151"/>
      <c r="IG77" s="151"/>
      <c r="IH77" s="151"/>
      <c r="II77" s="151"/>
      <c r="IJ77" s="151"/>
      <c r="IK77" s="151"/>
      <c r="IL77" s="151"/>
      <c r="IM77" s="151"/>
      <c r="IN77" s="151"/>
      <c r="IO77" s="151"/>
      <c r="IP77" s="151"/>
      <c r="IQ77" s="151"/>
      <c r="IR77" s="151"/>
      <c r="IS77" s="151"/>
      <c r="IT77" s="151"/>
      <c r="IU77" s="151"/>
      <c r="IV77" s="151"/>
      <c r="IW77" s="151"/>
    </row>
    <row r="78" customFormat="false" ht="12.75" hidden="false" customHeight="false" outlineLevel="0" collapsed="false">
      <c r="A78" s="140"/>
      <c r="B78" s="147" t="s">
        <v>140</v>
      </c>
      <c r="C78" s="142"/>
      <c r="D78" s="148" t="n">
        <f aca="false">D77</f>
        <v>0</v>
      </c>
      <c r="E78" s="148" t="n">
        <f aca="false">+D78+E77</f>
        <v>0</v>
      </c>
      <c r="F78" s="148" t="n">
        <f aca="false">+E78+F77</f>
        <v>0</v>
      </c>
      <c r="G78" s="148" t="n">
        <f aca="false">+F78+G77</f>
        <v>0</v>
      </c>
      <c r="H78" s="148" t="n">
        <f aca="false">+G78+H77</f>
        <v>0</v>
      </c>
      <c r="I78" s="148" t="n">
        <f aca="false">+H78+I77</f>
        <v>0</v>
      </c>
      <c r="J78" s="148" t="n">
        <f aca="false">+I78+J77</f>
        <v>0</v>
      </c>
      <c r="K78" s="148" t="n">
        <f aca="false">+J78+K77</f>
        <v>0</v>
      </c>
      <c r="L78" s="148" t="n">
        <f aca="false">+K78+L77</f>
        <v>0</v>
      </c>
      <c r="M78" s="148" t="n">
        <f aca="false">+L78+M77</f>
        <v>0</v>
      </c>
      <c r="N78" s="148" t="n">
        <f aca="false">+M78+N77</f>
        <v>0</v>
      </c>
      <c r="O78" s="148" t="n">
        <f aca="false">+N78+O77</f>
        <v>0</v>
      </c>
      <c r="P78" s="148" t="n">
        <f aca="false">+O78+P77</f>
        <v>0</v>
      </c>
      <c r="Q78" s="148" t="n">
        <f aca="false">+P78+Q77</f>
        <v>0</v>
      </c>
      <c r="R78" s="148" t="n">
        <f aca="false">+Q78+R77</f>
        <v>0</v>
      </c>
      <c r="S78" s="148" t="n">
        <f aca="false">+R78+S77</f>
        <v>0</v>
      </c>
      <c r="T78" s="148" t="n">
        <f aca="false">+S78+T77</f>
        <v>0</v>
      </c>
      <c r="U78" s="148" t="n">
        <f aca="false">+T78+U77</f>
        <v>0</v>
      </c>
      <c r="V78" s="148" t="n">
        <f aca="false">+U78+V77</f>
        <v>0</v>
      </c>
      <c r="W78" s="148" t="n">
        <f aca="false">+V78+W77</f>
        <v>1</v>
      </c>
      <c r="X78" s="148" t="n">
        <f aca="false">+W78+X77</f>
        <v>1</v>
      </c>
      <c r="Y78" s="148" t="n">
        <f aca="false">+X78+Y77</f>
        <v>1</v>
      </c>
      <c r="Z78" s="148" t="n">
        <f aca="false">+Y78+Z77</f>
        <v>1</v>
      </c>
      <c r="AA78" s="148" t="n">
        <f aca="false">+Z78+AA77</f>
        <v>1</v>
      </c>
      <c r="AB78" s="148" t="n">
        <f aca="false">+AA78+AB77</f>
        <v>1</v>
      </c>
      <c r="AC78" s="148" t="n">
        <f aca="false">+AB78+AC77</f>
        <v>1</v>
      </c>
      <c r="AD78" s="148" t="n">
        <f aca="false">+AC78+AD77</f>
        <v>1</v>
      </c>
      <c r="AE78" s="148" t="n">
        <f aca="false">+AD78+AE77</f>
        <v>1</v>
      </c>
      <c r="AF78" s="148" t="n">
        <f aca="false">+AE78+AF77</f>
        <v>1</v>
      </c>
      <c r="AG78" s="149" t="n">
        <f aca="false">+AF78+AG77</f>
        <v>1</v>
      </c>
      <c r="AH78" s="148" t="n">
        <f aca="false">+AG78+AH77</f>
        <v>1</v>
      </c>
      <c r="AI78" s="148" t="n">
        <f aca="false">+AH78+AI77</f>
        <v>1</v>
      </c>
      <c r="AJ78" s="148" t="n">
        <f aca="false">+AI78+AJ77</f>
        <v>1</v>
      </c>
      <c r="AK78" s="148" t="n">
        <f aca="false">+AJ78+AK77</f>
        <v>1</v>
      </c>
      <c r="AL78" s="148" t="n">
        <f aca="false">+AK78+AL77</f>
        <v>1</v>
      </c>
      <c r="AM78" s="148" t="n">
        <f aca="false">+AL78+AM77</f>
        <v>1</v>
      </c>
      <c r="AN78" s="148" t="n">
        <f aca="false">+AM78+AN77</f>
        <v>1</v>
      </c>
      <c r="AO78" s="148" t="n">
        <f aca="false">+AN78+AO77</f>
        <v>1</v>
      </c>
      <c r="AP78" s="148" t="n">
        <f aca="false">+AO78+AP77</f>
        <v>1</v>
      </c>
      <c r="AQ78" s="148" t="n">
        <f aca="false">+AP78+AQ77</f>
        <v>1</v>
      </c>
      <c r="AR78" s="148" t="n">
        <f aca="false">+AQ78+AR77</f>
        <v>1</v>
      </c>
      <c r="AS78" s="148" t="n">
        <f aca="false">+AR78+AS77</f>
        <v>1</v>
      </c>
      <c r="AT78" s="148" t="n">
        <f aca="false">+AS78+AT77</f>
        <v>1</v>
      </c>
      <c r="AU78" s="148" t="n">
        <f aca="false">+AT78+AU77</f>
        <v>1</v>
      </c>
      <c r="AV78" s="148" t="n">
        <f aca="false">+AU78+AV77</f>
        <v>1</v>
      </c>
      <c r="AW78" s="148" t="n">
        <f aca="false">+AV78+AW77</f>
        <v>1</v>
      </c>
      <c r="AX78" s="148" t="n">
        <f aca="false">+AW78+AX77</f>
        <v>1</v>
      </c>
      <c r="AY78" s="148" t="n">
        <f aca="false">+AX78+AY77</f>
        <v>1</v>
      </c>
      <c r="AZ78" s="148" t="n">
        <f aca="false">+AY78+AZ77</f>
        <v>1</v>
      </c>
      <c r="BA78" s="148" t="n">
        <f aca="false">+AZ78+BA77</f>
        <v>1</v>
      </c>
      <c r="BB78" s="148" t="n">
        <f aca="false">+BA78+BB77</f>
        <v>1</v>
      </c>
      <c r="BC78" s="150"/>
      <c r="BD78" s="147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/>
      <c r="CA78" s="151"/>
      <c r="CB78" s="151"/>
      <c r="CC78" s="151"/>
      <c r="CD78" s="151"/>
      <c r="CE78" s="151"/>
      <c r="CF78" s="151"/>
      <c r="CG78" s="151"/>
      <c r="CH78" s="151"/>
      <c r="CI78" s="151"/>
      <c r="CJ78" s="151"/>
      <c r="CK78" s="151"/>
      <c r="CL78" s="151"/>
      <c r="CM78" s="151"/>
      <c r="CN78" s="151"/>
      <c r="CO78" s="151"/>
      <c r="CP78" s="151"/>
      <c r="CQ78" s="151"/>
      <c r="CR78" s="151"/>
      <c r="CS78" s="151"/>
      <c r="CT78" s="151"/>
      <c r="CU78" s="151"/>
      <c r="CV78" s="151"/>
      <c r="CW78" s="151"/>
      <c r="CX78" s="151"/>
      <c r="CY78" s="151"/>
      <c r="CZ78" s="151"/>
      <c r="DA78" s="151"/>
      <c r="DB78" s="151"/>
      <c r="DC78" s="151"/>
      <c r="DD78" s="151"/>
      <c r="DE78" s="151"/>
      <c r="DF78" s="151"/>
      <c r="DG78" s="151"/>
      <c r="DH78" s="151"/>
      <c r="DI78" s="151"/>
      <c r="DJ78" s="151"/>
      <c r="DK78" s="151"/>
      <c r="DL78" s="151"/>
      <c r="DM78" s="151"/>
      <c r="DN78" s="151"/>
      <c r="DO78" s="151"/>
      <c r="DP78" s="151"/>
      <c r="DQ78" s="151"/>
      <c r="DR78" s="151"/>
      <c r="DS78" s="151"/>
      <c r="DT78" s="151"/>
      <c r="DU78" s="151"/>
      <c r="DV78" s="151"/>
      <c r="DW78" s="151"/>
      <c r="DX78" s="151"/>
      <c r="DY78" s="151"/>
      <c r="DZ78" s="151"/>
      <c r="EA78" s="151"/>
      <c r="EB78" s="151"/>
      <c r="EC78" s="151"/>
      <c r="ED78" s="151"/>
      <c r="EE78" s="151"/>
      <c r="EF78" s="151"/>
      <c r="EG78" s="151"/>
      <c r="EH78" s="151"/>
      <c r="EI78" s="151"/>
      <c r="EJ78" s="151"/>
      <c r="EK78" s="151"/>
      <c r="EL78" s="151"/>
      <c r="EM78" s="151"/>
      <c r="EN78" s="151"/>
      <c r="EO78" s="151"/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/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/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151"/>
      <c r="IG78" s="151"/>
      <c r="IH78" s="151"/>
      <c r="II78" s="151"/>
      <c r="IJ78" s="151"/>
      <c r="IK78" s="151"/>
      <c r="IL78" s="151"/>
      <c r="IM78" s="151"/>
      <c r="IN78" s="151"/>
      <c r="IO78" s="151"/>
      <c r="IP78" s="151"/>
      <c r="IQ78" s="151"/>
      <c r="IR78" s="151"/>
      <c r="IS78" s="151"/>
      <c r="IT78" s="151"/>
      <c r="IU78" s="151"/>
      <c r="IV78" s="151"/>
      <c r="IW78" s="151"/>
    </row>
    <row r="79" customFormat="false" ht="12.75" hidden="false" customHeight="false" outlineLevel="0" collapsed="false">
      <c r="A79" s="140"/>
      <c r="B79" s="147" t="s">
        <v>141</v>
      </c>
      <c r="C79" s="142"/>
      <c r="D79" s="148" t="n">
        <v>0</v>
      </c>
      <c r="E79" s="148" t="n">
        <v>0</v>
      </c>
      <c r="F79" s="148" t="n">
        <v>0</v>
      </c>
      <c r="G79" s="148" t="n">
        <v>0</v>
      </c>
      <c r="H79" s="148" t="n">
        <v>0</v>
      </c>
      <c r="I79" s="148" t="n">
        <v>0</v>
      </c>
      <c r="J79" s="148" t="n">
        <v>0</v>
      </c>
      <c r="K79" s="148" t="n">
        <v>0</v>
      </c>
      <c r="L79" s="148" t="n">
        <v>0</v>
      </c>
      <c r="M79" s="148" t="n">
        <v>0</v>
      </c>
      <c r="N79" s="148" t="n">
        <v>0</v>
      </c>
      <c r="O79" s="148" t="n">
        <v>0</v>
      </c>
      <c r="P79" s="148" t="n">
        <v>0</v>
      </c>
      <c r="Q79" s="148" t="n">
        <v>0</v>
      </c>
      <c r="R79" s="148" t="n">
        <v>0</v>
      </c>
      <c r="S79" s="148" t="n">
        <v>0</v>
      </c>
      <c r="T79" s="148" t="n">
        <v>0</v>
      </c>
      <c r="U79" s="148" t="n">
        <v>0</v>
      </c>
      <c r="V79" s="148" t="n">
        <v>0</v>
      </c>
      <c r="W79" s="148" t="n">
        <v>1</v>
      </c>
      <c r="X79" s="148" t="n">
        <v>0</v>
      </c>
      <c r="Y79" s="148" t="n">
        <v>0</v>
      </c>
      <c r="Z79" s="148" t="n">
        <v>0</v>
      </c>
      <c r="AA79" s="148" t="n">
        <v>0</v>
      </c>
      <c r="AB79" s="148" t="n">
        <v>0</v>
      </c>
      <c r="AC79" s="148" t="n">
        <v>0</v>
      </c>
      <c r="AD79" s="148" t="n">
        <v>0</v>
      </c>
      <c r="AE79" s="148" t="n">
        <v>0</v>
      </c>
      <c r="AF79" s="148" t="n">
        <v>0</v>
      </c>
      <c r="AG79" s="149" t="n">
        <v>0</v>
      </c>
      <c r="AH79" s="148" t="n">
        <v>0</v>
      </c>
      <c r="AI79" s="148" t="n">
        <v>0</v>
      </c>
      <c r="AJ79" s="148" t="n">
        <v>0</v>
      </c>
      <c r="AK79" s="148" t="n">
        <v>0</v>
      </c>
      <c r="AL79" s="148" t="n">
        <v>0</v>
      </c>
      <c r="AM79" s="148" t="n">
        <v>0</v>
      </c>
      <c r="AN79" s="148" t="n">
        <v>0</v>
      </c>
      <c r="AO79" s="148" t="n">
        <v>0</v>
      </c>
      <c r="AP79" s="148" t="n">
        <v>0</v>
      </c>
      <c r="AQ79" s="148" t="n">
        <v>0</v>
      </c>
      <c r="AR79" s="148" t="n">
        <v>0</v>
      </c>
      <c r="AS79" s="148" t="n">
        <v>0</v>
      </c>
      <c r="AT79" s="148" t="n">
        <v>0</v>
      </c>
      <c r="AU79" s="148" t="n">
        <v>0</v>
      </c>
      <c r="AV79" s="148" t="n">
        <v>0</v>
      </c>
      <c r="AW79" s="148" t="n">
        <v>0</v>
      </c>
      <c r="AX79" s="148" t="n">
        <v>0</v>
      </c>
      <c r="AY79" s="148" t="n">
        <v>0</v>
      </c>
      <c r="AZ79" s="148" t="n">
        <v>0</v>
      </c>
      <c r="BA79" s="148" t="n">
        <v>0</v>
      </c>
      <c r="BB79" s="148" t="n">
        <v>0</v>
      </c>
      <c r="BC79" s="150" t="n">
        <f aca="false">SUM(D79:BB79)</f>
        <v>1</v>
      </c>
      <c r="BD79" s="147"/>
      <c r="BE79" s="151"/>
      <c r="BF79" s="151"/>
      <c r="BG79" s="151"/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/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/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151"/>
      <c r="DM79" s="151"/>
      <c r="DN79" s="151"/>
      <c r="DO79" s="151"/>
      <c r="DP79" s="151"/>
      <c r="DQ79" s="151"/>
      <c r="DR79" s="151"/>
      <c r="DS79" s="151"/>
      <c r="DT79" s="151"/>
      <c r="DU79" s="151"/>
      <c r="DV79" s="151"/>
      <c r="DW79" s="151"/>
      <c r="DX79" s="151"/>
      <c r="DY79" s="151"/>
      <c r="DZ79" s="151"/>
      <c r="EA79" s="151"/>
      <c r="EB79" s="151"/>
      <c r="EC79" s="151"/>
      <c r="ED79" s="151"/>
      <c r="EE79" s="151"/>
      <c r="EF79" s="151"/>
      <c r="EG79" s="151"/>
      <c r="EH79" s="151"/>
      <c r="EI79" s="151"/>
      <c r="EJ79" s="151"/>
      <c r="EK79" s="151"/>
      <c r="EL79" s="151"/>
      <c r="EM79" s="151"/>
      <c r="EN79" s="151"/>
      <c r="EO79" s="151"/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/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/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/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151"/>
      <c r="IG79" s="151"/>
      <c r="IH79" s="151"/>
      <c r="II79" s="151"/>
      <c r="IJ79" s="151"/>
      <c r="IK79" s="151"/>
      <c r="IL79" s="151"/>
      <c r="IM79" s="151"/>
      <c r="IN79" s="151"/>
      <c r="IO79" s="151"/>
      <c r="IP79" s="151"/>
      <c r="IQ79" s="151"/>
      <c r="IR79" s="151"/>
      <c r="IS79" s="151"/>
      <c r="IT79" s="151"/>
      <c r="IU79" s="151"/>
      <c r="IV79" s="151"/>
      <c r="IW79" s="151"/>
    </row>
    <row r="80" customFormat="false" ht="12.75" hidden="false" customHeight="false" outlineLevel="0" collapsed="false">
      <c r="A80" s="140"/>
      <c r="B80" s="147" t="s">
        <v>142</v>
      </c>
      <c r="C80" s="142"/>
      <c r="D80" s="148" t="n">
        <f aca="false">D79</f>
        <v>0</v>
      </c>
      <c r="E80" s="148" t="n">
        <f aca="false">+D80+E79</f>
        <v>0</v>
      </c>
      <c r="F80" s="148" t="n">
        <f aca="false">+E80+F79</f>
        <v>0</v>
      </c>
      <c r="G80" s="148" t="n">
        <f aca="false">+F80+G79</f>
        <v>0</v>
      </c>
      <c r="H80" s="148" t="n">
        <f aca="false">+G80+H79</f>
        <v>0</v>
      </c>
      <c r="I80" s="148" t="n">
        <f aca="false">+H80+I79</f>
        <v>0</v>
      </c>
      <c r="J80" s="148" t="n">
        <f aca="false">+I80+J79</f>
        <v>0</v>
      </c>
      <c r="K80" s="148" t="n">
        <f aca="false">+J80+K79</f>
        <v>0</v>
      </c>
      <c r="L80" s="148" t="n">
        <f aca="false">+K80+L79</f>
        <v>0</v>
      </c>
      <c r="M80" s="148" t="n">
        <f aca="false">+L80+M79</f>
        <v>0</v>
      </c>
      <c r="N80" s="148" t="n">
        <f aca="false">+M80+N79</f>
        <v>0</v>
      </c>
      <c r="O80" s="148" t="n">
        <f aca="false">+N80+O79</f>
        <v>0</v>
      </c>
      <c r="P80" s="148" t="n">
        <f aca="false">+O80+P79</f>
        <v>0</v>
      </c>
      <c r="Q80" s="148" t="n">
        <f aca="false">+P80+Q79</f>
        <v>0</v>
      </c>
      <c r="R80" s="148" t="n">
        <f aca="false">+Q80+R79</f>
        <v>0</v>
      </c>
      <c r="S80" s="148" t="n">
        <f aca="false">+R80+S79</f>
        <v>0</v>
      </c>
      <c r="T80" s="148" t="n">
        <f aca="false">+S80+T79</f>
        <v>0</v>
      </c>
      <c r="U80" s="148" t="n">
        <f aca="false">+T80+U79</f>
        <v>0</v>
      </c>
      <c r="V80" s="148" t="n">
        <f aca="false">+U80+V79</f>
        <v>0</v>
      </c>
      <c r="W80" s="148" t="n">
        <f aca="false">+V80+W79</f>
        <v>1</v>
      </c>
      <c r="X80" s="148" t="n">
        <f aca="false">+W80+X79</f>
        <v>1</v>
      </c>
      <c r="Y80" s="148" t="n">
        <f aca="false">+X80+Y79</f>
        <v>1</v>
      </c>
      <c r="Z80" s="148" t="n">
        <f aca="false">+Y80+Z79</f>
        <v>1</v>
      </c>
      <c r="AA80" s="148" t="n">
        <f aca="false">+Z80+AA79</f>
        <v>1</v>
      </c>
      <c r="AB80" s="148" t="n">
        <f aca="false">+AA80+AB79</f>
        <v>1</v>
      </c>
      <c r="AC80" s="148" t="n">
        <f aca="false">+AB80+AC79</f>
        <v>1</v>
      </c>
      <c r="AD80" s="148" t="n">
        <f aca="false">+AC80+AD79</f>
        <v>1</v>
      </c>
      <c r="AE80" s="148" t="n">
        <f aca="false">+AD80+AE79</f>
        <v>1</v>
      </c>
      <c r="AF80" s="148" t="n">
        <f aca="false">+AE80+AF79</f>
        <v>1</v>
      </c>
      <c r="AG80" s="149" t="n">
        <f aca="false">+AF80+AG79</f>
        <v>1</v>
      </c>
      <c r="AH80" s="148" t="n">
        <f aca="false">+AG80+AH79</f>
        <v>1</v>
      </c>
      <c r="AI80" s="148" t="n">
        <f aca="false">+AH80+AI79</f>
        <v>1</v>
      </c>
      <c r="AJ80" s="148" t="n">
        <f aca="false">+AI80+AJ79</f>
        <v>1</v>
      </c>
      <c r="AK80" s="148" t="n">
        <f aca="false">+AJ80+AK79</f>
        <v>1</v>
      </c>
      <c r="AL80" s="148" t="n">
        <f aca="false">+AK80+AL79</f>
        <v>1</v>
      </c>
      <c r="AM80" s="148" t="n">
        <f aca="false">+AL80+AM79</f>
        <v>1</v>
      </c>
      <c r="AN80" s="148" t="n">
        <f aca="false">+AM80+AN79</f>
        <v>1</v>
      </c>
      <c r="AO80" s="148" t="n">
        <f aca="false">+AN80+AO79</f>
        <v>1</v>
      </c>
      <c r="AP80" s="148" t="n">
        <f aca="false">+AO80+AP79</f>
        <v>1</v>
      </c>
      <c r="AQ80" s="148" t="n">
        <f aca="false">+AP80+AQ79</f>
        <v>1</v>
      </c>
      <c r="AR80" s="148" t="n">
        <f aca="false">+AQ80+AR79</f>
        <v>1</v>
      </c>
      <c r="AS80" s="148" t="n">
        <f aca="false">+AR80+AS79</f>
        <v>1</v>
      </c>
      <c r="AT80" s="148" t="n">
        <f aca="false">+AS80+AT79</f>
        <v>1</v>
      </c>
      <c r="AU80" s="148" t="n">
        <f aca="false">+AT80+AU79</f>
        <v>1</v>
      </c>
      <c r="AV80" s="148" t="n">
        <f aca="false">+AU80+AV79</f>
        <v>1</v>
      </c>
      <c r="AW80" s="148" t="n">
        <f aca="false">+AV80+AW79</f>
        <v>1</v>
      </c>
      <c r="AX80" s="148" t="n">
        <f aca="false">+AW80+AX79</f>
        <v>1</v>
      </c>
      <c r="AY80" s="148" t="n">
        <f aca="false">+AX80+AY79</f>
        <v>1</v>
      </c>
      <c r="AZ80" s="148" t="n">
        <f aca="false">+AY80+AZ79</f>
        <v>1</v>
      </c>
      <c r="BA80" s="148" t="n">
        <f aca="false">+AZ80+BA79</f>
        <v>1</v>
      </c>
      <c r="BB80" s="148" t="n">
        <f aca="false">+BA80+BB79</f>
        <v>1</v>
      </c>
      <c r="BC80" s="150"/>
      <c r="BD80" s="147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/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151"/>
      <c r="DM80" s="151"/>
      <c r="DN80" s="151"/>
      <c r="DO80" s="151"/>
      <c r="DP80" s="151"/>
      <c r="DQ80" s="151"/>
      <c r="DR80" s="151"/>
      <c r="DS80" s="151"/>
      <c r="DT80" s="151"/>
      <c r="DU80" s="151"/>
      <c r="DV80" s="151"/>
      <c r="DW80" s="151"/>
      <c r="DX80" s="151"/>
      <c r="DY80" s="151"/>
      <c r="DZ80" s="151"/>
      <c r="EA80" s="151"/>
      <c r="EB80" s="151"/>
      <c r="EC80" s="151"/>
      <c r="ED80" s="151"/>
      <c r="EE80" s="151"/>
      <c r="EF80" s="151"/>
      <c r="EG80" s="151"/>
      <c r="EH80" s="151"/>
      <c r="EI80" s="151"/>
      <c r="EJ80" s="151"/>
      <c r="EK80" s="151"/>
      <c r="EL80" s="151"/>
      <c r="EM80" s="151"/>
      <c r="EN80" s="151"/>
      <c r="EO80" s="151"/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/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/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/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151"/>
      <c r="IG80" s="151"/>
      <c r="IH80" s="151"/>
      <c r="II80" s="151"/>
      <c r="IJ80" s="151"/>
      <c r="IK80" s="151"/>
      <c r="IL80" s="151"/>
      <c r="IM80" s="151"/>
      <c r="IN80" s="151"/>
      <c r="IO80" s="151"/>
      <c r="IP80" s="151"/>
      <c r="IQ80" s="151"/>
      <c r="IR80" s="151"/>
      <c r="IS80" s="151"/>
      <c r="IT80" s="151"/>
      <c r="IU80" s="151"/>
      <c r="IV80" s="151"/>
      <c r="IW80" s="151"/>
    </row>
    <row r="81" customFormat="false" ht="12.75" hidden="false" customHeight="false" outlineLevel="0" collapsed="false">
      <c r="A81" s="140"/>
      <c r="B81" s="165"/>
      <c r="C81" s="142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7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8"/>
      <c r="BD81" s="165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  <c r="BR81" s="169"/>
      <c r="BS81" s="169"/>
      <c r="BT81" s="169"/>
      <c r="BU81" s="169"/>
      <c r="BV81" s="169"/>
      <c r="BW81" s="169"/>
      <c r="BX81" s="169"/>
      <c r="BY81" s="169"/>
      <c r="BZ81" s="169"/>
      <c r="CA81" s="169"/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  <c r="CY81" s="169"/>
      <c r="CZ81" s="169"/>
      <c r="DA81" s="169"/>
      <c r="DB81" s="169"/>
      <c r="DC81" s="169"/>
      <c r="DD81" s="169"/>
      <c r="DE81" s="169"/>
      <c r="DF81" s="169"/>
      <c r="DG81" s="169"/>
      <c r="DH81" s="169"/>
      <c r="DI81" s="169"/>
      <c r="DJ81" s="169"/>
      <c r="DK81" s="169"/>
      <c r="DL81" s="169"/>
      <c r="DM81" s="169"/>
      <c r="DN81" s="169"/>
      <c r="DO81" s="169"/>
      <c r="DP81" s="169"/>
      <c r="DQ81" s="169"/>
      <c r="DR81" s="169"/>
      <c r="DS81" s="169"/>
      <c r="DT81" s="169"/>
      <c r="DU81" s="169"/>
      <c r="DV81" s="169"/>
      <c r="DW81" s="169"/>
      <c r="DX81" s="169"/>
      <c r="DY81" s="169"/>
      <c r="DZ81" s="169"/>
      <c r="EA81" s="169"/>
      <c r="EB81" s="169"/>
      <c r="EC81" s="169"/>
      <c r="ED81" s="169"/>
      <c r="EE81" s="169"/>
      <c r="EF81" s="169"/>
      <c r="EG81" s="169"/>
      <c r="EH81" s="169"/>
      <c r="EI81" s="169"/>
      <c r="EJ81" s="169"/>
      <c r="EK81" s="169"/>
      <c r="EL81" s="169"/>
      <c r="EM81" s="169"/>
      <c r="EN81" s="169"/>
      <c r="EO81" s="169"/>
      <c r="EP81" s="169"/>
      <c r="EQ81" s="169"/>
      <c r="ER81" s="169"/>
      <c r="ES81" s="169"/>
      <c r="ET81" s="169"/>
      <c r="EU81" s="169"/>
      <c r="EV81" s="169"/>
      <c r="EW81" s="169"/>
      <c r="EX81" s="169"/>
      <c r="EY81" s="169"/>
      <c r="EZ81" s="169"/>
      <c r="FA81" s="169"/>
      <c r="FB81" s="169"/>
      <c r="FC81" s="169"/>
      <c r="FD81" s="169"/>
      <c r="FE81" s="169"/>
      <c r="FF81" s="169"/>
      <c r="FG81" s="169"/>
      <c r="FH81" s="169"/>
      <c r="FI81" s="169"/>
      <c r="FJ81" s="169"/>
      <c r="FK81" s="169"/>
      <c r="FL81" s="169"/>
      <c r="FM81" s="169"/>
      <c r="FN81" s="169"/>
      <c r="FO81" s="169"/>
      <c r="FP81" s="169"/>
      <c r="FQ81" s="169"/>
      <c r="FR81" s="169"/>
      <c r="FS81" s="169"/>
      <c r="FT81" s="169"/>
      <c r="FU81" s="169"/>
      <c r="FV81" s="169"/>
      <c r="FW81" s="169"/>
      <c r="FX81" s="169"/>
      <c r="FY81" s="169"/>
      <c r="FZ81" s="169"/>
      <c r="GA81" s="169"/>
      <c r="GB81" s="169"/>
      <c r="GC81" s="169"/>
      <c r="GD81" s="169"/>
      <c r="GE81" s="169"/>
      <c r="GF81" s="169"/>
      <c r="GG81" s="169"/>
      <c r="GH81" s="169"/>
      <c r="GI81" s="169"/>
      <c r="GJ81" s="169"/>
      <c r="GK81" s="169"/>
      <c r="GL81" s="169"/>
      <c r="GM81" s="169"/>
      <c r="GN81" s="169"/>
      <c r="GO81" s="169"/>
      <c r="GP81" s="169"/>
      <c r="GQ81" s="169"/>
      <c r="GR81" s="169"/>
      <c r="GS81" s="169"/>
      <c r="GT81" s="169"/>
      <c r="GU81" s="169"/>
      <c r="GV81" s="169"/>
      <c r="GW81" s="169"/>
      <c r="GX81" s="169"/>
      <c r="GY81" s="169"/>
      <c r="GZ81" s="169"/>
      <c r="HA81" s="169"/>
      <c r="HB81" s="169"/>
      <c r="HC81" s="169"/>
      <c r="HD81" s="169"/>
      <c r="HE81" s="169"/>
      <c r="HF81" s="169"/>
      <c r="HG81" s="169"/>
      <c r="HH81" s="169"/>
      <c r="HI81" s="169"/>
      <c r="HJ81" s="169"/>
      <c r="HK81" s="169"/>
      <c r="HL81" s="169"/>
      <c r="HM81" s="169"/>
      <c r="HN81" s="169"/>
      <c r="HO81" s="169"/>
      <c r="HP81" s="169"/>
      <c r="HQ81" s="169"/>
      <c r="HR81" s="169"/>
      <c r="HS81" s="169"/>
      <c r="HT81" s="169"/>
      <c r="HU81" s="169"/>
      <c r="HV81" s="169"/>
      <c r="HW81" s="169"/>
      <c r="HX81" s="169"/>
      <c r="HY81" s="169"/>
      <c r="HZ81" s="169"/>
      <c r="IA81" s="169"/>
      <c r="IB81" s="169"/>
      <c r="IC81" s="169"/>
      <c r="ID81" s="169"/>
      <c r="IE81" s="169"/>
      <c r="IF81" s="169"/>
      <c r="IG81" s="169"/>
      <c r="IH81" s="169"/>
      <c r="II81" s="169"/>
      <c r="IJ81" s="169"/>
      <c r="IK81" s="169"/>
      <c r="IL81" s="169"/>
      <c r="IM81" s="169"/>
      <c r="IN81" s="169"/>
      <c r="IO81" s="169"/>
      <c r="IP81" s="169"/>
      <c r="IQ81" s="169"/>
      <c r="IR81" s="169"/>
      <c r="IS81" s="169"/>
      <c r="IT81" s="169"/>
      <c r="IU81" s="169"/>
      <c r="IV81" s="169"/>
      <c r="IW81" s="169"/>
    </row>
    <row r="82" customFormat="false" ht="12.75" hidden="false" customHeight="false" outlineLevel="0" collapsed="false">
      <c r="A82" s="140"/>
      <c r="B82" s="153" t="s">
        <v>143</v>
      </c>
      <c r="C82" s="154" t="n">
        <v>17.25</v>
      </c>
      <c r="D82" s="155" t="n">
        <f aca="false">+D78*$C82</f>
        <v>0</v>
      </c>
      <c r="E82" s="155" t="n">
        <f aca="false">+E78*$C82</f>
        <v>0</v>
      </c>
      <c r="F82" s="155" t="n">
        <f aca="false">+F78*$C82</f>
        <v>0</v>
      </c>
      <c r="G82" s="155" t="n">
        <f aca="false">+G78*$C82</f>
        <v>0</v>
      </c>
      <c r="H82" s="155" t="n">
        <f aca="false">+H78*$C82</f>
        <v>0</v>
      </c>
      <c r="I82" s="155" t="n">
        <f aca="false">+I78*$C82</f>
        <v>0</v>
      </c>
      <c r="J82" s="155" t="n">
        <f aca="false">+J78*$C82</f>
        <v>0</v>
      </c>
      <c r="K82" s="155" t="n">
        <f aca="false">+K78*$C82</f>
        <v>0</v>
      </c>
      <c r="L82" s="155" t="n">
        <f aca="false">+L78*$C82</f>
        <v>0</v>
      </c>
      <c r="M82" s="155" t="n">
        <f aca="false">+M78*$C82</f>
        <v>0</v>
      </c>
      <c r="N82" s="155" t="n">
        <f aca="false">+N78*$C82</f>
        <v>0</v>
      </c>
      <c r="O82" s="155" t="n">
        <f aca="false">+O78*$C82</f>
        <v>0</v>
      </c>
      <c r="P82" s="155" t="n">
        <f aca="false">+P78*$C82</f>
        <v>0</v>
      </c>
      <c r="Q82" s="155" t="n">
        <f aca="false">+Q78*$C82</f>
        <v>0</v>
      </c>
      <c r="R82" s="155" t="n">
        <f aca="false">+R78*$C82</f>
        <v>0</v>
      </c>
      <c r="S82" s="155" t="n">
        <f aca="false">+S78*$C82</f>
        <v>0</v>
      </c>
      <c r="T82" s="155" t="n">
        <f aca="false">+T78*$C82</f>
        <v>0</v>
      </c>
      <c r="U82" s="155" t="n">
        <f aca="false">+U78*$C82</f>
        <v>0</v>
      </c>
      <c r="V82" s="155" t="n">
        <f aca="false">+V78*$C82</f>
        <v>0</v>
      </c>
      <c r="W82" s="155" t="n">
        <f aca="false">+W78*$C82</f>
        <v>17.25</v>
      </c>
      <c r="X82" s="155" t="n">
        <f aca="false">+X78*$C82</f>
        <v>17.25</v>
      </c>
      <c r="Y82" s="155" t="n">
        <f aca="false">+Y78*$C82</f>
        <v>17.25</v>
      </c>
      <c r="Z82" s="155" t="n">
        <f aca="false">+Z78*$C82</f>
        <v>17.25</v>
      </c>
      <c r="AA82" s="155" t="n">
        <f aca="false">+AA78*$C82</f>
        <v>17.25</v>
      </c>
      <c r="AB82" s="155" t="n">
        <f aca="false">+AB78*$C82</f>
        <v>17.25</v>
      </c>
      <c r="AC82" s="155" t="n">
        <f aca="false">+AC78*$C82</f>
        <v>17.25</v>
      </c>
      <c r="AD82" s="155" t="n">
        <f aca="false">+AD78*$C82</f>
        <v>17.25</v>
      </c>
      <c r="AE82" s="155" t="n">
        <f aca="false">+AE78*$C82</f>
        <v>17.25</v>
      </c>
      <c r="AF82" s="155" t="n">
        <f aca="false">+AF78*$C82</f>
        <v>17.25</v>
      </c>
      <c r="AG82" s="156" t="n">
        <f aca="false">+AG78*$C82</f>
        <v>17.25</v>
      </c>
      <c r="AH82" s="155" t="n">
        <f aca="false">+AH78*$C82</f>
        <v>17.25</v>
      </c>
      <c r="AI82" s="155" t="n">
        <f aca="false">+AI78*$C82</f>
        <v>17.25</v>
      </c>
      <c r="AJ82" s="155" t="n">
        <f aca="false">+AJ78*$C82</f>
        <v>17.25</v>
      </c>
      <c r="AK82" s="155" t="n">
        <f aca="false">+AK78*$C82</f>
        <v>17.25</v>
      </c>
      <c r="AL82" s="155" t="n">
        <f aca="false">+AL78*$C82</f>
        <v>17.25</v>
      </c>
      <c r="AM82" s="155" t="n">
        <f aca="false">+AM78*$C82</f>
        <v>17.25</v>
      </c>
      <c r="AN82" s="155" t="n">
        <f aca="false">+AN78*$C82</f>
        <v>17.25</v>
      </c>
      <c r="AO82" s="155" t="n">
        <f aca="false">+AO78*$C82</f>
        <v>17.25</v>
      </c>
      <c r="AP82" s="155" t="n">
        <f aca="false">+AP78*$C82</f>
        <v>17.25</v>
      </c>
      <c r="AQ82" s="155" t="n">
        <f aca="false">+AQ78*$C82</f>
        <v>17.25</v>
      </c>
      <c r="AR82" s="155" t="n">
        <f aca="false">+AR78*$C82</f>
        <v>17.25</v>
      </c>
      <c r="AS82" s="155" t="n">
        <f aca="false">+AS78*$C82</f>
        <v>17.25</v>
      </c>
      <c r="AT82" s="155" t="n">
        <f aca="false">+AT78*$C82</f>
        <v>17.25</v>
      </c>
      <c r="AU82" s="155" t="n">
        <f aca="false">+AU78*$C82</f>
        <v>17.25</v>
      </c>
      <c r="AV82" s="155" t="n">
        <f aca="false">+AV78*$C82</f>
        <v>17.25</v>
      </c>
      <c r="AW82" s="155" t="n">
        <f aca="false">+AW78*$C82</f>
        <v>17.25</v>
      </c>
      <c r="AX82" s="155" t="n">
        <f aca="false">+AX78*$C82</f>
        <v>17.25</v>
      </c>
      <c r="AY82" s="155" t="n">
        <f aca="false">+AY78*$C82</f>
        <v>17.25</v>
      </c>
      <c r="AZ82" s="155" t="n">
        <f aca="false">+AZ78*$C82</f>
        <v>17.25</v>
      </c>
      <c r="BA82" s="155" t="n">
        <f aca="false">+BA78*$C82</f>
        <v>17.25</v>
      </c>
      <c r="BB82" s="155" t="n">
        <f aca="false">+BB78*$C82</f>
        <v>17.25</v>
      </c>
      <c r="BC82" s="157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3"/>
      <c r="CY82" s="153"/>
      <c r="CZ82" s="153"/>
      <c r="DA82" s="153"/>
      <c r="DB82" s="153"/>
      <c r="DC82" s="153"/>
      <c r="DD82" s="153"/>
      <c r="DE82" s="153"/>
      <c r="DF82" s="153"/>
      <c r="DG82" s="153"/>
      <c r="DH82" s="153"/>
      <c r="DI82" s="153"/>
      <c r="DJ82" s="153"/>
      <c r="DK82" s="153"/>
      <c r="DL82" s="153"/>
      <c r="DM82" s="153"/>
      <c r="DN82" s="153"/>
      <c r="DO82" s="153"/>
      <c r="DP82" s="153"/>
      <c r="DQ82" s="153"/>
      <c r="DR82" s="153"/>
      <c r="DS82" s="153"/>
      <c r="DT82" s="153"/>
      <c r="DU82" s="153"/>
      <c r="DV82" s="153"/>
      <c r="DW82" s="153"/>
      <c r="DX82" s="153"/>
      <c r="DY82" s="153"/>
      <c r="DZ82" s="153"/>
      <c r="EA82" s="153"/>
      <c r="EB82" s="153"/>
      <c r="EC82" s="153"/>
      <c r="ED82" s="153"/>
      <c r="EE82" s="153"/>
      <c r="EF82" s="153"/>
      <c r="EG82" s="153"/>
      <c r="EH82" s="153"/>
      <c r="EI82" s="153"/>
      <c r="EJ82" s="153"/>
      <c r="EK82" s="153"/>
      <c r="EL82" s="153"/>
      <c r="EM82" s="153"/>
      <c r="EN82" s="153"/>
      <c r="EO82" s="153"/>
      <c r="EP82" s="153"/>
      <c r="EQ82" s="153"/>
      <c r="ER82" s="153"/>
      <c r="ES82" s="153"/>
      <c r="ET82" s="153"/>
      <c r="EU82" s="153"/>
      <c r="EV82" s="153"/>
      <c r="EW82" s="153"/>
      <c r="EX82" s="153"/>
      <c r="EY82" s="153"/>
      <c r="EZ82" s="153"/>
      <c r="FA82" s="153"/>
      <c r="FB82" s="153"/>
      <c r="FC82" s="153"/>
      <c r="FD82" s="153"/>
      <c r="FE82" s="153"/>
      <c r="FF82" s="153"/>
      <c r="FG82" s="153"/>
      <c r="FH82" s="153"/>
      <c r="FI82" s="153"/>
      <c r="FJ82" s="153"/>
      <c r="FK82" s="153"/>
      <c r="FL82" s="153"/>
      <c r="FM82" s="153"/>
      <c r="FN82" s="153"/>
      <c r="FO82" s="153"/>
      <c r="FP82" s="153"/>
      <c r="FQ82" s="153"/>
      <c r="FR82" s="153"/>
      <c r="FS82" s="153"/>
      <c r="FT82" s="153"/>
      <c r="FU82" s="153"/>
      <c r="FV82" s="153"/>
      <c r="FW82" s="153"/>
      <c r="FX82" s="153"/>
      <c r="FY82" s="153"/>
      <c r="FZ82" s="153"/>
      <c r="GA82" s="153"/>
      <c r="GB82" s="153"/>
      <c r="GC82" s="153"/>
      <c r="GD82" s="153"/>
      <c r="GE82" s="153"/>
      <c r="GF82" s="153"/>
      <c r="GG82" s="153"/>
      <c r="GH82" s="153"/>
      <c r="GI82" s="153"/>
      <c r="GJ82" s="153"/>
      <c r="GK82" s="153"/>
      <c r="GL82" s="153"/>
      <c r="GM82" s="153"/>
      <c r="GN82" s="153"/>
      <c r="GO82" s="153"/>
      <c r="GP82" s="153"/>
      <c r="GQ82" s="153"/>
      <c r="GR82" s="153"/>
      <c r="GS82" s="153"/>
      <c r="GT82" s="153"/>
      <c r="GU82" s="153"/>
      <c r="GV82" s="153"/>
      <c r="GW82" s="153"/>
      <c r="GX82" s="153"/>
      <c r="GY82" s="153"/>
      <c r="GZ82" s="153"/>
      <c r="HA82" s="153"/>
      <c r="HB82" s="153"/>
      <c r="HC82" s="153"/>
      <c r="HD82" s="153"/>
      <c r="HE82" s="153"/>
      <c r="HF82" s="153"/>
      <c r="HG82" s="153"/>
      <c r="HH82" s="153"/>
      <c r="HI82" s="153"/>
      <c r="HJ82" s="153"/>
      <c r="HK82" s="153"/>
      <c r="HL82" s="153"/>
      <c r="HM82" s="153"/>
      <c r="HN82" s="153"/>
      <c r="HO82" s="153"/>
      <c r="HP82" s="153"/>
      <c r="HQ82" s="153"/>
      <c r="HR82" s="153"/>
      <c r="HS82" s="153"/>
      <c r="HT82" s="153"/>
      <c r="HU82" s="153"/>
      <c r="HV82" s="153"/>
      <c r="HW82" s="153"/>
      <c r="HX82" s="153"/>
      <c r="HY82" s="153"/>
      <c r="HZ82" s="153"/>
      <c r="IA82" s="153"/>
      <c r="IB82" s="153"/>
      <c r="IC82" s="153"/>
      <c r="ID82" s="153"/>
      <c r="IE82" s="153"/>
      <c r="IF82" s="153"/>
      <c r="IG82" s="153"/>
      <c r="IH82" s="153"/>
      <c r="II82" s="153"/>
      <c r="IJ82" s="153"/>
      <c r="IK82" s="153"/>
      <c r="IL82" s="153"/>
      <c r="IM82" s="153"/>
      <c r="IN82" s="153"/>
      <c r="IO82" s="153"/>
      <c r="IP82" s="153"/>
      <c r="IQ82" s="153"/>
      <c r="IR82" s="153"/>
      <c r="IS82" s="153"/>
      <c r="IT82" s="153"/>
      <c r="IU82" s="153"/>
      <c r="IV82" s="153"/>
      <c r="IW82" s="153"/>
    </row>
    <row r="83" customFormat="false" ht="13.5" hidden="false" customHeight="false" outlineLevel="0" collapsed="false">
      <c r="A83" s="140"/>
      <c r="B83" s="159" t="s">
        <v>144</v>
      </c>
      <c r="C83" s="160" t="str">
        <f aca="false">+'Detail by Turbine'!B11</f>
        <v>Tentative</v>
      </c>
      <c r="D83" s="161" t="n">
        <f aca="false">+D80*$C82</f>
        <v>0</v>
      </c>
      <c r="E83" s="161" t="n">
        <f aca="false">+E80*$C82</f>
        <v>0</v>
      </c>
      <c r="F83" s="161" t="n">
        <f aca="false">+F80*$C82</f>
        <v>0</v>
      </c>
      <c r="G83" s="161" t="n">
        <f aca="false">+G80*$C82</f>
        <v>0</v>
      </c>
      <c r="H83" s="161" t="n">
        <f aca="false">+H80*$C82</f>
        <v>0</v>
      </c>
      <c r="I83" s="161" t="n">
        <f aca="false">+I80*$C82</f>
        <v>0</v>
      </c>
      <c r="J83" s="161" t="n">
        <f aca="false">+J80*$C82</f>
        <v>0</v>
      </c>
      <c r="K83" s="161" t="n">
        <f aca="false">+K80*$C82</f>
        <v>0</v>
      </c>
      <c r="L83" s="161" t="n">
        <f aca="false">+L80*$C82</f>
        <v>0</v>
      </c>
      <c r="M83" s="161" t="n">
        <f aca="false">+M80*$C82</f>
        <v>0</v>
      </c>
      <c r="N83" s="161" t="n">
        <f aca="false">+N80*$C82</f>
        <v>0</v>
      </c>
      <c r="O83" s="161" t="n">
        <f aca="false">+O80*$C82</f>
        <v>0</v>
      </c>
      <c r="P83" s="161" t="n">
        <f aca="false">+P80*$C82</f>
        <v>0</v>
      </c>
      <c r="Q83" s="161" t="n">
        <f aca="false">+Q80*$C82</f>
        <v>0</v>
      </c>
      <c r="R83" s="161" t="n">
        <f aca="false">+R80*$C82</f>
        <v>0</v>
      </c>
      <c r="S83" s="161" t="n">
        <f aca="false">+S80*$C82</f>
        <v>0</v>
      </c>
      <c r="T83" s="161" t="n">
        <f aca="false">+T80*$C82</f>
        <v>0</v>
      </c>
      <c r="U83" s="161" t="n">
        <f aca="false">+U80*$C82</f>
        <v>0</v>
      </c>
      <c r="V83" s="161" t="n">
        <f aca="false">+V80*$C82</f>
        <v>0</v>
      </c>
      <c r="W83" s="161" t="n">
        <f aca="false">+W80*$C82</f>
        <v>17.25</v>
      </c>
      <c r="X83" s="161" t="n">
        <f aca="false">+X80*$C82</f>
        <v>17.25</v>
      </c>
      <c r="Y83" s="161" t="n">
        <f aca="false">+Y80*$C82</f>
        <v>17.25</v>
      </c>
      <c r="Z83" s="161" t="n">
        <f aca="false">+Z80*$C82</f>
        <v>17.25</v>
      </c>
      <c r="AA83" s="161" t="n">
        <f aca="false">+AA80*$C82</f>
        <v>17.25</v>
      </c>
      <c r="AB83" s="161" t="n">
        <f aca="false">+AB80*$C82</f>
        <v>17.25</v>
      </c>
      <c r="AC83" s="161" t="n">
        <f aca="false">+AC80*$C82</f>
        <v>17.25</v>
      </c>
      <c r="AD83" s="161" t="n">
        <f aca="false">+AD80*$C82</f>
        <v>17.25</v>
      </c>
      <c r="AE83" s="161" t="n">
        <f aca="false">+AE80*$C82</f>
        <v>17.25</v>
      </c>
      <c r="AF83" s="161" t="n">
        <f aca="false">+AF80*$C82</f>
        <v>17.25</v>
      </c>
      <c r="AG83" s="162" t="n">
        <f aca="false">+AG80*$C82</f>
        <v>17.25</v>
      </c>
      <c r="AH83" s="161" t="n">
        <f aca="false">+AH80*$C82</f>
        <v>17.25</v>
      </c>
      <c r="AI83" s="161" t="n">
        <f aca="false">+AI80*$C82</f>
        <v>17.25</v>
      </c>
      <c r="AJ83" s="161" t="n">
        <f aca="false">+AJ80*$C82</f>
        <v>17.25</v>
      </c>
      <c r="AK83" s="161" t="n">
        <f aca="false">+AK80*$C82</f>
        <v>17.25</v>
      </c>
      <c r="AL83" s="161" t="n">
        <f aca="false">+AL80*$C82</f>
        <v>17.25</v>
      </c>
      <c r="AM83" s="161" t="n">
        <f aca="false">+AM80*$C82</f>
        <v>17.25</v>
      </c>
      <c r="AN83" s="161" t="n">
        <f aca="false">+AN80*$C82</f>
        <v>17.25</v>
      </c>
      <c r="AO83" s="161" t="n">
        <f aca="false">+AO80*$C82</f>
        <v>17.25</v>
      </c>
      <c r="AP83" s="161" t="n">
        <f aca="false">+AP80*$C82</f>
        <v>17.25</v>
      </c>
      <c r="AQ83" s="161" t="n">
        <f aca="false">+AQ80*$C82</f>
        <v>17.25</v>
      </c>
      <c r="AR83" s="161" t="n">
        <f aca="false">+AR80*$C82</f>
        <v>17.25</v>
      </c>
      <c r="AS83" s="161" t="n">
        <f aca="false">+AS80*$C82</f>
        <v>17.25</v>
      </c>
      <c r="AT83" s="161" t="n">
        <f aca="false">+AT80*$C82</f>
        <v>17.25</v>
      </c>
      <c r="AU83" s="161" t="n">
        <f aca="false">+AU80*$C82</f>
        <v>17.25</v>
      </c>
      <c r="AV83" s="161" t="n">
        <f aca="false">+AV80*$C82</f>
        <v>17.25</v>
      </c>
      <c r="AW83" s="161" t="n">
        <f aca="false">+AW80*$C82</f>
        <v>17.25</v>
      </c>
      <c r="AX83" s="161" t="n">
        <f aca="false">+AX80*$C82</f>
        <v>17.25</v>
      </c>
      <c r="AY83" s="161" t="n">
        <f aca="false">+AY80*$C82</f>
        <v>17.25</v>
      </c>
      <c r="AZ83" s="161" t="n">
        <f aca="false">+AZ80*$C82</f>
        <v>17.25</v>
      </c>
      <c r="BA83" s="161" t="n">
        <f aca="false">+BA80*$C82</f>
        <v>17.25</v>
      </c>
      <c r="BB83" s="161" t="n">
        <f aca="false">+BB80*$C82</f>
        <v>17.25</v>
      </c>
      <c r="BC83" s="163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59"/>
      <c r="CM83" s="159"/>
      <c r="CN83" s="159"/>
      <c r="CO83" s="159"/>
      <c r="CP83" s="159"/>
      <c r="CQ83" s="159"/>
      <c r="CR83" s="159"/>
      <c r="CS83" s="159"/>
      <c r="CT83" s="159"/>
      <c r="CU83" s="159"/>
      <c r="CV83" s="159"/>
      <c r="CW83" s="159"/>
      <c r="CX83" s="159"/>
      <c r="CY83" s="159"/>
      <c r="CZ83" s="159"/>
      <c r="DA83" s="159"/>
      <c r="DB83" s="159"/>
      <c r="DC83" s="159"/>
      <c r="DD83" s="159"/>
      <c r="DE83" s="159"/>
      <c r="DF83" s="159"/>
      <c r="DG83" s="159"/>
      <c r="DH83" s="159"/>
      <c r="DI83" s="159"/>
      <c r="DJ83" s="159"/>
      <c r="DK83" s="159"/>
      <c r="DL83" s="159"/>
      <c r="DM83" s="159"/>
      <c r="DN83" s="159"/>
      <c r="DO83" s="159"/>
      <c r="DP83" s="159"/>
      <c r="DQ83" s="159"/>
      <c r="DR83" s="159"/>
      <c r="DS83" s="159"/>
      <c r="DT83" s="159"/>
      <c r="DU83" s="159"/>
      <c r="DV83" s="159"/>
      <c r="DW83" s="159"/>
      <c r="DX83" s="159"/>
      <c r="DY83" s="159"/>
      <c r="DZ83" s="159"/>
      <c r="EA83" s="159"/>
      <c r="EB83" s="159"/>
      <c r="EC83" s="159"/>
      <c r="ED83" s="159"/>
      <c r="EE83" s="159"/>
      <c r="EF83" s="159"/>
      <c r="EG83" s="159"/>
      <c r="EH83" s="159"/>
      <c r="EI83" s="159"/>
      <c r="EJ83" s="159"/>
      <c r="EK83" s="159"/>
      <c r="EL83" s="159"/>
      <c r="EM83" s="159"/>
      <c r="EN83" s="159"/>
      <c r="EO83" s="159"/>
      <c r="EP83" s="159"/>
      <c r="EQ83" s="159"/>
      <c r="ER83" s="159"/>
      <c r="ES83" s="159"/>
      <c r="ET83" s="159"/>
      <c r="EU83" s="159"/>
      <c r="EV83" s="159"/>
      <c r="EW83" s="159"/>
      <c r="EX83" s="159"/>
      <c r="EY83" s="159"/>
      <c r="EZ83" s="159"/>
      <c r="FA83" s="159"/>
      <c r="FB83" s="159"/>
      <c r="FC83" s="159"/>
      <c r="FD83" s="159"/>
      <c r="FE83" s="159"/>
      <c r="FF83" s="159"/>
      <c r="FG83" s="159"/>
      <c r="FH83" s="159"/>
      <c r="FI83" s="159"/>
      <c r="FJ83" s="159"/>
      <c r="FK83" s="159"/>
      <c r="FL83" s="159"/>
      <c r="FM83" s="159"/>
      <c r="FN83" s="159"/>
      <c r="FO83" s="159"/>
      <c r="FP83" s="159"/>
      <c r="FQ83" s="159"/>
      <c r="FR83" s="159"/>
      <c r="FS83" s="159"/>
      <c r="FT83" s="159"/>
      <c r="FU83" s="159"/>
      <c r="FV83" s="159"/>
      <c r="FW83" s="159"/>
      <c r="FX83" s="159"/>
      <c r="FY83" s="159"/>
      <c r="FZ83" s="159"/>
      <c r="GA83" s="159"/>
      <c r="GB83" s="159"/>
      <c r="GC83" s="159"/>
      <c r="GD83" s="159"/>
      <c r="GE83" s="159"/>
      <c r="GF83" s="159"/>
      <c r="GG83" s="159"/>
      <c r="GH83" s="159"/>
      <c r="GI83" s="159"/>
      <c r="GJ83" s="159"/>
      <c r="GK83" s="159"/>
      <c r="GL83" s="159"/>
      <c r="GM83" s="159"/>
      <c r="GN83" s="159"/>
      <c r="GO83" s="159"/>
      <c r="GP83" s="159"/>
      <c r="GQ83" s="159"/>
      <c r="GR83" s="159"/>
      <c r="GS83" s="159"/>
      <c r="GT83" s="159"/>
      <c r="GU83" s="159"/>
      <c r="GV83" s="159"/>
      <c r="GW83" s="159"/>
      <c r="GX83" s="159"/>
      <c r="GY83" s="159"/>
      <c r="GZ83" s="159"/>
      <c r="HA83" s="159"/>
      <c r="HB83" s="159"/>
      <c r="HC83" s="159"/>
      <c r="HD83" s="159"/>
      <c r="HE83" s="159"/>
      <c r="HF83" s="159"/>
      <c r="HG83" s="159"/>
      <c r="HH83" s="159"/>
      <c r="HI83" s="159"/>
      <c r="HJ83" s="159"/>
      <c r="HK83" s="159"/>
      <c r="HL83" s="159"/>
      <c r="HM83" s="159"/>
      <c r="HN83" s="159"/>
      <c r="HO83" s="159"/>
      <c r="HP83" s="159"/>
      <c r="HQ83" s="159"/>
      <c r="HR83" s="159"/>
      <c r="HS83" s="159"/>
      <c r="HT83" s="159"/>
      <c r="HU83" s="159"/>
      <c r="HV83" s="159"/>
      <c r="HW83" s="159"/>
      <c r="HX83" s="159"/>
      <c r="HY83" s="159"/>
      <c r="HZ83" s="159"/>
      <c r="IA83" s="159"/>
      <c r="IB83" s="159"/>
      <c r="IC83" s="159"/>
      <c r="ID83" s="159"/>
      <c r="IE83" s="159"/>
      <c r="IF83" s="159"/>
      <c r="IG83" s="159"/>
      <c r="IH83" s="159"/>
      <c r="II83" s="159"/>
      <c r="IJ83" s="159"/>
      <c r="IK83" s="159"/>
      <c r="IL83" s="159"/>
      <c r="IM83" s="159"/>
      <c r="IN83" s="159"/>
      <c r="IO83" s="159"/>
      <c r="IP83" s="159"/>
      <c r="IQ83" s="159"/>
      <c r="IR83" s="159"/>
      <c r="IS83" s="159"/>
      <c r="IT83" s="159"/>
      <c r="IU83" s="159"/>
      <c r="IV83" s="159"/>
      <c r="IW83" s="159"/>
    </row>
    <row r="84" customFormat="false" ht="15" hidden="false" customHeight="true" outlineLevel="0" collapsed="false">
      <c r="A84" s="140" t="n">
        <f aca="false">+A76+1</f>
        <v>11</v>
      </c>
      <c r="B84" s="141" t="str">
        <f aca="false">+'Detail by Turbine'!G12</f>
        <v>11N1</v>
      </c>
      <c r="C84" s="142" t="str">
        <f aca="false">+'Detail by Turbine'!S12</f>
        <v>Sale in Process</v>
      </c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4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5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  <c r="CO84" s="146"/>
      <c r="CP84" s="146"/>
      <c r="CQ84" s="146"/>
      <c r="CR84" s="146"/>
      <c r="CS84" s="146"/>
      <c r="CT84" s="146"/>
      <c r="CU84" s="146"/>
      <c r="CV84" s="146"/>
      <c r="CW84" s="146"/>
      <c r="CX84" s="146"/>
      <c r="CY84" s="146"/>
      <c r="CZ84" s="146"/>
      <c r="DA84" s="146"/>
      <c r="DB84" s="146"/>
      <c r="DC84" s="146"/>
      <c r="DD84" s="146"/>
      <c r="DE84" s="146"/>
      <c r="DF84" s="146"/>
      <c r="DG84" s="146"/>
      <c r="DH84" s="146"/>
      <c r="DI84" s="146"/>
      <c r="DJ84" s="146"/>
      <c r="DK84" s="146"/>
      <c r="DL84" s="146"/>
      <c r="DM84" s="146"/>
      <c r="DN84" s="146"/>
      <c r="DO84" s="146"/>
      <c r="DP84" s="146"/>
      <c r="DQ84" s="146"/>
      <c r="DR84" s="146"/>
      <c r="DS84" s="146"/>
      <c r="DT84" s="146"/>
      <c r="DU84" s="146"/>
      <c r="DV84" s="146"/>
      <c r="DW84" s="146"/>
      <c r="DX84" s="146"/>
      <c r="DY84" s="146"/>
      <c r="DZ84" s="146"/>
      <c r="EA84" s="146"/>
      <c r="EB84" s="146"/>
      <c r="EC84" s="146"/>
      <c r="ED84" s="146"/>
      <c r="EE84" s="146"/>
      <c r="EF84" s="146"/>
      <c r="EG84" s="146"/>
      <c r="EH84" s="146"/>
      <c r="EI84" s="146"/>
      <c r="EJ84" s="146"/>
      <c r="EK84" s="146"/>
      <c r="EL84" s="146"/>
      <c r="EM84" s="146"/>
      <c r="EN84" s="146"/>
      <c r="EO84" s="146"/>
      <c r="EP84" s="146"/>
      <c r="EQ84" s="146"/>
      <c r="ER84" s="146"/>
      <c r="ES84" s="146"/>
      <c r="ET84" s="146"/>
      <c r="EU84" s="146"/>
      <c r="EV84" s="146"/>
      <c r="EW84" s="146"/>
      <c r="EX84" s="146"/>
      <c r="EY84" s="146"/>
      <c r="EZ84" s="146"/>
      <c r="FA84" s="146"/>
      <c r="FB84" s="146"/>
      <c r="FC84" s="146"/>
      <c r="FD84" s="146"/>
      <c r="FE84" s="146"/>
      <c r="FF84" s="146"/>
      <c r="FG84" s="146"/>
      <c r="FH84" s="146"/>
      <c r="FI84" s="146"/>
      <c r="FJ84" s="146"/>
      <c r="FK84" s="146"/>
      <c r="FL84" s="146"/>
      <c r="FM84" s="146"/>
      <c r="FN84" s="146"/>
      <c r="FO84" s="146"/>
      <c r="FP84" s="146"/>
      <c r="FQ84" s="146"/>
      <c r="FR84" s="146"/>
      <c r="FS84" s="146"/>
      <c r="FT84" s="146"/>
      <c r="FU84" s="146"/>
      <c r="FV84" s="146"/>
      <c r="FW84" s="146"/>
      <c r="FX84" s="146"/>
      <c r="FY84" s="146"/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T84" s="146"/>
      <c r="GU84" s="146"/>
      <c r="GV84" s="146"/>
      <c r="GW84" s="146"/>
      <c r="GX84" s="146"/>
      <c r="GY84" s="146"/>
      <c r="GZ84" s="146"/>
      <c r="HA84" s="146"/>
      <c r="HB84" s="146"/>
      <c r="HC84" s="146"/>
      <c r="HD84" s="146"/>
      <c r="HE84" s="146"/>
      <c r="HF84" s="146"/>
      <c r="HG84" s="146"/>
      <c r="HH84" s="146"/>
      <c r="HI84" s="146"/>
      <c r="HJ84" s="146"/>
      <c r="HK84" s="146"/>
      <c r="HL84" s="146"/>
      <c r="HM84" s="146"/>
      <c r="HN84" s="146"/>
      <c r="HO84" s="146"/>
      <c r="HP84" s="146"/>
      <c r="HQ84" s="146"/>
      <c r="HR84" s="146"/>
      <c r="HS84" s="146"/>
      <c r="HT84" s="146"/>
      <c r="HU84" s="146"/>
      <c r="HV84" s="146"/>
      <c r="HW84" s="146"/>
      <c r="HX84" s="146"/>
      <c r="HY84" s="146"/>
      <c r="HZ84" s="146"/>
      <c r="IA84" s="146"/>
      <c r="IB84" s="146"/>
      <c r="IC84" s="146"/>
      <c r="ID84" s="146"/>
      <c r="IE84" s="146"/>
      <c r="IF84" s="146"/>
      <c r="IG84" s="146"/>
      <c r="IH84" s="146"/>
      <c r="II84" s="146"/>
      <c r="IJ84" s="146"/>
      <c r="IK84" s="146"/>
      <c r="IL84" s="146"/>
      <c r="IM84" s="146"/>
      <c r="IN84" s="146"/>
      <c r="IO84" s="146"/>
      <c r="IP84" s="146"/>
      <c r="IQ84" s="146"/>
      <c r="IR84" s="146"/>
      <c r="IS84" s="146"/>
      <c r="IT84" s="146"/>
      <c r="IU84" s="146"/>
      <c r="IV84" s="146"/>
      <c r="IW84" s="146"/>
    </row>
    <row r="85" customFormat="false" ht="12.75" hidden="false" customHeight="false" outlineLevel="0" collapsed="false">
      <c r="A85" s="140"/>
      <c r="B85" s="147" t="s">
        <v>139</v>
      </c>
      <c r="C85" s="142"/>
      <c r="D85" s="148" t="n">
        <v>0</v>
      </c>
      <c r="E85" s="148" t="n">
        <v>0</v>
      </c>
      <c r="F85" s="148" t="n">
        <v>0</v>
      </c>
      <c r="G85" s="148" t="n">
        <v>0</v>
      </c>
      <c r="H85" s="148" t="n">
        <v>0</v>
      </c>
      <c r="I85" s="148" t="n">
        <v>0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 t="n">
        <v>0</v>
      </c>
      <c r="O85" s="148" t="n">
        <v>0</v>
      </c>
      <c r="P85" s="148" t="n">
        <v>0</v>
      </c>
      <c r="Q85" s="148" t="n">
        <v>0</v>
      </c>
      <c r="R85" s="148" t="n">
        <v>0</v>
      </c>
      <c r="S85" s="148" t="n">
        <v>0</v>
      </c>
      <c r="T85" s="148" t="n">
        <v>0</v>
      </c>
      <c r="U85" s="148" t="n">
        <v>0</v>
      </c>
      <c r="V85" s="148" t="n">
        <v>0</v>
      </c>
      <c r="W85" s="148" t="n">
        <v>1</v>
      </c>
      <c r="X85" s="148" t="n">
        <v>0</v>
      </c>
      <c r="Y85" s="148" t="n">
        <v>0</v>
      </c>
      <c r="Z85" s="148" t="n">
        <v>0</v>
      </c>
      <c r="AA85" s="148" t="n">
        <v>0</v>
      </c>
      <c r="AB85" s="148" t="n">
        <v>0</v>
      </c>
      <c r="AC85" s="148" t="n">
        <v>0</v>
      </c>
      <c r="AD85" s="148" t="n">
        <v>0</v>
      </c>
      <c r="AE85" s="148" t="n">
        <v>0</v>
      </c>
      <c r="AF85" s="148" t="n">
        <v>0</v>
      </c>
      <c r="AG85" s="149" t="n">
        <v>0</v>
      </c>
      <c r="AH85" s="148" t="n">
        <v>0</v>
      </c>
      <c r="AI85" s="148" t="n">
        <v>0</v>
      </c>
      <c r="AJ85" s="148" t="n">
        <v>0</v>
      </c>
      <c r="AK85" s="148" t="n">
        <v>0</v>
      </c>
      <c r="AL85" s="148" t="n">
        <v>0</v>
      </c>
      <c r="AM85" s="148" t="n">
        <v>0</v>
      </c>
      <c r="AN85" s="148" t="n">
        <v>0</v>
      </c>
      <c r="AO85" s="148" t="n">
        <v>0</v>
      </c>
      <c r="AP85" s="148" t="n">
        <v>0</v>
      </c>
      <c r="AQ85" s="148" t="n">
        <v>0</v>
      </c>
      <c r="AR85" s="148" t="n">
        <v>0</v>
      </c>
      <c r="AS85" s="148" t="n">
        <v>0</v>
      </c>
      <c r="AT85" s="148" t="n">
        <v>0</v>
      </c>
      <c r="AU85" s="148" t="n">
        <v>0</v>
      </c>
      <c r="AV85" s="148" t="n">
        <v>0</v>
      </c>
      <c r="AW85" s="148" t="n">
        <v>0</v>
      </c>
      <c r="AX85" s="148" t="n">
        <v>0</v>
      </c>
      <c r="AY85" s="148" t="n">
        <v>0</v>
      </c>
      <c r="AZ85" s="148" t="n">
        <v>0</v>
      </c>
      <c r="BA85" s="148" t="n">
        <v>0</v>
      </c>
      <c r="BB85" s="148" t="n">
        <v>0</v>
      </c>
      <c r="BC85" s="150" t="n">
        <f aca="false">SUM(D85:BB85)</f>
        <v>1</v>
      </c>
      <c r="BD85" s="147"/>
      <c r="BE85" s="151"/>
      <c r="BF85" s="151"/>
      <c r="BG85" s="151"/>
      <c r="BH85" s="151"/>
      <c r="BI85" s="151"/>
      <c r="BJ85" s="151"/>
      <c r="BK85" s="151"/>
      <c r="BL85" s="151"/>
      <c r="BM85" s="151"/>
      <c r="BN85" s="151"/>
      <c r="BO85" s="151"/>
      <c r="BP85" s="151"/>
      <c r="BQ85" s="151"/>
      <c r="BR85" s="151"/>
      <c r="BS85" s="151"/>
      <c r="BT85" s="151"/>
      <c r="BU85" s="151"/>
      <c r="BV85" s="151"/>
      <c r="BW85" s="151"/>
      <c r="BX85" s="151"/>
      <c r="BY85" s="151"/>
      <c r="BZ85" s="151"/>
      <c r="CA85" s="151"/>
      <c r="CB85" s="151"/>
      <c r="CC85" s="151"/>
      <c r="CD85" s="151"/>
      <c r="CE85" s="151"/>
      <c r="CF85" s="151"/>
      <c r="CG85" s="151"/>
      <c r="CH85" s="151"/>
      <c r="CI85" s="151"/>
      <c r="CJ85" s="151"/>
      <c r="CK85" s="151"/>
      <c r="CL85" s="151"/>
      <c r="CM85" s="151"/>
      <c r="CN85" s="151"/>
      <c r="CO85" s="151"/>
      <c r="CP85" s="151"/>
      <c r="CQ85" s="151"/>
      <c r="CR85" s="151"/>
      <c r="CS85" s="151"/>
      <c r="CT85" s="151"/>
      <c r="CU85" s="151"/>
      <c r="CV85" s="151"/>
      <c r="CW85" s="151"/>
      <c r="CX85" s="151"/>
      <c r="CY85" s="151"/>
      <c r="CZ85" s="151"/>
      <c r="DA85" s="151"/>
      <c r="DB85" s="151"/>
      <c r="DC85" s="151"/>
      <c r="DD85" s="151"/>
      <c r="DE85" s="151"/>
      <c r="DF85" s="151"/>
      <c r="DG85" s="151"/>
      <c r="DH85" s="151"/>
      <c r="DI85" s="151"/>
      <c r="DJ85" s="151"/>
      <c r="DK85" s="151"/>
      <c r="DL85" s="151"/>
      <c r="DM85" s="151"/>
      <c r="DN85" s="151"/>
      <c r="DO85" s="151"/>
      <c r="DP85" s="151"/>
      <c r="DQ85" s="151"/>
      <c r="DR85" s="151"/>
      <c r="DS85" s="151"/>
      <c r="DT85" s="151"/>
      <c r="DU85" s="151"/>
      <c r="DV85" s="151"/>
      <c r="DW85" s="151"/>
      <c r="DX85" s="151"/>
      <c r="DY85" s="151"/>
      <c r="DZ85" s="151"/>
      <c r="EA85" s="151"/>
      <c r="EB85" s="151"/>
      <c r="EC85" s="151"/>
      <c r="ED85" s="151"/>
      <c r="EE85" s="151"/>
      <c r="EF85" s="151"/>
      <c r="EG85" s="151"/>
      <c r="EH85" s="151"/>
      <c r="EI85" s="151"/>
      <c r="EJ85" s="151"/>
      <c r="EK85" s="151"/>
      <c r="EL85" s="151"/>
      <c r="EM85" s="151"/>
      <c r="EN85" s="151"/>
      <c r="EO85" s="151"/>
      <c r="EP85" s="151"/>
      <c r="EQ85" s="151"/>
      <c r="ER85" s="151"/>
      <c r="ES85" s="151"/>
      <c r="ET85" s="151"/>
      <c r="EU85" s="151"/>
      <c r="EV85" s="151"/>
      <c r="EW85" s="151"/>
      <c r="EX85" s="151"/>
      <c r="EY85" s="151"/>
      <c r="EZ85" s="151"/>
      <c r="FA85" s="151"/>
      <c r="FB85" s="151"/>
      <c r="FC85" s="151"/>
      <c r="FD85" s="151"/>
      <c r="FE85" s="151"/>
      <c r="FF85" s="151"/>
      <c r="FG85" s="151"/>
      <c r="FH85" s="151"/>
      <c r="FI85" s="151"/>
      <c r="FJ85" s="151"/>
      <c r="FK85" s="151"/>
      <c r="FL85" s="151"/>
      <c r="FM85" s="151"/>
      <c r="FN85" s="151"/>
      <c r="FO85" s="151"/>
      <c r="FP85" s="151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  <c r="GK85" s="151"/>
      <c r="GL85" s="151"/>
      <c r="GM85" s="151"/>
      <c r="GN85" s="151"/>
      <c r="GO85" s="151"/>
      <c r="GP85" s="151"/>
      <c r="GQ85" s="151"/>
      <c r="GR85" s="151"/>
      <c r="GS85" s="151"/>
      <c r="GT85" s="151"/>
      <c r="GU85" s="151"/>
      <c r="GV85" s="151"/>
      <c r="GW85" s="151"/>
      <c r="GX85" s="151"/>
      <c r="GY85" s="151"/>
      <c r="GZ85" s="151"/>
      <c r="HA85" s="151"/>
      <c r="HB85" s="151"/>
      <c r="HC85" s="151"/>
      <c r="HD85" s="151"/>
      <c r="HE85" s="151"/>
      <c r="HF85" s="151"/>
      <c r="HG85" s="151"/>
      <c r="HH85" s="151"/>
      <c r="HI85" s="151"/>
      <c r="HJ85" s="151"/>
      <c r="HK85" s="151"/>
      <c r="HL85" s="151"/>
      <c r="HM85" s="151"/>
      <c r="HN85" s="151"/>
      <c r="HO85" s="151"/>
      <c r="HP85" s="151"/>
      <c r="HQ85" s="151"/>
      <c r="HR85" s="151"/>
      <c r="HS85" s="151"/>
      <c r="HT85" s="151"/>
      <c r="HU85" s="151"/>
      <c r="HV85" s="151"/>
      <c r="HW85" s="151"/>
      <c r="HX85" s="151"/>
      <c r="HY85" s="151"/>
      <c r="HZ85" s="151"/>
      <c r="IA85" s="151"/>
      <c r="IB85" s="151"/>
      <c r="IC85" s="151"/>
      <c r="ID85" s="151"/>
      <c r="IE85" s="151"/>
      <c r="IF85" s="151"/>
      <c r="IG85" s="151"/>
      <c r="IH85" s="151"/>
      <c r="II85" s="151"/>
      <c r="IJ85" s="151"/>
      <c r="IK85" s="151"/>
      <c r="IL85" s="151"/>
      <c r="IM85" s="151"/>
      <c r="IN85" s="151"/>
      <c r="IO85" s="151"/>
      <c r="IP85" s="151"/>
      <c r="IQ85" s="151"/>
      <c r="IR85" s="151"/>
      <c r="IS85" s="151"/>
      <c r="IT85" s="151"/>
      <c r="IU85" s="151"/>
      <c r="IV85" s="151"/>
      <c r="IW85" s="151"/>
    </row>
    <row r="86" customFormat="false" ht="12.75" hidden="false" customHeight="false" outlineLevel="0" collapsed="false">
      <c r="A86" s="140"/>
      <c r="B86" s="147" t="s">
        <v>140</v>
      </c>
      <c r="C86" s="142"/>
      <c r="D86" s="148" t="n">
        <f aca="false">D85</f>
        <v>0</v>
      </c>
      <c r="E86" s="148" t="n">
        <f aca="false">+D86+E85</f>
        <v>0</v>
      </c>
      <c r="F86" s="148" t="n">
        <f aca="false">+E86+F85</f>
        <v>0</v>
      </c>
      <c r="G86" s="148" t="n">
        <f aca="false">+F86+G85</f>
        <v>0</v>
      </c>
      <c r="H86" s="148" t="n">
        <f aca="false">+G86+H85</f>
        <v>0</v>
      </c>
      <c r="I86" s="148" t="n">
        <f aca="false">+H86+I85</f>
        <v>0</v>
      </c>
      <c r="J86" s="148" t="n">
        <f aca="false">+I86+J85</f>
        <v>0</v>
      </c>
      <c r="K86" s="148" t="n">
        <f aca="false">+J86+K85</f>
        <v>0</v>
      </c>
      <c r="L86" s="148" t="n">
        <f aca="false">+K86+L85</f>
        <v>0</v>
      </c>
      <c r="M86" s="148" t="n">
        <f aca="false">+L86+M85</f>
        <v>0</v>
      </c>
      <c r="N86" s="148" t="n">
        <f aca="false">+M86+N85</f>
        <v>0</v>
      </c>
      <c r="O86" s="148" t="n">
        <f aca="false">+N86+O85</f>
        <v>0</v>
      </c>
      <c r="P86" s="148" t="n">
        <f aca="false">+O86+P85</f>
        <v>0</v>
      </c>
      <c r="Q86" s="148" t="n">
        <f aca="false">+P86+Q85</f>
        <v>0</v>
      </c>
      <c r="R86" s="148" t="n">
        <f aca="false">+Q86+R85</f>
        <v>0</v>
      </c>
      <c r="S86" s="148" t="n">
        <f aca="false">+R86+S85</f>
        <v>0</v>
      </c>
      <c r="T86" s="148" t="n">
        <f aca="false">+S86+T85</f>
        <v>0</v>
      </c>
      <c r="U86" s="148" t="n">
        <f aca="false">+T86+U85</f>
        <v>0</v>
      </c>
      <c r="V86" s="148" t="n">
        <f aca="false">+U86+V85</f>
        <v>0</v>
      </c>
      <c r="W86" s="148" t="n">
        <f aca="false">+V86+W85</f>
        <v>1</v>
      </c>
      <c r="X86" s="148" t="n">
        <f aca="false">+W86+X85</f>
        <v>1</v>
      </c>
      <c r="Y86" s="148" t="n">
        <f aca="false">+X86+Y85</f>
        <v>1</v>
      </c>
      <c r="Z86" s="148" t="n">
        <f aca="false">+Y86+Z85</f>
        <v>1</v>
      </c>
      <c r="AA86" s="148" t="n">
        <f aca="false">+Z86+AA85</f>
        <v>1</v>
      </c>
      <c r="AB86" s="148" t="n">
        <f aca="false">+AA86+AB85</f>
        <v>1</v>
      </c>
      <c r="AC86" s="148" t="n">
        <f aca="false">+AB86+AC85</f>
        <v>1</v>
      </c>
      <c r="AD86" s="148" t="n">
        <f aca="false">+AC86+AD85</f>
        <v>1</v>
      </c>
      <c r="AE86" s="148" t="n">
        <f aca="false">+AD86+AE85</f>
        <v>1</v>
      </c>
      <c r="AF86" s="148" t="n">
        <f aca="false">+AE86+AF85</f>
        <v>1</v>
      </c>
      <c r="AG86" s="149" t="n">
        <f aca="false">+AF86+AG85</f>
        <v>1</v>
      </c>
      <c r="AH86" s="148" t="n">
        <f aca="false">+AG86+AH85</f>
        <v>1</v>
      </c>
      <c r="AI86" s="148" t="n">
        <f aca="false">+AH86+AI85</f>
        <v>1</v>
      </c>
      <c r="AJ86" s="148" t="n">
        <f aca="false">+AI86+AJ85</f>
        <v>1</v>
      </c>
      <c r="AK86" s="148" t="n">
        <f aca="false">+AJ86+AK85</f>
        <v>1</v>
      </c>
      <c r="AL86" s="148" t="n">
        <f aca="false">+AK86+AL85</f>
        <v>1</v>
      </c>
      <c r="AM86" s="148" t="n">
        <f aca="false">+AL86+AM85</f>
        <v>1</v>
      </c>
      <c r="AN86" s="148" t="n">
        <f aca="false">+AM86+AN85</f>
        <v>1</v>
      </c>
      <c r="AO86" s="148" t="n">
        <f aca="false">+AN86+AO85</f>
        <v>1</v>
      </c>
      <c r="AP86" s="148" t="n">
        <f aca="false">+AO86+AP85</f>
        <v>1</v>
      </c>
      <c r="AQ86" s="148" t="n">
        <f aca="false">+AP86+AQ85</f>
        <v>1</v>
      </c>
      <c r="AR86" s="148" t="n">
        <f aca="false">+AQ86+AR85</f>
        <v>1</v>
      </c>
      <c r="AS86" s="148" t="n">
        <f aca="false">+AR86+AS85</f>
        <v>1</v>
      </c>
      <c r="AT86" s="148" t="n">
        <f aca="false">+AS86+AT85</f>
        <v>1</v>
      </c>
      <c r="AU86" s="148" t="n">
        <f aca="false">+AT86+AU85</f>
        <v>1</v>
      </c>
      <c r="AV86" s="148" t="n">
        <f aca="false">+AU86+AV85</f>
        <v>1</v>
      </c>
      <c r="AW86" s="148" t="n">
        <f aca="false">+AV86+AW85</f>
        <v>1</v>
      </c>
      <c r="AX86" s="148" t="n">
        <f aca="false">+AW86+AX85</f>
        <v>1</v>
      </c>
      <c r="AY86" s="148" t="n">
        <f aca="false">+AX86+AY85</f>
        <v>1</v>
      </c>
      <c r="AZ86" s="148" t="n">
        <f aca="false">+AY86+AZ85</f>
        <v>1</v>
      </c>
      <c r="BA86" s="148" t="n">
        <f aca="false">+AZ86+BA85</f>
        <v>1</v>
      </c>
      <c r="BB86" s="148" t="n">
        <f aca="false">+BA86+BB85</f>
        <v>1</v>
      </c>
      <c r="BC86" s="150"/>
      <c r="BD86" s="147"/>
      <c r="BE86" s="151"/>
      <c r="BF86" s="151"/>
      <c r="BG86" s="151"/>
      <c r="BH86" s="151"/>
      <c r="BI86" s="151"/>
      <c r="BJ86" s="151"/>
      <c r="BK86" s="151"/>
      <c r="BL86" s="151"/>
      <c r="BM86" s="151"/>
      <c r="BN86" s="151"/>
      <c r="BO86" s="151"/>
      <c r="BP86" s="151"/>
      <c r="BQ86" s="151"/>
      <c r="BR86" s="151"/>
      <c r="BS86" s="151"/>
      <c r="BT86" s="151"/>
      <c r="BU86" s="151"/>
      <c r="BV86" s="151"/>
      <c r="BW86" s="151"/>
      <c r="BX86" s="151"/>
      <c r="BY86" s="151"/>
      <c r="BZ86" s="151"/>
      <c r="CA86" s="151"/>
      <c r="CB86" s="151"/>
      <c r="CC86" s="151"/>
      <c r="CD86" s="151"/>
      <c r="CE86" s="151"/>
      <c r="CF86" s="151"/>
      <c r="CG86" s="151"/>
      <c r="CH86" s="151"/>
      <c r="CI86" s="151"/>
      <c r="CJ86" s="151"/>
      <c r="CK86" s="151"/>
      <c r="CL86" s="151"/>
      <c r="CM86" s="151"/>
      <c r="CN86" s="151"/>
      <c r="CO86" s="151"/>
      <c r="CP86" s="151"/>
      <c r="CQ86" s="151"/>
      <c r="CR86" s="151"/>
      <c r="CS86" s="151"/>
      <c r="CT86" s="151"/>
      <c r="CU86" s="151"/>
      <c r="CV86" s="151"/>
      <c r="CW86" s="151"/>
      <c r="CX86" s="151"/>
      <c r="CY86" s="151"/>
      <c r="CZ86" s="151"/>
      <c r="DA86" s="151"/>
      <c r="DB86" s="151"/>
      <c r="DC86" s="151"/>
      <c r="DD86" s="151"/>
      <c r="DE86" s="151"/>
      <c r="DF86" s="151"/>
      <c r="DG86" s="151"/>
      <c r="DH86" s="151"/>
      <c r="DI86" s="151"/>
      <c r="DJ86" s="151"/>
      <c r="DK86" s="151"/>
      <c r="DL86" s="151"/>
      <c r="DM86" s="151"/>
      <c r="DN86" s="151"/>
      <c r="DO86" s="151"/>
      <c r="DP86" s="151"/>
      <c r="DQ86" s="151"/>
      <c r="DR86" s="151"/>
      <c r="DS86" s="151"/>
      <c r="DT86" s="151"/>
      <c r="DU86" s="151"/>
      <c r="DV86" s="151"/>
      <c r="DW86" s="151"/>
      <c r="DX86" s="151"/>
      <c r="DY86" s="151"/>
      <c r="DZ86" s="151"/>
      <c r="EA86" s="151"/>
      <c r="EB86" s="151"/>
      <c r="EC86" s="151"/>
      <c r="ED86" s="151"/>
      <c r="EE86" s="151"/>
      <c r="EF86" s="151"/>
      <c r="EG86" s="151"/>
      <c r="EH86" s="151"/>
      <c r="EI86" s="151"/>
      <c r="EJ86" s="151"/>
      <c r="EK86" s="151"/>
      <c r="EL86" s="151"/>
      <c r="EM86" s="151"/>
      <c r="EN86" s="151"/>
      <c r="EO86" s="151"/>
      <c r="EP86" s="151"/>
      <c r="EQ86" s="151"/>
      <c r="ER86" s="151"/>
      <c r="ES86" s="151"/>
      <c r="ET86" s="151"/>
      <c r="EU86" s="151"/>
      <c r="EV86" s="151"/>
      <c r="EW86" s="151"/>
      <c r="EX86" s="151"/>
      <c r="EY86" s="151"/>
      <c r="EZ86" s="151"/>
      <c r="FA86" s="151"/>
      <c r="FB86" s="151"/>
      <c r="FC86" s="151"/>
      <c r="FD86" s="151"/>
      <c r="FE86" s="151"/>
      <c r="FF86" s="151"/>
      <c r="FG86" s="151"/>
      <c r="FH86" s="151"/>
      <c r="FI86" s="151"/>
      <c r="FJ86" s="151"/>
      <c r="FK86" s="151"/>
      <c r="FL86" s="151"/>
      <c r="FM86" s="151"/>
      <c r="FN86" s="151"/>
      <c r="FO86" s="151"/>
      <c r="FP86" s="151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  <c r="GK86" s="151"/>
      <c r="GL86" s="151"/>
      <c r="GM86" s="151"/>
      <c r="GN86" s="151"/>
      <c r="GO86" s="151"/>
      <c r="GP86" s="151"/>
      <c r="GQ86" s="151"/>
      <c r="GR86" s="151"/>
      <c r="GS86" s="151"/>
      <c r="GT86" s="151"/>
      <c r="GU86" s="151"/>
      <c r="GV86" s="151"/>
      <c r="GW86" s="151"/>
      <c r="GX86" s="151"/>
      <c r="GY86" s="151"/>
      <c r="GZ86" s="151"/>
      <c r="HA86" s="151"/>
      <c r="HB86" s="151"/>
      <c r="HC86" s="151"/>
      <c r="HD86" s="151"/>
      <c r="HE86" s="151"/>
      <c r="HF86" s="151"/>
      <c r="HG86" s="151"/>
      <c r="HH86" s="151"/>
      <c r="HI86" s="151"/>
      <c r="HJ86" s="151"/>
      <c r="HK86" s="151"/>
      <c r="HL86" s="151"/>
      <c r="HM86" s="151"/>
      <c r="HN86" s="151"/>
      <c r="HO86" s="151"/>
      <c r="HP86" s="151"/>
      <c r="HQ86" s="151"/>
      <c r="HR86" s="151"/>
      <c r="HS86" s="151"/>
      <c r="HT86" s="151"/>
      <c r="HU86" s="151"/>
      <c r="HV86" s="151"/>
      <c r="HW86" s="151"/>
      <c r="HX86" s="151"/>
      <c r="HY86" s="151"/>
      <c r="HZ86" s="151"/>
      <c r="IA86" s="151"/>
      <c r="IB86" s="151"/>
      <c r="IC86" s="151"/>
      <c r="ID86" s="151"/>
      <c r="IE86" s="151"/>
      <c r="IF86" s="151"/>
      <c r="IG86" s="151"/>
      <c r="IH86" s="151"/>
      <c r="II86" s="151"/>
      <c r="IJ86" s="151"/>
      <c r="IK86" s="151"/>
      <c r="IL86" s="151"/>
      <c r="IM86" s="151"/>
      <c r="IN86" s="151"/>
      <c r="IO86" s="151"/>
      <c r="IP86" s="151"/>
      <c r="IQ86" s="151"/>
      <c r="IR86" s="151"/>
      <c r="IS86" s="151"/>
      <c r="IT86" s="151"/>
      <c r="IU86" s="151"/>
      <c r="IV86" s="151"/>
      <c r="IW86" s="151"/>
    </row>
    <row r="87" customFormat="false" ht="12.75" hidden="false" customHeight="false" outlineLevel="0" collapsed="false">
      <c r="A87" s="140"/>
      <c r="B87" s="147" t="s">
        <v>141</v>
      </c>
      <c r="C87" s="142"/>
      <c r="D87" s="148" t="n">
        <v>0</v>
      </c>
      <c r="E87" s="148" t="n">
        <v>0</v>
      </c>
      <c r="F87" s="148" t="n">
        <v>0</v>
      </c>
      <c r="G87" s="148" t="n">
        <v>0</v>
      </c>
      <c r="H87" s="148" t="n">
        <v>0</v>
      </c>
      <c r="I87" s="148" t="n">
        <v>0</v>
      </c>
      <c r="J87" s="148" t="n">
        <v>0</v>
      </c>
      <c r="K87" s="148" t="n">
        <v>0</v>
      </c>
      <c r="L87" s="148" t="n">
        <v>0</v>
      </c>
      <c r="M87" s="148" t="n">
        <v>0</v>
      </c>
      <c r="N87" s="148" t="n">
        <v>0</v>
      </c>
      <c r="O87" s="148" t="n">
        <v>0</v>
      </c>
      <c r="P87" s="148" t="n">
        <v>0</v>
      </c>
      <c r="Q87" s="148" t="n">
        <v>0</v>
      </c>
      <c r="R87" s="148" t="n">
        <v>0</v>
      </c>
      <c r="S87" s="148" t="n">
        <v>0</v>
      </c>
      <c r="T87" s="148" t="n">
        <v>0</v>
      </c>
      <c r="U87" s="148" t="n">
        <v>0</v>
      </c>
      <c r="V87" s="148" t="n">
        <v>0</v>
      </c>
      <c r="W87" s="148" t="n">
        <v>1</v>
      </c>
      <c r="X87" s="148" t="n">
        <v>0</v>
      </c>
      <c r="Y87" s="148" t="n">
        <v>0</v>
      </c>
      <c r="Z87" s="148" t="n">
        <v>0</v>
      </c>
      <c r="AA87" s="148" t="n">
        <v>0</v>
      </c>
      <c r="AB87" s="148" t="n">
        <v>0</v>
      </c>
      <c r="AC87" s="148" t="n">
        <v>0</v>
      </c>
      <c r="AD87" s="148" t="n">
        <v>0</v>
      </c>
      <c r="AE87" s="148" t="n">
        <v>0</v>
      </c>
      <c r="AF87" s="148" t="n">
        <v>0</v>
      </c>
      <c r="AG87" s="149" t="n">
        <v>0</v>
      </c>
      <c r="AH87" s="148" t="n">
        <v>0</v>
      </c>
      <c r="AI87" s="148" t="n">
        <v>0</v>
      </c>
      <c r="AJ87" s="148" t="n">
        <v>0</v>
      </c>
      <c r="AK87" s="148" t="n">
        <v>0</v>
      </c>
      <c r="AL87" s="148" t="n">
        <v>0</v>
      </c>
      <c r="AM87" s="148" t="n">
        <v>0</v>
      </c>
      <c r="AN87" s="148" t="n">
        <v>0</v>
      </c>
      <c r="AO87" s="148" t="n">
        <v>0</v>
      </c>
      <c r="AP87" s="148" t="n">
        <v>0</v>
      </c>
      <c r="AQ87" s="148" t="n">
        <v>0</v>
      </c>
      <c r="AR87" s="148" t="n">
        <v>0</v>
      </c>
      <c r="AS87" s="148" t="n">
        <v>0</v>
      </c>
      <c r="AT87" s="148" t="n">
        <v>0</v>
      </c>
      <c r="AU87" s="148" t="n">
        <v>0</v>
      </c>
      <c r="AV87" s="148" t="n">
        <v>0</v>
      </c>
      <c r="AW87" s="148" t="n">
        <v>0</v>
      </c>
      <c r="AX87" s="148" t="n">
        <v>0</v>
      </c>
      <c r="AY87" s="148" t="n">
        <v>0</v>
      </c>
      <c r="AZ87" s="148" t="n">
        <v>0</v>
      </c>
      <c r="BA87" s="148" t="n">
        <v>0</v>
      </c>
      <c r="BB87" s="148" t="n">
        <v>0</v>
      </c>
      <c r="BC87" s="150" t="n">
        <f aca="false">SUM(D87:BB87)</f>
        <v>1</v>
      </c>
      <c r="BD87" s="147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1"/>
      <c r="BQ87" s="151"/>
      <c r="BR87" s="151"/>
      <c r="BS87" s="151"/>
      <c r="BT87" s="151"/>
      <c r="BU87" s="151"/>
      <c r="BV87" s="151"/>
      <c r="BW87" s="151"/>
      <c r="BX87" s="151"/>
      <c r="BY87" s="151"/>
      <c r="BZ87" s="151"/>
      <c r="CA87" s="151"/>
      <c r="CB87" s="151"/>
      <c r="CC87" s="151"/>
      <c r="CD87" s="151"/>
      <c r="CE87" s="151"/>
      <c r="CF87" s="151"/>
      <c r="CG87" s="151"/>
      <c r="CH87" s="151"/>
      <c r="CI87" s="151"/>
      <c r="CJ87" s="151"/>
      <c r="CK87" s="151"/>
      <c r="CL87" s="151"/>
      <c r="CM87" s="151"/>
      <c r="CN87" s="151"/>
      <c r="CO87" s="151"/>
      <c r="CP87" s="151"/>
      <c r="CQ87" s="151"/>
      <c r="CR87" s="151"/>
      <c r="CS87" s="151"/>
      <c r="CT87" s="151"/>
      <c r="CU87" s="151"/>
      <c r="CV87" s="151"/>
      <c r="CW87" s="151"/>
      <c r="CX87" s="151"/>
      <c r="CY87" s="151"/>
      <c r="CZ87" s="151"/>
      <c r="DA87" s="151"/>
      <c r="DB87" s="151"/>
      <c r="DC87" s="151"/>
      <c r="DD87" s="151"/>
      <c r="DE87" s="151"/>
      <c r="DF87" s="151"/>
      <c r="DG87" s="151"/>
      <c r="DH87" s="151"/>
      <c r="DI87" s="151"/>
      <c r="DJ87" s="151"/>
      <c r="DK87" s="151"/>
      <c r="DL87" s="151"/>
      <c r="DM87" s="151"/>
      <c r="DN87" s="151"/>
      <c r="DO87" s="151"/>
      <c r="DP87" s="151"/>
      <c r="DQ87" s="151"/>
      <c r="DR87" s="151"/>
      <c r="DS87" s="151"/>
      <c r="DT87" s="151"/>
      <c r="DU87" s="151"/>
      <c r="DV87" s="151"/>
      <c r="DW87" s="151"/>
      <c r="DX87" s="151"/>
      <c r="DY87" s="151"/>
      <c r="DZ87" s="151"/>
      <c r="EA87" s="151"/>
      <c r="EB87" s="151"/>
      <c r="EC87" s="151"/>
      <c r="ED87" s="151"/>
      <c r="EE87" s="151"/>
      <c r="EF87" s="151"/>
      <c r="EG87" s="151"/>
      <c r="EH87" s="151"/>
      <c r="EI87" s="151"/>
      <c r="EJ87" s="151"/>
      <c r="EK87" s="151"/>
      <c r="EL87" s="151"/>
      <c r="EM87" s="151"/>
      <c r="EN87" s="151"/>
      <c r="EO87" s="151"/>
      <c r="EP87" s="151"/>
      <c r="EQ87" s="151"/>
      <c r="ER87" s="151"/>
      <c r="ES87" s="151"/>
      <c r="ET87" s="151"/>
      <c r="EU87" s="151"/>
      <c r="EV87" s="151"/>
      <c r="EW87" s="151"/>
      <c r="EX87" s="151"/>
      <c r="EY87" s="151"/>
      <c r="EZ87" s="151"/>
      <c r="FA87" s="151"/>
      <c r="FB87" s="1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  <c r="GK87" s="151"/>
      <c r="GL87" s="151"/>
      <c r="GM87" s="151"/>
      <c r="GN87" s="151"/>
      <c r="GO87" s="151"/>
      <c r="GP87" s="151"/>
      <c r="GQ87" s="151"/>
      <c r="GR87" s="151"/>
      <c r="GS87" s="151"/>
      <c r="GT87" s="151"/>
      <c r="GU87" s="151"/>
      <c r="GV87" s="151"/>
      <c r="GW87" s="151"/>
      <c r="GX87" s="151"/>
      <c r="GY87" s="151"/>
      <c r="GZ87" s="151"/>
      <c r="HA87" s="151"/>
      <c r="HB87" s="151"/>
      <c r="HC87" s="151"/>
      <c r="HD87" s="151"/>
      <c r="HE87" s="151"/>
      <c r="HF87" s="151"/>
      <c r="HG87" s="151"/>
      <c r="HH87" s="151"/>
      <c r="HI87" s="151"/>
      <c r="HJ87" s="151"/>
      <c r="HK87" s="151"/>
      <c r="HL87" s="151"/>
      <c r="HM87" s="151"/>
      <c r="HN87" s="151"/>
      <c r="HO87" s="151"/>
      <c r="HP87" s="151"/>
      <c r="HQ87" s="151"/>
      <c r="HR87" s="151"/>
      <c r="HS87" s="151"/>
      <c r="HT87" s="151"/>
      <c r="HU87" s="151"/>
      <c r="HV87" s="151"/>
      <c r="HW87" s="151"/>
      <c r="HX87" s="151"/>
      <c r="HY87" s="151"/>
      <c r="HZ87" s="151"/>
      <c r="IA87" s="151"/>
      <c r="IB87" s="151"/>
      <c r="IC87" s="151"/>
      <c r="ID87" s="151"/>
      <c r="IE87" s="151"/>
      <c r="IF87" s="151"/>
      <c r="IG87" s="151"/>
      <c r="IH87" s="151"/>
      <c r="II87" s="151"/>
      <c r="IJ87" s="151"/>
      <c r="IK87" s="151"/>
      <c r="IL87" s="151"/>
      <c r="IM87" s="151"/>
      <c r="IN87" s="151"/>
      <c r="IO87" s="151"/>
      <c r="IP87" s="151"/>
      <c r="IQ87" s="151"/>
      <c r="IR87" s="151"/>
      <c r="IS87" s="151"/>
      <c r="IT87" s="151"/>
      <c r="IU87" s="151"/>
      <c r="IV87" s="151"/>
      <c r="IW87" s="151"/>
    </row>
    <row r="88" customFormat="false" ht="12.75" hidden="false" customHeight="false" outlineLevel="0" collapsed="false">
      <c r="A88" s="140"/>
      <c r="B88" s="147" t="s">
        <v>142</v>
      </c>
      <c r="C88" s="142"/>
      <c r="D88" s="148" t="n">
        <f aca="false">D87</f>
        <v>0</v>
      </c>
      <c r="E88" s="148" t="n">
        <f aca="false">+D88+E87</f>
        <v>0</v>
      </c>
      <c r="F88" s="148" t="n">
        <f aca="false">+E88+F87</f>
        <v>0</v>
      </c>
      <c r="G88" s="148" t="n">
        <f aca="false">+F88+G87</f>
        <v>0</v>
      </c>
      <c r="H88" s="148" t="n">
        <f aca="false">+G88+H87</f>
        <v>0</v>
      </c>
      <c r="I88" s="148" t="n">
        <f aca="false">+H88+I87</f>
        <v>0</v>
      </c>
      <c r="J88" s="148" t="n">
        <f aca="false">+I88+J87</f>
        <v>0</v>
      </c>
      <c r="K88" s="148" t="n">
        <f aca="false">+J88+K87</f>
        <v>0</v>
      </c>
      <c r="L88" s="148" t="n">
        <f aca="false">+K88+L87</f>
        <v>0</v>
      </c>
      <c r="M88" s="148" t="n">
        <f aca="false">+L88+M87</f>
        <v>0</v>
      </c>
      <c r="N88" s="148" t="n">
        <f aca="false">+M88+N87</f>
        <v>0</v>
      </c>
      <c r="O88" s="148" t="n">
        <f aca="false">+N88+O87</f>
        <v>0</v>
      </c>
      <c r="P88" s="148" t="n">
        <f aca="false">+O88+P87</f>
        <v>0</v>
      </c>
      <c r="Q88" s="148" t="n">
        <f aca="false">+P88+Q87</f>
        <v>0</v>
      </c>
      <c r="R88" s="148" t="n">
        <f aca="false">+Q88+R87</f>
        <v>0</v>
      </c>
      <c r="S88" s="148" t="n">
        <f aca="false">+R88+S87</f>
        <v>0</v>
      </c>
      <c r="T88" s="148" t="n">
        <f aca="false">+S88+T87</f>
        <v>0</v>
      </c>
      <c r="U88" s="148" t="n">
        <f aca="false">+T88+U87</f>
        <v>0</v>
      </c>
      <c r="V88" s="148" t="n">
        <f aca="false">+U88+V87</f>
        <v>0</v>
      </c>
      <c r="W88" s="148" t="n">
        <f aca="false">+V88+W87</f>
        <v>1</v>
      </c>
      <c r="X88" s="148" t="n">
        <f aca="false">+W88+X87</f>
        <v>1</v>
      </c>
      <c r="Y88" s="148" t="n">
        <f aca="false">+X88+Y87</f>
        <v>1</v>
      </c>
      <c r="Z88" s="148" t="n">
        <f aca="false">+Y88+Z87</f>
        <v>1</v>
      </c>
      <c r="AA88" s="148" t="n">
        <f aca="false">+Z88+AA87</f>
        <v>1</v>
      </c>
      <c r="AB88" s="148" t="n">
        <f aca="false">+AA88+AB87</f>
        <v>1</v>
      </c>
      <c r="AC88" s="148" t="n">
        <f aca="false">+AB88+AC87</f>
        <v>1</v>
      </c>
      <c r="AD88" s="148" t="n">
        <f aca="false">+AC88+AD87</f>
        <v>1</v>
      </c>
      <c r="AE88" s="148" t="n">
        <f aca="false">+AD88+AE87</f>
        <v>1</v>
      </c>
      <c r="AF88" s="148" t="n">
        <f aca="false">+AE88+AF87</f>
        <v>1</v>
      </c>
      <c r="AG88" s="149" t="n">
        <f aca="false">+AF88+AG87</f>
        <v>1</v>
      </c>
      <c r="AH88" s="148" t="n">
        <f aca="false">+AG88+AH87</f>
        <v>1</v>
      </c>
      <c r="AI88" s="148" t="n">
        <f aca="false">+AH88+AI87</f>
        <v>1</v>
      </c>
      <c r="AJ88" s="148" t="n">
        <f aca="false">+AI88+AJ87</f>
        <v>1</v>
      </c>
      <c r="AK88" s="148" t="n">
        <f aca="false">+AJ88+AK87</f>
        <v>1</v>
      </c>
      <c r="AL88" s="148" t="n">
        <f aca="false">+AK88+AL87</f>
        <v>1</v>
      </c>
      <c r="AM88" s="148" t="n">
        <f aca="false">+AL88+AM87</f>
        <v>1</v>
      </c>
      <c r="AN88" s="148" t="n">
        <f aca="false">+AM88+AN87</f>
        <v>1</v>
      </c>
      <c r="AO88" s="148" t="n">
        <f aca="false">+AN88+AO87</f>
        <v>1</v>
      </c>
      <c r="AP88" s="148" t="n">
        <f aca="false">+AO88+AP87</f>
        <v>1</v>
      </c>
      <c r="AQ88" s="148" t="n">
        <f aca="false">+AP88+AQ87</f>
        <v>1</v>
      </c>
      <c r="AR88" s="148" t="n">
        <f aca="false">+AQ88+AR87</f>
        <v>1</v>
      </c>
      <c r="AS88" s="148" t="n">
        <f aca="false">+AR88+AS87</f>
        <v>1</v>
      </c>
      <c r="AT88" s="148" t="n">
        <f aca="false">+AS88+AT87</f>
        <v>1</v>
      </c>
      <c r="AU88" s="148" t="n">
        <f aca="false">+AT88+AU87</f>
        <v>1</v>
      </c>
      <c r="AV88" s="148" t="n">
        <f aca="false">+AU88+AV87</f>
        <v>1</v>
      </c>
      <c r="AW88" s="148" t="n">
        <f aca="false">+AV88+AW87</f>
        <v>1</v>
      </c>
      <c r="AX88" s="148" t="n">
        <f aca="false">+AW88+AX87</f>
        <v>1</v>
      </c>
      <c r="AY88" s="148" t="n">
        <f aca="false">+AX88+AY87</f>
        <v>1</v>
      </c>
      <c r="AZ88" s="148" t="n">
        <f aca="false">+AY88+AZ87</f>
        <v>1</v>
      </c>
      <c r="BA88" s="148" t="n">
        <f aca="false">+AZ88+BA87</f>
        <v>1</v>
      </c>
      <c r="BB88" s="148" t="n">
        <f aca="false">+BA88+BB87</f>
        <v>1</v>
      </c>
      <c r="BC88" s="150"/>
      <c r="BD88" s="147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1"/>
      <c r="BQ88" s="151"/>
      <c r="BR88" s="151"/>
      <c r="BS88" s="151"/>
      <c r="BT88" s="151"/>
      <c r="BU88" s="151"/>
      <c r="BV88" s="151"/>
      <c r="BW88" s="151"/>
      <c r="BX88" s="151"/>
      <c r="BY88" s="151"/>
      <c r="BZ88" s="151"/>
      <c r="CA88" s="151"/>
      <c r="CB88" s="151"/>
      <c r="CC88" s="151"/>
      <c r="CD88" s="151"/>
      <c r="CE88" s="151"/>
      <c r="CF88" s="151"/>
      <c r="CG88" s="151"/>
      <c r="CH88" s="151"/>
      <c r="CI88" s="151"/>
      <c r="CJ88" s="151"/>
      <c r="CK88" s="151"/>
      <c r="CL88" s="151"/>
      <c r="CM88" s="151"/>
      <c r="CN88" s="151"/>
      <c r="CO88" s="151"/>
      <c r="CP88" s="151"/>
      <c r="CQ88" s="151"/>
      <c r="CR88" s="151"/>
      <c r="CS88" s="151"/>
      <c r="CT88" s="151"/>
      <c r="CU88" s="151"/>
      <c r="CV88" s="151"/>
      <c r="CW88" s="151"/>
      <c r="CX88" s="151"/>
      <c r="CY88" s="151"/>
      <c r="CZ88" s="151"/>
      <c r="DA88" s="151"/>
      <c r="DB88" s="151"/>
      <c r="DC88" s="151"/>
      <c r="DD88" s="151"/>
      <c r="DE88" s="151"/>
      <c r="DF88" s="151"/>
      <c r="DG88" s="151"/>
      <c r="DH88" s="151"/>
      <c r="DI88" s="151"/>
      <c r="DJ88" s="151"/>
      <c r="DK88" s="151"/>
      <c r="DL88" s="151"/>
      <c r="DM88" s="151"/>
      <c r="DN88" s="151"/>
      <c r="DO88" s="151"/>
      <c r="DP88" s="151"/>
      <c r="DQ88" s="151"/>
      <c r="DR88" s="151"/>
      <c r="DS88" s="151"/>
      <c r="DT88" s="151"/>
      <c r="DU88" s="151"/>
      <c r="DV88" s="151"/>
      <c r="DW88" s="151"/>
      <c r="DX88" s="151"/>
      <c r="DY88" s="151"/>
      <c r="DZ88" s="151"/>
      <c r="EA88" s="151"/>
      <c r="EB88" s="151"/>
      <c r="EC88" s="151"/>
      <c r="ED88" s="151"/>
      <c r="EE88" s="151"/>
      <c r="EF88" s="151"/>
      <c r="EG88" s="151"/>
      <c r="EH88" s="151"/>
      <c r="EI88" s="151"/>
      <c r="EJ88" s="151"/>
      <c r="EK88" s="151"/>
      <c r="EL88" s="151"/>
      <c r="EM88" s="151"/>
      <c r="EN88" s="151"/>
      <c r="EO88" s="151"/>
      <c r="EP88" s="151"/>
      <c r="EQ88" s="151"/>
      <c r="ER88" s="151"/>
      <c r="ES88" s="151"/>
      <c r="ET88" s="151"/>
      <c r="EU88" s="151"/>
      <c r="EV88" s="151"/>
      <c r="EW88" s="151"/>
      <c r="EX88" s="151"/>
      <c r="EY88" s="151"/>
      <c r="EZ88" s="151"/>
      <c r="FA88" s="151"/>
      <c r="FB88" s="151"/>
      <c r="FC88" s="151"/>
      <c r="FD88" s="151"/>
      <c r="FE88" s="151"/>
      <c r="FF88" s="151"/>
      <c r="FG88" s="151"/>
      <c r="FH88" s="151"/>
      <c r="FI88" s="151"/>
      <c r="FJ88" s="151"/>
      <c r="FK88" s="151"/>
      <c r="FL88" s="151"/>
      <c r="FM88" s="151"/>
      <c r="FN88" s="151"/>
      <c r="FO88" s="151"/>
      <c r="FP88" s="151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  <c r="GK88" s="151"/>
      <c r="GL88" s="151"/>
      <c r="GM88" s="151"/>
      <c r="GN88" s="151"/>
      <c r="GO88" s="151"/>
      <c r="GP88" s="151"/>
      <c r="GQ88" s="151"/>
      <c r="GR88" s="151"/>
      <c r="GS88" s="151"/>
      <c r="GT88" s="151"/>
      <c r="GU88" s="151"/>
      <c r="GV88" s="151"/>
      <c r="GW88" s="151"/>
      <c r="GX88" s="151"/>
      <c r="GY88" s="151"/>
      <c r="GZ88" s="151"/>
      <c r="HA88" s="151"/>
      <c r="HB88" s="151"/>
      <c r="HC88" s="151"/>
      <c r="HD88" s="151"/>
      <c r="HE88" s="151"/>
      <c r="HF88" s="151"/>
      <c r="HG88" s="151"/>
      <c r="HH88" s="151"/>
      <c r="HI88" s="151"/>
      <c r="HJ88" s="151"/>
      <c r="HK88" s="151"/>
      <c r="HL88" s="151"/>
      <c r="HM88" s="151"/>
      <c r="HN88" s="151"/>
      <c r="HO88" s="151"/>
      <c r="HP88" s="151"/>
      <c r="HQ88" s="151"/>
      <c r="HR88" s="151"/>
      <c r="HS88" s="151"/>
      <c r="HT88" s="151"/>
      <c r="HU88" s="151"/>
      <c r="HV88" s="151"/>
      <c r="HW88" s="151"/>
      <c r="HX88" s="151"/>
      <c r="HY88" s="151"/>
      <c r="HZ88" s="151"/>
      <c r="IA88" s="151"/>
      <c r="IB88" s="151"/>
      <c r="IC88" s="151"/>
      <c r="ID88" s="151"/>
      <c r="IE88" s="151"/>
      <c r="IF88" s="151"/>
      <c r="IG88" s="151"/>
      <c r="IH88" s="151"/>
      <c r="II88" s="151"/>
      <c r="IJ88" s="151"/>
      <c r="IK88" s="151"/>
      <c r="IL88" s="151"/>
      <c r="IM88" s="151"/>
      <c r="IN88" s="151"/>
      <c r="IO88" s="151"/>
      <c r="IP88" s="151"/>
      <c r="IQ88" s="151"/>
      <c r="IR88" s="151"/>
      <c r="IS88" s="151"/>
      <c r="IT88" s="151"/>
      <c r="IU88" s="151"/>
      <c r="IV88" s="151"/>
      <c r="IW88" s="151"/>
    </row>
    <row r="89" customFormat="false" ht="12.75" hidden="false" customHeight="false" outlineLevel="0" collapsed="false">
      <c r="A89" s="140"/>
      <c r="B89" s="165"/>
      <c r="C89" s="142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7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8"/>
      <c r="BD89" s="165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69"/>
      <c r="DF89" s="169"/>
      <c r="DG89" s="169"/>
      <c r="DH89" s="169"/>
      <c r="DI89" s="169"/>
      <c r="DJ89" s="169"/>
      <c r="DK89" s="169"/>
      <c r="DL89" s="169"/>
      <c r="DM89" s="169"/>
      <c r="DN89" s="169"/>
      <c r="DO89" s="169"/>
      <c r="DP89" s="169"/>
      <c r="DQ89" s="169"/>
      <c r="DR89" s="169"/>
      <c r="DS89" s="169"/>
      <c r="DT89" s="169"/>
      <c r="DU89" s="169"/>
      <c r="DV89" s="169"/>
      <c r="DW89" s="169"/>
      <c r="DX89" s="169"/>
      <c r="DY89" s="169"/>
      <c r="DZ89" s="169"/>
      <c r="EA89" s="169"/>
      <c r="EB89" s="169"/>
      <c r="EC89" s="169"/>
      <c r="ED89" s="169"/>
      <c r="EE89" s="169"/>
      <c r="EF89" s="169"/>
      <c r="EG89" s="169"/>
      <c r="EH89" s="169"/>
      <c r="EI89" s="169"/>
      <c r="EJ89" s="169"/>
      <c r="EK89" s="169"/>
      <c r="EL89" s="169"/>
      <c r="EM89" s="169"/>
      <c r="EN89" s="169"/>
      <c r="EO89" s="169"/>
      <c r="EP89" s="169"/>
      <c r="EQ89" s="169"/>
      <c r="ER89" s="169"/>
      <c r="ES89" s="169"/>
      <c r="ET89" s="169"/>
      <c r="EU89" s="169"/>
      <c r="EV89" s="169"/>
      <c r="EW89" s="169"/>
      <c r="EX89" s="169"/>
      <c r="EY89" s="169"/>
      <c r="EZ89" s="169"/>
      <c r="FA89" s="169"/>
      <c r="FB89" s="169"/>
      <c r="FC89" s="169"/>
      <c r="FD89" s="169"/>
      <c r="FE89" s="169"/>
      <c r="FF89" s="169"/>
      <c r="FG89" s="169"/>
      <c r="FH89" s="169"/>
      <c r="FI89" s="169"/>
      <c r="FJ89" s="169"/>
      <c r="FK89" s="169"/>
      <c r="FL89" s="169"/>
      <c r="FM89" s="169"/>
      <c r="FN89" s="169"/>
      <c r="FO89" s="169"/>
      <c r="FP89" s="169"/>
      <c r="FQ89" s="169"/>
      <c r="FR89" s="169"/>
      <c r="FS89" s="169"/>
      <c r="FT89" s="169"/>
      <c r="FU89" s="169"/>
      <c r="FV89" s="169"/>
      <c r="FW89" s="169"/>
      <c r="FX89" s="169"/>
      <c r="FY89" s="169"/>
      <c r="FZ89" s="169"/>
      <c r="GA89" s="169"/>
      <c r="GB89" s="169"/>
      <c r="GC89" s="169"/>
      <c r="GD89" s="169"/>
      <c r="GE89" s="169"/>
      <c r="GF89" s="169"/>
      <c r="GG89" s="169"/>
      <c r="GH89" s="169"/>
      <c r="GI89" s="169"/>
      <c r="GJ89" s="169"/>
      <c r="GK89" s="169"/>
      <c r="GL89" s="169"/>
      <c r="GM89" s="169"/>
      <c r="GN89" s="169"/>
      <c r="GO89" s="169"/>
      <c r="GP89" s="169"/>
      <c r="GQ89" s="169"/>
      <c r="GR89" s="169"/>
      <c r="GS89" s="169"/>
      <c r="GT89" s="169"/>
      <c r="GU89" s="169"/>
      <c r="GV89" s="169"/>
      <c r="GW89" s="169"/>
      <c r="GX89" s="169"/>
      <c r="GY89" s="169"/>
      <c r="GZ89" s="169"/>
      <c r="HA89" s="169"/>
      <c r="HB89" s="169"/>
      <c r="HC89" s="169"/>
      <c r="HD89" s="169"/>
      <c r="HE89" s="169"/>
      <c r="HF89" s="169"/>
      <c r="HG89" s="169"/>
      <c r="HH89" s="169"/>
      <c r="HI89" s="169"/>
      <c r="HJ89" s="169"/>
      <c r="HK89" s="169"/>
      <c r="HL89" s="169"/>
      <c r="HM89" s="169"/>
      <c r="HN89" s="169"/>
      <c r="HO89" s="169"/>
      <c r="HP89" s="169"/>
      <c r="HQ89" s="169"/>
      <c r="HR89" s="169"/>
      <c r="HS89" s="169"/>
      <c r="HT89" s="169"/>
      <c r="HU89" s="169"/>
      <c r="HV89" s="169"/>
      <c r="HW89" s="169"/>
      <c r="HX89" s="169"/>
      <c r="HY89" s="169"/>
      <c r="HZ89" s="169"/>
      <c r="IA89" s="169"/>
      <c r="IB89" s="169"/>
      <c r="IC89" s="169"/>
      <c r="ID89" s="169"/>
      <c r="IE89" s="169"/>
      <c r="IF89" s="169"/>
      <c r="IG89" s="169"/>
      <c r="IH89" s="169"/>
      <c r="II89" s="169"/>
      <c r="IJ89" s="169"/>
      <c r="IK89" s="169"/>
      <c r="IL89" s="169"/>
      <c r="IM89" s="169"/>
      <c r="IN89" s="169"/>
      <c r="IO89" s="169"/>
      <c r="IP89" s="169"/>
      <c r="IQ89" s="169"/>
      <c r="IR89" s="169"/>
      <c r="IS89" s="169"/>
      <c r="IT89" s="169"/>
      <c r="IU89" s="169"/>
      <c r="IV89" s="169"/>
      <c r="IW89" s="169"/>
    </row>
    <row r="90" customFormat="false" ht="12.75" hidden="false" customHeight="false" outlineLevel="0" collapsed="false">
      <c r="A90" s="140"/>
      <c r="B90" s="153" t="s">
        <v>143</v>
      </c>
      <c r="C90" s="154" t="n">
        <v>17.25</v>
      </c>
      <c r="D90" s="155" t="n">
        <f aca="false">+D86*$C90</f>
        <v>0</v>
      </c>
      <c r="E90" s="155" t="n">
        <f aca="false">+E86*$C90</f>
        <v>0</v>
      </c>
      <c r="F90" s="155" t="n">
        <f aca="false">+F86*$C90</f>
        <v>0</v>
      </c>
      <c r="G90" s="155" t="n">
        <f aca="false">+G86*$C90</f>
        <v>0</v>
      </c>
      <c r="H90" s="155" t="n">
        <f aca="false">+H86*$C90</f>
        <v>0</v>
      </c>
      <c r="I90" s="155" t="n">
        <f aca="false">+I86*$C90</f>
        <v>0</v>
      </c>
      <c r="J90" s="155" t="n">
        <f aca="false">+J86*$C90</f>
        <v>0</v>
      </c>
      <c r="K90" s="155" t="n">
        <f aca="false">+K86*$C90</f>
        <v>0</v>
      </c>
      <c r="L90" s="155" t="n">
        <f aca="false">+L86*$C90</f>
        <v>0</v>
      </c>
      <c r="M90" s="155" t="n">
        <f aca="false">+M86*$C90</f>
        <v>0</v>
      </c>
      <c r="N90" s="155" t="n">
        <f aca="false">+N86*$C90</f>
        <v>0</v>
      </c>
      <c r="O90" s="155" t="n">
        <f aca="false">+O86*$C90</f>
        <v>0</v>
      </c>
      <c r="P90" s="155" t="n">
        <f aca="false">+P86*$C90</f>
        <v>0</v>
      </c>
      <c r="Q90" s="155" t="n">
        <f aca="false">+Q86*$C90</f>
        <v>0</v>
      </c>
      <c r="R90" s="155" t="n">
        <f aca="false">+R86*$C90</f>
        <v>0</v>
      </c>
      <c r="S90" s="155" t="n">
        <f aca="false">+S86*$C90</f>
        <v>0</v>
      </c>
      <c r="T90" s="155" t="n">
        <f aca="false">+T86*$C90</f>
        <v>0</v>
      </c>
      <c r="U90" s="155" t="n">
        <f aca="false">+U86*$C90</f>
        <v>0</v>
      </c>
      <c r="V90" s="155" t="n">
        <f aca="false">+V86*$C90</f>
        <v>0</v>
      </c>
      <c r="W90" s="155" t="n">
        <f aca="false">+W86*$C90</f>
        <v>17.25</v>
      </c>
      <c r="X90" s="155" t="n">
        <f aca="false">+X86*$C90</f>
        <v>17.25</v>
      </c>
      <c r="Y90" s="155" t="n">
        <f aca="false">+Y86*$C90</f>
        <v>17.25</v>
      </c>
      <c r="Z90" s="155" t="n">
        <f aca="false">+Z86*$C90</f>
        <v>17.25</v>
      </c>
      <c r="AA90" s="155" t="n">
        <f aca="false">+AA86*$C90</f>
        <v>17.25</v>
      </c>
      <c r="AB90" s="155" t="n">
        <f aca="false">+AB86*$C90</f>
        <v>17.25</v>
      </c>
      <c r="AC90" s="155" t="n">
        <f aca="false">+AC86*$C90</f>
        <v>17.25</v>
      </c>
      <c r="AD90" s="155" t="n">
        <f aca="false">+AD86*$C90</f>
        <v>17.25</v>
      </c>
      <c r="AE90" s="155" t="n">
        <f aca="false">+AE86*$C90</f>
        <v>17.25</v>
      </c>
      <c r="AF90" s="155" t="n">
        <f aca="false">+AF86*$C90</f>
        <v>17.25</v>
      </c>
      <c r="AG90" s="156" t="n">
        <f aca="false">+AG86*$C90</f>
        <v>17.25</v>
      </c>
      <c r="AH90" s="155" t="n">
        <f aca="false">+AH86*$C90</f>
        <v>17.25</v>
      </c>
      <c r="AI90" s="155" t="n">
        <f aca="false">+AI86*$C90</f>
        <v>17.25</v>
      </c>
      <c r="AJ90" s="155" t="n">
        <f aca="false">+AJ86*$C90</f>
        <v>17.25</v>
      </c>
      <c r="AK90" s="155" t="n">
        <f aca="false">+AK86*$C90</f>
        <v>17.25</v>
      </c>
      <c r="AL90" s="155" t="n">
        <f aca="false">+AL86*$C90</f>
        <v>17.25</v>
      </c>
      <c r="AM90" s="155" t="n">
        <f aca="false">+AM86*$C90</f>
        <v>17.25</v>
      </c>
      <c r="AN90" s="155" t="n">
        <f aca="false">+AN86*$C90</f>
        <v>17.25</v>
      </c>
      <c r="AO90" s="155" t="n">
        <f aca="false">+AO86*$C90</f>
        <v>17.25</v>
      </c>
      <c r="AP90" s="155" t="n">
        <f aca="false">+AP86*$C90</f>
        <v>17.25</v>
      </c>
      <c r="AQ90" s="155" t="n">
        <f aca="false">+AQ86*$C90</f>
        <v>17.25</v>
      </c>
      <c r="AR90" s="155" t="n">
        <f aca="false">+AR86*$C90</f>
        <v>17.25</v>
      </c>
      <c r="AS90" s="155" t="n">
        <f aca="false">+AS86*$C90</f>
        <v>17.25</v>
      </c>
      <c r="AT90" s="155" t="n">
        <f aca="false">+AT86*$C90</f>
        <v>17.25</v>
      </c>
      <c r="AU90" s="155" t="n">
        <f aca="false">+AU86*$C90</f>
        <v>17.25</v>
      </c>
      <c r="AV90" s="155" t="n">
        <f aca="false">+AV86*$C90</f>
        <v>17.25</v>
      </c>
      <c r="AW90" s="155" t="n">
        <f aca="false">+AW86*$C90</f>
        <v>17.25</v>
      </c>
      <c r="AX90" s="155" t="n">
        <f aca="false">+AX86*$C90</f>
        <v>17.25</v>
      </c>
      <c r="AY90" s="155" t="n">
        <f aca="false">+AY86*$C90</f>
        <v>17.25</v>
      </c>
      <c r="AZ90" s="155" t="n">
        <f aca="false">+AZ86*$C90</f>
        <v>17.25</v>
      </c>
      <c r="BA90" s="155" t="n">
        <f aca="false">+BA86*$C90</f>
        <v>17.25</v>
      </c>
      <c r="BB90" s="155" t="n">
        <f aca="false">+BB86*$C90</f>
        <v>17.25</v>
      </c>
      <c r="BC90" s="157"/>
      <c r="BD90" s="158"/>
      <c r="BE90" s="158"/>
      <c r="BF90" s="158"/>
      <c r="BG90" s="158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8"/>
      <c r="BX90" s="158"/>
      <c r="BY90" s="158"/>
      <c r="BZ90" s="158"/>
      <c r="CA90" s="158"/>
      <c r="CB90" s="158"/>
      <c r="CC90" s="158"/>
      <c r="CD90" s="158"/>
      <c r="CE90" s="158"/>
      <c r="CF90" s="158"/>
      <c r="CG90" s="158"/>
      <c r="CH90" s="158"/>
      <c r="CI90" s="158"/>
      <c r="CJ90" s="158"/>
      <c r="CK90" s="158"/>
      <c r="CL90" s="153"/>
      <c r="CM90" s="153"/>
      <c r="CN90" s="153"/>
      <c r="CO90" s="153"/>
      <c r="CP90" s="153"/>
      <c r="CQ90" s="153"/>
      <c r="CR90" s="153"/>
      <c r="CS90" s="153"/>
      <c r="CT90" s="153"/>
      <c r="CU90" s="153"/>
      <c r="CV90" s="153"/>
      <c r="CW90" s="153"/>
      <c r="CX90" s="153"/>
      <c r="CY90" s="153"/>
      <c r="CZ90" s="153"/>
      <c r="DA90" s="153"/>
      <c r="DB90" s="153"/>
      <c r="DC90" s="153"/>
      <c r="DD90" s="153"/>
      <c r="DE90" s="153"/>
      <c r="DF90" s="153"/>
      <c r="DG90" s="153"/>
      <c r="DH90" s="153"/>
      <c r="DI90" s="153"/>
      <c r="DJ90" s="153"/>
      <c r="DK90" s="153"/>
      <c r="DL90" s="153"/>
      <c r="DM90" s="153"/>
      <c r="DN90" s="153"/>
      <c r="DO90" s="153"/>
      <c r="DP90" s="153"/>
      <c r="DQ90" s="153"/>
      <c r="DR90" s="153"/>
      <c r="DS90" s="153"/>
      <c r="DT90" s="153"/>
      <c r="DU90" s="153"/>
      <c r="DV90" s="153"/>
      <c r="DW90" s="153"/>
      <c r="DX90" s="153"/>
      <c r="DY90" s="153"/>
      <c r="DZ90" s="153"/>
      <c r="EA90" s="153"/>
      <c r="EB90" s="153"/>
      <c r="EC90" s="153"/>
      <c r="ED90" s="153"/>
      <c r="EE90" s="153"/>
      <c r="EF90" s="153"/>
      <c r="EG90" s="153"/>
      <c r="EH90" s="153"/>
      <c r="EI90" s="153"/>
      <c r="EJ90" s="153"/>
      <c r="EK90" s="153"/>
      <c r="EL90" s="153"/>
      <c r="EM90" s="153"/>
      <c r="EN90" s="153"/>
      <c r="EO90" s="153"/>
      <c r="EP90" s="153"/>
      <c r="EQ90" s="153"/>
      <c r="ER90" s="153"/>
      <c r="ES90" s="153"/>
      <c r="ET90" s="153"/>
      <c r="EU90" s="153"/>
      <c r="EV90" s="153"/>
      <c r="EW90" s="153"/>
      <c r="EX90" s="153"/>
      <c r="EY90" s="153"/>
      <c r="EZ90" s="153"/>
      <c r="FA90" s="153"/>
      <c r="FB90" s="153"/>
      <c r="FC90" s="153"/>
      <c r="FD90" s="153"/>
      <c r="FE90" s="153"/>
      <c r="FF90" s="153"/>
      <c r="FG90" s="153"/>
      <c r="FH90" s="153"/>
      <c r="FI90" s="153"/>
      <c r="FJ90" s="153"/>
      <c r="FK90" s="153"/>
      <c r="FL90" s="153"/>
      <c r="FM90" s="153"/>
      <c r="FN90" s="153"/>
      <c r="FO90" s="153"/>
      <c r="FP90" s="153"/>
      <c r="FQ90" s="153"/>
      <c r="FR90" s="153"/>
      <c r="FS90" s="153"/>
      <c r="FT90" s="153"/>
      <c r="FU90" s="153"/>
      <c r="FV90" s="153"/>
      <c r="FW90" s="153"/>
      <c r="FX90" s="153"/>
      <c r="FY90" s="153"/>
      <c r="FZ90" s="153"/>
      <c r="GA90" s="153"/>
      <c r="GB90" s="153"/>
      <c r="GC90" s="153"/>
      <c r="GD90" s="153"/>
      <c r="GE90" s="153"/>
      <c r="GF90" s="153"/>
      <c r="GG90" s="153"/>
      <c r="GH90" s="153"/>
      <c r="GI90" s="153"/>
      <c r="GJ90" s="153"/>
      <c r="GK90" s="153"/>
      <c r="GL90" s="153"/>
      <c r="GM90" s="153"/>
      <c r="GN90" s="153"/>
      <c r="GO90" s="153"/>
      <c r="GP90" s="153"/>
      <c r="GQ90" s="153"/>
      <c r="GR90" s="153"/>
      <c r="GS90" s="153"/>
      <c r="GT90" s="153"/>
      <c r="GU90" s="153"/>
      <c r="GV90" s="153"/>
      <c r="GW90" s="153"/>
      <c r="GX90" s="153"/>
      <c r="GY90" s="153"/>
      <c r="GZ90" s="153"/>
      <c r="HA90" s="153"/>
      <c r="HB90" s="153"/>
      <c r="HC90" s="153"/>
      <c r="HD90" s="153"/>
      <c r="HE90" s="153"/>
      <c r="HF90" s="153"/>
      <c r="HG90" s="153"/>
      <c r="HH90" s="153"/>
      <c r="HI90" s="153"/>
      <c r="HJ90" s="153"/>
      <c r="HK90" s="153"/>
      <c r="HL90" s="153"/>
      <c r="HM90" s="153"/>
      <c r="HN90" s="153"/>
      <c r="HO90" s="153"/>
      <c r="HP90" s="153"/>
      <c r="HQ90" s="153"/>
      <c r="HR90" s="153"/>
      <c r="HS90" s="153"/>
      <c r="HT90" s="153"/>
      <c r="HU90" s="153"/>
      <c r="HV90" s="153"/>
      <c r="HW90" s="153"/>
      <c r="HX90" s="153"/>
      <c r="HY90" s="153"/>
      <c r="HZ90" s="153"/>
      <c r="IA90" s="153"/>
      <c r="IB90" s="153"/>
      <c r="IC90" s="153"/>
      <c r="ID90" s="153"/>
      <c r="IE90" s="153"/>
      <c r="IF90" s="153"/>
      <c r="IG90" s="153"/>
      <c r="IH90" s="153"/>
      <c r="II90" s="153"/>
      <c r="IJ90" s="153"/>
      <c r="IK90" s="153"/>
      <c r="IL90" s="153"/>
      <c r="IM90" s="153"/>
      <c r="IN90" s="153"/>
      <c r="IO90" s="153"/>
      <c r="IP90" s="153"/>
      <c r="IQ90" s="153"/>
      <c r="IR90" s="153"/>
      <c r="IS90" s="153"/>
      <c r="IT90" s="153"/>
      <c r="IU90" s="153"/>
      <c r="IV90" s="153"/>
      <c r="IW90" s="153"/>
    </row>
    <row r="91" customFormat="false" ht="13.5" hidden="false" customHeight="false" outlineLevel="0" collapsed="false">
      <c r="A91" s="140"/>
      <c r="B91" s="159" t="s">
        <v>144</v>
      </c>
      <c r="C91" s="160" t="str">
        <f aca="false">+'Detail by Turbine'!B12</f>
        <v>Tentative</v>
      </c>
      <c r="D91" s="161" t="n">
        <f aca="false">+D88*$C90</f>
        <v>0</v>
      </c>
      <c r="E91" s="161" t="n">
        <f aca="false">+E88*$C90</f>
        <v>0</v>
      </c>
      <c r="F91" s="161" t="n">
        <f aca="false">+F88*$C90</f>
        <v>0</v>
      </c>
      <c r="G91" s="161" t="n">
        <f aca="false">+G88*$C90</f>
        <v>0</v>
      </c>
      <c r="H91" s="161" t="n">
        <f aca="false">+H88*$C90</f>
        <v>0</v>
      </c>
      <c r="I91" s="161" t="n">
        <f aca="false">+I88*$C90</f>
        <v>0</v>
      </c>
      <c r="J91" s="161" t="n">
        <f aca="false">+J88*$C90</f>
        <v>0</v>
      </c>
      <c r="K91" s="161" t="n">
        <f aca="false">+K88*$C90</f>
        <v>0</v>
      </c>
      <c r="L91" s="161" t="n">
        <f aca="false">+L88*$C90</f>
        <v>0</v>
      </c>
      <c r="M91" s="161" t="n">
        <f aca="false">+M88*$C90</f>
        <v>0</v>
      </c>
      <c r="N91" s="161" t="n">
        <f aca="false">+N88*$C90</f>
        <v>0</v>
      </c>
      <c r="O91" s="161" t="n">
        <f aca="false">+O88*$C90</f>
        <v>0</v>
      </c>
      <c r="P91" s="161" t="n">
        <f aca="false">+P88*$C90</f>
        <v>0</v>
      </c>
      <c r="Q91" s="161" t="n">
        <f aca="false">+Q88*$C90</f>
        <v>0</v>
      </c>
      <c r="R91" s="161" t="n">
        <f aca="false">+R88*$C90</f>
        <v>0</v>
      </c>
      <c r="S91" s="161" t="n">
        <f aca="false">+S88*$C90</f>
        <v>0</v>
      </c>
      <c r="T91" s="161" t="n">
        <f aca="false">+T88*$C90</f>
        <v>0</v>
      </c>
      <c r="U91" s="161" t="n">
        <f aca="false">+U88*$C90</f>
        <v>0</v>
      </c>
      <c r="V91" s="161" t="n">
        <f aca="false">+V88*$C90</f>
        <v>0</v>
      </c>
      <c r="W91" s="161" t="n">
        <f aca="false">+W88*$C90</f>
        <v>17.25</v>
      </c>
      <c r="X91" s="161" t="n">
        <f aca="false">+X88*$C90</f>
        <v>17.25</v>
      </c>
      <c r="Y91" s="161" t="n">
        <f aca="false">+Y88*$C90</f>
        <v>17.25</v>
      </c>
      <c r="Z91" s="161" t="n">
        <f aca="false">+Z88*$C90</f>
        <v>17.25</v>
      </c>
      <c r="AA91" s="161" t="n">
        <f aca="false">+AA88*$C90</f>
        <v>17.25</v>
      </c>
      <c r="AB91" s="161" t="n">
        <f aca="false">+AB88*$C90</f>
        <v>17.25</v>
      </c>
      <c r="AC91" s="161" t="n">
        <f aca="false">+AC88*$C90</f>
        <v>17.25</v>
      </c>
      <c r="AD91" s="161" t="n">
        <f aca="false">+AD88*$C90</f>
        <v>17.25</v>
      </c>
      <c r="AE91" s="161" t="n">
        <f aca="false">+AE88*$C90</f>
        <v>17.25</v>
      </c>
      <c r="AF91" s="161" t="n">
        <f aca="false">+AF88*$C90</f>
        <v>17.25</v>
      </c>
      <c r="AG91" s="162" t="n">
        <f aca="false">+AG88*$C90</f>
        <v>17.25</v>
      </c>
      <c r="AH91" s="161" t="n">
        <f aca="false">+AH88*$C90</f>
        <v>17.25</v>
      </c>
      <c r="AI91" s="161" t="n">
        <f aca="false">+AI88*$C90</f>
        <v>17.25</v>
      </c>
      <c r="AJ91" s="161" t="n">
        <f aca="false">+AJ88*$C90</f>
        <v>17.25</v>
      </c>
      <c r="AK91" s="161" t="n">
        <f aca="false">+AK88*$C90</f>
        <v>17.25</v>
      </c>
      <c r="AL91" s="161" t="n">
        <f aca="false">+AL88*$C90</f>
        <v>17.25</v>
      </c>
      <c r="AM91" s="161" t="n">
        <f aca="false">+AM88*$C90</f>
        <v>17.25</v>
      </c>
      <c r="AN91" s="161" t="n">
        <f aca="false">+AN88*$C90</f>
        <v>17.25</v>
      </c>
      <c r="AO91" s="161" t="n">
        <f aca="false">+AO88*$C90</f>
        <v>17.25</v>
      </c>
      <c r="AP91" s="161" t="n">
        <f aca="false">+AP88*$C90</f>
        <v>17.25</v>
      </c>
      <c r="AQ91" s="161" t="n">
        <f aca="false">+AQ88*$C90</f>
        <v>17.25</v>
      </c>
      <c r="AR91" s="161" t="n">
        <f aca="false">+AR88*$C90</f>
        <v>17.25</v>
      </c>
      <c r="AS91" s="161" t="n">
        <f aca="false">+AS88*$C90</f>
        <v>17.25</v>
      </c>
      <c r="AT91" s="161" t="n">
        <f aca="false">+AT88*$C90</f>
        <v>17.25</v>
      </c>
      <c r="AU91" s="161" t="n">
        <f aca="false">+AU88*$C90</f>
        <v>17.25</v>
      </c>
      <c r="AV91" s="161" t="n">
        <f aca="false">+AV88*$C90</f>
        <v>17.25</v>
      </c>
      <c r="AW91" s="161" t="n">
        <f aca="false">+AW88*$C90</f>
        <v>17.25</v>
      </c>
      <c r="AX91" s="161" t="n">
        <f aca="false">+AX88*$C90</f>
        <v>17.25</v>
      </c>
      <c r="AY91" s="161" t="n">
        <f aca="false">+AY88*$C90</f>
        <v>17.25</v>
      </c>
      <c r="AZ91" s="161" t="n">
        <f aca="false">+AZ88*$C90</f>
        <v>17.25</v>
      </c>
      <c r="BA91" s="161" t="n">
        <f aca="false">+BA88*$C90</f>
        <v>17.25</v>
      </c>
      <c r="BB91" s="161" t="n">
        <f aca="false">+BB88*$C90</f>
        <v>17.25</v>
      </c>
      <c r="BC91" s="163"/>
      <c r="BD91" s="164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59"/>
      <c r="CM91" s="159"/>
      <c r="CN91" s="159"/>
      <c r="CO91" s="159"/>
      <c r="CP91" s="159"/>
      <c r="CQ91" s="159"/>
      <c r="CR91" s="159"/>
      <c r="CS91" s="159"/>
      <c r="CT91" s="159"/>
      <c r="CU91" s="159"/>
      <c r="CV91" s="159"/>
      <c r="CW91" s="159"/>
      <c r="CX91" s="159"/>
      <c r="CY91" s="159"/>
      <c r="CZ91" s="159"/>
      <c r="DA91" s="159"/>
      <c r="DB91" s="159"/>
      <c r="DC91" s="159"/>
      <c r="DD91" s="159"/>
      <c r="DE91" s="159"/>
      <c r="DF91" s="159"/>
      <c r="DG91" s="159"/>
      <c r="DH91" s="159"/>
      <c r="DI91" s="159"/>
      <c r="DJ91" s="159"/>
      <c r="DK91" s="159"/>
      <c r="DL91" s="159"/>
      <c r="DM91" s="159"/>
      <c r="DN91" s="159"/>
      <c r="DO91" s="159"/>
      <c r="DP91" s="159"/>
      <c r="DQ91" s="159"/>
      <c r="DR91" s="159"/>
      <c r="DS91" s="159"/>
      <c r="DT91" s="159"/>
      <c r="DU91" s="159"/>
      <c r="DV91" s="159"/>
      <c r="DW91" s="159"/>
      <c r="DX91" s="159"/>
      <c r="DY91" s="159"/>
      <c r="DZ91" s="159"/>
      <c r="EA91" s="159"/>
      <c r="EB91" s="159"/>
      <c r="EC91" s="159"/>
      <c r="ED91" s="159"/>
      <c r="EE91" s="159"/>
      <c r="EF91" s="159"/>
      <c r="EG91" s="159"/>
      <c r="EH91" s="159"/>
      <c r="EI91" s="159"/>
      <c r="EJ91" s="159"/>
      <c r="EK91" s="159"/>
      <c r="EL91" s="159"/>
      <c r="EM91" s="159"/>
      <c r="EN91" s="159"/>
      <c r="EO91" s="159"/>
      <c r="EP91" s="159"/>
      <c r="EQ91" s="159"/>
      <c r="ER91" s="159"/>
      <c r="ES91" s="159"/>
      <c r="ET91" s="159"/>
      <c r="EU91" s="159"/>
      <c r="EV91" s="159"/>
      <c r="EW91" s="159"/>
      <c r="EX91" s="159"/>
      <c r="EY91" s="159"/>
      <c r="EZ91" s="159"/>
      <c r="FA91" s="159"/>
      <c r="FB91" s="159"/>
      <c r="FC91" s="159"/>
      <c r="FD91" s="159"/>
      <c r="FE91" s="159"/>
      <c r="FF91" s="159"/>
      <c r="FG91" s="159"/>
      <c r="FH91" s="159"/>
      <c r="FI91" s="159"/>
      <c r="FJ91" s="159"/>
      <c r="FK91" s="159"/>
      <c r="FL91" s="159"/>
      <c r="FM91" s="159"/>
      <c r="FN91" s="159"/>
      <c r="FO91" s="159"/>
      <c r="FP91" s="159"/>
      <c r="FQ91" s="159"/>
      <c r="FR91" s="159"/>
      <c r="FS91" s="159"/>
      <c r="FT91" s="159"/>
      <c r="FU91" s="159"/>
      <c r="FV91" s="159"/>
      <c r="FW91" s="159"/>
      <c r="FX91" s="159"/>
      <c r="FY91" s="159"/>
      <c r="FZ91" s="159"/>
      <c r="GA91" s="159"/>
      <c r="GB91" s="159"/>
      <c r="GC91" s="159"/>
      <c r="GD91" s="159"/>
      <c r="GE91" s="159"/>
      <c r="GF91" s="159"/>
      <c r="GG91" s="159"/>
      <c r="GH91" s="159"/>
      <c r="GI91" s="159"/>
      <c r="GJ91" s="159"/>
      <c r="GK91" s="159"/>
      <c r="GL91" s="159"/>
      <c r="GM91" s="159"/>
      <c r="GN91" s="159"/>
      <c r="GO91" s="159"/>
      <c r="GP91" s="159"/>
      <c r="GQ91" s="159"/>
      <c r="GR91" s="159"/>
      <c r="GS91" s="159"/>
      <c r="GT91" s="159"/>
      <c r="GU91" s="159"/>
      <c r="GV91" s="159"/>
      <c r="GW91" s="159"/>
      <c r="GX91" s="159"/>
      <c r="GY91" s="159"/>
      <c r="GZ91" s="159"/>
      <c r="HA91" s="159"/>
      <c r="HB91" s="159"/>
      <c r="HC91" s="159"/>
      <c r="HD91" s="159"/>
      <c r="HE91" s="159"/>
      <c r="HF91" s="159"/>
      <c r="HG91" s="159"/>
      <c r="HH91" s="159"/>
      <c r="HI91" s="159"/>
      <c r="HJ91" s="159"/>
      <c r="HK91" s="159"/>
      <c r="HL91" s="159"/>
      <c r="HM91" s="159"/>
      <c r="HN91" s="159"/>
      <c r="HO91" s="159"/>
      <c r="HP91" s="159"/>
      <c r="HQ91" s="159"/>
      <c r="HR91" s="159"/>
      <c r="HS91" s="159"/>
      <c r="HT91" s="159"/>
      <c r="HU91" s="159"/>
      <c r="HV91" s="159"/>
      <c r="HW91" s="159"/>
      <c r="HX91" s="159"/>
      <c r="HY91" s="159"/>
      <c r="HZ91" s="159"/>
      <c r="IA91" s="159"/>
      <c r="IB91" s="159"/>
      <c r="IC91" s="159"/>
      <c r="ID91" s="159"/>
      <c r="IE91" s="159"/>
      <c r="IF91" s="159"/>
      <c r="IG91" s="159"/>
      <c r="IH91" s="159"/>
      <c r="II91" s="159"/>
      <c r="IJ91" s="159"/>
      <c r="IK91" s="159"/>
      <c r="IL91" s="159"/>
      <c r="IM91" s="159"/>
      <c r="IN91" s="159"/>
      <c r="IO91" s="159"/>
      <c r="IP91" s="159"/>
      <c r="IQ91" s="159"/>
      <c r="IR91" s="159"/>
      <c r="IS91" s="159"/>
      <c r="IT91" s="159"/>
      <c r="IU91" s="159"/>
      <c r="IV91" s="159"/>
      <c r="IW91" s="159"/>
    </row>
    <row r="92" customFormat="false" ht="15" hidden="false" customHeight="true" outlineLevel="0" collapsed="false">
      <c r="A92" s="140" t="n">
        <f aca="false">+A84+1</f>
        <v>12</v>
      </c>
      <c r="B92" s="141" t="str">
        <f aca="false">+'Detail by Turbine'!G19</f>
        <v>7EA</v>
      </c>
      <c r="C92" s="142" t="str">
        <f aca="false">+'Detail by Turbine'!S19</f>
        <v>Purchaser Identified</v>
      </c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4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5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  <c r="CH92" s="146"/>
      <c r="CI92" s="146"/>
      <c r="CJ92" s="146"/>
      <c r="CK92" s="146"/>
      <c r="CL92" s="146"/>
      <c r="CM92" s="146"/>
      <c r="CN92" s="146"/>
      <c r="CO92" s="146"/>
      <c r="CP92" s="146"/>
      <c r="CQ92" s="146"/>
      <c r="CR92" s="146"/>
      <c r="CS92" s="146"/>
      <c r="CT92" s="146"/>
      <c r="CU92" s="146"/>
      <c r="CV92" s="146"/>
      <c r="CW92" s="146"/>
      <c r="CX92" s="146"/>
      <c r="CY92" s="146"/>
      <c r="CZ92" s="146"/>
      <c r="DA92" s="146"/>
      <c r="DB92" s="146"/>
      <c r="DC92" s="146"/>
      <c r="DD92" s="146"/>
      <c r="DE92" s="146"/>
      <c r="DF92" s="146"/>
      <c r="DG92" s="146"/>
      <c r="DH92" s="146"/>
      <c r="DI92" s="146"/>
      <c r="DJ92" s="146"/>
      <c r="DK92" s="146"/>
      <c r="DL92" s="146"/>
      <c r="DM92" s="146"/>
      <c r="DN92" s="146"/>
      <c r="DO92" s="146"/>
      <c r="DP92" s="146"/>
      <c r="DQ92" s="146"/>
      <c r="DR92" s="146"/>
      <c r="DS92" s="146"/>
      <c r="DT92" s="146"/>
      <c r="DU92" s="146"/>
      <c r="DV92" s="146"/>
      <c r="DW92" s="146"/>
      <c r="DX92" s="146"/>
      <c r="DY92" s="146"/>
      <c r="DZ92" s="146"/>
      <c r="EA92" s="146"/>
      <c r="EB92" s="146"/>
      <c r="EC92" s="146"/>
      <c r="ED92" s="146"/>
      <c r="EE92" s="146"/>
      <c r="EF92" s="146"/>
      <c r="EG92" s="146"/>
      <c r="EH92" s="146"/>
      <c r="EI92" s="146"/>
      <c r="EJ92" s="146"/>
      <c r="EK92" s="146"/>
      <c r="EL92" s="146"/>
      <c r="EM92" s="146"/>
      <c r="EN92" s="146"/>
      <c r="EO92" s="146"/>
      <c r="EP92" s="146"/>
      <c r="EQ92" s="146"/>
      <c r="ER92" s="146"/>
      <c r="ES92" s="146"/>
      <c r="ET92" s="146"/>
      <c r="EU92" s="146"/>
      <c r="EV92" s="146"/>
      <c r="EW92" s="146"/>
      <c r="EX92" s="146"/>
      <c r="EY92" s="146"/>
      <c r="EZ92" s="146"/>
      <c r="FA92" s="146"/>
      <c r="FB92" s="146"/>
      <c r="FC92" s="146"/>
      <c r="FD92" s="146"/>
      <c r="FE92" s="146"/>
      <c r="FF92" s="146"/>
      <c r="FG92" s="146"/>
      <c r="FH92" s="146"/>
      <c r="FI92" s="146"/>
      <c r="FJ92" s="146"/>
      <c r="FK92" s="146"/>
      <c r="FL92" s="146"/>
      <c r="FM92" s="146"/>
      <c r="FN92" s="146"/>
      <c r="FO92" s="146"/>
      <c r="FP92" s="146"/>
      <c r="FQ92" s="146"/>
      <c r="FR92" s="146"/>
      <c r="FS92" s="146"/>
      <c r="FT92" s="146"/>
      <c r="FU92" s="146"/>
      <c r="FV92" s="146"/>
      <c r="FW92" s="146"/>
      <c r="FX92" s="146"/>
      <c r="FY92" s="146"/>
      <c r="FZ92" s="146"/>
      <c r="GA92" s="146"/>
      <c r="GB92" s="146"/>
      <c r="GC92" s="146"/>
      <c r="GD92" s="146"/>
      <c r="GE92" s="146"/>
      <c r="GF92" s="146"/>
      <c r="GG92" s="146"/>
      <c r="GH92" s="146"/>
      <c r="GI92" s="146"/>
      <c r="GJ92" s="146"/>
      <c r="GK92" s="146"/>
      <c r="GL92" s="146"/>
      <c r="GM92" s="146"/>
      <c r="GN92" s="146"/>
      <c r="GO92" s="146"/>
      <c r="GP92" s="146"/>
      <c r="GQ92" s="146"/>
      <c r="GR92" s="146"/>
      <c r="GS92" s="146"/>
      <c r="GT92" s="146"/>
      <c r="GU92" s="146"/>
      <c r="GV92" s="146"/>
      <c r="GW92" s="146"/>
      <c r="GX92" s="146"/>
      <c r="GY92" s="146"/>
      <c r="GZ92" s="146"/>
      <c r="HA92" s="146"/>
      <c r="HB92" s="146"/>
      <c r="HC92" s="146"/>
      <c r="HD92" s="146"/>
      <c r="HE92" s="146"/>
      <c r="HF92" s="146"/>
      <c r="HG92" s="146"/>
      <c r="HH92" s="146"/>
      <c r="HI92" s="146"/>
      <c r="HJ92" s="146"/>
      <c r="HK92" s="146"/>
      <c r="HL92" s="146"/>
      <c r="HM92" s="146"/>
      <c r="HN92" s="146"/>
      <c r="HO92" s="146"/>
      <c r="HP92" s="146"/>
      <c r="HQ92" s="146"/>
      <c r="HR92" s="146"/>
      <c r="HS92" s="146"/>
      <c r="HT92" s="146"/>
      <c r="HU92" s="146"/>
      <c r="HV92" s="146"/>
      <c r="HW92" s="146"/>
      <c r="HX92" s="146"/>
      <c r="HY92" s="146"/>
      <c r="HZ92" s="146"/>
      <c r="IA92" s="146"/>
      <c r="IB92" s="146"/>
      <c r="IC92" s="146"/>
      <c r="ID92" s="146"/>
      <c r="IE92" s="146"/>
      <c r="IF92" s="146"/>
      <c r="IG92" s="146"/>
      <c r="IH92" s="146"/>
      <c r="II92" s="146"/>
      <c r="IJ92" s="146"/>
      <c r="IK92" s="146"/>
      <c r="IL92" s="146"/>
      <c r="IM92" s="146"/>
      <c r="IN92" s="146"/>
      <c r="IO92" s="146"/>
      <c r="IP92" s="146"/>
      <c r="IQ92" s="146"/>
      <c r="IR92" s="146"/>
      <c r="IS92" s="146"/>
      <c r="IT92" s="146"/>
      <c r="IU92" s="146"/>
      <c r="IV92" s="146"/>
      <c r="IW92" s="146"/>
    </row>
    <row r="93" customFormat="false" ht="12.75" hidden="false" customHeight="false" outlineLevel="0" collapsed="false">
      <c r="A93" s="140"/>
      <c r="B93" s="147" t="s">
        <v>139</v>
      </c>
      <c r="C93" s="142"/>
      <c r="D93" s="148" t="n">
        <v>0</v>
      </c>
      <c r="E93" s="148" t="n">
        <v>0</v>
      </c>
      <c r="F93" s="148" t="n">
        <v>0</v>
      </c>
      <c r="G93" s="148" t="n">
        <v>0</v>
      </c>
      <c r="H93" s="148" t="n">
        <v>0</v>
      </c>
      <c r="I93" s="148" t="n">
        <v>0</v>
      </c>
      <c r="J93" s="148" t="n">
        <v>0</v>
      </c>
      <c r="K93" s="148" t="n">
        <v>0</v>
      </c>
      <c r="L93" s="148" t="n">
        <v>0</v>
      </c>
      <c r="M93" s="148" t="n">
        <v>0</v>
      </c>
      <c r="N93" s="148" t="n">
        <v>0</v>
      </c>
      <c r="O93" s="148" t="n">
        <v>0</v>
      </c>
      <c r="P93" s="148" t="n">
        <v>0</v>
      </c>
      <c r="Q93" s="148" t="n">
        <v>0</v>
      </c>
      <c r="R93" s="148" t="n">
        <v>0</v>
      </c>
      <c r="S93" s="148" t="n">
        <v>0</v>
      </c>
      <c r="T93" s="148" t="n">
        <v>0</v>
      </c>
      <c r="U93" s="148" t="n">
        <v>0</v>
      </c>
      <c r="V93" s="148" t="n">
        <v>0</v>
      </c>
      <c r="W93" s="148" t="n">
        <v>0.00453</v>
      </c>
      <c r="X93" s="148" t="n">
        <v>0.09547</v>
      </c>
      <c r="Y93" s="148" t="n">
        <v>0</v>
      </c>
      <c r="Z93" s="148" t="n">
        <v>0</v>
      </c>
      <c r="AA93" s="148" t="n">
        <v>0</v>
      </c>
      <c r="AB93" s="148" t="n">
        <v>0</v>
      </c>
      <c r="AC93" s="148" t="n">
        <v>0</v>
      </c>
      <c r="AD93" s="148" t="n">
        <v>0.06</v>
      </c>
      <c r="AE93" s="148" t="n">
        <v>0.09</v>
      </c>
      <c r="AF93" s="148" t="n">
        <v>0.07</v>
      </c>
      <c r="AG93" s="149" t="n">
        <v>0.06</v>
      </c>
      <c r="AH93" s="148" t="n">
        <v>0.09</v>
      </c>
      <c r="AI93" s="148" t="n">
        <v>0.07</v>
      </c>
      <c r="AJ93" s="148" t="n">
        <v>0.06</v>
      </c>
      <c r="AK93" s="148" t="n">
        <v>0.04</v>
      </c>
      <c r="AL93" s="148" t="n">
        <v>0.04</v>
      </c>
      <c r="AM93" s="148" t="n">
        <v>0.03</v>
      </c>
      <c r="AN93" s="148" t="n">
        <v>0.02</v>
      </c>
      <c r="AO93" s="148" t="n">
        <v>0</v>
      </c>
      <c r="AP93" s="148" t="n">
        <v>0</v>
      </c>
      <c r="AQ93" s="148" t="n">
        <v>0</v>
      </c>
      <c r="AR93" s="148" t="n">
        <v>0.22</v>
      </c>
      <c r="AS93" s="148" t="n">
        <v>0.05</v>
      </c>
      <c r="AT93" s="148" t="n">
        <v>0</v>
      </c>
      <c r="AU93" s="148" t="n">
        <v>0</v>
      </c>
      <c r="AV93" s="148" t="n">
        <v>0</v>
      </c>
      <c r="AW93" s="148" t="n">
        <v>0</v>
      </c>
      <c r="AX93" s="148" t="n">
        <v>0</v>
      </c>
      <c r="AY93" s="148" t="n">
        <v>0</v>
      </c>
      <c r="AZ93" s="148" t="n">
        <v>0</v>
      </c>
      <c r="BA93" s="148" t="n">
        <v>0</v>
      </c>
      <c r="BB93" s="148" t="n">
        <v>0</v>
      </c>
      <c r="BC93" s="150" t="n">
        <f aca="false">SUM(D93:BB93)</f>
        <v>1</v>
      </c>
      <c r="BD93" s="147"/>
      <c r="BE93" s="151"/>
      <c r="BF93" s="151"/>
      <c r="BG93" s="151"/>
      <c r="BH93" s="151"/>
      <c r="BI93" s="151"/>
      <c r="BJ93" s="151"/>
      <c r="BK93" s="151"/>
      <c r="BL93" s="151"/>
      <c r="BM93" s="151"/>
      <c r="BN93" s="151"/>
      <c r="BO93" s="151"/>
      <c r="BP93" s="151"/>
      <c r="BQ93" s="151"/>
      <c r="BR93" s="151"/>
      <c r="BS93" s="151"/>
      <c r="BT93" s="151"/>
      <c r="BU93" s="151"/>
      <c r="BV93" s="151"/>
      <c r="BW93" s="151"/>
      <c r="BX93" s="151"/>
      <c r="BY93" s="151"/>
      <c r="BZ93" s="151"/>
      <c r="CA93" s="151"/>
      <c r="CB93" s="151"/>
      <c r="CC93" s="151"/>
      <c r="CD93" s="151"/>
      <c r="CE93" s="151"/>
      <c r="CF93" s="151"/>
      <c r="CG93" s="151"/>
      <c r="CH93" s="151"/>
      <c r="CI93" s="151"/>
      <c r="CJ93" s="151"/>
      <c r="CK93" s="151"/>
      <c r="CL93" s="151"/>
      <c r="CM93" s="151"/>
      <c r="CN93" s="151"/>
      <c r="CO93" s="151"/>
      <c r="CP93" s="151"/>
      <c r="CQ93" s="151"/>
      <c r="CR93" s="151"/>
      <c r="CS93" s="151"/>
      <c r="CT93" s="151"/>
      <c r="CU93" s="151"/>
      <c r="CV93" s="151"/>
      <c r="CW93" s="151"/>
      <c r="CX93" s="151"/>
      <c r="CY93" s="151"/>
      <c r="CZ93" s="151"/>
      <c r="DA93" s="151"/>
      <c r="DB93" s="151"/>
      <c r="DC93" s="151"/>
      <c r="DD93" s="151"/>
      <c r="DE93" s="151"/>
      <c r="DF93" s="151"/>
      <c r="DG93" s="151"/>
      <c r="DH93" s="151"/>
      <c r="DI93" s="151"/>
      <c r="DJ93" s="151"/>
      <c r="DK93" s="151"/>
      <c r="DL93" s="151"/>
      <c r="DM93" s="151"/>
      <c r="DN93" s="151"/>
      <c r="DO93" s="151"/>
      <c r="DP93" s="151"/>
      <c r="DQ93" s="151"/>
      <c r="DR93" s="151"/>
      <c r="DS93" s="151"/>
      <c r="DT93" s="151"/>
      <c r="DU93" s="151"/>
      <c r="DV93" s="151"/>
      <c r="DW93" s="151"/>
      <c r="DX93" s="151"/>
      <c r="DY93" s="151"/>
      <c r="DZ93" s="151"/>
      <c r="EA93" s="151"/>
      <c r="EB93" s="151"/>
      <c r="EC93" s="151"/>
      <c r="ED93" s="151"/>
      <c r="EE93" s="151"/>
      <c r="EF93" s="151"/>
      <c r="EG93" s="151"/>
      <c r="EH93" s="151"/>
      <c r="EI93" s="151"/>
      <c r="EJ93" s="151"/>
      <c r="EK93" s="151"/>
      <c r="EL93" s="151"/>
      <c r="EM93" s="151"/>
      <c r="EN93" s="151"/>
      <c r="EO93" s="151"/>
      <c r="EP93" s="151"/>
      <c r="EQ93" s="151"/>
      <c r="ER93" s="151"/>
      <c r="ES93" s="151"/>
      <c r="ET93" s="151"/>
      <c r="EU93" s="151"/>
      <c r="EV93" s="151"/>
      <c r="EW93" s="151"/>
      <c r="EX93" s="151"/>
      <c r="EY93" s="151"/>
      <c r="EZ93" s="151"/>
      <c r="FA93" s="151"/>
      <c r="FB93" s="151"/>
      <c r="FC93" s="151"/>
      <c r="FD93" s="151"/>
      <c r="FE93" s="151"/>
      <c r="FF93" s="151"/>
      <c r="FG93" s="151"/>
      <c r="FH93" s="151"/>
      <c r="FI93" s="151"/>
      <c r="FJ93" s="151"/>
      <c r="FK93" s="151"/>
      <c r="FL93" s="151"/>
      <c r="FM93" s="151"/>
      <c r="FN93" s="151"/>
      <c r="FO93" s="151"/>
      <c r="FP93" s="151"/>
      <c r="FQ93" s="151"/>
      <c r="FR93" s="151"/>
      <c r="FS93" s="151"/>
      <c r="FT93" s="151"/>
      <c r="FU93" s="151"/>
      <c r="FV93" s="151"/>
      <c r="FW93" s="151"/>
      <c r="FX93" s="151"/>
      <c r="FY93" s="151"/>
      <c r="FZ93" s="151"/>
      <c r="GA93" s="151"/>
      <c r="GB93" s="151"/>
      <c r="GC93" s="151"/>
      <c r="GD93" s="151"/>
      <c r="GE93" s="151"/>
      <c r="GF93" s="151"/>
      <c r="GG93" s="151"/>
      <c r="GH93" s="151"/>
      <c r="GI93" s="151"/>
      <c r="GJ93" s="151"/>
      <c r="GK93" s="151"/>
      <c r="GL93" s="151"/>
      <c r="GM93" s="151"/>
      <c r="GN93" s="151"/>
      <c r="GO93" s="151"/>
      <c r="GP93" s="151"/>
      <c r="GQ93" s="151"/>
      <c r="GR93" s="151"/>
      <c r="GS93" s="151"/>
      <c r="GT93" s="151"/>
      <c r="GU93" s="151"/>
      <c r="GV93" s="151"/>
      <c r="GW93" s="151"/>
      <c r="GX93" s="151"/>
      <c r="GY93" s="151"/>
      <c r="GZ93" s="151"/>
      <c r="HA93" s="151"/>
      <c r="HB93" s="151"/>
      <c r="HC93" s="151"/>
      <c r="HD93" s="151"/>
      <c r="HE93" s="151"/>
      <c r="HF93" s="151"/>
      <c r="HG93" s="151"/>
      <c r="HH93" s="151"/>
      <c r="HI93" s="151"/>
      <c r="HJ93" s="151"/>
      <c r="HK93" s="151"/>
      <c r="HL93" s="151"/>
      <c r="HM93" s="151"/>
      <c r="HN93" s="151"/>
      <c r="HO93" s="151"/>
      <c r="HP93" s="151"/>
      <c r="HQ93" s="151"/>
      <c r="HR93" s="151"/>
      <c r="HS93" s="151"/>
      <c r="HT93" s="151"/>
      <c r="HU93" s="151"/>
      <c r="HV93" s="151"/>
      <c r="HW93" s="151"/>
      <c r="HX93" s="151"/>
      <c r="HY93" s="151"/>
      <c r="HZ93" s="151"/>
      <c r="IA93" s="151"/>
      <c r="IB93" s="151"/>
      <c r="IC93" s="151"/>
      <c r="ID93" s="151"/>
      <c r="IE93" s="151"/>
      <c r="IF93" s="151"/>
      <c r="IG93" s="151"/>
      <c r="IH93" s="151"/>
      <c r="II93" s="151"/>
      <c r="IJ93" s="151"/>
      <c r="IK93" s="151"/>
      <c r="IL93" s="151"/>
      <c r="IM93" s="151"/>
      <c r="IN93" s="151"/>
      <c r="IO93" s="151"/>
      <c r="IP93" s="151"/>
      <c r="IQ93" s="151"/>
      <c r="IR93" s="151"/>
      <c r="IS93" s="151"/>
      <c r="IT93" s="151"/>
      <c r="IU93" s="151"/>
      <c r="IV93" s="151"/>
      <c r="IW93" s="151"/>
    </row>
    <row r="94" customFormat="false" ht="12.75" hidden="false" customHeight="false" outlineLevel="0" collapsed="false">
      <c r="A94" s="140"/>
      <c r="B94" s="147" t="s">
        <v>140</v>
      </c>
      <c r="C94" s="142"/>
      <c r="D94" s="148" t="n">
        <f aca="false">D93</f>
        <v>0</v>
      </c>
      <c r="E94" s="148" t="n">
        <f aca="false">+D94+E93</f>
        <v>0</v>
      </c>
      <c r="F94" s="148" t="n">
        <f aca="false">+E94+F93</f>
        <v>0</v>
      </c>
      <c r="G94" s="148" t="n">
        <f aca="false">+F94+G93</f>
        <v>0</v>
      </c>
      <c r="H94" s="148" t="n">
        <f aca="false">+G94+H93</f>
        <v>0</v>
      </c>
      <c r="I94" s="148" t="n">
        <f aca="false">+H94+I93</f>
        <v>0</v>
      </c>
      <c r="J94" s="148" t="n">
        <f aca="false">+I94+J93</f>
        <v>0</v>
      </c>
      <c r="K94" s="148" t="n">
        <f aca="false">+J94+K93</f>
        <v>0</v>
      </c>
      <c r="L94" s="148" t="n">
        <f aca="false">+K94+L93</f>
        <v>0</v>
      </c>
      <c r="M94" s="148" t="n">
        <f aca="false">+L94+M93</f>
        <v>0</v>
      </c>
      <c r="N94" s="148" t="n">
        <f aca="false">+M94+N93</f>
        <v>0</v>
      </c>
      <c r="O94" s="148" t="n">
        <f aca="false">+N94+O93</f>
        <v>0</v>
      </c>
      <c r="P94" s="148" t="n">
        <f aca="false">+O94+P93</f>
        <v>0</v>
      </c>
      <c r="Q94" s="148" t="n">
        <f aca="false">+P94+Q93</f>
        <v>0</v>
      </c>
      <c r="R94" s="148" t="n">
        <f aca="false">+Q94+R93</f>
        <v>0</v>
      </c>
      <c r="S94" s="148" t="n">
        <f aca="false">+R94+S93</f>
        <v>0</v>
      </c>
      <c r="T94" s="148" t="n">
        <f aca="false">+S94+T93</f>
        <v>0</v>
      </c>
      <c r="U94" s="148" t="n">
        <f aca="false">+T94+U93</f>
        <v>0</v>
      </c>
      <c r="V94" s="148" t="n">
        <f aca="false">+U94+V93</f>
        <v>0</v>
      </c>
      <c r="W94" s="148" t="n">
        <f aca="false">+V94+W93</f>
        <v>0.00453</v>
      </c>
      <c r="X94" s="148" t="n">
        <f aca="false">+W94+X93</f>
        <v>0.1</v>
      </c>
      <c r="Y94" s="148" t="n">
        <f aca="false">+X94+Y93</f>
        <v>0.1</v>
      </c>
      <c r="Z94" s="148" t="n">
        <f aca="false">+Y94+Z93</f>
        <v>0.1</v>
      </c>
      <c r="AA94" s="148" t="n">
        <f aca="false">+Z94+AA93</f>
        <v>0.1</v>
      </c>
      <c r="AB94" s="148" t="n">
        <f aca="false">+AA94+AB93</f>
        <v>0.1</v>
      </c>
      <c r="AC94" s="148" t="n">
        <f aca="false">+AB94+AC93</f>
        <v>0.1</v>
      </c>
      <c r="AD94" s="148" t="n">
        <f aca="false">+AC94+AD93</f>
        <v>0.16</v>
      </c>
      <c r="AE94" s="148" t="n">
        <f aca="false">+AD94+AE93</f>
        <v>0.25</v>
      </c>
      <c r="AF94" s="148" t="n">
        <f aca="false">+AE94+AF93</f>
        <v>0.32</v>
      </c>
      <c r="AG94" s="149" t="n">
        <f aca="false">+AF94+AG93</f>
        <v>0.38</v>
      </c>
      <c r="AH94" s="148" t="n">
        <f aca="false">+AG94+AH93</f>
        <v>0.47</v>
      </c>
      <c r="AI94" s="148" t="n">
        <f aca="false">+AH94+AI93</f>
        <v>0.54</v>
      </c>
      <c r="AJ94" s="148" t="n">
        <f aca="false">+AI94+AJ93</f>
        <v>0.6</v>
      </c>
      <c r="AK94" s="148" t="n">
        <f aca="false">+AJ94+AK93</f>
        <v>0.64</v>
      </c>
      <c r="AL94" s="148" t="n">
        <f aca="false">+AK94+AL93</f>
        <v>0.68</v>
      </c>
      <c r="AM94" s="148" t="n">
        <f aca="false">+AL94+AM93</f>
        <v>0.71</v>
      </c>
      <c r="AN94" s="148" t="n">
        <f aca="false">+AM94+AN93</f>
        <v>0.73</v>
      </c>
      <c r="AO94" s="148" t="n">
        <f aca="false">+AN94+AO93</f>
        <v>0.73</v>
      </c>
      <c r="AP94" s="148" t="n">
        <f aca="false">+AO94+AP93</f>
        <v>0.73</v>
      </c>
      <c r="AQ94" s="148" t="n">
        <f aca="false">+AP94+AQ93</f>
        <v>0.73</v>
      </c>
      <c r="AR94" s="148" t="n">
        <f aca="false">+AQ94+AR93</f>
        <v>0.95</v>
      </c>
      <c r="AS94" s="148" t="n">
        <f aca="false">+AR94+AS93</f>
        <v>1</v>
      </c>
      <c r="AT94" s="148" t="n">
        <f aca="false">+AS94+AT93</f>
        <v>1</v>
      </c>
      <c r="AU94" s="148" t="n">
        <f aca="false">+AT94+AU93</f>
        <v>1</v>
      </c>
      <c r="AV94" s="148" t="n">
        <f aca="false">+AU94+AV93</f>
        <v>1</v>
      </c>
      <c r="AW94" s="148" t="n">
        <f aca="false">+AV94+AW93</f>
        <v>1</v>
      </c>
      <c r="AX94" s="148" t="n">
        <f aca="false">+AW94+AX93</f>
        <v>1</v>
      </c>
      <c r="AY94" s="148" t="n">
        <f aca="false">+AX94+AY93</f>
        <v>1</v>
      </c>
      <c r="AZ94" s="148" t="n">
        <f aca="false">+AY94+AZ93</f>
        <v>1</v>
      </c>
      <c r="BA94" s="148" t="n">
        <f aca="false">+AZ94+BA93</f>
        <v>1</v>
      </c>
      <c r="BB94" s="148" t="n">
        <f aca="false">+BA94+BB93</f>
        <v>1</v>
      </c>
      <c r="BC94" s="150"/>
      <c r="BD94" s="147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1"/>
      <c r="BR94" s="151"/>
      <c r="BS94" s="151"/>
      <c r="BT94" s="151"/>
      <c r="BU94" s="151"/>
      <c r="BV94" s="151"/>
      <c r="BW94" s="151"/>
      <c r="BX94" s="151"/>
      <c r="BY94" s="151"/>
      <c r="BZ94" s="151"/>
      <c r="CA94" s="151"/>
      <c r="CB94" s="151"/>
      <c r="CC94" s="151"/>
      <c r="CD94" s="151"/>
      <c r="CE94" s="151"/>
      <c r="CF94" s="151"/>
      <c r="CG94" s="151"/>
      <c r="CH94" s="151"/>
      <c r="CI94" s="151"/>
      <c r="CJ94" s="151"/>
      <c r="CK94" s="151"/>
      <c r="CL94" s="151"/>
      <c r="CM94" s="151"/>
      <c r="CN94" s="151"/>
      <c r="CO94" s="151"/>
      <c r="CP94" s="151"/>
      <c r="CQ94" s="151"/>
      <c r="CR94" s="151"/>
      <c r="CS94" s="151"/>
      <c r="CT94" s="151"/>
      <c r="CU94" s="151"/>
      <c r="CV94" s="151"/>
      <c r="CW94" s="151"/>
      <c r="CX94" s="151"/>
      <c r="CY94" s="151"/>
      <c r="CZ94" s="151"/>
      <c r="DA94" s="151"/>
      <c r="DB94" s="151"/>
      <c r="DC94" s="151"/>
      <c r="DD94" s="151"/>
      <c r="DE94" s="151"/>
      <c r="DF94" s="151"/>
      <c r="DG94" s="151"/>
      <c r="DH94" s="151"/>
      <c r="DI94" s="151"/>
      <c r="DJ94" s="151"/>
      <c r="DK94" s="151"/>
      <c r="DL94" s="151"/>
      <c r="DM94" s="151"/>
      <c r="DN94" s="151"/>
      <c r="DO94" s="151"/>
      <c r="DP94" s="151"/>
      <c r="DQ94" s="151"/>
      <c r="DR94" s="151"/>
      <c r="DS94" s="151"/>
      <c r="DT94" s="151"/>
      <c r="DU94" s="151"/>
      <c r="DV94" s="151"/>
      <c r="DW94" s="151"/>
      <c r="DX94" s="151"/>
      <c r="DY94" s="151"/>
      <c r="DZ94" s="151"/>
      <c r="EA94" s="151"/>
      <c r="EB94" s="151"/>
      <c r="EC94" s="151"/>
      <c r="ED94" s="151"/>
      <c r="EE94" s="151"/>
      <c r="EF94" s="151"/>
      <c r="EG94" s="151"/>
      <c r="EH94" s="151"/>
      <c r="EI94" s="151"/>
      <c r="EJ94" s="151"/>
      <c r="EK94" s="151"/>
      <c r="EL94" s="151"/>
      <c r="EM94" s="151"/>
      <c r="EN94" s="151"/>
      <c r="EO94" s="151"/>
      <c r="EP94" s="151"/>
      <c r="EQ94" s="151"/>
      <c r="ER94" s="151"/>
      <c r="ES94" s="151"/>
      <c r="ET94" s="151"/>
      <c r="EU94" s="151"/>
      <c r="EV94" s="151"/>
      <c r="EW94" s="151"/>
      <c r="EX94" s="151"/>
      <c r="EY94" s="151"/>
      <c r="EZ94" s="151"/>
      <c r="FA94" s="151"/>
      <c r="FB94" s="151"/>
      <c r="FC94" s="151"/>
      <c r="FD94" s="151"/>
      <c r="FE94" s="151"/>
      <c r="FF94" s="151"/>
      <c r="FG94" s="151"/>
      <c r="FH94" s="151"/>
      <c r="FI94" s="151"/>
      <c r="FJ94" s="151"/>
      <c r="FK94" s="151"/>
      <c r="FL94" s="151"/>
      <c r="FM94" s="151"/>
      <c r="FN94" s="151"/>
      <c r="FO94" s="151"/>
      <c r="FP94" s="151"/>
      <c r="FQ94" s="151"/>
      <c r="FR94" s="151"/>
      <c r="FS94" s="151"/>
      <c r="FT94" s="151"/>
      <c r="FU94" s="151"/>
      <c r="FV94" s="151"/>
      <c r="FW94" s="151"/>
      <c r="FX94" s="151"/>
      <c r="FY94" s="151"/>
      <c r="FZ94" s="151"/>
      <c r="GA94" s="151"/>
      <c r="GB94" s="151"/>
      <c r="GC94" s="151"/>
      <c r="GD94" s="151"/>
      <c r="GE94" s="151"/>
      <c r="GF94" s="151"/>
      <c r="GG94" s="151"/>
      <c r="GH94" s="151"/>
      <c r="GI94" s="151"/>
      <c r="GJ94" s="151"/>
      <c r="GK94" s="151"/>
      <c r="GL94" s="151"/>
      <c r="GM94" s="151"/>
      <c r="GN94" s="151"/>
      <c r="GO94" s="151"/>
      <c r="GP94" s="151"/>
      <c r="GQ94" s="151"/>
      <c r="GR94" s="151"/>
      <c r="GS94" s="151"/>
      <c r="GT94" s="151"/>
      <c r="GU94" s="151"/>
      <c r="GV94" s="151"/>
      <c r="GW94" s="151"/>
      <c r="GX94" s="151"/>
      <c r="GY94" s="151"/>
      <c r="GZ94" s="151"/>
      <c r="HA94" s="151"/>
      <c r="HB94" s="151"/>
      <c r="HC94" s="151"/>
      <c r="HD94" s="151"/>
      <c r="HE94" s="151"/>
      <c r="HF94" s="151"/>
      <c r="HG94" s="151"/>
      <c r="HH94" s="151"/>
      <c r="HI94" s="151"/>
      <c r="HJ94" s="151"/>
      <c r="HK94" s="151"/>
      <c r="HL94" s="151"/>
      <c r="HM94" s="151"/>
      <c r="HN94" s="151"/>
      <c r="HO94" s="151"/>
      <c r="HP94" s="151"/>
      <c r="HQ94" s="151"/>
      <c r="HR94" s="151"/>
      <c r="HS94" s="151"/>
      <c r="HT94" s="151"/>
      <c r="HU94" s="151"/>
      <c r="HV94" s="151"/>
      <c r="HW94" s="151"/>
      <c r="HX94" s="151"/>
      <c r="HY94" s="151"/>
      <c r="HZ94" s="151"/>
      <c r="IA94" s="151"/>
      <c r="IB94" s="151"/>
      <c r="IC94" s="151"/>
      <c r="ID94" s="151"/>
      <c r="IE94" s="151"/>
      <c r="IF94" s="151"/>
      <c r="IG94" s="151"/>
      <c r="IH94" s="151"/>
      <c r="II94" s="151"/>
      <c r="IJ94" s="151"/>
      <c r="IK94" s="151"/>
      <c r="IL94" s="151"/>
      <c r="IM94" s="151"/>
      <c r="IN94" s="151"/>
      <c r="IO94" s="151"/>
      <c r="IP94" s="151"/>
      <c r="IQ94" s="151"/>
      <c r="IR94" s="151"/>
      <c r="IS94" s="151"/>
      <c r="IT94" s="151"/>
      <c r="IU94" s="151"/>
      <c r="IV94" s="151"/>
      <c r="IW94" s="151"/>
    </row>
    <row r="95" customFormat="false" ht="12.75" hidden="false" customHeight="false" outlineLevel="0" collapsed="false">
      <c r="A95" s="140"/>
      <c r="B95" s="147" t="s">
        <v>141</v>
      </c>
      <c r="C95" s="142"/>
      <c r="D95" s="148" t="n">
        <v>0</v>
      </c>
      <c r="E95" s="148" t="n">
        <v>0</v>
      </c>
      <c r="F95" s="148" t="n">
        <v>0</v>
      </c>
      <c r="G95" s="148" t="n">
        <v>0</v>
      </c>
      <c r="H95" s="148" t="n">
        <v>0</v>
      </c>
      <c r="I95" s="148" t="n">
        <v>0</v>
      </c>
      <c r="J95" s="148" t="n">
        <v>0</v>
      </c>
      <c r="K95" s="148" t="n">
        <v>0</v>
      </c>
      <c r="L95" s="148" t="n">
        <v>0</v>
      </c>
      <c r="M95" s="148" t="n">
        <v>0</v>
      </c>
      <c r="N95" s="148" t="n">
        <v>0</v>
      </c>
      <c r="O95" s="148" t="n">
        <v>0</v>
      </c>
      <c r="P95" s="148" t="n">
        <v>0</v>
      </c>
      <c r="Q95" s="148" t="n">
        <v>0</v>
      </c>
      <c r="R95" s="148" t="n">
        <v>0</v>
      </c>
      <c r="S95" s="148" t="n">
        <v>0</v>
      </c>
      <c r="T95" s="148" t="n">
        <v>0</v>
      </c>
      <c r="U95" s="148" t="n">
        <v>0</v>
      </c>
      <c r="V95" s="148" t="n">
        <v>0</v>
      </c>
      <c r="W95" s="148" t="n">
        <f aca="false">W96-V96</f>
        <v>0.12</v>
      </c>
      <c r="X95" s="148" t="n">
        <f aca="false">X96-W96</f>
        <v>0.02</v>
      </c>
      <c r="Y95" s="148" t="n">
        <f aca="false">Y96-X96</f>
        <v>0.02</v>
      </c>
      <c r="Z95" s="148" t="n">
        <f aca="false">Z96-Y96</f>
        <v>0.02</v>
      </c>
      <c r="AA95" s="148" t="n">
        <f aca="false">AA96-Z96</f>
        <v>0.02</v>
      </c>
      <c r="AB95" s="148" t="n">
        <f aca="false">AB96-AA96</f>
        <v>0.02</v>
      </c>
      <c r="AC95" s="148" t="n">
        <f aca="false">AC96-AB96</f>
        <v>0.02</v>
      </c>
      <c r="AD95" s="148" t="n">
        <f aca="false">AD96-AC96</f>
        <v>0.02</v>
      </c>
      <c r="AE95" s="148" t="n">
        <f aca="false">AE96-AD96</f>
        <v>0.02</v>
      </c>
      <c r="AF95" s="148" t="n">
        <f aca="false">AF96-AE96</f>
        <v>0.02</v>
      </c>
      <c r="AG95" s="149" t="n">
        <f aca="false">AG96-AF96</f>
        <v>0.02</v>
      </c>
      <c r="AH95" s="148" t="n">
        <f aca="false">AH96-AG96</f>
        <v>0.02</v>
      </c>
      <c r="AI95" s="148" t="n">
        <f aca="false">AI96-AH96</f>
        <v>0.02</v>
      </c>
      <c r="AJ95" s="148" t="n">
        <f aca="false">AJ96-AI96</f>
        <v>0.02</v>
      </c>
      <c r="AK95" s="148" t="n">
        <f aca="false">AK96-AJ96</f>
        <v>0.02</v>
      </c>
      <c r="AL95" s="148" t="n">
        <f aca="false">AL96-AK96</f>
        <v>0</v>
      </c>
      <c r="AM95" s="148" t="n">
        <f aca="false">AM96-AL96</f>
        <v>0</v>
      </c>
      <c r="AN95" s="148" t="n">
        <f aca="false">AN96-AM96</f>
        <v>0</v>
      </c>
      <c r="AO95" s="148" t="n">
        <f aca="false">AO96-AN96</f>
        <v>0</v>
      </c>
      <c r="AP95" s="148" t="n">
        <f aca="false">AP96-AO96</f>
        <v>0</v>
      </c>
      <c r="AQ95" s="148" t="n">
        <f aca="false">AQ96-AP96</f>
        <v>0</v>
      </c>
      <c r="AR95" s="148" t="n">
        <f aca="false">AR96-AQ96</f>
        <v>0</v>
      </c>
      <c r="AS95" s="148" t="n">
        <f aca="false">AS96-AR96</f>
        <v>0.6</v>
      </c>
      <c r="AT95" s="148" t="n">
        <f aca="false">AT96-AS96</f>
        <v>0</v>
      </c>
      <c r="AU95" s="148" t="n">
        <f aca="false">AU96-AT96</f>
        <v>0</v>
      </c>
      <c r="AV95" s="148" t="n">
        <f aca="false">AV96-AU96</f>
        <v>0</v>
      </c>
      <c r="AW95" s="148" t="n">
        <f aca="false">AW96-AV96</f>
        <v>0</v>
      </c>
      <c r="AX95" s="148" t="n">
        <f aca="false">AX96-AW96</f>
        <v>0</v>
      </c>
      <c r="AY95" s="148" t="n">
        <f aca="false">AY96-AX96</f>
        <v>0</v>
      </c>
      <c r="AZ95" s="148" t="n">
        <f aca="false">AZ96-AY96</f>
        <v>0</v>
      </c>
      <c r="BA95" s="148" t="n">
        <f aca="false">BA96-AZ96</f>
        <v>0</v>
      </c>
      <c r="BB95" s="148" t="n">
        <f aca="false">BB96-BA96</f>
        <v>0</v>
      </c>
      <c r="BC95" s="150" t="n">
        <f aca="false">SUM(D95:BB95)</f>
        <v>1</v>
      </c>
      <c r="BD95" s="147"/>
      <c r="BE95" s="151"/>
      <c r="BF95" s="151"/>
      <c r="BG95" s="151"/>
      <c r="BH95" s="151"/>
      <c r="BI95" s="151"/>
      <c r="BJ95" s="151"/>
      <c r="BK95" s="151"/>
      <c r="BL95" s="151"/>
      <c r="BM95" s="151"/>
      <c r="BN95" s="151"/>
      <c r="BO95" s="151"/>
      <c r="BP95" s="151"/>
      <c r="BQ95" s="151"/>
      <c r="BR95" s="151"/>
      <c r="BS95" s="151"/>
      <c r="BT95" s="151"/>
      <c r="BU95" s="151"/>
      <c r="BV95" s="151"/>
      <c r="BW95" s="151"/>
      <c r="BX95" s="151"/>
      <c r="BY95" s="151"/>
      <c r="BZ95" s="151"/>
      <c r="CA95" s="151"/>
      <c r="CB95" s="151"/>
      <c r="CC95" s="151"/>
      <c r="CD95" s="151"/>
      <c r="CE95" s="151"/>
      <c r="CF95" s="151"/>
      <c r="CG95" s="151"/>
      <c r="CH95" s="151"/>
      <c r="CI95" s="151"/>
      <c r="CJ95" s="151"/>
      <c r="CK95" s="151"/>
      <c r="CL95" s="151"/>
      <c r="CM95" s="151"/>
      <c r="CN95" s="151"/>
      <c r="CO95" s="151"/>
      <c r="CP95" s="151"/>
      <c r="CQ95" s="151"/>
      <c r="CR95" s="151"/>
      <c r="CS95" s="151"/>
      <c r="CT95" s="151"/>
      <c r="CU95" s="151"/>
      <c r="CV95" s="151"/>
      <c r="CW95" s="151"/>
      <c r="CX95" s="151"/>
      <c r="CY95" s="151"/>
      <c r="CZ95" s="151"/>
      <c r="DA95" s="151"/>
      <c r="DB95" s="151"/>
      <c r="DC95" s="151"/>
      <c r="DD95" s="151"/>
      <c r="DE95" s="151"/>
      <c r="DF95" s="151"/>
      <c r="DG95" s="151"/>
      <c r="DH95" s="151"/>
      <c r="DI95" s="151"/>
      <c r="DJ95" s="151"/>
      <c r="DK95" s="151"/>
      <c r="DL95" s="151"/>
      <c r="DM95" s="151"/>
      <c r="DN95" s="151"/>
      <c r="DO95" s="151"/>
      <c r="DP95" s="151"/>
      <c r="DQ95" s="151"/>
      <c r="DR95" s="151"/>
      <c r="DS95" s="151"/>
      <c r="DT95" s="151"/>
      <c r="DU95" s="151"/>
      <c r="DV95" s="151"/>
      <c r="DW95" s="151"/>
      <c r="DX95" s="151"/>
      <c r="DY95" s="151"/>
      <c r="DZ95" s="151"/>
      <c r="EA95" s="151"/>
      <c r="EB95" s="151"/>
      <c r="EC95" s="151"/>
      <c r="ED95" s="151"/>
      <c r="EE95" s="151"/>
      <c r="EF95" s="151"/>
      <c r="EG95" s="151"/>
      <c r="EH95" s="151"/>
      <c r="EI95" s="151"/>
      <c r="EJ95" s="151"/>
      <c r="EK95" s="151"/>
      <c r="EL95" s="151"/>
      <c r="EM95" s="151"/>
      <c r="EN95" s="151"/>
      <c r="EO95" s="151"/>
      <c r="EP95" s="151"/>
      <c r="EQ95" s="151"/>
      <c r="ER95" s="151"/>
      <c r="ES95" s="151"/>
      <c r="ET95" s="151"/>
      <c r="EU95" s="151"/>
      <c r="EV95" s="151"/>
      <c r="EW95" s="151"/>
      <c r="EX95" s="151"/>
      <c r="EY95" s="151"/>
      <c r="EZ95" s="151"/>
      <c r="FA95" s="151"/>
      <c r="FB95" s="151"/>
      <c r="FC95" s="151"/>
      <c r="FD95" s="151"/>
      <c r="FE95" s="151"/>
      <c r="FF95" s="151"/>
      <c r="FG95" s="151"/>
      <c r="FH95" s="151"/>
      <c r="FI95" s="151"/>
      <c r="FJ95" s="151"/>
      <c r="FK95" s="151"/>
      <c r="FL95" s="151"/>
      <c r="FM95" s="151"/>
      <c r="FN95" s="151"/>
      <c r="FO95" s="151"/>
      <c r="FP95" s="151"/>
      <c r="FQ95" s="151"/>
      <c r="FR95" s="151"/>
      <c r="FS95" s="151"/>
      <c r="FT95" s="151"/>
      <c r="FU95" s="151"/>
      <c r="FV95" s="151"/>
      <c r="FW95" s="151"/>
      <c r="FX95" s="151"/>
      <c r="FY95" s="151"/>
      <c r="FZ95" s="151"/>
      <c r="GA95" s="151"/>
      <c r="GB95" s="151"/>
      <c r="GC95" s="151"/>
      <c r="GD95" s="151"/>
      <c r="GE95" s="151"/>
      <c r="GF95" s="151"/>
      <c r="GG95" s="151"/>
      <c r="GH95" s="151"/>
      <c r="GI95" s="151"/>
      <c r="GJ95" s="151"/>
      <c r="GK95" s="151"/>
      <c r="GL95" s="151"/>
      <c r="GM95" s="151"/>
      <c r="GN95" s="151"/>
      <c r="GO95" s="151"/>
      <c r="GP95" s="151"/>
      <c r="GQ95" s="151"/>
      <c r="GR95" s="151"/>
      <c r="GS95" s="151"/>
      <c r="GT95" s="151"/>
      <c r="GU95" s="151"/>
      <c r="GV95" s="151"/>
      <c r="GW95" s="151"/>
      <c r="GX95" s="151"/>
      <c r="GY95" s="151"/>
      <c r="GZ95" s="151"/>
      <c r="HA95" s="151"/>
      <c r="HB95" s="151"/>
      <c r="HC95" s="151"/>
      <c r="HD95" s="151"/>
      <c r="HE95" s="151"/>
      <c r="HF95" s="151"/>
      <c r="HG95" s="151"/>
      <c r="HH95" s="151"/>
      <c r="HI95" s="151"/>
      <c r="HJ95" s="151"/>
      <c r="HK95" s="151"/>
      <c r="HL95" s="151"/>
      <c r="HM95" s="151"/>
      <c r="HN95" s="151"/>
      <c r="HO95" s="151"/>
      <c r="HP95" s="151"/>
      <c r="HQ95" s="151"/>
      <c r="HR95" s="151"/>
      <c r="HS95" s="151"/>
      <c r="HT95" s="151"/>
      <c r="HU95" s="151"/>
      <c r="HV95" s="151"/>
      <c r="HW95" s="151"/>
      <c r="HX95" s="151"/>
      <c r="HY95" s="151"/>
      <c r="HZ95" s="151"/>
      <c r="IA95" s="151"/>
      <c r="IB95" s="151"/>
      <c r="IC95" s="151"/>
      <c r="ID95" s="151"/>
      <c r="IE95" s="151"/>
      <c r="IF95" s="151"/>
      <c r="IG95" s="151"/>
      <c r="IH95" s="151"/>
      <c r="II95" s="151"/>
      <c r="IJ95" s="151"/>
      <c r="IK95" s="151"/>
      <c r="IL95" s="151"/>
      <c r="IM95" s="151"/>
      <c r="IN95" s="151"/>
      <c r="IO95" s="151"/>
      <c r="IP95" s="151"/>
      <c r="IQ95" s="151"/>
      <c r="IR95" s="151"/>
      <c r="IS95" s="151"/>
      <c r="IT95" s="151"/>
      <c r="IU95" s="151"/>
      <c r="IV95" s="151"/>
      <c r="IW95" s="151"/>
    </row>
    <row r="96" customFormat="false" ht="12.75" hidden="false" customHeight="false" outlineLevel="0" collapsed="false">
      <c r="A96" s="140"/>
      <c r="B96" s="147" t="s">
        <v>142</v>
      </c>
      <c r="C96" s="142"/>
      <c r="D96" s="148" t="n">
        <f aca="false">D95</f>
        <v>0</v>
      </c>
      <c r="E96" s="148" t="n">
        <f aca="false">+D96+E95</f>
        <v>0</v>
      </c>
      <c r="F96" s="148" t="n">
        <f aca="false">+E96+F95</f>
        <v>0</v>
      </c>
      <c r="G96" s="148" t="n">
        <f aca="false">+F96+G95</f>
        <v>0</v>
      </c>
      <c r="H96" s="148" t="n">
        <f aca="false">+G96+H95</f>
        <v>0</v>
      </c>
      <c r="I96" s="148" t="n">
        <f aca="false">+H96+I95</f>
        <v>0</v>
      </c>
      <c r="J96" s="148" t="n">
        <f aca="false">+I96+J95</f>
        <v>0</v>
      </c>
      <c r="K96" s="148" t="n">
        <f aca="false">+J96+K95</f>
        <v>0</v>
      </c>
      <c r="L96" s="148" t="n">
        <f aca="false">+K96+L95</f>
        <v>0</v>
      </c>
      <c r="M96" s="148" t="n">
        <f aca="false">+L96+M95</f>
        <v>0</v>
      </c>
      <c r="N96" s="148" t="n">
        <f aca="false">+M96+N95</f>
        <v>0</v>
      </c>
      <c r="O96" s="148" t="n">
        <f aca="false">+N96+O95</f>
        <v>0</v>
      </c>
      <c r="P96" s="148" t="n">
        <f aca="false">+O96+P95</f>
        <v>0</v>
      </c>
      <c r="Q96" s="148" t="n">
        <f aca="false">+P96+Q95</f>
        <v>0</v>
      </c>
      <c r="R96" s="148" t="n">
        <f aca="false">+Q96+R95</f>
        <v>0</v>
      </c>
      <c r="S96" s="148" t="n">
        <f aca="false">+R96+S95</f>
        <v>0</v>
      </c>
      <c r="T96" s="148" t="n">
        <f aca="false">+S96+T95</f>
        <v>0</v>
      </c>
      <c r="U96" s="148" t="n">
        <f aca="false">+T96+U95</f>
        <v>0</v>
      </c>
      <c r="V96" s="148" t="n">
        <f aca="false">+U96+V95</f>
        <v>0</v>
      </c>
      <c r="W96" s="148" t="n">
        <v>0.12</v>
      </c>
      <c r="X96" s="148" t="n">
        <v>0.14</v>
      </c>
      <c r="Y96" s="148" t="n">
        <v>0.16</v>
      </c>
      <c r="Z96" s="148" t="n">
        <v>0.18</v>
      </c>
      <c r="AA96" s="148" t="n">
        <v>0.2</v>
      </c>
      <c r="AB96" s="148" t="n">
        <v>0.22</v>
      </c>
      <c r="AC96" s="148" t="n">
        <v>0.24</v>
      </c>
      <c r="AD96" s="148" t="n">
        <v>0.26</v>
      </c>
      <c r="AE96" s="148" t="n">
        <v>0.28</v>
      </c>
      <c r="AF96" s="148" t="n">
        <v>0.3</v>
      </c>
      <c r="AG96" s="149" t="n">
        <v>0.32</v>
      </c>
      <c r="AH96" s="148" t="n">
        <v>0.34</v>
      </c>
      <c r="AI96" s="148" t="n">
        <v>0.36</v>
      </c>
      <c r="AJ96" s="148" t="n">
        <v>0.38</v>
      </c>
      <c r="AK96" s="148" t="n">
        <v>0.4</v>
      </c>
      <c r="AL96" s="148" t="n">
        <v>0.4</v>
      </c>
      <c r="AM96" s="148" t="n">
        <v>0.4</v>
      </c>
      <c r="AN96" s="148" t="n">
        <v>0.4</v>
      </c>
      <c r="AO96" s="148" t="n">
        <v>0.4</v>
      </c>
      <c r="AP96" s="148" t="n">
        <v>0.4</v>
      </c>
      <c r="AQ96" s="148" t="n">
        <v>0.4</v>
      </c>
      <c r="AR96" s="148" t="n">
        <v>0.4</v>
      </c>
      <c r="AS96" s="148" t="n">
        <v>1</v>
      </c>
      <c r="AT96" s="148" t="n">
        <v>1</v>
      </c>
      <c r="AU96" s="148" t="n">
        <v>1</v>
      </c>
      <c r="AV96" s="148" t="n">
        <v>1</v>
      </c>
      <c r="AW96" s="148" t="n">
        <v>1</v>
      </c>
      <c r="AX96" s="148" t="n">
        <v>1</v>
      </c>
      <c r="AY96" s="148" t="n">
        <v>1</v>
      </c>
      <c r="AZ96" s="148" t="n">
        <v>1</v>
      </c>
      <c r="BA96" s="148" t="n">
        <v>1</v>
      </c>
      <c r="BB96" s="148" t="n">
        <v>1</v>
      </c>
      <c r="BC96" s="150"/>
      <c r="BD96" s="147"/>
      <c r="BE96" s="151"/>
      <c r="BF96" s="151"/>
      <c r="BG96" s="151"/>
      <c r="BH96" s="151"/>
      <c r="BI96" s="151"/>
      <c r="BJ96" s="151"/>
      <c r="BK96" s="151"/>
      <c r="BL96" s="151"/>
      <c r="BM96" s="151"/>
      <c r="BN96" s="151"/>
      <c r="BO96" s="151"/>
      <c r="BP96" s="151"/>
      <c r="BQ96" s="151"/>
      <c r="BR96" s="151"/>
      <c r="BS96" s="151"/>
      <c r="BT96" s="151"/>
      <c r="BU96" s="151"/>
      <c r="BV96" s="151"/>
      <c r="BW96" s="151"/>
      <c r="BX96" s="151"/>
      <c r="BY96" s="151"/>
      <c r="BZ96" s="151"/>
      <c r="CA96" s="151"/>
      <c r="CB96" s="151"/>
      <c r="CC96" s="151"/>
      <c r="CD96" s="151"/>
      <c r="CE96" s="151"/>
      <c r="CF96" s="151"/>
      <c r="CG96" s="151"/>
      <c r="CH96" s="151"/>
      <c r="CI96" s="151"/>
      <c r="CJ96" s="151"/>
      <c r="CK96" s="151"/>
      <c r="CL96" s="151"/>
      <c r="CM96" s="151"/>
      <c r="CN96" s="151"/>
      <c r="CO96" s="151"/>
      <c r="CP96" s="151"/>
      <c r="CQ96" s="151"/>
      <c r="CR96" s="151"/>
      <c r="CS96" s="151"/>
      <c r="CT96" s="151"/>
      <c r="CU96" s="151"/>
      <c r="CV96" s="151"/>
      <c r="CW96" s="151"/>
      <c r="CX96" s="151"/>
      <c r="CY96" s="151"/>
      <c r="CZ96" s="151"/>
      <c r="DA96" s="151"/>
      <c r="DB96" s="151"/>
      <c r="DC96" s="151"/>
      <c r="DD96" s="151"/>
      <c r="DE96" s="151"/>
      <c r="DF96" s="151"/>
      <c r="DG96" s="151"/>
      <c r="DH96" s="151"/>
      <c r="DI96" s="151"/>
      <c r="DJ96" s="151"/>
      <c r="DK96" s="151"/>
      <c r="DL96" s="151"/>
      <c r="DM96" s="151"/>
      <c r="DN96" s="151"/>
      <c r="DO96" s="151"/>
      <c r="DP96" s="151"/>
      <c r="DQ96" s="151"/>
      <c r="DR96" s="151"/>
      <c r="DS96" s="151"/>
      <c r="DT96" s="151"/>
      <c r="DU96" s="151"/>
      <c r="DV96" s="151"/>
      <c r="DW96" s="151"/>
      <c r="DX96" s="151"/>
      <c r="DY96" s="151"/>
      <c r="DZ96" s="151"/>
      <c r="EA96" s="151"/>
      <c r="EB96" s="151"/>
      <c r="EC96" s="151"/>
      <c r="ED96" s="151"/>
      <c r="EE96" s="151"/>
      <c r="EF96" s="151"/>
      <c r="EG96" s="151"/>
      <c r="EH96" s="151"/>
      <c r="EI96" s="151"/>
      <c r="EJ96" s="151"/>
      <c r="EK96" s="151"/>
      <c r="EL96" s="151"/>
      <c r="EM96" s="151"/>
      <c r="EN96" s="151"/>
      <c r="EO96" s="151"/>
      <c r="EP96" s="151"/>
      <c r="EQ96" s="151"/>
      <c r="ER96" s="151"/>
      <c r="ES96" s="151"/>
      <c r="ET96" s="151"/>
      <c r="EU96" s="151"/>
      <c r="EV96" s="151"/>
      <c r="EW96" s="151"/>
      <c r="EX96" s="151"/>
      <c r="EY96" s="151"/>
      <c r="EZ96" s="151"/>
      <c r="FA96" s="151"/>
      <c r="FB96" s="151"/>
      <c r="FC96" s="151"/>
      <c r="FD96" s="151"/>
      <c r="FE96" s="151"/>
      <c r="FF96" s="151"/>
      <c r="FG96" s="151"/>
      <c r="FH96" s="151"/>
      <c r="FI96" s="151"/>
      <c r="FJ96" s="151"/>
      <c r="FK96" s="151"/>
      <c r="FL96" s="151"/>
      <c r="FM96" s="151"/>
      <c r="FN96" s="151"/>
      <c r="FO96" s="151"/>
      <c r="FP96" s="151"/>
      <c r="FQ96" s="151"/>
      <c r="FR96" s="151"/>
      <c r="FS96" s="151"/>
      <c r="FT96" s="151"/>
      <c r="FU96" s="151"/>
      <c r="FV96" s="151"/>
      <c r="FW96" s="151"/>
      <c r="FX96" s="151"/>
      <c r="FY96" s="151"/>
      <c r="FZ96" s="151"/>
      <c r="GA96" s="151"/>
      <c r="GB96" s="151"/>
      <c r="GC96" s="151"/>
      <c r="GD96" s="151"/>
      <c r="GE96" s="151"/>
      <c r="GF96" s="151"/>
      <c r="GG96" s="151"/>
      <c r="GH96" s="151"/>
      <c r="GI96" s="151"/>
      <c r="GJ96" s="151"/>
      <c r="GK96" s="151"/>
      <c r="GL96" s="151"/>
      <c r="GM96" s="151"/>
      <c r="GN96" s="151"/>
      <c r="GO96" s="151"/>
      <c r="GP96" s="151"/>
      <c r="GQ96" s="151"/>
      <c r="GR96" s="151"/>
      <c r="GS96" s="151"/>
      <c r="GT96" s="151"/>
      <c r="GU96" s="151"/>
      <c r="GV96" s="151"/>
      <c r="GW96" s="151"/>
      <c r="GX96" s="151"/>
      <c r="GY96" s="151"/>
      <c r="GZ96" s="151"/>
      <c r="HA96" s="151"/>
      <c r="HB96" s="151"/>
      <c r="HC96" s="151"/>
      <c r="HD96" s="151"/>
      <c r="HE96" s="151"/>
      <c r="HF96" s="151"/>
      <c r="HG96" s="151"/>
      <c r="HH96" s="151"/>
      <c r="HI96" s="151"/>
      <c r="HJ96" s="151"/>
      <c r="HK96" s="151"/>
      <c r="HL96" s="151"/>
      <c r="HM96" s="151"/>
      <c r="HN96" s="151"/>
      <c r="HO96" s="151"/>
      <c r="HP96" s="151"/>
      <c r="HQ96" s="151"/>
      <c r="HR96" s="151"/>
      <c r="HS96" s="151"/>
      <c r="HT96" s="151"/>
      <c r="HU96" s="151"/>
      <c r="HV96" s="151"/>
      <c r="HW96" s="151"/>
      <c r="HX96" s="151"/>
      <c r="HY96" s="151"/>
      <c r="HZ96" s="151"/>
      <c r="IA96" s="151"/>
      <c r="IB96" s="151"/>
      <c r="IC96" s="151"/>
      <c r="ID96" s="151"/>
      <c r="IE96" s="151"/>
      <c r="IF96" s="151"/>
      <c r="IG96" s="151"/>
      <c r="IH96" s="151"/>
      <c r="II96" s="151"/>
      <c r="IJ96" s="151"/>
      <c r="IK96" s="151"/>
      <c r="IL96" s="151"/>
      <c r="IM96" s="151"/>
      <c r="IN96" s="151"/>
      <c r="IO96" s="151"/>
      <c r="IP96" s="151"/>
      <c r="IQ96" s="151"/>
      <c r="IR96" s="151"/>
      <c r="IS96" s="151"/>
      <c r="IT96" s="151"/>
      <c r="IU96" s="151"/>
      <c r="IV96" s="151"/>
      <c r="IW96" s="151"/>
    </row>
    <row r="97" customFormat="false" ht="12.75" hidden="false" customHeight="false" outlineLevel="0" collapsed="false">
      <c r="A97" s="140"/>
      <c r="B97" s="165"/>
      <c r="C97" s="142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7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8"/>
      <c r="BD97" s="165"/>
      <c r="BE97" s="169"/>
      <c r="BF97" s="169"/>
      <c r="BG97" s="169"/>
      <c r="BH97" s="169"/>
      <c r="BI97" s="169"/>
      <c r="BJ97" s="169"/>
      <c r="BK97" s="169"/>
      <c r="BL97" s="169"/>
      <c r="BM97" s="169"/>
      <c r="BN97" s="169"/>
      <c r="BO97" s="169"/>
      <c r="BP97" s="169"/>
      <c r="BQ97" s="169"/>
      <c r="BR97" s="169"/>
      <c r="BS97" s="169"/>
      <c r="BT97" s="169"/>
      <c r="BU97" s="169"/>
      <c r="BV97" s="169"/>
      <c r="BW97" s="169"/>
      <c r="BX97" s="169"/>
      <c r="BY97" s="169"/>
      <c r="BZ97" s="169"/>
      <c r="CA97" s="169"/>
      <c r="CB97" s="169"/>
      <c r="CC97" s="169"/>
      <c r="CD97" s="169"/>
      <c r="CE97" s="169"/>
      <c r="CF97" s="169"/>
      <c r="CG97" s="169"/>
      <c r="CH97" s="169"/>
      <c r="CI97" s="169"/>
      <c r="CJ97" s="169"/>
      <c r="CK97" s="169"/>
      <c r="CL97" s="169"/>
      <c r="CM97" s="169"/>
      <c r="CN97" s="169"/>
      <c r="CO97" s="169"/>
      <c r="CP97" s="169"/>
      <c r="CQ97" s="169"/>
      <c r="CR97" s="169"/>
      <c r="CS97" s="169"/>
      <c r="CT97" s="169"/>
      <c r="CU97" s="169"/>
      <c r="CV97" s="169"/>
      <c r="CW97" s="169"/>
      <c r="CX97" s="169"/>
      <c r="CY97" s="169"/>
      <c r="CZ97" s="169"/>
      <c r="DA97" s="169"/>
      <c r="DB97" s="169"/>
      <c r="DC97" s="169"/>
      <c r="DD97" s="169"/>
      <c r="DE97" s="169"/>
      <c r="DF97" s="169"/>
      <c r="DG97" s="169"/>
      <c r="DH97" s="169"/>
      <c r="DI97" s="169"/>
      <c r="DJ97" s="169"/>
      <c r="DK97" s="169"/>
      <c r="DL97" s="169"/>
      <c r="DM97" s="169"/>
      <c r="DN97" s="169"/>
      <c r="DO97" s="169"/>
      <c r="DP97" s="169"/>
      <c r="DQ97" s="169"/>
      <c r="DR97" s="169"/>
      <c r="DS97" s="169"/>
      <c r="DT97" s="169"/>
      <c r="DU97" s="169"/>
      <c r="DV97" s="169"/>
      <c r="DW97" s="169"/>
      <c r="DX97" s="169"/>
      <c r="DY97" s="169"/>
      <c r="DZ97" s="169"/>
      <c r="EA97" s="169"/>
      <c r="EB97" s="169"/>
      <c r="EC97" s="169"/>
      <c r="ED97" s="169"/>
      <c r="EE97" s="169"/>
      <c r="EF97" s="169"/>
      <c r="EG97" s="169"/>
      <c r="EH97" s="169"/>
      <c r="EI97" s="169"/>
      <c r="EJ97" s="169"/>
      <c r="EK97" s="169"/>
      <c r="EL97" s="169"/>
      <c r="EM97" s="169"/>
      <c r="EN97" s="169"/>
      <c r="EO97" s="169"/>
      <c r="EP97" s="169"/>
      <c r="EQ97" s="169"/>
      <c r="ER97" s="169"/>
      <c r="ES97" s="169"/>
      <c r="ET97" s="169"/>
      <c r="EU97" s="169"/>
      <c r="EV97" s="169"/>
      <c r="EW97" s="169"/>
      <c r="EX97" s="169"/>
      <c r="EY97" s="169"/>
      <c r="EZ97" s="169"/>
      <c r="FA97" s="169"/>
      <c r="FB97" s="169"/>
      <c r="FC97" s="169"/>
      <c r="FD97" s="169"/>
      <c r="FE97" s="169"/>
      <c r="FF97" s="169"/>
      <c r="FG97" s="169"/>
      <c r="FH97" s="169"/>
      <c r="FI97" s="169"/>
      <c r="FJ97" s="169"/>
      <c r="FK97" s="169"/>
      <c r="FL97" s="169"/>
      <c r="FM97" s="169"/>
      <c r="FN97" s="169"/>
      <c r="FO97" s="169"/>
      <c r="FP97" s="169"/>
      <c r="FQ97" s="169"/>
      <c r="FR97" s="169"/>
      <c r="FS97" s="169"/>
      <c r="FT97" s="169"/>
      <c r="FU97" s="169"/>
      <c r="FV97" s="169"/>
      <c r="FW97" s="169"/>
      <c r="FX97" s="169"/>
      <c r="FY97" s="169"/>
      <c r="FZ97" s="169"/>
      <c r="GA97" s="169"/>
      <c r="GB97" s="169"/>
      <c r="GC97" s="169"/>
      <c r="GD97" s="169"/>
      <c r="GE97" s="169"/>
      <c r="GF97" s="169"/>
      <c r="GG97" s="169"/>
      <c r="GH97" s="169"/>
      <c r="GI97" s="169"/>
      <c r="GJ97" s="169"/>
      <c r="GK97" s="169"/>
      <c r="GL97" s="169"/>
      <c r="GM97" s="169"/>
      <c r="GN97" s="169"/>
      <c r="GO97" s="169"/>
      <c r="GP97" s="169"/>
      <c r="GQ97" s="169"/>
      <c r="GR97" s="169"/>
      <c r="GS97" s="169"/>
      <c r="GT97" s="169"/>
      <c r="GU97" s="169"/>
      <c r="GV97" s="169"/>
      <c r="GW97" s="169"/>
      <c r="GX97" s="169"/>
      <c r="GY97" s="169"/>
      <c r="GZ97" s="169"/>
      <c r="HA97" s="169"/>
      <c r="HB97" s="169"/>
      <c r="HC97" s="169"/>
      <c r="HD97" s="169"/>
      <c r="HE97" s="169"/>
      <c r="HF97" s="169"/>
      <c r="HG97" s="169"/>
      <c r="HH97" s="169"/>
      <c r="HI97" s="169"/>
      <c r="HJ97" s="169"/>
      <c r="HK97" s="169"/>
      <c r="HL97" s="169"/>
      <c r="HM97" s="169"/>
      <c r="HN97" s="169"/>
      <c r="HO97" s="169"/>
      <c r="HP97" s="169"/>
      <c r="HQ97" s="169"/>
      <c r="HR97" s="169"/>
      <c r="HS97" s="169"/>
      <c r="HT97" s="169"/>
      <c r="HU97" s="169"/>
      <c r="HV97" s="169"/>
      <c r="HW97" s="169"/>
      <c r="HX97" s="169"/>
      <c r="HY97" s="169"/>
      <c r="HZ97" s="169"/>
      <c r="IA97" s="169"/>
      <c r="IB97" s="169"/>
      <c r="IC97" s="169"/>
      <c r="ID97" s="169"/>
      <c r="IE97" s="169"/>
      <c r="IF97" s="169"/>
      <c r="IG97" s="169"/>
      <c r="IH97" s="169"/>
      <c r="II97" s="169"/>
      <c r="IJ97" s="169"/>
      <c r="IK97" s="169"/>
      <c r="IL97" s="169"/>
      <c r="IM97" s="169"/>
      <c r="IN97" s="169"/>
      <c r="IO97" s="169"/>
      <c r="IP97" s="169"/>
      <c r="IQ97" s="169"/>
      <c r="IR97" s="169"/>
      <c r="IS97" s="169"/>
      <c r="IT97" s="169"/>
      <c r="IU97" s="169"/>
      <c r="IV97" s="169"/>
      <c r="IW97" s="169"/>
    </row>
    <row r="98" customFormat="false" ht="12.75" hidden="false" customHeight="false" outlineLevel="0" collapsed="false">
      <c r="A98" s="140"/>
      <c r="B98" s="153" t="s">
        <v>143</v>
      </c>
      <c r="C98" s="154" t="n">
        <v>19.1325</v>
      </c>
      <c r="D98" s="155" t="n">
        <f aca="false">+D94*$C98</f>
        <v>0</v>
      </c>
      <c r="E98" s="155" t="n">
        <f aca="false">+E94*$C98</f>
        <v>0</v>
      </c>
      <c r="F98" s="155" t="n">
        <f aca="false">+F94*$C98</f>
        <v>0</v>
      </c>
      <c r="G98" s="155" t="n">
        <f aca="false">+G94*$C98</f>
        <v>0</v>
      </c>
      <c r="H98" s="155" t="n">
        <f aca="false">+H94*$C98</f>
        <v>0</v>
      </c>
      <c r="I98" s="155" t="n">
        <f aca="false">+I94*$C98</f>
        <v>0</v>
      </c>
      <c r="J98" s="155" t="n">
        <f aca="false">+J94*$C98</f>
        <v>0</v>
      </c>
      <c r="K98" s="155" t="n">
        <f aca="false">+K94*$C98</f>
        <v>0</v>
      </c>
      <c r="L98" s="155" t="n">
        <f aca="false">+L94*$C98</f>
        <v>0</v>
      </c>
      <c r="M98" s="155" t="n">
        <f aca="false">+M94*$C98</f>
        <v>0</v>
      </c>
      <c r="N98" s="155" t="n">
        <f aca="false">+N94*$C98</f>
        <v>0</v>
      </c>
      <c r="O98" s="155" t="n">
        <f aca="false">+O94*$C98</f>
        <v>0</v>
      </c>
      <c r="P98" s="155" t="n">
        <f aca="false">+P94*$C98</f>
        <v>0</v>
      </c>
      <c r="Q98" s="155" t="n">
        <f aca="false">+Q94*$C98</f>
        <v>0</v>
      </c>
      <c r="R98" s="155" t="n">
        <f aca="false">+R94*$C98</f>
        <v>0</v>
      </c>
      <c r="S98" s="155" t="n">
        <f aca="false">+S94*$C98</f>
        <v>0</v>
      </c>
      <c r="T98" s="155" t="n">
        <f aca="false">+T94*$C98</f>
        <v>0</v>
      </c>
      <c r="U98" s="155" t="n">
        <f aca="false">+U94*$C98</f>
        <v>0</v>
      </c>
      <c r="V98" s="155" t="n">
        <f aca="false">+V94*$C98</f>
        <v>0</v>
      </c>
      <c r="W98" s="155" t="n">
        <f aca="false">+W94*$C98</f>
        <v>0.086670225</v>
      </c>
      <c r="X98" s="155" t="n">
        <f aca="false">+X94*$C98</f>
        <v>1.91325</v>
      </c>
      <c r="Y98" s="155" t="n">
        <f aca="false">+Y94*$C98</f>
        <v>1.91325</v>
      </c>
      <c r="Z98" s="155" t="n">
        <f aca="false">+Z94*$C98</f>
        <v>1.91325</v>
      </c>
      <c r="AA98" s="155" t="n">
        <f aca="false">+AA94*$C98</f>
        <v>1.91325</v>
      </c>
      <c r="AB98" s="155" t="n">
        <f aca="false">+AB94*$C98</f>
        <v>1.91325</v>
      </c>
      <c r="AC98" s="155" t="n">
        <f aca="false">+AC94*$C98</f>
        <v>1.91325</v>
      </c>
      <c r="AD98" s="155" t="n">
        <f aca="false">+AD94*$C98</f>
        <v>3.0612</v>
      </c>
      <c r="AE98" s="155" t="n">
        <f aca="false">+AE94*$C98</f>
        <v>4.783125</v>
      </c>
      <c r="AF98" s="155" t="n">
        <f aca="false">+AF94*$C98</f>
        <v>6.1224</v>
      </c>
      <c r="AG98" s="156" t="n">
        <f aca="false">+AG94*$C98</f>
        <v>7.27035</v>
      </c>
      <c r="AH98" s="155" t="n">
        <f aca="false">+AH94*$C98</f>
        <v>8.992275</v>
      </c>
      <c r="AI98" s="155" t="n">
        <f aca="false">+AI94*$C98</f>
        <v>10.33155</v>
      </c>
      <c r="AJ98" s="155" t="n">
        <f aca="false">+AJ94*$C98</f>
        <v>11.4795</v>
      </c>
      <c r="AK98" s="155" t="n">
        <f aca="false">+AK94*$C98</f>
        <v>12.2448</v>
      </c>
      <c r="AL98" s="155" t="n">
        <f aca="false">+AL94*$C98</f>
        <v>13.0101</v>
      </c>
      <c r="AM98" s="155" t="n">
        <f aca="false">+AM94*$C98</f>
        <v>13.584075</v>
      </c>
      <c r="AN98" s="155" t="n">
        <f aca="false">+AN94*$C98</f>
        <v>13.966725</v>
      </c>
      <c r="AO98" s="155" t="n">
        <f aca="false">+AO94*$C98</f>
        <v>13.966725</v>
      </c>
      <c r="AP98" s="155" t="n">
        <f aca="false">+AP94*$C98</f>
        <v>13.966725</v>
      </c>
      <c r="AQ98" s="155" t="n">
        <f aca="false">+AQ94*$C98</f>
        <v>13.966725</v>
      </c>
      <c r="AR98" s="155" t="n">
        <f aca="false">+AR94*$C98</f>
        <v>18.175875</v>
      </c>
      <c r="AS98" s="155" t="n">
        <f aca="false">+AS94*$C98</f>
        <v>19.1325</v>
      </c>
      <c r="AT98" s="155" t="n">
        <f aca="false">+AT94*$C98</f>
        <v>19.1325</v>
      </c>
      <c r="AU98" s="155" t="n">
        <f aca="false">+AU94*$C98</f>
        <v>19.1325</v>
      </c>
      <c r="AV98" s="155" t="n">
        <f aca="false">+AV94*$C98</f>
        <v>19.1325</v>
      </c>
      <c r="AW98" s="155" t="n">
        <f aca="false">+AW94*$C98</f>
        <v>19.1325</v>
      </c>
      <c r="AX98" s="155" t="n">
        <f aca="false">+AX94*$C98</f>
        <v>19.1325</v>
      </c>
      <c r="AY98" s="155" t="n">
        <f aca="false">+AY94*$C98</f>
        <v>19.1325</v>
      </c>
      <c r="AZ98" s="155" t="n">
        <f aca="false">+AZ94*$C98</f>
        <v>19.1325</v>
      </c>
      <c r="BA98" s="155" t="n">
        <f aca="false">+BA94*$C98</f>
        <v>19.1325</v>
      </c>
      <c r="BB98" s="155" t="n">
        <f aca="false">+BB94*$C98</f>
        <v>19.1325</v>
      </c>
      <c r="BC98" s="157"/>
      <c r="BD98" s="158"/>
      <c r="BE98" s="158"/>
      <c r="BF98" s="158"/>
      <c r="BG98" s="158"/>
      <c r="BH98" s="158"/>
      <c r="BI98" s="158"/>
      <c r="BJ98" s="158"/>
      <c r="BK98" s="158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58"/>
      <c r="BW98" s="158"/>
      <c r="BX98" s="158"/>
      <c r="BY98" s="158"/>
      <c r="BZ98" s="158"/>
      <c r="CA98" s="158"/>
      <c r="CB98" s="158"/>
      <c r="CC98" s="158"/>
      <c r="CD98" s="158"/>
      <c r="CE98" s="158"/>
      <c r="CF98" s="158"/>
      <c r="CG98" s="158"/>
      <c r="CH98" s="158"/>
      <c r="CI98" s="158"/>
      <c r="CJ98" s="158"/>
      <c r="CK98" s="158"/>
      <c r="CL98" s="153"/>
      <c r="CM98" s="153"/>
      <c r="CN98" s="153"/>
      <c r="CO98" s="153"/>
      <c r="CP98" s="153"/>
      <c r="CQ98" s="153"/>
      <c r="CR98" s="153"/>
      <c r="CS98" s="153"/>
      <c r="CT98" s="153"/>
      <c r="CU98" s="153"/>
      <c r="CV98" s="153"/>
      <c r="CW98" s="153"/>
      <c r="CX98" s="153"/>
      <c r="CY98" s="153"/>
      <c r="CZ98" s="153"/>
      <c r="DA98" s="153"/>
      <c r="DB98" s="153"/>
      <c r="DC98" s="153"/>
      <c r="DD98" s="153"/>
      <c r="DE98" s="153"/>
      <c r="DF98" s="153"/>
      <c r="DG98" s="153"/>
      <c r="DH98" s="153"/>
      <c r="DI98" s="153"/>
      <c r="DJ98" s="153"/>
      <c r="DK98" s="153"/>
      <c r="DL98" s="153"/>
      <c r="DM98" s="153"/>
      <c r="DN98" s="153"/>
      <c r="DO98" s="153"/>
      <c r="DP98" s="153"/>
      <c r="DQ98" s="153"/>
      <c r="DR98" s="153"/>
      <c r="DS98" s="153"/>
      <c r="DT98" s="153"/>
      <c r="DU98" s="153"/>
      <c r="DV98" s="153"/>
      <c r="DW98" s="153"/>
      <c r="DX98" s="153"/>
      <c r="DY98" s="153"/>
      <c r="DZ98" s="153"/>
      <c r="EA98" s="153"/>
      <c r="EB98" s="153"/>
      <c r="EC98" s="153"/>
      <c r="ED98" s="153"/>
      <c r="EE98" s="153"/>
      <c r="EF98" s="153"/>
      <c r="EG98" s="153"/>
      <c r="EH98" s="153"/>
      <c r="EI98" s="153"/>
      <c r="EJ98" s="153"/>
      <c r="EK98" s="153"/>
      <c r="EL98" s="153"/>
      <c r="EM98" s="153"/>
      <c r="EN98" s="153"/>
      <c r="EO98" s="153"/>
      <c r="EP98" s="153"/>
      <c r="EQ98" s="153"/>
      <c r="ER98" s="153"/>
      <c r="ES98" s="153"/>
      <c r="ET98" s="153"/>
      <c r="EU98" s="153"/>
      <c r="EV98" s="153"/>
      <c r="EW98" s="153"/>
      <c r="EX98" s="153"/>
      <c r="EY98" s="153"/>
      <c r="EZ98" s="153"/>
      <c r="FA98" s="153"/>
      <c r="FB98" s="153"/>
      <c r="FC98" s="153"/>
      <c r="FD98" s="153"/>
      <c r="FE98" s="153"/>
      <c r="FF98" s="153"/>
      <c r="FG98" s="153"/>
      <c r="FH98" s="153"/>
      <c r="FI98" s="153"/>
      <c r="FJ98" s="153"/>
      <c r="FK98" s="153"/>
      <c r="FL98" s="153"/>
      <c r="FM98" s="153"/>
      <c r="FN98" s="153"/>
      <c r="FO98" s="153"/>
      <c r="FP98" s="153"/>
      <c r="FQ98" s="153"/>
      <c r="FR98" s="153"/>
      <c r="FS98" s="153"/>
      <c r="FT98" s="153"/>
      <c r="FU98" s="153"/>
      <c r="FV98" s="153"/>
      <c r="FW98" s="153"/>
      <c r="FX98" s="153"/>
      <c r="FY98" s="153"/>
      <c r="FZ98" s="153"/>
      <c r="GA98" s="153"/>
      <c r="GB98" s="153"/>
      <c r="GC98" s="153"/>
      <c r="GD98" s="153"/>
      <c r="GE98" s="153"/>
      <c r="GF98" s="153"/>
      <c r="GG98" s="153"/>
      <c r="GH98" s="153"/>
      <c r="GI98" s="153"/>
      <c r="GJ98" s="153"/>
      <c r="GK98" s="153"/>
      <c r="GL98" s="153"/>
      <c r="GM98" s="153"/>
      <c r="GN98" s="153"/>
      <c r="GO98" s="153"/>
      <c r="GP98" s="153"/>
      <c r="GQ98" s="153"/>
      <c r="GR98" s="153"/>
      <c r="GS98" s="153"/>
      <c r="GT98" s="153"/>
      <c r="GU98" s="153"/>
      <c r="GV98" s="153"/>
      <c r="GW98" s="153"/>
      <c r="GX98" s="153"/>
      <c r="GY98" s="153"/>
      <c r="GZ98" s="153"/>
      <c r="HA98" s="153"/>
      <c r="HB98" s="153"/>
      <c r="HC98" s="153"/>
      <c r="HD98" s="153"/>
      <c r="HE98" s="153"/>
      <c r="HF98" s="153"/>
      <c r="HG98" s="153"/>
      <c r="HH98" s="153"/>
      <c r="HI98" s="153"/>
      <c r="HJ98" s="153"/>
      <c r="HK98" s="153"/>
      <c r="HL98" s="153"/>
      <c r="HM98" s="153"/>
      <c r="HN98" s="153"/>
      <c r="HO98" s="153"/>
      <c r="HP98" s="153"/>
      <c r="HQ98" s="153"/>
      <c r="HR98" s="153"/>
      <c r="HS98" s="153"/>
      <c r="HT98" s="153"/>
      <c r="HU98" s="153"/>
      <c r="HV98" s="153"/>
      <c r="HW98" s="153"/>
      <c r="HX98" s="153"/>
      <c r="HY98" s="153"/>
      <c r="HZ98" s="153"/>
      <c r="IA98" s="153"/>
      <c r="IB98" s="153"/>
      <c r="IC98" s="153"/>
      <c r="ID98" s="153"/>
      <c r="IE98" s="153"/>
      <c r="IF98" s="153"/>
      <c r="IG98" s="153"/>
      <c r="IH98" s="153"/>
      <c r="II98" s="153"/>
      <c r="IJ98" s="153"/>
      <c r="IK98" s="153"/>
      <c r="IL98" s="153"/>
      <c r="IM98" s="153"/>
      <c r="IN98" s="153"/>
      <c r="IO98" s="153"/>
      <c r="IP98" s="153"/>
      <c r="IQ98" s="153"/>
      <c r="IR98" s="153"/>
      <c r="IS98" s="153"/>
      <c r="IT98" s="153"/>
      <c r="IU98" s="153"/>
      <c r="IV98" s="153"/>
      <c r="IW98" s="153"/>
    </row>
    <row r="99" customFormat="false" ht="13.5" hidden="false" customHeight="false" outlineLevel="0" collapsed="false">
      <c r="A99" s="140"/>
      <c r="B99" s="159" t="s">
        <v>144</v>
      </c>
      <c r="C99" s="160" t="str">
        <f aca="false">+'Detail by Turbine'!B19</f>
        <v>Tentative</v>
      </c>
      <c r="D99" s="161" t="n">
        <f aca="false">+D96*$C98</f>
        <v>0</v>
      </c>
      <c r="E99" s="161" t="n">
        <f aca="false">+E96*$C98</f>
        <v>0</v>
      </c>
      <c r="F99" s="161" t="n">
        <f aca="false">+F96*$C98</f>
        <v>0</v>
      </c>
      <c r="G99" s="161" t="n">
        <f aca="false">+G96*$C98</f>
        <v>0</v>
      </c>
      <c r="H99" s="161" t="n">
        <f aca="false">+H96*$C98</f>
        <v>0</v>
      </c>
      <c r="I99" s="161" t="n">
        <f aca="false">+I96*$C98</f>
        <v>0</v>
      </c>
      <c r="J99" s="161" t="n">
        <f aca="false">+J96*$C98</f>
        <v>0</v>
      </c>
      <c r="K99" s="161" t="n">
        <f aca="false">+K96*$C98</f>
        <v>0</v>
      </c>
      <c r="L99" s="161" t="n">
        <f aca="false">+L96*$C98</f>
        <v>0</v>
      </c>
      <c r="M99" s="161" t="n">
        <f aca="false">+M96*$C98</f>
        <v>0</v>
      </c>
      <c r="N99" s="161" t="n">
        <f aca="false">+N96*$C98</f>
        <v>0</v>
      </c>
      <c r="O99" s="161" t="n">
        <f aca="false">+O96*$C98</f>
        <v>0</v>
      </c>
      <c r="P99" s="161" t="n">
        <f aca="false">+P96*$C98</f>
        <v>0</v>
      </c>
      <c r="Q99" s="161" t="n">
        <f aca="false">+Q96*$C98</f>
        <v>0</v>
      </c>
      <c r="R99" s="161" t="n">
        <f aca="false">+R96*$C98</f>
        <v>0</v>
      </c>
      <c r="S99" s="161" t="n">
        <f aca="false">+S96*$C98</f>
        <v>0</v>
      </c>
      <c r="T99" s="161" t="n">
        <f aca="false">+T96*$C98</f>
        <v>0</v>
      </c>
      <c r="U99" s="161" t="n">
        <f aca="false">+U96*$C98</f>
        <v>0</v>
      </c>
      <c r="V99" s="161" t="n">
        <f aca="false">+V96*$C98</f>
        <v>0</v>
      </c>
      <c r="W99" s="161" t="n">
        <f aca="false">+W96*$C98</f>
        <v>2.2959</v>
      </c>
      <c r="X99" s="161" t="n">
        <f aca="false">+X96*$C98</f>
        <v>2.67855</v>
      </c>
      <c r="Y99" s="161" t="n">
        <f aca="false">+Y96*$C98</f>
        <v>3.0612</v>
      </c>
      <c r="Z99" s="161" t="n">
        <f aca="false">+Z96*$C98</f>
        <v>3.44385</v>
      </c>
      <c r="AA99" s="161" t="n">
        <f aca="false">+AA96*$C98</f>
        <v>3.8265</v>
      </c>
      <c r="AB99" s="161" t="n">
        <f aca="false">+AB96*$C98</f>
        <v>4.20915</v>
      </c>
      <c r="AC99" s="161" t="n">
        <f aca="false">+AC96*$C98</f>
        <v>4.5918</v>
      </c>
      <c r="AD99" s="161" t="n">
        <f aca="false">+AD96*$C98</f>
        <v>4.97445</v>
      </c>
      <c r="AE99" s="161" t="n">
        <f aca="false">+AE96*$C98</f>
        <v>5.3571</v>
      </c>
      <c r="AF99" s="161" t="n">
        <f aca="false">+AF96*$C98</f>
        <v>5.73975</v>
      </c>
      <c r="AG99" s="162" t="n">
        <f aca="false">+AG96*$C98</f>
        <v>6.1224</v>
      </c>
      <c r="AH99" s="161" t="n">
        <f aca="false">+AH96*$C98</f>
        <v>6.50505</v>
      </c>
      <c r="AI99" s="161" t="n">
        <f aca="false">+AI96*$C98</f>
        <v>6.8877</v>
      </c>
      <c r="AJ99" s="161" t="n">
        <f aca="false">+AJ96*$C98</f>
        <v>7.27035</v>
      </c>
      <c r="AK99" s="161" t="n">
        <f aca="false">+AK96*$C98</f>
        <v>7.653</v>
      </c>
      <c r="AL99" s="161" t="n">
        <f aca="false">+AL96*$C98</f>
        <v>7.653</v>
      </c>
      <c r="AM99" s="161" t="n">
        <f aca="false">+AM96*$C98</f>
        <v>7.653</v>
      </c>
      <c r="AN99" s="161" t="n">
        <f aca="false">+AN96*$C98</f>
        <v>7.653</v>
      </c>
      <c r="AO99" s="161" t="n">
        <f aca="false">+AO96*$C98</f>
        <v>7.653</v>
      </c>
      <c r="AP99" s="161" t="n">
        <f aca="false">+AP96*$C98</f>
        <v>7.653</v>
      </c>
      <c r="AQ99" s="161" t="n">
        <f aca="false">+AQ96*$C98</f>
        <v>7.653</v>
      </c>
      <c r="AR99" s="161" t="n">
        <f aca="false">+AR96*$C98</f>
        <v>7.653</v>
      </c>
      <c r="AS99" s="161" t="n">
        <f aca="false">+AS96*$C98</f>
        <v>19.1325</v>
      </c>
      <c r="AT99" s="161" t="n">
        <f aca="false">+AT96*$C98</f>
        <v>19.1325</v>
      </c>
      <c r="AU99" s="161" t="n">
        <f aca="false">+AU96*$C98</f>
        <v>19.1325</v>
      </c>
      <c r="AV99" s="161" t="n">
        <f aca="false">+AV96*$C98</f>
        <v>19.1325</v>
      </c>
      <c r="AW99" s="161" t="n">
        <f aca="false">+AW96*$C98</f>
        <v>19.1325</v>
      </c>
      <c r="AX99" s="161" t="n">
        <f aca="false">+AX96*$C98</f>
        <v>19.1325</v>
      </c>
      <c r="AY99" s="161" t="n">
        <f aca="false">+AY96*$C98</f>
        <v>19.1325</v>
      </c>
      <c r="AZ99" s="161" t="n">
        <f aca="false">+AZ96*$C98</f>
        <v>19.1325</v>
      </c>
      <c r="BA99" s="161" t="n">
        <f aca="false">+BA96*$C98</f>
        <v>19.1325</v>
      </c>
      <c r="BB99" s="161" t="n">
        <f aca="false">+BB96*$C98</f>
        <v>19.1325</v>
      </c>
      <c r="BC99" s="163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59"/>
      <c r="CM99" s="159"/>
      <c r="CN99" s="159"/>
      <c r="CO99" s="159"/>
      <c r="CP99" s="159"/>
      <c r="CQ99" s="159"/>
      <c r="CR99" s="159"/>
      <c r="CS99" s="159"/>
      <c r="CT99" s="159"/>
      <c r="CU99" s="159"/>
      <c r="CV99" s="159"/>
      <c r="CW99" s="159"/>
      <c r="CX99" s="159"/>
      <c r="CY99" s="159"/>
      <c r="CZ99" s="159"/>
      <c r="DA99" s="159"/>
      <c r="DB99" s="159"/>
      <c r="DC99" s="159"/>
      <c r="DD99" s="159"/>
      <c r="DE99" s="159"/>
      <c r="DF99" s="159"/>
      <c r="DG99" s="159"/>
      <c r="DH99" s="159"/>
      <c r="DI99" s="159"/>
      <c r="DJ99" s="159"/>
      <c r="DK99" s="159"/>
      <c r="DL99" s="159"/>
      <c r="DM99" s="159"/>
      <c r="DN99" s="159"/>
      <c r="DO99" s="159"/>
      <c r="DP99" s="159"/>
      <c r="DQ99" s="159"/>
      <c r="DR99" s="159"/>
      <c r="DS99" s="159"/>
      <c r="DT99" s="159"/>
      <c r="DU99" s="159"/>
      <c r="DV99" s="159"/>
      <c r="DW99" s="159"/>
      <c r="DX99" s="159"/>
      <c r="DY99" s="159"/>
      <c r="DZ99" s="159"/>
      <c r="EA99" s="159"/>
      <c r="EB99" s="159"/>
      <c r="EC99" s="159"/>
      <c r="ED99" s="159"/>
      <c r="EE99" s="159"/>
      <c r="EF99" s="159"/>
      <c r="EG99" s="159"/>
      <c r="EH99" s="159"/>
      <c r="EI99" s="159"/>
      <c r="EJ99" s="159"/>
      <c r="EK99" s="159"/>
      <c r="EL99" s="159"/>
      <c r="EM99" s="159"/>
      <c r="EN99" s="159"/>
      <c r="EO99" s="159"/>
      <c r="EP99" s="159"/>
      <c r="EQ99" s="159"/>
      <c r="ER99" s="159"/>
      <c r="ES99" s="159"/>
      <c r="ET99" s="159"/>
      <c r="EU99" s="159"/>
      <c r="EV99" s="159"/>
      <c r="EW99" s="159"/>
      <c r="EX99" s="159"/>
      <c r="EY99" s="159"/>
      <c r="EZ99" s="159"/>
      <c r="FA99" s="159"/>
      <c r="FB99" s="159"/>
      <c r="FC99" s="159"/>
      <c r="FD99" s="159"/>
      <c r="FE99" s="159"/>
      <c r="FF99" s="159"/>
      <c r="FG99" s="159"/>
      <c r="FH99" s="159"/>
      <c r="FI99" s="159"/>
      <c r="FJ99" s="159"/>
      <c r="FK99" s="159"/>
      <c r="FL99" s="159"/>
      <c r="FM99" s="159"/>
      <c r="FN99" s="159"/>
      <c r="FO99" s="159"/>
      <c r="FP99" s="159"/>
      <c r="FQ99" s="159"/>
      <c r="FR99" s="159"/>
      <c r="FS99" s="159"/>
      <c r="FT99" s="159"/>
      <c r="FU99" s="159"/>
      <c r="FV99" s="159"/>
      <c r="FW99" s="159"/>
      <c r="FX99" s="159"/>
      <c r="FY99" s="159"/>
      <c r="FZ99" s="159"/>
      <c r="GA99" s="159"/>
      <c r="GB99" s="159"/>
      <c r="GC99" s="159"/>
      <c r="GD99" s="159"/>
      <c r="GE99" s="159"/>
      <c r="GF99" s="159"/>
      <c r="GG99" s="159"/>
      <c r="GH99" s="159"/>
      <c r="GI99" s="159"/>
      <c r="GJ99" s="159"/>
      <c r="GK99" s="159"/>
      <c r="GL99" s="159"/>
      <c r="GM99" s="159"/>
      <c r="GN99" s="159"/>
      <c r="GO99" s="159"/>
      <c r="GP99" s="159"/>
      <c r="GQ99" s="159"/>
      <c r="GR99" s="159"/>
      <c r="GS99" s="159"/>
      <c r="GT99" s="159"/>
      <c r="GU99" s="159"/>
      <c r="GV99" s="159"/>
      <c r="GW99" s="159"/>
      <c r="GX99" s="159"/>
      <c r="GY99" s="159"/>
      <c r="GZ99" s="159"/>
      <c r="HA99" s="159"/>
      <c r="HB99" s="159"/>
      <c r="HC99" s="159"/>
      <c r="HD99" s="159"/>
      <c r="HE99" s="159"/>
      <c r="HF99" s="159"/>
      <c r="HG99" s="159"/>
      <c r="HH99" s="159"/>
      <c r="HI99" s="159"/>
      <c r="HJ99" s="159"/>
      <c r="HK99" s="159"/>
      <c r="HL99" s="159"/>
      <c r="HM99" s="159"/>
      <c r="HN99" s="159"/>
      <c r="HO99" s="159"/>
      <c r="HP99" s="159"/>
      <c r="HQ99" s="159"/>
      <c r="HR99" s="159"/>
      <c r="HS99" s="159"/>
      <c r="HT99" s="159"/>
      <c r="HU99" s="159"/>
      <c r="HV99" s="159"/>
      <c r="HW99" s="159"/>
      <c r="HX99" s="159"/>
      <c r="HY99" s="159"/>
      <c r="HZ99" s="159"/>
      <c r="IA99" s="159"/>
      <c r="IB99" s="159"/>
      <c r="IC99" s="159"/>
      <c r="ID99" s="159"/>
      <c r="IE99" s="159"/>
      <c r="IF99" s="159"/>
      <c r="IG99" s="159"/>
      <c r="IH99" s="159"/>
      <c r="II99" s="159"/>
      <c r="IJ99" s="159"/>
      <c r="IK99" s="159"/>
      <c r="IL99" s="159"/>
      <c r="IM99" s="159"/>
      <c r="IN99" s="159"/>
      <c r="IO99" s="159"/>
      <c r="IP99" s="159"/>
      <c r="IQ99" s="159"/>
      <c r="IR99" s="159"/>
      <c r="IS99" s="159"/>
      <c r="IT99" s="159"/>
      <c r="IU99" s="159"/>
      <c r="IV99" s="159"/>
      <c r="IW99" s="159"/>
    </row>
    <row r="100" customFormat="false" ht="15" hidden="false" customHeight="true" outlineLevel="0" collapsed="false">
      <c r="A100" s="140" t="n">
        <f aca="false">+A92+1</f>
        <v>13</v>
      </c>
      <c r="B100" s="141" t="str">
        <f aca="false">+'Detail by Turbine'!G20</f>
        <v>7EA</v>
      </c>
      <c r="C100" s="142" t="str">
        <f aca="false">+'Detail by Turbine'!S20</f>
        <v>Purchaser Identified</v>
      </c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4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5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6"/>
      <c r="DJ100" s="146"/>
      <c r="DK100" s="146"/>
      <c r="DL100" s="146"/>
      <c r="DM100" s="146"/>
      <c r="DN100" s="146"/>
      <c r="DO100" s="146"/>
      <c r="DP100" s="146"/>
      <c r="DQ100" s="146"/>
      <c r="DR100" s="146"/>
      <c r="DS100" s="146"/>
      <c r="DT100" s="146"/>
      <c r="DU100" s="146"/>
      <c r="DV100" s="146"/>
      <c r="DW100" s="146"/>
      <c r="DX100" s="146"/>
      <c r="DY100" s="146"/>
      <c r="DZ100" s="146"/>
      <c r="EA100" s="146"/>
      <c r="EB100" s="146"/>
      <c r="EC100" s="146"/>
      <c r="ED100" s="146"/>
      <c r="EE100" s="146"/>
      <c r="EF100" s="146"/>
      <c r="EG100" s="146"/>
      <c r="EH100" s="146"/>
      <c r="EI100" s="146"/>
      <c r="EJ100" s="146"/>
      <c r="EK100" s="146"/>
      <c r="EL100" s="146"/>
      <c r="EM100" s="146"/>
      <c r="EN100" s="146"/>
      <c r="EO100" s="146"/>
      <c r="EP100" s="146"/>
      <c r="EQ100" s="146"/>
      <c r="ER100" s="146"/>
      <c r="ES100" s="146"/>
      <c r="ET100" s="146"/>
      <c r="EU100" s="146"/>
      <c r="EV100" s="146"/>
      <c r="EW100" s="146"/>
      <c r="EX100" s="146"/>
      <c r="EY100" s="146"/>
      <c r="EZ100" s="146"/>
      <c r="FA100" s="146"/>
      <c r="FB100" s="146"/>
      <c r="FC100" s="146"/>
      <c r="FD100" s="146"/>
      <c r="FE100" s="146"/>
      <c r="FF100" s="146"/>
      <c r="FG100" s="146"/>
      <c r="FH100" s="146"/>
      <c r="FI100" s="146"/>
      <c r="FJ100" s="146"/>
      <c r="FK100" s="146"/>
      <c r="FL100" s="146"/>
      <c r="FM100" s="146"/>
      <c r="FN100" s="146"/>
      <c r="FO100" s="146"/>
      <c r="FP100" s="146"/>
      <c r="FQ100" s="146"/>
      <c r="FR100" s="146"/>
      <c r="FS100" s="146"/>
      <c r="FT100" s="146"/>
      <c r="FU100" s="146"/>
      <c r="FV100" s="146"/>
      <c r="FW100" s="146"/>
      <c r="FX100" s="146"/>
      <c r="FY100" s="146"/>
      <c r="FZ100" s="146"/>
      <c r="GA100" s="146"/>
      <c r="GB100" s="146"/>
      <c r="GC100" s="146"/>
      <c r="GD100" s="146"/>
      <c r="GE100" s="146"/>
      <c r="GF100" s="146"/>
      <c r="GG100" s="146"/>
      <c r="GH100" s="146"/>
      <c r="GI100" s="146"/>
      <c r="GJ100" s="146"/>
      <c r="GK100" s="146"/>
      <c r="GL100" s="146"/>
      <c r="GM100" s="146"/>
      <c r="GN100" s="146"/>
      <c r="GO100" s="146"/>
      <c r="GP100" s="146"/>
      <c r="GQ100" s="146"/>
      <c r="GR100" s="146"/>
      <c r="GS100" s="146"/>
      <c r="GT100" s="146"/>
      <c r="GU100" s="146"/>
      <c r="GV100" s="146"/>
      <c r="GW100" s="146"/>
      <c r="GX100" s="146"/>
      <c r="GY100" s="146"/>
      <c r="GZ100" s="146"/>
      <c r="HA100" s="146"/>
      <c r="HB100" s="146"/>
      <c r="HC100" s="146"/>
      <c r="HD100" s="146"/>
      <c r="HE100" s="146"/>
      <c r="HF100" s="146"/>
      <c r="HG100" s="146"/>
      <c r="HH100" s="146"/>
      <c r="HI100" s="146"/>
      <c r="HJ100" s="146"/>
      <c r="HK100" s="146"/>
      <c r="HL100" s="146"/>
      <c r="HM100" s="146"/>
      <c r="HN100" s="146"/>
      <c r="HO100" s="146"/>
      <c r="HP100" s="146"/>
      <c r="HQ100" s="146"/>
      <c r="HR100" s="146"/>
      <c r="HS100" s="146"/>
      <c r="HT100" s="146"/>
      <c r="HU100" s="146"/>
      <c r="HV100" s="146"/>
      <c r="HW100" s="146"/>
      <c r="HX100" s="146"/>
      <c r="HY100" s="146"/>
      <c r="HZ100" s="146"/>
      <c r="IA100" s="146"/>
      <c r="IB100" s="146"/>
      <c r="IC100" s="146"/>
      <c r="ID100" s="146"/>
      <c r="IE100" s="146"/>
      <c r="IF100" s="146"/>
      <c r="IG100" s="146"/>
      <c r="IH100" s="146"/>
      <c r="II100" s="146"/>
      <c r="IJ100" s="146"/>
      <c r="IK100" s="146"/>
      <c r="IL100" s="146"/>
      <c r="IM100" s="146"/>
      <c r="IN100" s="146"/>
      <c r="IO100" s="146"/>
      <c r="IP100" s="146"/>
      <c r="IQ100" s="146"/>
      <c r="IR100" s="146"/>
      <c r="IS100" s="146"/>
      <c r="IT100" s="146"/>
      <c r="IU100" s="146"/>
      <c r="IV100" s="146"/>
      <c r="IW100" s="146"/>
    </row>
    <row r="101" customFormat="false" ht="12.75" hidden="false" customHeight="false" outlineLevel="0" collapsed="false">
      <c r="A101" s="140"/>
      <c r="B101" s="147" t="s">
        <v>139</v>
      </c>
      <c r="C101" s="142"/>
      <c r="D101" s="148" t="n">
        <v>0</v>
      </c>
      <c r="E101" s="148" t="n">
        <v>0</v>
      </c>
      <c r="F101" s="148" t="n">
        <v>0</v>
      </c>
      <c r="G101" s="148" t="n">
        <v>0</v>
      </c>
      <c r="H101" s="148" t="n">
        <v>0</v>
      </c>
      <c r="I101" s="148" t="n">
        <v>0</v>
      </c>
      <c r="J101" s="148" t="n">
        <v>0</v>
      </c>
      <c r="K101" s="148" t="n">
        <v>0</v>
      </c>
      <c r="L101" s="148" t="n">
        <v>0</v>
      </c>
      <c r="M101" s="148" t="n">
        <v>0</v>
      </c>
      <c r="N101" s="148" t="n">
        <v>0</v>
      </c>
      <c r="O101" s="148" t="n">
        <v>0</v>
      </c>
      <c r="P101" s="148" t="n">
        <v>0</v>
      </c>
      <c r="Q101" s="148" t="n">
        <v>0</v>
      </c>
      <c r="R101" s="148" t="n">
        <v>0</v>
      </c>
      <c r="S101" s="148" t="n">
        <v>0</v>
      </c>
      <c r="T101" s="148" t="n">
        <v>0</v>
      </c>
      <c r="U101" s="148" t="n">
        <v>0</v>
      </c>
      <c r="V101" s="148" t="n">
        <v>0</v>
      </c>
      <c r="W101" s="148" t="n">
        <v>0.1</v>
      </c>
      <c r="X101" s="148" t="n">
        <v>0</v>
      </c>
      <c r="Y101" s="148" t="n">
        <v>0.075</v>
      </c>
      <c r="Z101" s="148" t="n">
        <v>0.075</v>
      </c>
      <c r="AA101" s="148" t="n">
        <v>0.08</v>
      </c>
      <c r="AB101" s="148" t="n">
        <v>0.08</v>
      </c>
      <c r="AC101" s="148" t="n">
        <v>0.08</v>
      </c>
      <c r="AD101" s="148" t="n">
        <v>0.08</v>
      </c>
      <c r="AE101" s="148" t="n">
        <v>0.08</v>
      </c>
      <c r="AF101" s="148" t="n">
        <v>0.08</v>
      </c>
      <c r="AG101" s="149" t="n">
        <v>0.22</v>
      </c>
      <c r="AH101" s="148" t="n">
        <v>0.05</v>
      </c>
      <c r="AI101" s="148" t="n">
        <v>0</v>
      </c>
      <c r="AJ101" s="148" t="n">
        <v>0</v>
      </c>
      <c r="AK101" s="148" t="n">
        <v>0</v>
      </c>
      <c r="AL101" s="148" t="n">
        <v>0</v>
      </c>
      <c r="AM101" s="148" t="n">
        <v>0</v>
      </c>
      <c r="AN101" s="148" t="n">
        <v>0</v>
      </c>
      <c r="AO101" s="148" t="n">
        <v>0</v>
      </c>
      <c r="AP101" s="148" t="n">
        <v>0</v>
      </c>
      <c r="AQ101" s="148" t="n">
        <v>0</v>
      </c>
      <c r="AR101" s="148" t="n">
        <v>0</v>
      </c>
      <c r="AS101" s="148" t="n">
        <v>0</v>
      </c>
      <c r="AT101" s="148" t="n">
        <v>0</v>
      </c>
      <c r="AU101" s="148" t="n">
        <v>0</v>
      </c>
      <c r="AV101" s="148" t="n">
        <v>0</v>
      </c>
      <c r="AW101" s="148" t="n">
        <v>0</v>
      </c>
      <c r="AX101" s="148" t="n">
        <v>0</v>
      </c>
      <c r="AY101" s="148" t="n">
        <v>0</v>
      </c>
      <c r="AZ101" s="148" t="n">
        <v>0</v>
      </c>
      <c r="BA101" s="148" t="n">
        <v>0</v>
      </c>
      <c r="BB101" s="148" t="n">
        <v>0</v>
      </c>
      <c r="BC101" s="150" t="n">
        <f aca="false">SUM(D101:BB101)</f>
        <v>1</v>
      </c>
      <c r="BD101" s="147"/>
      <c r="BE101" s="151"/>
      <c r="BF101" s="151"/>
      <c r="BG101" s="151"/>
      <c r="BH101" s="151"/>
      <c r="BI101" s="151"/>
      <c r="BJ101" s="151"/>
      <c r="BK101" s="151"/>
      <c r="BL101" s="151"/>
      <c r="BM101" s="151"/>
      <c r="BN101" s="151"/>
      <c r="BO101" s="151"/>
      <c r="BP101" s="151"/>
      <c r="BQ101" s="151"/>
      <c r="BR101" s="151"/>
      <c r="BS101" s="151"/>
      <c r="BT101" s="151"/>
      <c r="BU101" s="151"/>
      <c r="BV101" s="151"/>
      <c r="BW101" s="151"/>
      <c r="BX101" s="151"/>
      <c r="BY101" s="151"/>
      <c r="BZ101" s="151"/>
      <c r="CA101" s="151"/>
      <c r="CB101" s="151"/>
      <c r="CC101" s="151"/>
      <c r="CD101" s="151"/>
      <c r="CE101" s="151"/>
      <c r="CF101" s="151"/>
      <c r="CG101" s="151"/>
      <c r="CH101" s="151"/>
      <c r="CI101" s="151"/>
      <c r="CJ101" s="151"/>
      <c r="CK101" s="151"/>
      <c r="CL101" s="151"/>
      <c r="CM101" s="151"/>
      <c r="CN101" s="151"/>
      <c r="CO101" s="151"/>
      <c r="CP101" s="151"/>
      <c r="CQ101" s="151"/>
      <c r="CR101" s="151"/>
      <c r="CS101" s="151"/>
      <c r="CT101" s="151"/>
      <c r="CU101" s="151"/>
      <c r="CV101" s="151"/>
      <c r="CW101" s="151"/>
      <c r="CX101" s="151"/>
      <c r="CY101" s="151"/>
      <c r="CZ101" s="151"/>
      <c r="DA101" s="151"/>
      <c r="DB101" s="151"/>
      <c r="DC101" s="151"/>
      <c r="DD101" s="151"/>
      <c r="DE101" s="151"/>
      <c r="DF101" s="151"/>
      <c r="DG101" s="151"/>
      <c r="DH101" s="151"/>
      <c r="DI101" s="151"/>
      <c r="DJ101" s="151"/>
      <c r="DK101" s="151"/>
      <c r="DL101" s="151"/>
      <c r="DM101" s="151"/>
      <c r="DN101" s="151"/>
      <c r="DO101" s="151"/>
      <c r="DP101" s="151"/>
      <c r="DQ101" s="151"/>
      <c r="DR101" s="151"/>
      <c r="DS101" s="151"/>
      <c r="DT101" s="151"/>
      <c r="DU101" s="151"/>
      <c r="DV101" s="151"/>
      <c r="DW101" s="151"/>
      <c r="DX101" s="151"/>
      <c r="DY101" s="151"/>
      <c r="DZ101" s="151"/>
      <c r="EA101" s="151"/>
      <c r="EB101" s="151"/>
      <c r="EC101" s="151"/>
      <c r="ED101" s="151"/>
      <c r="EE101" s="151"/>
      <c r="EF101" s="151"/>
      <c r="EG101" s="151"/>
      <c r="EH101" s="151"/>
      <c r="EI101" s="151"/>
      <c r="EJ101" s="151"/>
      <c r="EK101" s="151"/>
      <c r="EL101" s="151"/>
      <c r="EM101" s="151"/>
      <c r="EN101" s="151"/>
      <c r="EO101" s="151"/>
      <c r="EP101" s="151"/>
      <c r="EQ101" s="151"/>
      <c r="ER101" s="151"/>
      <c r="ES101" s="151"/>
      <c r="ET101" s="151"/>
      <c r="EU101" s="151"/>
      <c r="EV101" s="151"/>
      <c r="EW101" s="151"/>
      <c r="EX101" s="151"/>
      <c r="EY101" s="151"/>
      <c r="EZ101" s="151"/>
      <c r="FA101" s="151"/>
      <c r="FB101" s="151"/>
      <c r="FC101" s="151"/>
      <c r="FD101" s="151"/>
      <c r="FE101" s="151"/>
      <c r="FF101" s="151"/>
      <c r="FG101" s="151"/>
      <c r="FH101" s="151"/>
      <c r="FI101" s="151"/>
      <c r="FJ101" s="151"/>
      <c r="FK101" s="151"/>
      <c r="FL101" s="151"/>
      <c r="FM101" s="151"/>
      <c r="FN101" s="151"/>
      <c r="FO101" s="151"/>
      <c r="FP101" s="151"/>
      <c r="FQ101" s="151"/>
      <c r="FR101" s="151"/>
      <c r="FS101" s="151"/>
      <c r="FT101" s="151"/>
      <c r="FU101" s="151"/>
      <c r="FV101" s="151"/>
      <c r="FW101" s="151"/>
      <c r="FX101" s="151"/>
      <c r="FY101" s="151"/>
      <c r="FZ101" s="151"/>
      <c r="GA101" s="151"/>
      <c r="GB101" s="151"/>
      <c r="GC101" s="151"/>
      <c r="GD101" s="151"/>
      <c r="GE101" s="151"/>
      <c r="GF101" s="151"/>
      <c r="GG101" s="151"/>
      <c r="GH101" s="151"/>
      <c r="GI101" s="151"/>
      <c r="GJ101" s="151"/>
      <c r="GK101" s="151"/>
      <c r="GL101" s="151"/>
      <c r="GM101" s="151"/>
      <c r="GN101" s="151"/>
      <c r="GO101" s="151"/>
      <c r="GP101" s="151"/>
      <c r="GQ101" s="151"/>
      <c r="GR101" s="151"/>
      <c r="GS101" s="151"/>
      <c r="GT101" s="151"/>
      <c r="GU101" s="151"/>
      <c r="GV101" s="151"/>
      <c r="GW101" s="151"/>
      <c r="GX101" s="151"/>
      <c r="GY101" s="151"/>
      <c r="GZ101" s="151"/>
      <c r="HA101" s="151"/>
      <c r="HB101" s="151"/>
      <c r="HC101" s="151"/>
      <c r="HD101" s="151"/>
      <c r="HE101" s="151"/>
      <c r="HF101" s="151"/>
      <c r="HG101" s="151"/>
      <c r="HH101" s="151"/>
      <c r="HI101" s="151"/>
      <c r="HJ101" s="151"/>
      <c r="HK101" s="151"/>
      <c r="HL101" s="151"/>
      <c r="HM101" s="151"/>
      <c r="HN101" s="151"/>
      <c r="HO101" s="151"/>
      <c r="HP101" s="151"/>
      <c r="HQ101" s="151"/>
      <c r="HR101" s="151"/>
      <c r="HS101" s="151"/>
      <c r="HT101" s="151"/>
      <c r="HU101" s="151"/>
      <c r="HV101" s="151"/>
      <c r="HW101" s="151"/>
      <c r="HX101" s="151"/>
      <c r="HY101" s="151"/>
      <c r="HZ101" s="151"/>
      <c r="IA101" s="151"/>
      <c r="IB101" s="151"/>
      <c r="IC101" s="151"/>
      <c r="ID101" s="151"/>
      <c r="IE101" s="151"/>
      <c r="IF101" s="151"/>
      <c r="IG101" s="151"/>
      <c r="IH101" s="151"/>
      <c r="II101" s="151"/>
      <c r="IJ101" s="151"/>
      <c r="IK101" s="151"/>
      <c r="IL101" s="151"/>
      <c r="IM101" s="151"/>
      <c r="IN101" s="151"/>
      <c r="IO101" s="151"/>
      <c r="IP101" s="151"/>
      <c r="IQ101" s="151"/>
      <c r="IR101" s="151"/>
      <c r="IS101" s="151"/>
      <c r="IT101" s="151"/>
      <c r="IU101" s="151"/>
      <c r="IV101" s="151"/>
      <c r="IW101" s="151"/>
    </row>
    <row r="102" customFormat="false" ht="12.75" hidden="false" customHeight="false" outlineLevel="0" collapsed="false">
      <c r="A102" s="140"/>
      <c r="B102" s="147" t="s">
        <v>140</v>
      </c>
      <c r="C102" s="142"/>
      <c r="D102" s="148" t="n">
        <f aca="false">D101</f>
        <v>0</v>
      </c>
      <c r="E102" s="148" t="n">
        <f aca="false">+D102+E101</f>
        <v>0</v>
      </c>
      <c r="F102" s="148" t="n">
        <f aca="false">+E102+F101</f>
        <v>0</v>
      </c>
      <c r="G102" s="148" t="n">
        <f aca="false">+F102+G101</f>
        <v>0</v>
      </c>
      <c r="H102" s="148" t="n">
        <f aca="false">+G102+H101</f>
        <v>0</v>
      </c>
      <c r="I102" s="148" t="n">
        <f aca="false">+H102+I101</f>
        <v>0</v>
      </c>
      <c r="J102" s="148" t="n">
        <f aca="false">+I102+J101</f>
        <v>0</v>
      </c>
      <c r="K102" s="148" t="n">
        <f aca="false">+J102+K101</f>
        <v>0</v>
      </c>
      <c r="L102" s="148" t="n">
        <f aca="false">+K102+L101</f>
        <v>0</v>
      </c>
      <c r="M102" s="148" t="n">
        <f aca="false">+L102+M101</f>
        <v>0</v>
      </c>
      <c r="N102" s="148" t="n">
        <f aca="false">+M102+N101</f>
        <v>0</v>
      </c>
      <c r="O102" s="148" t="n">
        <f aca="false">+N102+O101</f>
        <v>0</v>
      </c>
      <c r="P102" s="148" t="n">
        <f aca="false">+O102+P101</f>
        <v>0</v>
      </c>
      <c r="Q102" s="148" t="n">
        <f aca="false">+P102+Q101</f>
        <v>0</v>
      </c>
      <c r="R102" s="148" t="n">
        <f aca="false">+Q102+R101</f>
        <v>0</v>
      </c>
      <c r="S102" s="148" t="n">
        <f aca="false">+R102+S101</f>
        <v>0</v>
      </c>
      <c r="T102" s="148" t="n">
        <f aca="false">+S102+T101</f>
        <v>0</v>
      </c>
      <c r="U102" s="148" t="n">
        <f aca="false">+T102+U101</f>
        <v>0</v>
      </c>
      <c r="V102" s="148" t="n">
        <f aca="false">+U102+V101</f>
        <v>0</v>
      </c>
      <c r="W102" s="148" t="n">
        <f aca="false">+V102+W101</f>
        <v>0.1</v>
      </c>
      <c r="X102" s="148" t="n">
        <f aca="false">+W102+X101</f>
        <v>0.1</v>
      </c>
      <c r="Y102" s="148" t="n">
        <f aca="false">+X102+Y101</f>
        <v>0.175</v>
      </c>
      <c r="Z102" s="148" t="n">
        <f aca="false">+Y102+Z101</f>
        <v>0.25</v>
      </c>
      <c r="AA102" s="148" t="n">
        <f aca="false">+Z102+AA101</f>
        <v>0.33</v>
      </c>
      <c r="AB102" s="148" t="n">
        <f aca="false">+AA102+AB101</f>
        <v>0.41</v>
      </c>
      <c r="AC102" s="148" t="n">
        <f aca="false">+AB102+AC101</f>
        <v>0.49</v>
      </c>
      <c r="AD102" s="148" t="n">
        <f aca="false">+AC102+AD101</f>
        <v>0.57</v>
      </c>
      <c r="AE102" s="148" t="n">
        <f aca="false">+AD102+AE101</f>
        <v>0.65</v>
      </c>
      <c r="AF102" s="148" t="n">
        <f aca="false">+AE102+AF101</f>
        <v>0.73</v>
      </c>
      <c r="AG102" s="149" t="n">
        <f aca="false">+AF102+AG101</f>
        <v>0.95</v>
      </c>
      <c r="AH102" s="148" t="n">
        <f aca="false">+AG102+AH101</f>
        <v>1</v>
      </c>
      <c r="AI102" s="148" t="n">
        <f aca="false">+AH102+AI101</f>
        <v>1</v>
      </c>
      <c r="AJ102" s="148" t="n">
        <f aca="false">+AI102+AJ101</f>
        <v>1</v>
      </c>
      <c r="AK102" s="148" t="n">
        <f aca="false">+AJ102+AK101</f>
        <v>1</v>
      </c>
      <c r="AL102" s="148" t="n">
        <f aca="false">+AK102+AL101</f>
        <v>1</v>
      </c>
      <c r="AM102" s="148" t="n">
        <f aca="false">+AL102+AM101</f>
        <v>1</v>
      </c>
      <c r="AN102" s="148" t="n">
        <f aca="false">+AM102+AN101</f>
        <v>1</v>
      </c>
      <c r="AO102" s="148" t="n">
        <f aca="false">+AN102+AO101</f>
        <v>1</v>
      </c>
      <c r="AP102" s="148" t="n">
        <f aca="false">+AO102+AP101</f>
        <v>1</v>
      </c>
      <c r="AQ102" s="148" t="n">
        <f aca="false">+AP102+AQ101</f>
        <v>1</v>
      </c>
      <c r="AR102" s="148" t="n">
        <f aca="false">+AQ102+AR101</f>
        <v>1</v>
      </c>
      <c r="AS102" s="148" t="n">
        <f aca="false">+AR102+AS101</f>
        <v>1</v>
      </c>
      <c r="AT102" s="148" t="n">
        <f aca="false">+AS102+AT101</f>
        <v>1</v>
      </c>
      <c r="AU102" s="148" t="n">
        <f aca="false">+AT102+AU101</f>
        <v>1</v>
      </c>
      <c r="AV102" s="148" t="n">
        <f aca="false">+AU102+AV101</f>
        <v>1</v>
      </c>
      <c r="AW102" s="148" t="n">
        <f aca="false">+AV102+AW101</f>
        <v>1</v>
      </c>
      <c r="AX102" s="148" t="n">
        <f aca="false">+AW102+AX101</f>
        <v>1</v>
      </c>
      <c r="AY102" s="148" t="n">
        <f aca="false">+AX102+AY101</f>
        <v>1</v>
      </c>
      <c r="AZ102" s="148" t="n">
        <f aca="false">+AY102+AZ101</f>
        <v>1</v>
      </c>
      <c r="BA102" s="148" t="n">
        <f aca="false">+AZ102+BA101</f>
        <v>1</v>
      </c>
      <c r="BB102" s="148" t="n">
        <f aca="false">+BA102+BB101</f>
        <v>1</v>
      </c>
      <c r="BC102" s="150"/>
      <c r="BD102" s="147"/>
      <c r="BE102" s="151"/>
      <c r="BF102" s="151"/>
      <c r="BG102" s="151"/>
      <c r="BH102" s="151"/>
      <c r="BI102" s="151"/>
      <c r="BJ102" s="151"/>
      <c r="BK102" s="151"/>
      <c r="BL102" s="151"/>
      <c r="BM102" s="151"/>
      <c r="BN102" s="151"/>
      <c r="BO102" s="151"/>
      <c r="BP102" s="151"/>
      <c r="BQ102" s="151"/>
      <c r="BR102" s="151"/>
      <c r="BS102" s="151"/>
      <c r="BT102" s="151"/>
      <c r="BU102" s="151"/>
      <c r="BV102" s="151"/>
      <c r="BW102" s="151"/>
      <c r="BX102" s="151"/>
      <c r="BY102" s="151"/>
      <c r="BZ102" s="151"/>
      <c r="CA102" s="151"/>
      <c r="CB102" s="151"/>
      <c r="CC102" s="151"/>
      <c r="CD102" s="151"/>
      <c r="CE102" s="151"/>
      <c r="CF102" s="151"/>
      <c r="CG102" s="151"/>
      <c r="CH102" s="151"/>
      <c r="CI102" s="151"/>
      <c r="CJ102" s="151"/>
      <c r="CK102" s="151"/>
      <c r="CL102" s="151"/>
      <c r="CM102" s="151"/>
      <c r="CN102" s="151"/>
      <c r="CO102" s="151"/>
      <c r="CP102" s="151"/>
      <c r="CQ102" s="151"/>
      <c r="CR102" s="151"/>
      <c r="CS102" s="151"/>
      <c r="CT102" s="151"/>
      <c r="CU102" s="151"/>
      <c r="CV102" s="151"/>
      <c r="CW102" s="151"/>
      <c r="CX102" s="151"/>
      <c r="CY102" s="151"/>
      <c r="CZ102" s="151"/>
      <c r="DA102" s="151"/>
      <c r="DB102" s="151"/>
      <c r="DC102" s="151"/>
      <c r="DD102" s="151"/>
      <c r="DE102" s="151"/>
      <c r="DF102" s="151"/>
      <c r="DG102" s="151"/>
      <c r="DH102" s="151"/>
      <c r="DI102" s="151"/>
      <c r="DJ102" s="151"/>
      <c r="DK102" s="151"/>
      <c r="DL102" s="151"/>
      <c r="DM102" s="151"/>
      <c r="DN102" s="151"/>
      <c r="DO102" s="151"/>
      <c r="DP102" s="151"/>
      <c r="DQ102" s="151"/>
      <c r="DR102" s="151"/>
      <c r="DS102" s="151"/>
      <c r="DT102" s="151"/>
      <c r="DU102" s="151"/>
      <c r="DV102" s="151"/>
      <c r="DW102" s="151"/>
      <c r="DX102" s="151"/>
      <c r="DY102" s="151"/>
      <c r="DZ102" s="151"/>
      <c r="EA102" s="151"/>
      <c r="EB102" s="151"/>
      <c r="EC102" s="151"/>
      <c r="ED102" s="151"/>
      <c r="EE102" s="151"/>
      <c r="EF102" s="151"/>
      <c r="EG102" s="151"/>
      <c r="EH102" s="151"/>
      <c r="EI102" s="151"/>
      <c r="EJ102" s="151"/>
      <c r="EK102" s="151"/>
      <c r="EL102" s="151"/>
      <c r="EM102" s="151"/>
      <c r="EN102" s="151"/>
      <c r="EO102" s="151"/>
      <c r="EP102" s="151"/>
      <c r="EQ102" s="151"/>
      <c r="ER102" s="151"/>
      <c r="ES102" s="151"/>
      <c r="ET102" s="151"/>
      <c r="EU102" s="151"/>
      <c r="EV102" s="151"/>
      <c r="EW102" s="151"/>
      <c r="EX102" s="151"/>
      <c r="EY102" s="151"/>
      <c r="EZ102" s="151"/>
      <c r="FA102" s="151"/>
      <c r="FB102" s="151"/>
      <c r="FC102" s="151"/>
      <c r="FD102" s="151"/>
      <c r="FE102" s="151"/>
      <c r="FF102" s="151"/>
      <c r="FG102" s="151"/>
      <c r="FH102" s="151"/>
      <c r="FI102" s="151"/>
      <c r="FJ102" s="151"/>
      <c r="FK102" s="151"/>
      <c r="FL102" s="151"/>
      <c r="FM102" s="151"/>
      <c r="FN102" s="151"/>
      <c r="FO102" s="151"/>
      <c r="FP102" s="151"/>
      <c r="FQ102" s="151"/>
      <c r="FR102" s="151"/>
      <c r="FS102" s="151"/>
      <c r="FT102" s="151"/>
      <c r="FU102" s="151"/>
      <c r="FV102" s="151"/>
      <c r="FW102" s="151"/>
      <c r="FX102" s="151"/>
      <c r="FY102" s="151"/>
      <c r="FZ102" s="151"/>
      <c r="GA102" s="151"/>
      <c r="GB102" s="151"/>
      <c r="GC102" s="151"/>
      <c r="GD102" s="151"/>
      <c r="GE102" s="151"/>
      <c r="GF102" s="151"/>
      <c r="GG102" s="151"/>
      <c r="GH102" s="151"/>
      <c r="GI102" s="151"/>
      <c r="GJ102" s="151"/>
      <c r="GK102" s="151"/>
      <c r="GL102" s="151"/>
      <c r="GM102" s="151"/>
      <c r="GN102" s="151"/>
      <c r="GO102" s="151"/>
      <c r="GP102" s="151"/>
      <c r="GQ102" s="151"/>
      <c r="GR102" s="151"/>
      <c r="GS102" s="151"/>
      <c r="GT102" s="151"/>
      <c r="GU102" s="151"/>
      <c r="GV102" s="151"/>
      <c r="GW102" s="151"/>
      <c r="GX102" s="151"/>
      <c r="GY102" s="151"/>
      <c r="GZ102" s="151"/>
      <c r="HA102" s="151"/>
      <c r="HB102" s="151"/>
      <c r="HC102" s="151"/>
      <c r="HD102" s="151"/>
      <c r="HE102" s="151"/>
      <c r="HF102" s="151"/>
      <c r="HG102" s="151"/>
      <c r="HH102" s="151"/>
      <c r="HI102" s="151"/>
      <c r="HJ102" s="151"/>
      <c r="HK102" s="151"/>
      <c r="HL102" s="151"/>
      <c r="HM102" s="151"/>
      <c r="HN102" s="151"/>
      <c r="HO102" s="151"/>
      <c r="HP102" s="151"/>
      <c r="HQ102" s="151"/>
      <c r="HR102" s="151"/>
      <c r="HS102" s="151"/>
      <c r="HT102" s="151"/>
      <c r="HU102" s="151"/>
      <c r="HV102" s="151"/>
      <c r="HW102" s="151"/>
      <c r="HX102" s="151"/>
      <c r="HY102" s="151"/>
      <c r="HZ102" s="151"/>
      <c r="IA102" s="151"/>
      <c r="IB102" s="151"/>
      <c r="IC102" s="151"/>
      <c r="ID102" s="151"/>
      <c r="IE102" s="151"/>
      <c r="IF102" s="151"/>
      <c r="IG102" s="151"/>
      <c r="IH102" s="151"/>
      <c r="II102" s="151"/>
      <c r="IJ102" s="151"/>
      <c r="IK102" s="151"/>
      <c r="IL102" s="151"/>
      <c r="IM102" s="151"/>
      <c r="IN102" s="151"/>
      <c r="IO102" s="151"/>
      <c r="IP102" s="151"/>
      <c r="IQ102" s="151"/>
      <c r="IR102" s="151"/>
      <c r="IS102" s="151"/>
      <c r="IT102" s="151"/>
      <c r="IU102" s="151"/>
      <c r="IV102" s="151"/>
      <c r="IW102" s="151"/>
    </row>
    <row r="103" customFormat="false" ht="12.75" hidden="false" customHeight="false" outlineLevel="0" collapsed="false">
      <c r="A103" s="140"/>
      <c r="B103" s="147" t="s">
        <v>141</v>
      </c>
      <c r="C103" s="142"/>
      <c r="D103" s="148" t="n">
        <v>0</v>
      </c>
      <c r="E103" s="148" t="n">
        <v>0</v>
      </c>
      <c r="F103" s="148" t="n">
        <v>0</v>
      </c>
      <c r="G103" s="148" t="n">
        <v>0</v>
      </c>
      <c r="H103" s="148" t="n">
        <v>0</v>
      </c>
      <c r="I103" s="148" t="n">
        <v>0</v>
      </c>
      <c r="J103" s="148" t="n">
        <v>0</v>
      </c>
      <c r="K103" s="148" t="n">
        <v>0</v>
      </c>
      <c r="L103" s="148" t="n">
        <v>0</v>
      </c>
      <c r="M103" s="148" t="n">
        <v>0</v>
      </c>
      <c r="N103" s="148" t="n">
        <v>0</v>
      </c>
      <c r="O103" s="148" t="n">
        <v>0</v>
      </c>
      <c r="P103" s="148" t="n">
        <v>0</v>
      </c>
      <c r="Q103" s="148" t="n">
        <v>0</v>
      </c>
      <c r="R103" s="148" t="n">
        <v>0</v>
      </c>
      <c r="S103" s="148" t="n">
        <v>0</v>
      </c>
      <c r="T103" s="148" t="n">
        <v>0</v>
      </c>
      <c r="U103" s="148" t="n">
        <v>0</v>
      </c>
      <c r="V103" s="148" t="n">
        <v>0</v>
      </c>
      <c r="W103" s="148" t="n">
        <f aca="false">W104-V104</f>
        <v>0.13</v>
      </c>
      <c r="X103" s="148" t="n">
        <f aca="false">X104-W104</f>
        <v>0.02</v>
      </c>
      <c r="Y103" s="148" t="n">
        <f aca="false">Y104-X104</f>
        <v>0.02</v>
      </c>
      <c r="Z103" s="148" t="n">
        <f aca="false">Z104-Y104</f>
        <v>0.03</v>
      </c>
      <c r="AA103" s="148" t="n">
        <f aca="false">AA104-Z104</f>
        <v>0.03</v>
      </c>
      <c r="AB103" s="148" t="n">
        <f aca="false">AB104-AA104</f>
        <v>0.03</v>
      </c>
      <c r="AC103" s="148" t="n">
        <f aca="false">AC104-AB104</f>
        <v>0.03</v>
      </c>
      <c r="AD103" s="148" t="n">
        <f aca="false">AD104-AC104</f>
        <v>0.03</v>
      </c>
      <c r="AE103" s="148" t="n">
        <f aca="false">AE104-AD104</f>
        <v>0.03</v>
      </c>
      <c r="AF103" s="148" t="n">
        <f aca="false">AF104-AE104</f>
        <v>0.02</v>
      </c>
      <c r="AG103" s="149" t="n">
        <f aca="false">AG104-AF104</f>
        <v>0.03</v>
      </c>
      <c r="AH103" s="148" t="n">
        <f aca="false">AH104-AG104</f>
        <v>0.6</v>
      </c>
      <c r="AI103" s="148" t="n">
        <f aca="false">AI104-AH104</f>
        <v>0</v>
      </c>
      <c r="AJ103" s="148" t="n">
        <f aca="false">AJ104-AI104</f>
        <v>0</v>
      </c>
      <c r="AK103" s="148" t="n">
        <f aca="false">AK104-AJ104</f>
        <v>0</v>
      </c>
      <c r="AL103" s="148" t="n">
        <f aca="false">AL104-AK104</f>
        <v>0</v>
      </c>
      <c r="AM103" s="148" t="n">
        <f aca="false">AM104-AL104</f>
        <v>0</v>
      </c>
      <c r="AN103" s="148" t="n">
        <f aca="false">AN104-AM104</f>
        <v>0</v>
      </c>
      <c r="AO103" s="148" t="n">
        <f aca="false">AO104-AN104</f>
        <v>0</v>
      </c>
      <c r="AP103" s="148" t="n">
        <f aca="false">AP104-AO104</f>
        <v>0</v>
      </c>
      <c r="AQ103" s="148" t="n">
        <f aca="false">AQ104-AP104</f>
        <v>0</v>
      </c>
      <c r="AR103" s="148" t="n">
        <f aca="false">AR104-AQ104</f>
        <v>0</v>
      </c>
      <c r="AS103" s="148" t="n">
        <f aca="false">AS104-AR104</f>
        <v>0</v>
      </c>
      <c r="AT103" s="148" t="n">
        <f aca="false">AT104-AS104</f>
        <v>0</v>
      </c>
      <c r="AU103" s="148" t="n">
        <f aca="false">AU104-AT104</f>
        <v>0</v>
      </c>
      <c r="AV103" s="148" t="n">
        <f aca="false">AV104-AU104</f>
        <v>0</v>
      </c>
      <c r="AW103" s="148" t="n">
        <f aca="false">AW104-AV104</f>
        <v>0</v>
      </c>
      <c r="AX103" s="148" t="n">
        <f aca="false">AX104-AW104</f>
        <v>0</v>
      </c>
      <c r="AY103" s="148" t="n">
        <f aca="false">AY104-AX104</f>
        <v>0</v>
      </c>
      <c r="AZ103" s="148" t="n">
        <f aca="false">AZ104-AY104</f>
        <v>0</v>
      </c>
      <c r="BA103" s="148" t="n">
        <f aca="false">BA104-AZ104</f>
        <v>0</v>
      </c>
      <c r="BB103" s="148" t="n">
        <f aca="false">BB104-BA104</f>
        <v>0</v>
      </c>
      <c r="BC103" s="150" t="n">
        <f aca="false">SUM(D103:BB103)</f>
        <v>1</v>
      </c>
      <c r="BD103" s="147"/>
      <c r="BE103" s="151"/>
      <c r="BF103" s="151"/>
      <c r="BG103" s="151"/>
      <c r="BH103" s="151"/>
      <c r="BI103" s="151"/>
      <c r="BJ103" s="151"/>
      <c r="BK103" s="151"/>
      <c r="BL103" s="151"/>
      <c r="BM103" s="151"/>
      <c r="BN103" s="151"/>
      <c r="BO103" s="151"/>
      <c r="BP103" s="151"/>
      <c r="BQ103" s="151"/>
      <c r="BR103" s="151"/>
      <c r="BS103" s="151"/>
      <c r="BT103" s="151"/>
      <c r="BU103" s="151"/>
      <c r="BV103" s="151"/>
      <c r="BW103" s="151"/>
      <c r="BX103" s="151"/>
      <c r="BY103" s="151"/>
      <c r="BZ103" s="151"/>
      <c r="CA103" s="151"/>
      <c r="CB103" s="151"/>
      <c r="CC103" s="151"/>
      <c r="CD103" s="151"/>
      <c r="CE103" s="151"/>
      <c r="CF103" s="151"/>
      <c r="CG103" s="151"/>
      <c r="CH103" s="151"/>
      <c r="CI103" s="151"/>
      <c r="CJ103" s="151"/>
      <c r="CK103" s="151"/>
      <c r="CL103" s="151"/>
      <c r="CM103" s="151"/>
      <c r="CN103" s="151"/>
      <c r="CO103" s="151"/>
      <c r="CP103" s="151"/>
      <c r="CQ103" s="151"/>
      <c r="CR103" s="151"/>
      <c r="CS103" s="151"/>
      <c r="CT103" s="151"/>
      <c r="CU103" s="151"/>
      <c r="CV103" s="151"/>
      <c r="CW103" s="151"/>
      <c r="CX103" s="151"/>
      <c r="CY103" s="151"/>
      <c r="CZ103" s="151"/>
      <c r="DA103" s="151"/>
      <c r="DB103" s="151"/>
      <c r="DC103" s="151"/>
      <c r="DD103" s="151"/>
      <c r="DE103" s="151"/>
      <c r="DF103" s="151"/>
      <c r="DG103" s="151"/>
      <c r="DH103" s="151"/>
      <c r="DI103" s="151"/>
      <c r="DJ103" s="151"/>
      <c r="DK103" s="151"/>
      <c r="DL103" s="151"/>
      <c r="DM103" s="151"/>
      <c r="DN103" s="151"/>
      <c r="DO103" s="151"/>
      <c r="DP103" s="151"/>
      <c r="DQ103" s="151"/>
      <c r="DR103" s="151"/>
      <c r="DS103" s="151"/>
      <c r="DT103" s="151"/>
      <c r="DU103" s="151"/>
      <c r="DV103" s="151"/>
      <c r="DW103" s="151"/>
      <c r="DX103" s="151"/>
      <c r="DY103" s="151"/>
      <c r="DZ103" s="151"/>
      <c r="EA103" s="151"/>
      <c r="EB103" s="151"/>
      <c r="EC103" s="151"/>
      <c r="ED103" s="151"/>
      <c r="EE103" s="151"/>
      <c r="EF103" s="151"/>
      <c r="EG103" s="151"/>
      <c r="EH103" s="151"/>
      <c r="EI103" s="151"/>
      <c r="EJ103" s="151"/>
      <c r="EK103" s="151"/>
      <c r="EL103" s="151"/>
      <c r="EM103" s="151"/>
      <c r="EN103" s="151"/>
      <c r="EO103" s="151"/>
      <c r="EP103" s="151"/>
      <c r="EQ103" s="151"/>
      <c r="ER103" s="151"/>
      <c r="ES103" s="151"/>
      <c r="ET103" s="151"/>
      <c r="EU103" s="151"/>
      <c r="EV103" s="151"/>
      <c r="EW103" s="151"/>
      <c r="EX103" s="151"/>
      <c r="EY103" s="151"/>
      <c r="EZ103" s="151"/>
      <c r="FA103" s="151"/>
      <c r="FB103" s="151"/>
      <c r="FC103" s="151"/>
      <c r="FD103" s="151"/>
      <c r="FE103" s="151"/>
      <c r="FF103" s="151"/>
      <c r="FG103" s="151"/>
      <c r="FH103" s="151"/>
      <c r="FI103" s="151"/>
      <c r="FJ103" s="151"/>
      <c r="FK103" s="151"/>
      <c r="FL103" s="151"/>
      <c r="FM103" s="151"/>
      <c r="FN103" s="151"/>
      <c r="FO103" s="151"/>
      <c r="FP103" s="151"/>
      <c r="FQ103" s="151"/>
      <c r="FR103" s="151"/>
      <c r="FS103" s="151"/>
      <c r="FT103" s="151"/>
      <c r="FU103" s="151"/>
      <c r="FV103" s="151"/>
      <c r="FW103" s="151"/>
      <c r="FX103" s="151"/>
      <c r="FY103" s="151"/>
      <c r="FZ103" s="151"/>
      <c r="GA103" s="151"/>
      <c r="GB103" s="151"/>
      <c r="GC103" s="151"/>
      <c r="GD103" s="151"/>
      <c r="GE103" s="151"/>
      <c r="GF103" s="151"/>
      <c r="GG103" s="151"/>
      <c r="GH103" s="151"/>
      <c r="GI103" s="151"/>
      <c r="GJ103" s="151"/>
      <c r="GK103" s="151"/>
      <c r="GL103" s="151"/>
      <c r="GM103" s="151"/>
      <c r="GN103" s="151"/>
      <c r="GO103" s="151"/>
      <c r="GP103" s="151"/>
      <c r="GQ103" s="151"/>
      <c r="GR103" s="151"/>
      <c r="GS103" s="151"/>
      <c r="GT103" s="151"/>
      <c r="GU103" s="151"/>
      <c r="GV103" s="151"/>
      <c r="GW103" s="151"/>
      <c r="GX103" s="151"/>
      <c r="GY103" s="151"/>
      <c r="GZ103" s="151"/>
      <c r="HA103" s="151"/>
      <c r="HB103" s="151"/>
      <c r="HC103" s="151"/>
      <c r="HD103" s="151"/>
      <c r="HE103" s="151"/>
      <c r="HF103" s="151"/>
      <c r="HG103" s="151"/>
      <c r="HH103" s="151"/>
      <c r="HI103" s="151"/>
      <c r="HJ103" s="151"/>
      <c r="HK103" s="151"/>
      <c r="HL103" s="151"/>
      <c r="HM103" s="151"/>
      <c r="HN103" s="151"/>
      <c r="HO103" s="151"/>
      <c r="HP103" s="151"/>
      <c r="HQ103" s="151"/>
      <c r="HR103" s="151"/>
      <c r="HS103" s="151"/>
      <c r="HT103" s="151"/>
      <c r="HU103" s="151"/>
      <c r="HV103" s="151"/>
      <c r="HW103" s="151"/>
      <c r="HX103" s="151"/>
      <c r="HY103" s="151"/>
      <c r="HZ103" s="151"/>
      <c r="IA103" s="151"/>
      <c r="IB103" s="151"/>
      <c r="IC103" s="151"/>
      <c r="ID103" s="151"/>
      <c r="IE103" s="151"/>
      <c r="IF103" s="151"/>
      <c r="IG103" s="151"/>
      <c r="IH103" s="151"/>
      <c r="II103" s="151"/>
      <c r="IJ103" s="151"/>
      <c r="IK103" s="151"/>
      <c r="IL103" s="151"/>
      <c r="IM103" s="151"/>
      <c r="IN103" s="151"/>
      <c r="IO103" s="151"/>
      <c r="IP103" s="151"/>
      <c r="IQ103" s="151"/>
      <c r="IR103" s="151"/>
      <c r="IS103" s="151"/>
      <c r="IT103" s="151"/>
      <c r="IU103" s="151"/>
      <c r="IV103" s="151"/>
      <c r="IW103" s="151"/>
    </row>
    <row r="104" customFormat="false" ht="12.75" hidden="false" customHeight="false" outlineLevel="0" collapsed="false">
      <c r="A104" s="140"/>
      <c r="B104" s="147" t="s">
        <v>142</v>
      </c>
      <c r="C104" s="142"/>
      <c r="D104" s="148" t="n">
        <f aca="false">D103</f>
        <v>0</v>
      </c>
      <c r="E104" s="148" t="n">
        <f aca="false">+D104+E103</f>
        <v>0</v>
      </c>
      <c r="F104" s="148" t="n">
        <f aca="false">+E104+F103</f>
        <v>0</v>
      </c>
      <c r="G104" s="148" t="n">
        <f aca="false">+F104+G103</f>
        <v>0</v>
      </c>
      <c r="H104" s="148" t="n">
        <f aca="false">+G104+H103</f>
        <v>0</v>
      </c>
      <c r="I104" s="148" t="n">
        <f aca="false">+H104+I103</f>
        <v>0</v>
      </c>
      <c r="J104" s="148" t="n">
        <f aca="false">+I104+J103</f>
        <v>0</v>
      </c>
      <c r="K104" s="148" t="n">
        <f aca="false">+J104+K103</f>
        <v>0</v>
      </c>
      <c r="L104" s="148" t="n">
        <f aca="false">+K104+L103</f>
        <v>0</v>
      </c>
      <c r="M104" s="148" t="n">
        <f aca="false">+L104+M103</f>
        <v>0</v>
      </c>
      <c r="N104" s="148" t="n">
        <f aca="false">+M104+N103</f>
        <v>0</v>
      </c>
      <c r="O104" s="148" t="n">
        <f aca="false">+N104+O103</f>
        <v>0</v>
      </c>
      <c r="P104" s="148" t="n">
        <f aca="false">+O104+P103</f>
        <v>0</v>
      </c>
      <c r="Q104" s="148" t="n">
        <f aca="false">+P104+Q103</f>
        <v>0</v>
      </c>
      <c r="R104" s="148" t="n">
        <f aca="false">+Q104+R103</f>
        <v>0</v>
      </c>
      <c r="S104" s="148" t="n">
        <f aca="false">+R104+S103</f>
        <v>0</v>
      </c>
      <c r="T104" s="148" t="n">
        <f aca="false">+S104+T103</f>
        <v>0</v>
      </c>
      <c r="U104" s="148" t="n">
        <f aca="false">+T104+U103</f>
        <v>0</v>
      </c>
      <c r="V104" s="148" t="n">
        <f aca="false">+U104+V103</f>
        <v>0</v>
      </c>
      <c r="W104" s="148" t="n">
        <v>0.13</v>
      </c>
      <c r="X104" s="148" t="n">
        <v>0.15</v>
      </c>
      <c r="Y104" s="148" t="n">
        <v>0.17</v>
      </c>
      <c r="Z104" s="148" t="n">
        <v>0.2</v>
      </c>
      <c r="AA104" s="148" t="n">
        <v>0.23</v>
      </c>
      <c r="AB104" s="148" t="n">
        <v>0.26</v>
      </c>
      <c r="AC104" s="148" t="n">
        <v>0.29</v>
      </c>
      <c r="AD104" s="148" t="n">
        <v>0.32</v>
      </c>
      <c r="AE104" s="148" t="n">
        <v>0.35</v>
      </c>
      <c r="AF104" s="148" t="n">
        <v>0.37</v>
      </c>
      <c r="AG104" s="149" t="n">
        <v>0.4</v>
      </c>
      <c r="AH104" s="148" t="n">
        <v>1</v>
      </c>
      <c r="AI104" s="148" t="n">
        <v>1</v>
      </c>
      <c r="AJ104" s="148" t="n">
        <v>1</v>
      </c>
      <c r="AK104" s="148" t="n">
        <v>1</v>
      </c>
      <c r="AL104" s="148" t="n">
        <v>1</v>
      </c>
      <c r="AM104" s="148" t="n">
        <v>1</v>
      </c>
      <c r="AN104" s="148" t="n">
        <v>1</v>
      </c>
      <c r="AO104" s="148" t="n">
        <v>1</v>
      </c>
      <c r="AP104" s="148" t="n">
        <v>1</v>
      </c>
      <c r="AQ104" s="148" t="n">
        <v>1</v>
      </c>
      <c r="AR104" s="148" t="n">
        <v>1</v>
      </c>
      <c r="AS104" s="148" t="n">
        <v>1</v>
      </c>
      <c r="AT104" s="148" t="n">
        <v>1</v>
      </c>
      <c r="AU104" s="148" t="n">
        <v>1</v>
      </c>
      <c r="AV104" s="148" t="n">
        <v>1</v>
      </c>
      <c r="AW104" s="148" t="n">
        <v>1</v>
      </c>
      <c r="AX104" s="148" t="n">
        <v>1</v>
      </c>
      <c r="AY104" s="148" t="n">
        <v>1</v>
      </c>
      <c r="AZ104" s="148" t="n">
        <v>1</v>
      </c>
      <c r="BA104" s="148" t="n">
        <v>1</v>
      </c>
      <c r="BB104" s="148" t="n">
        <v>1</v>
      </c>
      <c r="BC104" s="150"/>
      <c r="BD104" s="147"/>
      <c r="BE104" s="151"/>
      <c r="BF104" s="151"/>
      <c r="BG104" s="151"/>
      <c r="BH104" s="151"/>
      <c r="BI104" s="151"/>
      <c r="BJ104" s="151"/>
      <c r="BK104" s="151"/>
      <c r="BL104" s="151"/>
      <c r="BM104" s="151"/>
      <c r="BN104" s="151"/>
      <c r="BO104" s="151"/>
      <c r="BP104" s="151"/>
      <c r="BQ104" s="151"/>
      <c r="BR104" s="151"/>
      <c r="BS104" s="151"/>
      <c r="BT104" s="151"/>
      <c r="BU104" s="151"/>
      <c r="BV104" s="151"/>
      <c r="BW104" s="151"/>
      <c r="BX104" s="151"/>
      <c r="BY104" s="151"/>
      <c r="BZ104" s="151"/>
      <c r="CA104" s="151"/>
      <c r="CB104" s="151"/>
      <c r="CC104" s="151"/>
      <c r="CD104" s="151"/>
      <c r="CE104" s="151"/>
      <c r="CF104" s="151"/>
      <c r="CG104" s="151"/>
      <c r="CH104" s="151"/>
      <c r="CI104" s="151"/>
      <c r="CJ104" s="151"/>
      <c r="CK104" s="151"/>
      <c r="CL104" s="151"/>
      <c r="CM104" s="151"/>
      <c r="CN104" s="151"/>
      <c r="CO104" s="151"/>
      <c r="CP104" s="151"/>
      <c r="CQ104" s="151"/>
      <c r="CR104" s="151"/>
      <c r="CS104" s="151"/>
      <c r="CT104" s="151"/>
      <c r="CU104" s="151"/>
      <c r="CV104" s="151"/>
      <c r="CW104" s="151"/>
      <c r="CX104" s="151"/>
      <c r="CY104" s="151"/>
      <c r="CZ104" s="151"/>
      <c r="DA104" s="151"/>
      <c r="DB104" s="151"/>
      <c r="DC104" s="151"/>
      <c r="DD104" s="151"/>
      <c r="DE104" s="151"/>
      <c r="DF104" s="151"/>
      <c r="DG104" s="151"/>
      <c r="DH104" s="151"/>
      <c r="DI104" s="151"/>
      <c r="DJ104" s="151"/>
      <c r="DK104" s="151"/>
      <c r="DL104" s="151"/>
      <c r="DM104" s="151"/>
      <c r="DN104" s="151"/>
      <c r="DO104" s="151"/>
      <c r="DP104" s="151"/>
      <c r="DQ104" s="151"/>
      <c r="DR104" s="151"/>
      <c r="DS104" s="151"/>
      <c r="DT104" s="151"/>
      <c r="DU104" s="151"/>
      <c r="DV104" s="151"/>
      <c r="DW104" s="151"/>
      <c r="DX104" s="151"/>
      <c r="DY104" s="151"/>
      <c r="DZ104" s="151"/>
      <c r="EA104" s="151"/>
      <c r="EB104" s="151"/>
      <c r="EC104" s="151"/>
      <c r="ED104" s="151"/>
      <c r="EE104" s="151"/>
      <c r="EF104" s="151"/>
      <c r="EG104" s="151"/>
      <c r="EH104" s="151"/>
      <c r="EI104" s="151"/>
      <c r="EJ104" s="151"/>
      <c r="EK104" s="151"/>
      <c r="EL104" s="151"/>
      <c r="EM104" s="151"/>
      <c r="EN104" s="151"/>
      <c r="EO104" s="151"/>
      <c r="EP104" s="151"/>
      <c r="EQ104" s="151"/>
      <c r="ER104" s="151"/>
      <c r="ES104" s="151"/>
      <c r="ET104" s="151"/>
      <c r="EU104" s="151"/>
      <c r="EV104" s="151"/>
      <c r="EW104" s="151"/>
      <c r="EX104" s="151"/>
      <c r="EY104" s="151"/>
      <c r="EZ104" s="151"/>
      <c r="FA104" s="151"/>
      <c r="FB104" s="151"/>
      <c r="FC104" s="151"/>
      <c r="FD104" s="151"/>
      <c r="FE104" s="151"/>
      <c r="FF104" s="151"/>
      <c r="FG104" s="151"/>
      <c r="FH104" s="151"/>
      <c r="FI104" s="151"/>
      <c r="FJ104" s="151"/>
      <c r="FK104" s="151"/>
      <c r="FL104" s="151"/>
      <c r="FM104" s="151"/>
      <c r="FN104" s="151"/>
      <c r="FO104" s="151"/>
      <c r="FP104" s="151"/>
      <c r="FQ104" s="151"/>
      <c r="FR104" s="151"/>
      <c r="FS104" s="151"/>
      <c r="FT104" s="151"/>
      <c r="FU104" s="151"/>
      <c r="FV104" s="151"/>
      <c r="FW104" s="151"/>
      <c r="FX104" s="151"/>
      <c r="FY104" s="151"/>
      <c r="FZ104" s="151"/>
      <c r="GA104" s="151"/>
      <c r="GB104" s="151"/>
      <c r="GC104" s="151"/>
      <c r="GD104" s="151"/>
      <c r="GE104" s="151"/>
      <c r="GF104" s="151"/>
      <c r="GG104" s="151"/>
      <c r="GH104" s="151"/>
      <c r="GI104" s="151"/>
      <c r="GJ104" s="151"/>
      <c r="GK104" s="151"/>
      <c r="GL104" s="151"/>
      <c r="GM104" s="151"/>
      <c r="GN104" s="151"/>
      <c r="GO104" s="151"/>
      <c r="GP104" s="151"/>
      <c r="GQ104" s="151"/>
      <c r="GR104" s="151"/>
      <c r="GS104" s="151"/>
      <c r="GT104" s="151"/>
      <c r="GU104" s="151"/>
      <c r="GV104" s="151"/>
      <c r="GW104" s="151"/>
      <c r="GX104" s="151"/>
      <c r="GY104" s="151"/>
      <c r="GZ104" s="151"/>
      <c r="HA104" s="151"/>
      <c r="HB104" s="151"/>
      <c r="HC104" s="151"/>
      <c r="HD104" s="151"/>
      <c r="HE104" s="151"/>
      <c r="HF104" s="151"/>
      <c r="HG104" s="151"/>
      <c r="HH104" s="151"/>
      <c r="HI104" s="151"/>
      <c r="HJ104" s="151"/>
      <c r="HK104" s="151"/>
      <c r="HL104" s="151"/>
      <c r="HM104" s="151"/>
      <c r="HN104" s="151"/>
      <c r="HO104" s="151"/>
      <c r="HP104" s="151"/>
      <c r="HQ104" s="151"/>
      <c r="HR104" s="151"/>
      <c r="HS104" s="151"/>
      <c r="HT104" s="151"/>
      <c r="HU104" s="151"/>
      <c r="HV104" s="151"/>
      <c r="HW104" s="151"/>
      <c r="HX104" s="151"/>
      <c r="HY104" s="151"/>
      <c r="HZ104" s="151"/>
      <c r="IA104" s="151"/>
      <c r="IB104" s="151"/>
      <c r="IC104" s="151"/>
      <c r="ID104" s="151"/>
      <c r="IE104" s="151"/>
      <c r="IF104" s="151"/>
      <c r="IG104" s="151"/>
      <c r="IH104" s="151"/>
      <c r="II104" s="151"/>
      <c r="IJ104" s="151"/>
      <c r="IK104" s="151"/>
      <c r="IL104" s="151"/>
      <c r="IM104" s="151"/>
      <c r="IN104" s="151"/>
      <c r="IO104" s="151"/>
      <c r="IP104" s="151"/>
      <c r="IQ104" s="151"/>
      <c r="IR104" s="151"/>
      <c r="IS104" s="151"/>
      <c r="IT104" s="151"/>
      <c r="IU104" s="151"/>
      <c r="IV104" s="151"/>
      <c r="IW104" s="151"/>
    </row>
    <row r="105" customFormat="false" ht="12.75" hidden="false" customHeight="false" outlineLevel="0" collapsed="false">
      <c r="A105" s="140"/>
      <c r="B105" s="165"/>
      <c r="C105" s="142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7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166"/>
      <c r="AZ105" s="166"/>
      <c r="BA105" s="166"/>
      <c r="BB105" s="166"/>
      <c r="BC105" s="168"/>
      <c r="BD105" s="165"/>
      <c r="BE105" s="169"/>
      <c r="BF105" s="169"/>
      <c r="BG105" s="169"/>
      <c r="BH105" s="169"/>
      <c r="BI105" s="169"/>
      <c r="BJ105" s="169"/>
      <c r="BK105" s="169"/>
      <c r="BL105" s="169"/>
      <c r="BM105" s="169"/>
      <c r="BN105" s="169"/>
      <c r="BO105" s="169"/>
      <c r="BP105" s="169"/>
      <c r="BQ105" s="169"/>
      <c r="BR105" s="169"/>
      <c r="BS105" s="169"/>
      <c r="BT105" s="169"/>
      <c r="BU105" s="169"/>
      <c r="BV105" s="169"/>
      <c r="BW105" s="169"/>
      <c r="BX105" s="169"/>
      <c r="BY105" s="169"/>
      <c r="BZ105" s="169"/>
      <c r="CA105" s="169"/>
      <c r="CB105" s="169"/>
      <c r="CC105" s="169"/>
      <c r="CD105" s="169"/>
      <c r="CE105" s="169"/>
      <c r="CF105" s="169"/>
      <c r="CG105" s="169"/>
      <c r="CH105" s="169"/>
      <c r="CI105" s="169"/>
      <c r="CJ105" s="169"/>
      <c r="CK105" s="169"/>
      <c r="CL105" s="169"/>
      <c r="CM105" s="169"/>
      <c r="CN105" s="169"/>
      <c r="CO105" s="169"/>
      <c r="CP105" s="169"/>
      <c r="CQ105" s="169"/>
      <c r="CR105" s="169"/>
      <c r="CS105" s="169"/>
      <c r="CT105" s="169"/>
      <c r="CU105" s="169"/>
      <c r="CV105" s="169"/>
      <c r="CW105" s="169"/>
      <c r="CX105" s="169"/>
      <c r="CY105" s="169"/>
      <c r="CZ105" s="169"/>
      <c r="DA105" s="169"/>
      <c r="DB105" s="169"/>
      <c r="DC105" s="169"/>
      <c r="DD105" s="169"/>
      <c r="DE105" s="169"/>
      <c r="DF105" s="169"/>
      <c r="DG105" s="169"/>
      <c r="DH105" s="169"/>
      <c r="DI105" s="169"/>
      <c r="DJ105" s="169"/>
      <c r="DK105" s="169"/>
      <c r="DL105" s="169"/>
      <c r="DM105" s="169"/>
      <c r="DN105" s="169"/>
      <c r="DO105" s="169"/>
      <c r="DP105" s="169"/>
      <c r="DQ105" s="169"/>
      <c r="DR105" s="169"/>
      <c r="DS105" s="169"/>
      <c r="DT105" s="169"/>
      <c r="DU105" s="169"/>
      <c r="DV105" s="169"/>
      <c r="DW105" s="169"/>
      <c r="DX105" s="169"/>
      <c r="DY105" s="169"/>
      <c r="DZ105" s="169"/>
      <c r="EA105" s="169"/>
      <c r="EB105" s="169"/>
      <c r="EC105" s="169"/>
      <c r="ED105" s="169"/>
      <c r="EE105" s="169"/>
      <c r="EF105" s="169"/>
      <c r="EG105" s="169"/>
      <c r="EH105" s="169"/>
      <c r="EI105" s="169"/>
      <c r="EJ105" s="169"/>
      <c r="EK105" s="169"/>
      <c r="EL105" s="169"/>
      <c r="EM105" s="169"/>
      <c r="EN105" s="169"/>
      <c r="EO105" s="169"/>
      <c r="EP105" s="169"/>
      <c r="EQ105" s="169"/>
      <c r="ER105" s="169"/>
      <c r="ES105" s="169"/>
      <c r="ET105" s="169"/>
      <c r="EU105" s="169"/>
      <c r="EV105" s="169"/>
      <c r="EW105" s="169"/>
      <c r="EX105" s="169"/>
      <c r="EY105" s="169"/>
      <c r="EZ105" s="169"/>
      <c r="FA105" s="169"/>
      <c r="FB105" s="169"/>
      <c r="FC105" s="169"/>
      <c r="FD105" s="169"/>
      <c r="FE105" s="169"/>
      <c r="FF105" s="169"/>
      <c r="FG105" s="169"/>
      <c r="FH105" s="169"/>
      <c r="FI105" s="169"/>
      <c r="FJ105" s="169"/>
      <c r="FK105" s="169"/>
      <c r="FL105" s="169"/>
      <c r="FM105" s="169"/>
      <c r="FN105" s="169"/>
      <c r="FO105" s="169"/>
      <c r="FP105" s="169"/>
      <c r="FQ105" s="169"/>
      <c r="FR105" s="169"/>
      <c r="FS105" s="169"/>
      <c r="FT105" s="169"/>
      <c r="FU105" s="169"/>
      <c r="FV105" s="169"/>
      <c r="FW105" s="169"/>
      <c r="FX105" s="169"/>
      <c r="FY105" s="169"/>
      <c r="FZ105" s="169"/>
      <c r="GA105" s="169"/>
      <c r="GB105" s="169"/>
      <c r="GC105" s="169"/>
      <c r="GD105" s="169"/>
      <c r="GE105" s="169"/>
      <c r="GF105" s="169"/>
      <c r="GG105" s="169"/>
      <c r="GH105" s="169"/>
      <c r="GI105" s="169"/>
      <c r="GJ105" s="169"/>
      <c r="GK105" s="169"/>
      <c r="GL105" s="169"/>
      <c r="GM105" s="169"/>
      <c r="GN105" s="169"/>
      <c r="GO105" s="169"/>
      <c r="GP105" s="169"/>
      <c r="GQ105" s="169"/>
      <c r="GR105" s="169"/>
      <c r="GS105" s="169"/>
      <c r="GT105" s="169"/>
      <c r="GU105" s="169"/>
      <c r="GV105" s="169"/>
      <c r="GW105" s="169"/>
      <c r="GX105" s="169"/>
      <c r="GY105" s="169"/>
      <c r="GZ105" s="169"/>
      <c r="HA105" s="169"/>
      <c r="HB105" s="169"/>
      <c r="HC105" s="169"/>
      <c r="HD105" s="169"/>
      <c r="HE105" s="169"/>
      <c r="HF105" s="169"/>
      <c r="HG105" s="169"/>
      <c r="HH105" s="169"/>
      <c r="HI105" s="169"/>
      <c r="HJ105" s="169"/>
      <c r="HK105" s="169"/>
      <c r="HL105" s="169"/>
      <c r="HM105" s="169"/>
      <c r="HN105" s="169"/>
      <c r="HO105" s="169"/>
      <c r="HP105" s="169"/>
      <c r="HQ105" s="169"/>
      <c r="HR105" s="169"/>
      <c r="HS105" s="169"/>
      <c r="HT105" s="169"/>
      <c r="HU105" s="169"/>
      <c r="HV105" s="169"/>
      <c r="HW105" s="169"/>
      <c r="HX105" s="169"/>
      <c r="HY105" s="169"/>
      <c r="HZ105" s="169"/>
      <c r="IA105" s="169"/>
      <c r="IB105" s="169"/>
      <c r="IC105" s="169"/>
      <c r="ID105" s="169"/>
      <c r="IE105" s="169"/>
      <c r="IF105" s="169"/>
      <c r="IG105" s="169"/>
      <c r="IH105" s="169"/>
      <c r="II105" s="169"/>
      <c r="IJ105" s="169"/>
      <c r="IK105" s="169"/>
      <c r="IL105" s="169"/>
      <c r="IM105" s="169"/>
      <c r="IN105" s="169"/>
      <c r="IO105" s="169"/>
      <c r="IP105" s="169"/>
      <c r="IQ105" s="169"/>
      <c r="IR105" s="169"/>
      <c r="IS105" s="169"/>
      <c r="IT105" s="169"/>
      <c r="IU105" s="169"/>
      <c r="IV105" s="169"/>
      <c r="IW105" s="169"/>
    </row>
    <row r="106" customFormat="false" ht="12.75" hidden="false" customHeight="false" outlineLevel="0" collapsed="false">
      <c r="A106" s="140"/>
      <c r="B106" s="153" t="s">
        <v>143</v>
      </c>
      <c r="C106" s="154" t="n">
        <v>19.1325</v>
      </c>
      <c r="D106" s="155" t="n">
        <f aca="false">+D102*$C106</f>
        <v>0</v>
      </c>
      <c r="E106" s="155" t="n">
        <f aca="false">+E102*$C106</f>
        <v>0</v>
      </c>
      <c r="F106" s="155" t="n">
        <f aca="false">+F102*$C106</f>
        <v>0</v>
      </c>
      <c r="G106" s="155" t="n">
        <f aca="false">+G102*$C106</f>
        <v>0</v>
      </c>
      <c r="H106" s="155" t="n">
        <f aca="false">+H102*$C106</f>
        <v>0</v>
      </c>
      <c r="I106" s="155" t="n">
        <f aca="false">+I102*$C106</f>
        <v>0</v>
      </c>
      <c r="J106" s="155" t="n">
        <f aca="false">+J102*$C106</f>
        <v>0</v>
      </c>
      <c r="K106" s="155" t="n">
        <f aca="false">+K102*$C106</f>
        <v>0</v>
      </c>
      <c r="L106" s="155" t="n">
        <f aca="false">+L102*$C106</f>
        <v>0</v>
      </c>
      <c r="M106" s="155" t="n">
        <f aca="false">+M102*$C106</f>
        <v>0</v>
      </c>
      <c r="N106" s="155" t="n">
        <f aca="false">+N102*$C106</f>
        <v>0</v>
      </c>
      <c r="O106" s="155" t="n">
        <f aca="false">+O102*$C106</f>
        <v>0</v>
      </c>
      <c r="P106" s="155" t="n">
        <f aca="false">+P102*$C106</f>
        <v>0</v>
      </c>
      <c r="Q106" s="155" t="n">
        <f aca="false">+Q102*$C106</f>
        <v>0</v>
      </c>
      <c r="R106" s="155" t="n">
        <f aca="false">+R102*$C106</f>
        <v>0</v>
      </c>
      <c r="S106" s="155" t="n">
        <f aca="false">+S102*$C106</f>
        <v>0</v>
      </c>
      <c r="T106" s="155" t="n">
        <f aca="false">+T102*$C106</f>
        <v>0</v>
      </c>
      <c r="U106" s="155" t="n">
        <f aca="false">+U102*$C106</f>
        <v>0</v>
      </c>
      <c r="V106" s="155" t="n">
        <f aca="false">+V102*$C106</f>
        <v>0</v>
      </c>
      <c r="W106" s="155" t="n">
        <f aca="false">+W102*$C106</f>
        <v>1.91325</v>
      </c>
      <c r="X106" s="155" t="n">
        <f aca="false">+X102*$C106</f>
        <v>1.91325</v>
      </c>
      <c r="Y106" s="155" t="n">
        <f aca="false">+Y102*$C106</f>
        <v>3.3481875</v>
      </c>
      <c r="Z106" s="155" t="n">
        <f aca="false">+Z102*$C106</f>
        <v>4.783125</v>
      </c>
      <c r="AA106" s="155" t="n">
        <f aca="false">+AA102*$C106</f>
        <v>6.313725</v>
      </c>
      <c r="AB106" s="155" t="n">
        <f aca="false">+AB102*$C106</f>
        <v>7.844325</v>
      </c>
      <c r="AC106" s="155" t="n">
        <f aca="false">+AC102*$C106</f>
        <v>9.374925</v>
      </c>
      <c r="AD106" s="155" t="n">
        <f aca="false">+AD102*$C106</f>
        <v>10.905525</v>
      </c>
      <c r="AE106" s="155" t="n">
        <f aca="false">+AE102*$C106</f>
        <v>12.436125</v>
      </c>
      <c r="AF106" s="155" t="n">
        <f aca="false">+AF102*$C106</f>
        <v>13.966725</v>
      </c>
      <c r="AG106" s="156" t="n">
        <f aca="false">+AG102*$C106</f>
        <v>18.175875</v>
      </c>
      <c r="AH106" s="155" t="n">
        <f aca="false">+AH102*$C106</f>
        <v>19.1325</v>
      </c>
      <c r="AI106" s="155" t="n">
        <f aca="false">+AI102*$C106</f>
        <v>19.1325</v>
      </c>
      <c r="AJ106" s="155" t="n">
        <f aca="false">+AJ102*$C106</f>
        <v>19.1325</v>
      </c>
      <c r="AK106" s="155" t="n">
        <f aca="false">+AK102*$C106</f>
        <v>19.1325</v>
      </c>
      <c r="AL106" s="155" t="n">
        <f aca="false">+AL102*$C106</f>
        <v>19.1325</v>
      </c>
      <c r="AM106" s="155" t="n">
        <f aca="false">+AM102*$C106</f>
        <v>19.1325</v>
      </c>
      <c r="AN106" s="155" t="n">
        <f aca="false">+AN102*$C106</f>
        <v>19.1325</v>
      </c>
      <c r="AO106" s="155" t="n">
        <f aca="false">+AO102*$C106</f>
        <v>19.1325</v>
      </c>
      <c r="AP106" s="155" t="n">
        <f aca="false">+AP102*$C106</f>
        <v>19.1325</v>
      </c>
      <c r="AQ106" s="155" t="n">
        <f aca="false">+AQ102*$C106</f>
        <v>19.1325</v>
      </c>
      <c r="AR106" s="155" t="n">
        <f aca="false">+AR102*$C106</f>
        <v>19.1325</v>
      </c>
      <c r="AS106" s="155" t="n">
        <f aca="false">+AS102*$C106</f>
        <v>19.1325</v>
      </c>
      <c r="AT106" s="155" t="n">
        <f aca="false">+AT102*$C106</f>
        <v>19.1325</v>
      </c>
      <c r="AU106" s="155" t="n">
        <f aca="false">+AU102*$C106</f>
        <v>19.1325</v>
      </c>
      <c r="AV106" s="155" t="n">
        <f aca="false">+AV102*$C106</f>
        <v>19.1325</v>
      </c>
      <c r="AW106" s="155" t="n">
        <f aca="false">+AW102*$C106</f>
        <v>19.1325</v>
      </c>
      <c r="AX106" s="155" t="n">
        <f aca="false">+AX102*$C106</f>
        <v>19.1325</v>
      </c>
      <c r="AY106" s="155" t="n">
        <f aca="false">+AY102*$C106</f>
        <v>19.1325</v>
      </c>
      <c r="AZ106" s="155" t="n">
        <f aca="false">+AZ102*$C106</f>
        <v>19.1325</v>
      </c>
      <c r="BA106" s="155" t="n">
        <f aca="false">+BA102*$C106</f>
        <v>19.1325</v>
      </c>
      <c r="BB106" s="155" t="n">
        <f aca="false">+BB102*$C106</f>
        <v>19.1325</v>
      </c>
      <c r="BC106" s="157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58"/>
      <c r="BW106" s="158"/>
      <c r="BX106" s="158"/>
      <c r="BY106" s="158"/>
      <c r="BZ106" s="158"/>
      <c r="CA106" s="158"/>
      <c r="CB106" s="158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3"/>
      <c r="CM106" s="153"/>
      <c r="CN106" s="153"/>
      <c r="CO106" s="153"/>
      <c r="CP106" s="153"/>
      <c r="CQ106" s="153"/>
      <c r="CR106" s="153"/>
      <c r="CS106" s="153"/>
      <c r="CT106" s="153"/>
      <c r="CU106" s="153"/>
      <c r="CV106" s="153"/>
      <c r="CW106" s="153"/>
      <c r="CX106" s="153"/>
      <c r="CY106" s="153"/>
      <c r="CZ106" s="153"/>
      <c r="DA106" s="153"/>
      <c r="DB106" s="153"/>
      <c r="DC106" s="153"/>
      <c r="DD106" s="153"/>
      <c r="DE106" s="153"/>
      <c r="DF106" s="153"/>
      <c r="DG106" s="153"/>
      <c r="DH106" s="153"/>
      <c r="DI106" s="153"/>
      <c r="DJ106" s="153"/>
      <c r="DK106" s="153"/>
      <c r="DL106" s="153"/>
      <c r="DM106" s="153"/>
      <c r="DN106" s="153"/>
      <c r="DO106" s="153"/>
      <c r="DP106" s="153"/>
      <c r="DQ106" s="153"/>
      <c r="DR106" s="153"/>
      <c r="DS106" s="153"/>
      <c r="DT106" s="153"/>
      <c r="DU106" s="153"/>
      <c r="DV106" s="153"/>
      <c r="DW106" s="153"/>
      <c r="DX106" s="153"/>
      <c r="DY106" s="153"/>
      <c r="DZ106" s="153"/>
      <c r="EA106" s="153"/>
      <c r="EB106" s="153"/>
      <c r="EC106" s="153"/>
      <c r="ED106" s="153"/>
      <c r="EE106" s="153"/>
      <c r="EF106" s="153"/>
      <c r="EG106" s="153"/>
      <c r="EH106" s="153"/>
      <c r="EI106" s="153"/>
      <c r="EJ106" s="153"/>
      <c r="EK106" s="153"/>
      <c r="EL106" s="153"/>
      <c r="EM106" s="153"/>
      <c r="EN106" s="153"/>
      <c r="EO106" s="153"/>
      <c r="EP106" s="153"/>
      <c r="EQ106" s="153"/>
      <c r="ER106" s="153"/>
      <c r="ES106" s="153"/>
      <c r="ET106" s="153"/>
      <c r="EU106" s="153"/>
      <c r="EV106" s="153"/>
      <c r="EW106" s="153"/>
      <c r="EX106" s="153"/>
      <c r="EY106" s="153"/>
      <c r="EZ106" s="153"/>
      <c r="FA106" s="153"/>
      <c r="FB106" s="153"/>
      <c r="FC106" s="153"/>
      <c r="FD106" s="153"/>
      <c r="FE106" s="153"/>
      <c r="FF106" s="153"/>
      <c r="FG106" s="153"/>
      <c r="FH106" s="153"/>
      <c r="FI106" s="153"/>
      <c r="FJ106" s="153"/>
      <c r="FK106" s="153"/>
      <c r="FL106" s="153"/>
      <c r="FM106" s="153"/>
      <c r="FN106" s="153"/>
      <c r="FO106" s="153"/>
      <c r="FP106" s="153"/>
      <c r="FQ106" s="153"/>
      <c r="FR106" s="153"/>
      <c r="FS106" s="153"/>
      <c r="FT106" s="153"/>
      <c r="FU106" s="153"/>
      <c r="FV106" s="153"/>
      <c r="FW106" s="153"/>
      <c r="FX106" s="153"/>
      <c r="FY106" s="153"/>
      <c r="FZ106" s="153"/>
      <c r="GA106" s="153"/>
      <c r="GB106" s="153"/>
      <c r="GC106" s="153"/>
      <c r="GD106" s="153"/>
      <c r="GE106" s="153"/>
      <c r="GF106" s="153"/>
      <c r="GG106" s="153"/>
      <c r="GH106" s="153"/>
      <c r="GI106" s="153"/>
      <c r="GJ106" s="153"/>
      <c r="GK106" s="153"/>
      <c r="GL106" s="153"/>
      <c r="GM106" s="153"/>
      <c r="GN106" s="153"/>
      <c r="GO106" s="153"/>
      <c r="GP106" s="153"/>
      <c r="GQ106" s="153"/>
      <c r="GR106" s="153"/>
      <c r="GS106" s="153"/>
      <c r="GT106" s="153"/>
      <c r="GU106" s="153"/>
      <c r="GV106" s="153"/>
      <c r="GW106" s="153"/>
      <c r="GX106" s="153"/>
      <c r="GY106" s="153"/>
      <c r="GZ106" s="153"/>
      <c r="HA106" s="153"/>
      <c r="HB106" s="153"/>
      <c r="HC106" s="153"/>
      <c r="HD106" s="153"/>
      <c r="HE106" s="153"/>
      <c r="HF106" s="153"/>
      <c r="HG106" s="153"/>
      <c r="HH106" s="153"/>
      <c r="HI106" s="153"/>
      <c r="HJ106" s="153"/>
      <c r="HK106" s="153"/>
      <c r="HL106" s="153"/>
      <c r="HM106" s="153"/>
      <c r="HN106" s="153"/>
      <c r="HO106" s="153"/>
      <c r="HP106" s="153"/>
      <c r="HQ106" s="153"/>
      <c r="HR106" s="153"/>
      <c r="HS106" s="153"/>
      <c r="HT106" s="153"/>
      <c r="HU106" s="153"/>
      <c r="HV106" s="153"/>
      <c r="HW106" s="153"/>
      <c r="HX106" s="153"/>
      <c r="HY106" s="153"/>
      <c r="HZ106" s="153"/>
      <c r="IA106" s="153"/>
      <c r="IB106" s="153"/>
      <c r="IC106" s="153"/>
      <c r="ID106" s="153"/>
      <c r="IE106" s="153"/>
      <c r="IF106" s="153"/>
      <c r="IG106" s="153"/>
      <c r="IH106" s="153"/>
      <c r="II106" s="153"/>
      <c r="IJ106" s="153"/>
      <c r="IK106" s="153"/>
      <c r="IL106" s="153"/>
      <c r="IM106" s="153"/>
      <c r="IN106" s="153"/>
      <c r="IO106" s="153"/>
      <c r="IP106" s="153"/>
      <c r="IQ106" s="153"/>
      <c r="IR106" s="153"/>
      <c r="IS106" s="153"/>
      <c r="IT106" s="153"/>
      <c r="IU106" s="153"/>
      <c r="IV106" s="153"/>
      <c r="IW106" s="153"/>
    </row>
    <row r="107" customFormat="false" ht="13.5" hidden="false" customHeight="false" outlineLevel="0" collapsed="false">
      <c r="A107" s="140"/>
      <c r="B107" s="159" t="s">
        <v>144</v>
      </c>
      <c r="C107" s="160" t="str">
        <f aca="false">+'Detail by Turbine'!B20</f>
        <v>Tentative</v>
      </c>
      <c r="D107" s="161" t="n">
        <f aca="false">+D104*$C106</f>
        <v>0</v>
      </c>
      <c r="E107" s="161" t="n">
        <f aca="false">+E104*$C106</f>
        <v>0</v>
      </c>
      <c r="F107" s="161" t="n">
        <f aca="false">+F104*$C106</f>
        <v>0</v>
      </c>
      <c r="G107" s="161" t="n">
        <f aca="false">+G104*$C106</f>
        <v>0</v>
      </c>
      <c r="H107" s="161" t="n">
        <f aca="false">+H104*$C106</f>
        <v>0</v>
      </c>
      <c r="I107" s="161" t="n">
        <f aca="false">+I104*$C106</f>
        <v>0</v>
      </c>
      <c r="J107" s="161" t="n">
        <f aca="false">+J104*$C106</f>
        <v>0</v>
      </c>
      <c r="K107" s="161" t="n">
        <f aca="false">+K104*$C106</f>
        <v>0</v>
      </c>
      <c r="L107" s="161" t="n">
        <f aca="false">+L104*$C106</f>
        <v>0</v>
      </c>
      <c r="M107" s="161" t="n">
        <f aca="false">+M104*$C106</f>
        <v>0</v>
      </c>
      <c r="N107" s="161" t="n">
        <f aca="false">+N104*$C106</f>
        <v>0</v>
      </c>
      <c r="O107" s="161" t="n">
        <f aca="false">+O104*$C106</f>
        <v>0</v>
      </c>
      <c r="P107" s="161" t="n">
        <f aca="false">+P104*$C106</f>
        <v>0</v>
      </c>
      <c r="Q107" s="161" t="n">
        <f aca="false">+Q104*$C106</f>
        <v>0</v>
      </c>
      <c r="R107" s="161" t="n">
        <f aca="false">+R104*$C106</f>
        <v>0</v>
      </c>
      <c r="S107" s="161" t="n">
        <f aca="false">+S104*$C106</f>
        <v>0</v>
      </c>
      <c r="T107" s="161" t="n">
        <f aca="false">+T104*$C106</f>
        <v>0</v>
      </c>
      <c r="U107" s="161" t="n">
        <f aca="false">+U104*$C106</f>
        <v>0</v>
      </c>
      <c r="V107" s="161" t="n">
        <f aca="false">+V104*$C106</f>
        <v>0</v>
      </c>
      <c r="W107" s="161" t="n">
        <f aca="false">+W104*$C106</f>
        <v>2.487225</v>
      </c>
      <c r="X107" s="161" t="n">
        <f aca="false">+X104*$C106</f>
        <v>2.869875</v>
      </c>
      <c r="Y107" s="161" t="n">
        <f aca="false">+Y104*$C106</f>
        <v>3.252525</v>
      </c>
      <c r="Z107" s="161" t="n">
        <f aca="false">+Z104*$C106</f>
        <v>3.8265</v>
      </c>
      <c r="AA107" s="161" t="n">
        <f aca="false">+AA104*$C106</f>
        <v>4.400475</v>
      </c>
      <c r="AB107" s="161" t="n">
        <f aca="false">+AB104*$C106</f>
        <v>4.97445</v>
      </c>
      <c r="AC107" s="161" t="n">
        <f aca="false">+AC104*$C106</f>
        <v>5.548425</v>
      </c>
      <c r="AD107" s="161" t="n">
        <f aca="false">+AD104*$C106</f>
        <v>6.1224</v>
      </c>
      <c r="AE107" s="161" t="n">
        <f aca="false">+AE104*$C106</f>
        <v>6.696375</v>
      </c>
      <c r="AF107" s="161" t="n">
        <f aca="false">+AF104*$C106</f>
        <v>7.079025</v>
      </c>
      <c r="AG107" s="162" t="n">
        <f aca="false">+AG104*$C106</f>
        <v>7.653</v>
      </c>
      <c r="AH107" s="161" t="n">
        <f aca="false">+AH104*$C106</f>
        <v>19.1325</v>
      </c>
      <c r="AI107" s="161" t="n">
        <f aca="false">+AI104*$C106</f>
        <v>19.1325</v>
      </c>
      <c r="AJ107" s="161" t="n">
        <f aca="false">+AJ104*$C106</f>
        <v>19.1325</v>
      </c>
      <c r="AK107" s="161" t="n">
        <f aca="false">+AK104*$C106</f>
        <v>19.1325</v>
      </c>
      <c r="AL107" s="161" t="n">
        <f aca="false">+AL104*$C106</f>
        <v>19.1325</v>
      </c>
      <c r="AM107" s="161" t="n">
        <f aca="false">+AM104*$C106</f>
        <v>19.1325</v>
      </c>
      <c r="AN107" s="161" t="n">
        <f aca="false">+AN104*$C106</f>
        <v>19.1325</v>
      </c>
      <c r="AO107" s="161" t="n">
        <f aca="false">+AO104*$C106</f>
        <v>19.1325</v>
      </c>
      <c r="AP107" s="161" t="n">
        <f aca="false">+AP104*$C106</f>
        <v>19.1325</v>
      </c>
      <c r="AQ107" s="161" t="n">
        <f aca="false">+AQ104*$C106</f>
        <v>19.1325</v>
      </c>
      <c r="AR107" s="161" t="n">
        <f aca="false">+AR104*$C106</f>
        <v>19.1325</v>
      </c>
      <c r="AS107" s="161" t="n">
        <f aca="false">+AS104*$C106</f>
        <v>19.1325</v>
      </c>
      <c r="AT107" s="161" t="n">
        <f aca="false">+AT104*$C106</f>
        <v>19.1325</v>
      </c>
      <c r="AU107" s="161" t="n">
        <f aca="false">+AU104*$C106</f>
        <v>19.1325</v>
      </c>
      <c r="AV107" s="161" t="n">
        <f aca="false">+AV104*$C106</f>
        <v>19.1325</v>
      </c>
      <c r="AW107" s="161" t="n">
        <f aca="false">+AW104*$C106</f>
        <v>19.1325</v>
      </c>
      <c r="AX107" s="161" t="n">
        <f aca="false">+AX104*$C106</f>
        <v>19.1325</v>
      </c>
      <c r="AY107" s="161" t="n">
        <f aca="false">+AY104*$C106</f>
        <v>19.1325</v>
      </c>
      <c r="AZ107" s="161" t="n">
        <f aca="false">+AZ104*$C106</f>
        <v>19.1325</v>
      </c>
      <c r="BA107" s="161" t="n">
        <f aca="false">+BA104*$C106</f>
        <v>19.1325</v>
      </c>
      <c r="BB107" s="161" t="n">
        <f aca="false">+BB104*$C106</f>
        <v>19.1325</v>
      </c>
      <c r="BC107" s="163"/>
      <c r="BD107" s="164"/>
      <c r="BE107" s="164"/>
      <c r="BF107" s="164"/>
      <c r="BG107" s="164"/>
      <c r="BH107" s="164"/>
      <c r="BI107" s="164"/>
      <c r="BJ107" s="164"/>
      <c r="BK107" s="164"/>
      <c r="BL107" s="164"/>
      <c r="BM107" s="164"/>
      <c r="BN107" s="164"/>
      <c r="BO107" s="164"/>
      <c r="BP107" s="164"/>
      <c r="BQ107" s="164"/>
      <c r="BR107" s="164"/>
      <c r="BS107" s="164"/>
      <c r="BT107" s="164"/>
      <c r="BU107" s="164"/>
      <c r="BV107" s="164"/>
      <c r="BW107" s="164"/>
      <c r="BX107" s="164"/>
      <c r="BY107" s="164"/>
      <c r="BZ107" s="164"/>
      <c r="CA107" s="164"/>
      <c r="CB107" s="164"/>
      <c r="CC107" s="164"/>
      <c r="CD107" s="164"/>
      <c r="CE107" s="164"/>
      <c r="CF107" s="164"/>
      <c r="CG107" s="164"/>
      <c r="CH107" s="164"/>
      <c r="CI107" s="164"/>
      <c r="CJ107" s="164"/>
      <c r="CK107" s="164"/>
      <c r="CL107" s="159"/>
      <c r="CM107" s="159"/>
      <c r="CN107" s="159"/>
      <c r="CO107" s="159"/>
      <c r="CP107" s="159"/>
      <c r="CQ107" s="159"/>
      <c r="CR107" s="159"/>
      <c r="CS107" s="159"/>
      <c r="CT107" s="159"/>
      <c r="CU107" s="159"/>
      <c r="CV107" s="159"/>
      <c r="CW107" s="159"/>
      <c r="CX107" s="159"/>
      <c r="CY107" s="159"/>
      <c r="CZ107" s="159"/>
      <c r="DA107" s="159"/>
      <c r="DB107" s="159"/>
      <c r="DC107" s="159"/>
      <c r="DD107" s="159"/>
      <c r="DE107" s="159"/>
      <c r="DF107" s="159"/>
      <c r="DG107" s="159"/>
      <c r="DH107" s="159"/>
      <c r="DI107" s="159"/>
      <c r="DJ107" s="159"/>
      <c r="DK107" s="159"/>
      <c r="DL107" s="159"/>
      <c r="DM107" s="159"/>
      <c r="DN107" s="159"/>
      <c r="DO107" s="159"/>
      <c r="DP107" s="159"/>
      <c r="DQ107" s="159"/>
      <c r="DR107" s="159"/>
      <c r="DS107" s="159"/>
      <c r="DT107" s="159"/>
      <c r="DU107" s="159"/>
      <c r="DV107" s="159"/>
      <c r="DW107" s="159"/>
      <c r="DX107" s="159"/>
      <c r="DY107" s="159"/>
      <c r="DZ107" s="159"/>
      <c r="EA107" s="159"/>
      <c r="EB107" s="159"/>
      <c r="EC107" s="159"/>
      <c r="ED107" s="159"/>
      <c r="EE107" s="159"/>
      <c r="EF107" s="159"/>
      <c r="EG107" s="159"/>
      <c r="EH107" s="159"/>
      <c r="EI107" s="159"/>
      <c r="EJ107" s="159"/>
      <c r="EK107" s="159"/>
      <c r="EL107" s="159"/>
      <c r="EM107" s="159"/>
      <c r="EN107" s="159"/>
      <c r="EO107" s="159"/>
      <c r="EP107" s="159"/>
      <c r="EQ107" s="159"/>
      <c r="ER107" s="159"/>
      <c r="ES107" s="159"/>
      <c r="ET107" s="159"/>
      <c r="EU107" s="159"/>
      <c r="EV107" s="159"/>
      <c r="EW107" s="159"/>
      <c r="EX107" s="159"/>
      <c r="EY107" s="159"/>
      <c r="EZ107" s="159"/>
      <c r="FA107" s="159"/>
      <c r="FB107" s="159"/>
      <c r="FC107" s="159"/>
      <c r="FD107" s="159"/>
      <c r="FE107" s="159"/>
      <c r="FF107" s="159"/>
      <c r="FG107" s="159"/>
      <c r="FH107" s="159"/>
      <c r="FI107" s="159"/>
      <c r="FJ107" s="159"/>
      <c r="FK107" s="159"/>
      <c r="FL107" s="159"/>
      <c r="FM107" s="159"/>
      <c r="FN107" s="159"/>
      <c r="FO107" s="159"/>
      <c r="FP107" s="159"/>
      <c r="FQ107" s="159"/>
      <c r="FR107" s="159"/>
      <c r="FS107" s="159"/>
      <c r="FT107" s="159"/>
      <c r="FU107" s="159"/>
      <c r="FV107" s="159"/>
      <c r="FW107" s="159"/>
      <c r="FX107" s="159"/>
      <c r="FY107" s="159"/>
      <c r="FZ107" s="159"/>
      <c r="GA107" s="159"/>
      <c r="GB107" s="159"/>
      <c r="GC107" s="159"/>
      <c r="GD107" s="159"/>
      <c r="GE107" s="159"/>
      <c r="GF107" s="159"/>
      <c r="GG107" s="159"/>
      <c r="GH107" s="159"/>
      <c r="GI107" s="159"/>
      <c r="GJ107" s="159"/>
      <c r="GK107" s="159"/>
      <c r="GL107" s="159"/>
      <c r="GM107" s="159"/>
      <c r="GN107" s="159"/>
      <c r="GO107" s="159"/>
      <c r="GP107" s="159"/>
      <c r="GQ107" s="159"/>
      <c r="GR107" s="159"/>
      <c r="GS107" s="159"/>
      <c r="GT107" s="159"/>
      <c r="GU107" s="159"/>
      <c r="GV107" s="159"/>
      <c r="GW107" s="159"/>
      <c r="GX107" s="159"/>
      <c r="GY107" s="159"/>
      <c r="GZ107" s="159"/>
      <c r="HA107" s="159"/>
      <c r="HB107" s="159"/>
      <c r="HC107" s="159"/>
      <c r="HD107" s="159"/>
      <c r="HE107" s="159"/>
      <c r="HF107" s="159"/>
      <c r="HG107" s="159"/>
      <c r="HH107" s="159"/>
      <c r="HI107" s="159"/>
      <c r="HJ107" s="159"/>
      <c r="HK107" s="159"/>
      <c r="HL107" s="159"/>
      <c r="HM107" s="159"/>
      <c r="HN107" s="159"/>
      <c r="HO107" s="159"/>
      <c r="HP107" s="159"/>
      <c r="HQ107" s="159"/>
      <c r="HR107" s="159"/>
      <c r="HS107" s="159"/>
      <c r="HT107" s="159"/>
      <c r="HU107" s="159"/>
      <c r="HV107" s="159"/>
      <c r="HW107" s="159"/>
      <c r="HX107" s="159"/>
      <c r="HY107" s="159"/>
      <c r="HZ107" s="159"/>
      <c r="IA107" s="159"/>
      <c r="IB107" s="159"/>
      <c r="IC107" s="159"/>
      <c r="ID107" s="159"/>
      <c r="IE107" s="159"/>
      <c r="IF107" s="159"/>
      <c r="IG107" s="159"/>
      <c r="IH107" s="159"/>
      <c r="II107" s="159"/>
      <c r="IJ107" s="159"/>
      <c r="IK107" s="159"/>
      <c r="IL107" s="159"/>
      <c r="IM107" s="159"/>
      <c r="IN107" s="159"/>
      <c r="IO107" s="159"/>
      <c r="IP107" s="159"/>
      <c r="IQ107" s="159"/>
      <c r="IR107" s="159"/>
      <c r="IS107" s="159"/>
      <c r="IT107" s="159"/>
      <c r="IU107" s="159"/>
      <c r="IV107" s="159"/>
      <c r="IW107" s="159"/>
    </row>
    <row r="108" customFormat="false" ht="15" hidden="false" customHeight="true" outlineLevel="0" collapsed="false">
      <c r="A108" s="140" t="n">
        <f aca="false">+A100+1</f>
        <v>14</v>
      </c>
      <c r="B108" s="141" t="str">
        <f aca="false">+'Detail by Turbine'!G14</f>
        <v>MHI 501F Simple Cycle</v>
      </c>
      <c r="C108" s="142" t="str">
        <f aca="false">+'Detail by Turbine'!S14</f>
        <v>Fort Pierce</v>
      </c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4"/>
      <c r="AH108" s="143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5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6"/>
      <c r="CN108" s="146"/>
      <c r="CO108" s="146"/>
      <c r="CP108" s="146"/>
      <c r="CQ108" s="146"/>
      <c r="CR108" s="146"/>
      <c r="CS108" s="146"/>
      <c r="CT108" s="146"/>
      <c r="CU108" s="146"/>
      <c r="CV108" s="146"/>
      <c r="CW108" s="146"/>
      <c r="CX108" s="146"/>
      <c r="CY108" s="146"/>
      <c r="CZ108" s="146"/>
      <c r="DA108" s="146"/>
      <c r="DB108" s="146"/>
      <c r="DC108" s="146"/>
      <c r="DD108" s="146"/>
      <c r="DE108" s="146"/>
      <c r="DF108" s="146"/>
      <c r="DG108" s="146"/>
      <c r="DH108" s="146"/>
      <c r="DI108" s="146"/>
      <c r="DJ108" s="146"/>
      <c r="DK108" s="146"/>
      <c r="DL108" s="146"/>
      <c r="DM108" s="146"/>
      <c r="DN108" s="146"/>
      <c r="DO108" s="146"/>
      <c r="DP108" s="146"/>
      <c r="DQ108" s="146"/>
      <c r="DR108" s="146"/>
      <c r="DS108" s="146"/>
      <c r="DT108" s="146"/>
      <c r="DU108" s="146"/>
      <c r="DV108" s="146"/>
      <c r="DW108" s="146"/>
      <c r="DX108" s="146"/>
      <c r="DY108" s="146"/>
      <c r="DZ108" s="146"/>
      <c r="EA108" s="146"/>
      <c r="EB108" s="146"/>
      <c r="EC108" s="146"/>
      <c r="ED108" s="146"/>
      <c r="EE108" s="146"/>
      <c r="EF108" s="146"/>
      <c r="EG108" s="146"/>
      <c r="EH108" s="146"/>
      <c r="EI108" s="146"/>
      <c r="EJ108" s="146"/>
      <c r="EK108" s="146"/>
      <c r="EL108" s="146"/>
      <c r="EM108" s="146"/>
      <c r="EN108" s="146"/>
      <c r="EO108" s="146"/>
      <c r="EP108" s="146"/>
      <c r="EQ108" s="146"/>
      <c r="ER108" s="146"/>
      <c r="ES108" s="146"/>
      <c r="ET108" s="146"/>
      <c r="EU108" s="146"/>
      <c r="EV108" s="146"/>
      <c r="EW108" s="146"/>
      <c r="EX108" s="146"/>
      <c r="EY108" s="146"/>
      <c r="EZ108" s="146"/>
      <c r="FA108" s="146"/>
      <c r="FB108" s="146"/>
      <c r="FC108" s="146"/>
      <c r="FD108" s="146"/>
      <c r="FE108" s="146"/>
      <c r="FF108" s="146"/>
      <c r="FG108" s="146"/>
      <c r="FH108" s="146"/>
      <c r="FI108" s="146"/>
      <c r="FJ108" s="146"/>
      <c r="FK108" s="146"/>
      <c r="FL108" s="146"/>
      <c r="FM108" s="146"/>
      <c r="FN108" s="146"/>
      <c r="FO108" s="146"/>
      <c r="FP108" s="146"/>
      <c r="FQ108" s="146"/>
      <c r="FR108" s="146"/>
      <c r="FS108" s="146"/>
      <c r="FT108" s="146"/>
      <c r="FU108" s="146"/>
      <c r="FV108" s="146"/>
      <c r="FW108" s="146"/>
      <c r="FX108" s="146"/>
      <c r="FY108" s="146"/>
      <c r="FZ108" s="146"/>
      <c r="GA108" s="146"/>
      <c r="GB108" s="146"/>
      <c r="GC108" s="146"/>
      <c r="GD108" s="146"/>
      <c r="GE108" s="146"/>
      <c r="GF108" s="146"/>
      <c r="GG108" s="146"/>
      <c r="GH108" s="146"/>
      <c r="GI108" s="146"/>
      <c r="GJ108" s="146"/>
      <c r="GK108" s="146"/>
      <c r="GL108" s="146"/>
      <c r="GM108" s="146"/>
      <c r="GN108" s="146"/>
      <c r="GO108" s="146"/>
      <c r="GP108" s="146"/>
      <c r="GQ108" s="146"/>
      <c r="GR108" s="146"/>
      <c r="GS108" s="146"/>
      <c r="GT108" s="146"/>
      <c r="GU108" s="146"/>
      <c r="GV108" s="146"/>
      <c r="GW108" s="146"/>
      <c r="GX108" s="146"/>
      <c r="GY108" s="146"/>
      <c r="GZ108" s="146"/>
      <c r="HA108" s="146"/>
      <c r="HB108" s="146"/>
      <c r="HC108" s="146"/>
      <c r="HD108" s="146"/>
      <c r="HE108" s="146"/>
      <c r="HF108" s="146"/>
      <c r="HG108" s="146"/>
      <c r="HH108" s="146"/>
      <c r="HI108" s="146"/>
      <c r="HJ108" s="146"/>
      <c r="HK108" s="146"/>
      <c r="HL108" s="146"/>
      <c r="HM108" s="146"/>
      <c r="HN108" s="146"/>
      <c r="HO108" s="146"/>
      <c r="HP108" s="146"/>
      <c r="HQ108" s="146"/>
      <c r="HR108" s="146"/>
      <c r="HS108" s="146"/>
      <c r="HT108" s="146"/>
      <c r="HU108" s="146"/>
      <c r="HV108" s="146"/>
      <c r="HW108" s="146"/>
      <c r="HX108" s="146"/>
      <c r="HY108" s="146"/>
      <c r="HZ108" s="146"/>
      <c r="IA108" s="146"/>
      <c r="IB108" s="146"/>
      <c r="IC108" s="146"/>
      <c r="ID108" s="146"/>
      <c r="IE108" s="146"/>
      <c r="IF108" s="146"/>
      <c r="IG108" s="146"/>
      <c r="IH108" s="146"/>
      <c r="II108" s="146"/>
      <c r="IJ108" s="146"/>
      <c r="IK108" s="146"/>
      <c r="IL108" s="146"/>
      <c r="IM108" s="146"/>
      <c r="IN108" s="146"/>
      <c r="IO108" s="146"/>
      <c r="IP108" s="146"/>
      <c r="IQ108" s="146"/>
      <c r="IR108" s="146"/>
      <c r="IS108" s="146"/>
      <c r="IT108" s="146"/>
      <c r="IU108" s="146"/>
      <c r="IV108" s="146"/>
      <c r="IW108" s="146"/>
    </row>
    <row r="109" customFormat="false" ht="12.75" hidden="false" customHeight="false" outlineLevel="0" collapsed="false">
      <c r="A109" s="140"/>
      <c r="B109" s="147" t="s">
        <v>139</v>
      </c>
      <c r="C109" s="142"/>
      <c r="D109" s="148" t="n">
        <v>0</v>
      </c>
      <c r="E109" s="148" t="n">
        <v>0</v>
      </c>
      <c r="F109" s="148" t="n">
        <v>0</v>
      </c>
      <c r="G109" s="148" t="n">
        <v>0</v>
      </c>
      <c r="H109" s="148" t="n">
        <v>0</v>
      </c>
      <c r="I109" s="148" t="n">
        <v>0</v>
      </c>
      <c r="J109" s="148" t="n">
        <v>0</v>
      </c>
      <c r="K109" s="148" t="n">
        <v>0</v>
      </c>
      <c r="L109" s="148" t="n">
        <v>0</v>
      </c>
      <c r="M109" s="148" t="n">
        <v>0</v>
      </c>
      <c r="N109" s="148" t="n">
        <v>0</v>
      </c>
      <c r="O109" s="148" t="n">
        <v>0</v>
      </c>
      <c r="P109" s="148" t="n">
        <v>0</v>
      </c>
      <c r="Q109" s="148" t="n">
        <v>0</v>
      </c>
      <c r="R109" s="148" t="n">
        <v>0</v>
      </c>
      <c r="S109" s="148" t="n">
        <v>0</v>
      </c>
      <c r="T109" s="148" t="n">
        <v>0.15</v>
      </c>
      <c r="U109" s="148" t="n">
        <v>0.1</v>
      </c>
      <c r="V109" s="148" t="n">
        <v>0</v>
      </c>
      <c r="W109" s="148" t="n">
        <v>0</v>
      </c>
      <c r="X109" s="148" t="n">
        <v>0.15</v>
      </c>
      <c r="Y109" s="148" t="n">
        <v>0</v>
      </c>
      <c r="Z109" s="148" t="n">
        <v>0</v>
      </c>
      <c r="AA109" s="148" t="n">
        <v>0</v>
      </c>
      <c r="AB109" s="148" t="n">
        <v>0</v>
      </c>
      <c r="AC109" s="148" t="n">
        <v>0</v>
      </c>
      <c r="AD109" s="148" t="n">
        <v>0</v>
      </c>
      <c r="AE109" s="148" t="n">
        <v>0.2</v>
      </c>
      <c r="AF109" s="148" t="n">
        <v>0</v>
      </c>
      <c r="AG109" s="149" t="n">
        <v>0</v>
      </c>
      <c r="AH109" s="148" t="n">
        <v>0.2</v>
      </c>
      <c r="AI109" s="148" t="n">
        <v>0</v>
      </c>
      <c r="AJ109" s="148" t="n">
        <v>0.2</v>
      </c>
      <c r="AK109" s="148" t="n">
        <v>0</v>
      </c>
      <c r="AL109" s="148" t="n">
        <v>0</v>
      </c>
      <c r="AM109" s="148" t="n">
        <v>0</v>
      </c>
      <c r="AN109" s="148" t="n">
        <v>0</v>
      </c>
      <c r="AO109" s="148" t="n">
        <v>0</v>
      </c>
      <c r="AP109" s="148" t="n">
        <v>0</v>
      </c>
      <c r="AQ109" s="148" t="n">
        <v>0</v>
      </c>
      <c r="AR109" s="148" t="n">
        <v>0</v>
      </c>
      <c r="AS109" s="148" t="n">
        <v>0</v>
      </c>
      <c r="AT109" s="148" t="n">
        <v>0</v>
      </c>
      <c r="AU109" s="148" t="n">
        <v>0</v>
      </c>
      <c r="AV109" s="148" t="n">
        <v>0</v>
      </c>
      <c r="AW109" s="148" t="n">
        <v>0</v>
      </c>
      <c r="AX109" s="148" t="n">
        <v>0</v>
      </c>
      <c r="AY109" s="148" t="n">
        <v>0</v>
      </c>
      <c r="AZ109" s="148" t="n">
        <v>0</v>
      </c>
      <c r="BA109" s="148" t="n">
        <v>0</v>
      </c>
      <c r="BB109" s="148" t="n">
        <v>0</v>
      </c>
      <c r="BC109" s="150" t="n">
        <f aca="false">SUM(D109:BB109)</f>
        <v>1</v>
      </c>
      <c r="BD109" s="147"/>
      <c r="BE109" s="151"/>
      <c r="BF109" s="151"/>
      <c r="BG109" s="151"/>
      <c r="BH109" s="151"/>
      <c r="BI109" s="151"/>
      <c r="BJ109" s="151"/>
      <c r="BK109" s="151"/>
      <c r="BL109" s="151"/>
      <c r="BM109" s="151"/>
      <c r="BN109" s="151"/>
      <c r="BO109" s="151"/>
      <c r="BP109" s="151"/>
      <c r="BQ109" s="151"/>
      <c r="BR109" s="151"/>
      <c r="BS109" s="151"/>
      <c r="BT109" s="151"/>
      <c r="BU109" s="151"/>
      <c r="BV109" s="151"/>
      <c r="BW109" s="151"/>
      <c r="BX109" s="151"/>
      <c r="BY109" s="151"/>
      <c r="BZ109" s="151"/>
      <c r="CA109" s="151"/>
      <c r="CB109" s="151"/>
      <c r="CC109" s="151"/>
      <c r="CD109" s="151"/>
      <c r="CE109" s="151"/>
      <c r="CF109" s="151"/>
      <c r="CG109" s="151"/>
      <c r="CH109" s="151"/>
      <c r="CI109" s="151"/>
      <c r="CJ109" s="151"/>
      <c r="CK109" s="151"/>
      <c r="CL109" s="151"/>
      <c r="CM109" s="151"/>
      <c r="CN109" s="151"/>
      <c r="CO109" s="151"/>
      <c r="CP109" s="151"/>
      <c r="CQ109" s="151"/>
      <c r="CR109" s="151"/>
      <c r="CS109" s="151"/>
      <c r="CT109" s="151"/>
      <c r="CU109" s="151"/>
      <c r="CV109" s="151"/>
      <c r="CW109" s="151"/>
      <c r="CX109" s="151"/>
      <c r="CY109" s="151"/>
      <c r="CZ109" s="151"/>
      <c r="DA109" s="151"/>
      <c r="DB109" s="151"/>
      <c r="DC109" s="151"/>
      <c r="DD109" s="151"/>
      <c r="DE109" s="151"/>
      <c r="DF109" s="151"/>
      <c r="DG109" s="151"/>
      <c r="DH109" s="151"/>
      <c r="DI109" s="151"/>
      <c r="DJ109" s="151"/>
      <c r="DK109" s="151"/>
      <c r="DL109" s="151"/>
      <c r="DM109" s="151"/>
      <c r="DN109" s="151"/>
      <c r="DO109" s="151"/>
      <c r="DP109" s="151"/>
      <c r="DQ109" s="151"/>
      <c r="DR109" s="151"/>
      <c r="DS109" s="151"/>
      <c r="DT109" s="151"/>
      <c r="DU109" s="151"/>
      <c r="DV109" s="151"/>
      <c r="DW109" s="151"/>
      <c r="DX109" s="151"/>
      <c r="DY109" s="151"/>
      <c r="DZ109" s="151"/>
      <c r="EA109" s="151"/>
      <c r="EB109" s="151"/>
      <c r="EC109" s="151"/>
      <c r="ED109" s="151"/>
      <c r="EE109" s="151"/>
      <c r="EF109" s="151"/>
      <c r="EG109" s="151"/>
      <c r="EH109" s="151"/>
      <c r="EI109" s="151"/>
      <c r="EJ109" s="151"/>
      <c r="EK109" s="151"/>
      <c r="EL109" s="151"/>
      <c r="EM109" s="151"/>
      <c r="EN109" s="151"/>
      <c r="EO109" s="151"/>
      <c r="EP109" s="151"/>
      <c r="EQ109" s="151"/>
      <c r="ER109" s="151"/>
      <c r="ES109" s="151"/>
      <c r="ET109" s="151"/>
      <c r="EU109" s="151"/>
      <c r="EV109" s="151"/>
      <c r="EW109" s="151"/>
      <c r="EX109" s="151"/>
      <c r="EY109" s="151"/>
      <c r="EZ109" s="151"/>
      <c r="FA109" s="151"/>
      <c r="FB109" s="151"/>
      <c r="FC109" s="151"/>
      <c r="FD109" s="151"/>
      <c r="FE109" s="151"/>
      <c r="FF109" s="151"/>
      <c r="FG109" s="151"/>
      <c r="FH109" s="151"/>
      <c r="FI109" s="151"/>
      <c r="FJ109" s="151"/>
      <c r="FK109" s="151"/>
      <c r="FL109" s="151"/>
      <c r="FM109" s="151"/>
      <c r="FN109" s="151"/>
      <c r="FO109" s="151"/>
      <c r="FP109" s="151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  <c r="GK109" s="151"/>
      <c r="GL109" s="151"/>
      <c r="GM109" s="151"/>
      <c r="GN109" s="151"/>
      <c r="GO109" s="151"/>
      <c r="GP109" s="151"/>
      <c r="GQ109" s="151"/>
      <c r="GR109" s="151"/>
      <c r="GS109" s="151"/>
      <c r="GT109" s="151"/>
      <c r="GU109" s="151"/>
      <c r="GV109" s="151"/>
      <c r="GW109" s="151"/>
      <c r="GX109" s="151"/>
      <c r="GY109" s="151"/>
      <c r="GZ109" s="151"/>
      <c r="HA109" s="151"/>
      <c r="HB109" s="151"/>
      <c r="HC109" s="151"/>
      <c r="HD109" s="151"/>
      <c r="HE109" s="151"/>
      <c r="HF109" s="151"/>
      <c r="HG109" s="151"/>
      <c r="HH109" s="151"/>
      <c r="HI109" s="151"/>
      <c r="HJ109" s="151"/>
      <c r="HK109" s="151"/>
      <c r="HL109" s="151"/>
      <c r="HM109" s="151"/>
      <c r="HN109" s="151"/>
      <c r="HO109" s="151"/>
      <c r="HP109" s="151"/>
      <c r="HQ109" s="151"/>
      <c r="HR109" s="151"/>
      <c r="HS109" s="151"/>
      <c r="HT109" s="151"/>
      <c r="HU109" s="151"/>
      <c r="HV109" s="151"/>
      <c r="HW109" s="151"/>
      <c r="HX109" s="151"/>
      <c r="HY109" s="151"/>
      <c r="HZ109" s="151"/>
      <c r="IA109" s="151"/>
      <c r="IB109" s="151"/>
      <c r="IC109" s="151"/>
      <c r="ID109" s="151"/>
      <c r="IE109" s="151"/>
      <c r="IF109" s="151"/>
      <c r="IG109" s="151"/>
      <c r="IH109" s="151"/>
      <c r="II109" s="151"/>
      <c r="IJ109" s="151"/>
      <c r="IK109" s="151"/>
      <c r="IL109" s="151"/>
      <c r="IM109" s="151"/>
      <c r="IN109" s="151"/>
      <c r="IO109" s="151"/>
      <c r="IP109" s="151"/>
      <c r="IQ109" s="151"/>
      <c r="IR109" s="151"/>
      <c r="IS109" s="151"/>
      <c r="IT109" s="151"/>
      <c r="IU109" s="151"/>
      <c r="IV109" s="151"/>
      <c r="IW109" s="151"/>
    </row>
    <row r="110" customFormat="false" ht="12.75" hidden="false" customHeight="false" outlineLevel="0" collapsed="false">
      <c r="A110" s="140"/>
      <c r="B110" s="147" t="s">
        <v>140</v>
      </c>
      <c r="C110" s="142"/>
      <c r="D110" s="148" t="n">
        <f aca="false">D109</f>
        <v>0</v>
      </c>
      <c r="E110" s="148" t="n">
        <f aca="false">+D110+E109</f>
        <v>0</v>
      </c>
      <c r="F110" s="148" t="n">
        <f aca="false">+E110+F109</f>
        <v>0</v>
      </c>
      <c r="G110" s="148" t="n">
        <f aca="false">+F110+G109</f>
        <v>0</v>
      </c>
      <c r="H110" s="148" t="n">
        <f aca="false">+G110+H109</f>
        <v>0</v>
      </c>
      <c r="I110" s="148" t="n">
        <f aca="false">+H110+I109</f>
        <v>0</v>
      </c>
      <c r="J110" s="148" t="n">
        <f aca="false">+I110+J109</f>
        <v>0</v>
      </c>
      <c r="K110" s="148" t="n">
        <f aca="false">+J110+K109</f>
        <v>0</v>
      </c>
      <c r="L110" s="148" t="n">
        <f aca="false">+K110+L109</f>
        <v>0</v>
      </c>
      <c r="M110" s="148" t="n">
        <f aca="false">+L110+M109</f>
        <v>0</v>
      </c>
      <c r="N110" s="148" t="n">
        <f aca="false">+M110+N109</f>
        <v>0</v>
      </c>
      <c r="O110" s="148" t="n">
        <f aca="false">+N110+O109</f>
        <v>0</v>
      </c>
      <c r="P110" s="148" t="n">
        <f aca="false">+O110+P109</f>
        <v>0</v>
      </c>
      <c r="Q110" s="148" t="n">
        <f aca="false">+P110+Q109</f>
        <v>0</v>
      </c>
      <c r="R110" s="148" t="n">
        <f aca="false">+Q110+R109</f>
        <v>0</v>
      </c>
      <c r="S110" s="148" t="n">
        <f aca="false">+R110+S109</f>
        <v>0</v>
      </c>
      <c r="T110" s="148" t="n">
        <f aca="false">+S110+T109</f>
        <v>0.15</v>
      </c>
      <c r="U110" s="148" t="n">
        <f aca="false">+T110+U109</f>
        <v>0.25</v>
      </c>
      <c r="V110" s="148" t="n">
        <f aca="false">+U110+V109</f>
        <v>0.25</v>
      </c>
      <c r="W110" s="148" t="n">
        <f aca="false">+V110+W109</f>
        <v>0.25</v>
      </c>
      <c r="X110" s="148" t="n">
        <f aca="false">+W110+X109</f>
        <v>0.4</v>
      </c>
      <c r="Y110" s="148" t="n">
        <f aca="false">+X110+Y109</f>
        <v>0.4</v>
      </c>
      <c r="Z110" s="148" t="n">
        <f aca="false">+Y110+Z109</f>
        <v>0.4</v>
      </c>
      <c r="AA110" s="148" t="n">
        <f aca="false">+Z110+AA109</f>
        <v>0.4</v>
      </c>
      <c r="AB110" s="148" t="n">
        <f aca="false">+AA110+AB109</f>
        <v>0.4</v>
      </c>
      <c r="AC110" s="148" t="n">
        <f aca="false">+AB110+AC109</f>
        <v>0.4</v>
      </c>
      <c r="AD110" s="148" t="n">
        <f aca="false">+AC110+AD109</f>
        <v>0.4</v>
      </c>
      <c r="AE110" s="148" t="n">
        <f aca="false">+AD110+AE109</f>
        <v>0.6</v>
      </c>
      <c r="AF110" s="148" t="n">
        <f aca="false">+AE110+AF109</f>
        <v>0.6</v>
      </c>
      <c r="AG110" s="149" t="n">
        <f aca="false">+AF110+AG109</f>
        <v>0.6</v>
      </c>
      <c r="AH110" s="148" t="n">
        <f aca="false">+AG110+AH109</f>
        <v>0.8</v>
      </c>
      <c r="AI110" s="148" t="n">
        <f aca="false">+AH110+AI109</f>
        <v>0.8</v>
      </c>
      <c r="AJ110" s="148" t="n">
        <f aca="false">+AI110+AJ109</f>
        <v>1</v>
      </c>
      <c r="AK110" s="148" t="n">
        <f aca="false">+AJ110+AK109</f>
        <v>1</v>
      </c>
      <c r="AL110" s="148" t="n">
        <f aca="false">+AK110+AL109</f>
        <v>1</v>
      </c>
      <c r="AM110" s="148" t="n">
        <f aca="false">+AL110+AM109</f>
        <v>1</v>
      </c>
      <c r="AN110" s="148" t="n">
        <f aca="false">+AM110+AN109</f>
        <v>1</v>
      </c>
      <c r="AO110" s="148" t="n">
        <f aca="false">+AN110+AO109</f>
        <v>1</v>
      </c>
      <c r="AP110" s="148" t="n">
        <f aca="false">+AO110+AP109</f>
        <v>1</v>
      </c>
      <c r="AQ110" s="148" t="n">
        <f aca="false">+AP110+AQ109</f>
        <v>1</v>
      </c>
      <c r="AR110" s="148" t="n">
        <f aca="false">+AQ110+AR109</f>
        <v>1</v>
      </c>
      <c r="AS110" s="148" t="n">
        <f aca="false">+AR110+AS109</f>
        <v>1</v>
      </c>
      <c r="AT110" s="148" t="n">
        <f aca="false">+AS110+AT109</f>
        <v>1</v>
      </c>
      <c r="AU110" s="148" t="n">
        <f aca="false">+AT110+AU109</f>
        <v>1</v>
      </c>
      <c r="AV110" s="148" t="n">
        <f aca="false">+AU110+AV109</f>
        <v>1</v>
      </c>
      <c r="AW110" s="148" t="n">
        <f aca="false">+AV110+AW109</f>
        <v>1</v>
      </c>
      <c r="AX110" s="148" t="n">
        <f aca="false">+AW110+AX109</f>
        <v>1</v>
      </c>
      <c r="AY110" s="148" t="n">
        <f aca="false">+AX110+AY109</f>
        <v>1</v>
      </c>
      <c r="AZ110" s="148" t="n">
        <f aca="false">+AY110+AZ109</f>
        <v>1</v>
      </c>
      <c r="BA110" s="148" t="n">
        <f aca="false">+AZ110+BA109</f>
        <v>1</v>
      </c>
      <c r="BB110" s="148" t="n">
        <f aca="false">+BA110+BB109</f>
        <v>1</v>
      </c>
      <c r="BC110" s="150"/>
      <c r="BD110" s="147"/>
      <c r="BE110" s="151"/>
      <c r="BF110" s="151"/>
      <c r="BG110" s="151"/>
      <c r="BH110" s="151"/>
      <c r="BI110" s="151"/>
      <c r="BJ110" s="151"/>
      <c r="BK110" s="151"/>
      <c r="BL110" s="151"/>
      <c r="BM110" s="151"/>
      <c r="BN110" s="151"/>
      <c r="BO110" s="151"/>
      <c r="BP110" s="151"/>
      <c r="BQ110" s="151"/>
      <c r="BR110" s="151"/>
      <c r="BS110" s="151"/>
      <c r="BT110" s="151"/>
      <c r="BU110" s="151"/>
      <c r="BV110" s="151"/>
      <c r="BW110" s="151"/>
      <c r="BX110" s="151"/>
      <c r="BY110" s="151"/>
      <c r="BZ110" s="151"/>
      <c r="CA110" s="151"/>
      <c r="CB110" s="151"/>
      <c r="CC110" s="151"/>
      <c r="CD110" s="151"/>
      <c r="CE110" s="151"/>
      <c r="CF110" s="151"/>
      <c r="CG110" s="151"/>
      <c r="CH110" s="151"/>
      <c r="CI110" s="151"/>
      <c r="CJ110" s="151"/>
      <c r="CK110" s="151"/>
      <c r="CL110" s="151"/>
      <c r="CM110" s="151"/>
      <c r="CN110" s="151"/>
      <c r="CO110" s="151"/>
      <c r="CP110" s="151"/>
      <c r="CQ110" s="151"/>
      <c r="CR110" s="151"/>
      <c r="CS110" s="151"/>
      <c r="CT110" s="151"/>
      <c r="CU110" s="151"/>
      <c r="CV110" s="151"/>
      <c r="CW110" s="151"/>
      <c r="CX110" s="151"/>
      <c r="CY110" s="151"/>
      <c r="CZ110" s="151"/>
      <c r="DA110" s="151"/>
      <c r="DB110" s="151"/>
      <c r="DC110" s="151"/>
      <c r="DD110" s="151"/>
      <c r="DE110" s="151"/>
      <c r="DF110" s="151"/>
      <c r="DG110" s="151"/>
      <c r="DH110" s="151"/>
      <c r="DI110" s="151"/>
      <c r="DJ110" s="151"/>
      <c r="DK110" s="151"/>
      <c r="DL110" s="151"/>
      <c r="DM110" s="151"/>
      <c r="DN110" s="151"/>
      <c r="DO110" s="151"/>
      <c r="DP110" s="151"/>
      <c r="DQ110" s="151"/>
      <c r="DR110" s="151"/>
      <c r="DS110" s="151"/>
      <c r="DT110" s="151"/>
      <c r="DU110" s="151"/>
      <c r="DV110" s="151"/>
      <c r="DW110" s="151"/>
      <c r="DX110" s="151"/>
      <c r="DY110" s="151"/>
      <c r="DZ110" s="151"/>
      <c r="EA110" s="151"/>
      <c r="EB110" s="151"/>
      <c r="EC110" s="151"/>
      <c r="ED110" s="151"/>
      <c r="EE110" s="151"/>
      <c r="EF110" s="151"/>
      <c r="EG110" s="151"/>
      <c r="EH110" s="151"/>
      <c r="EI110" s="151"/>
      <c r="EJ110" s="151"/>
      <c r="EK110" s="151"/>
      <c r="EL110" s="151"/>
      <c r="EM110" s="151"/>
      <c r="EN110" s="151"/>
      <c r="EO110" s="151"/>
      <c r="EP110" s="151"/>
      <c r="EQ110" s="151"/>
      <c r="ER110" s="151"/>
      <c r="ES110" s="151"/>
      <c r="ET110" s="151"/>
      <c r="EU110" s="151"/>
      <c r="EV110" s="151"/>
      <c r="EW110" s="151"/>
      <c r="EX110" s="151"/>
      <c r="EY110" s="151"/>
      <c r="EZ110" s="151"/>
      <c r="FA110" s="151"/>
      <c r="FB110" s="151"/>
      <c r="FC110" s="151"/>
      <c r="FD110" s="151"/>
      <c r="FE110" s="151"/>
      <c r="FF110" s="151"/>
      <c r="FG110" s="151"/>
      <c r="FH110" s="151"/>
      <c r="FI110" s="151"/>
      <c r="FJ110" s="151"/>
      <c r="FK110" s="151"/>
      <c r="FL110" s="151"/>
      <c r="FM110" s="151"/>
      <c r="FN110" s="151"/>
      <c r="FO110" s="151"/>
      <c r="FP110" s="151"/>
      <c r="FQ110" s="151"/>
      <c r="FR110" s="151"/>
      <c r="FS110" s="151"/>
      <c r="FT110" s="151"/>
      <c r="FU110" s="151"/>
      <c r="FV110" s="151"/>
      <c r="FW110" s="151"/>
      <c r="FX110" s="151"/>
      <c r="FY110" s="151"/>
      <c r="FZ110" s="151"/>
      <c r="GA110" s="151"/>
      <c r="GB110" s="151"/>
      <c r="GC110" s="151"/>
      <c r="GD110" s="151"/>
      <c r="GE110" s="151"/>
      <c r="GF110" s="151"/>
      <c r="GG110" s="151"/>
      <c r="GH110" s="151"/>
      <c r="GI110" s="151"/>
      <c r="GJ110" s="151"/>
      <c r="GK110" s="151"/>
      <c r="GL110" s="151"/>
      <c r="GM110" s="151"/>
      <c r="GN110" s="151"/>
      <c r="GO110" s="151"/>
      <c r="GP110" s="151"/>
      <c r="GQ110" s="151"/>
      <c r="GR110" s="151"/>
      <c r="GS110" s="151"/>
      <c r="GT110" s="151"/>
      <c r="GU110" s="151"/>
      <c r="GV110" s="151"/>
      <c r="GW110" s="151"/>
      <c r="GX110" s="151"/>
      <c r="GY110" s="151"/>
      <c r="GZ110" s="151"/>
      <c r="HA110" s="151"/>
      <c r="HB110" s="151"/>
      <c r="HC110" s="151"/>
      <c r="HD110" s="151"/>
      <c r="HE110" s="151"/>
      <c r="HF110" s="151"/>
      <c r="HG110" s="151"/>
      <c r="HH110" s="151"/>
      <c r="HI110" s="151"/>
      <c r="HJ110" s="151"/>
      <c r="HK110" s="151"/>
      <c r="HL110" s="151"/>
      <c r="HM110" s="151"/>
      <c r="HN110" s="151"/>
      <c r="HO110" s="151"/>
      <c r="HP110" s="151"/>
      <c r="HQ110" s="151"/>
      <c r="HR110" s="151"/>
      <c r="HS110" s="151"/>
      <c r="HT110" s="151"/>
      <c r="HU110" s="151"/>
      <c r="HV110" s="151"/>
      <c r="HW110" s="151"/>
      <c r="HX110" s="151"/>
      <c r="HY110" s="151"/>
      <c r="HZ110" s="151"/>
      <c r="IA110" s="151"/>
      <c r="IB110" s="151"/>
      <c r="IC110" s="151"/>
      <c r="ID110" s="151"/>
      <c r="IE110" s="151"/>
      <c r="IF110" s="151"/>
      <c r="IG110" s="151"/>
      <c r="IH110" s="151"/>
      <c r="II110" s="151"/>
      <c r="IJ110" s="151"/>
      <c r="IK110" s="151"/>
      <c r="IL110" s="151"/>
      <c r="IM110" s="151"/>
      <c r="IN110" s="151"/>
      <c r="IO110" s="151"/>
      <c r="IP110" s="151"/>
      <c r="IQ110" s="151"/>
      <c r="IR110" s="151"/>
      <c r="IS110" s="151"/>
      <c r="IT110" s="151"/>
      <c r="IU110" s="151"/>
      <c r="IV110" s="151"/>
      <c r="IW110" s="151"/>
    </row>
    <row r="111" customFormat="false" ht="12.75" hidden="false" customHeight="false" outlineLevel="0" collapsed="false">
      <c r="A111" s="140"/>
      <c r="B111" s="147" t="s">
        <v>141</v>
      </c>
      <c r="C111" s="142"/>
      <c r="D111" s="148" t="n">
        <v>0</v>
      </c>
      <c r="E111" s="148" t="n">
        <v>0</v>
      </c>
      <c r="F111" s="148" t="n">
        <v>0</v>
      </c>
      <c r="G111" s="148" t="n">
        <v>0</v>
      </c>
      <c r="H111" s="148" t="n">
        <v>0</v>
      </c>
      <c r="I111" s="148" t="n">
        <v>0</v>
      </c>
      <c r="J111" s="148" t="n">
        <v>0</v>
      </c>
      <c r="K111" s="148" t="n">
        <v>0</v>
      </c>
      <c r="L111" s="148" t="n">
        <v>0</v>
      </c>
      <c r="M111" s="148" t="n">
        <v>0</v>
      </c>
      <c r="N111" s="148" t="n">
        <v>0</v>
      </c>
      <c r="O111" s="148" t="n">
        <v>0</v>
      </c>
      <c r="P111" s="148" t="n">
        <v>0</v>
      </c>
      <c r="Q111" s="148" t="n">
        <v>0</v>
      </c>
      <c r="R111" s="148" t="n">
        <v>0</v>
      </c>
      <c r="S111" s="148" t="n">
        <v>0</v>
      </c>
      <c r="T111" s="148" t="n">
        <v>0</v>
      </c>
      <c r="U111" s="148" t="n">
        <v>1</v>
      </c>
      <c r="V111" s="148" t="n">
        <v>0</v>
      </c>
      <c r="W111" s="148" t="n">
        <v>0</v>
      </c>
      <c r="X111" s="148" t="n">
        <v>0</v>
      </c>
      <c r="Y111" s="148" t="n">
        <v>0</v>
      </c>
      <c r="Z111" s="148" t="n">
        <v>0</v>
      </c>
      <c r="AA111" s="148" t="n">
        <v>0</v>
      </c>
      <c r="AB111" s="148" t="n">
        <v>0</v>
      </c>
      <c r="AC111" s="148" t="n">
        <v>0</v>
      </c>
      <c r="AD111" s="148" t="n">
        <v>0</v>
      </c>
      <c r="AE111" s="148" t="n">
        <v>0</v>
      </c>
      <c r="AF111" s="148" t="n">
        <v>0</v>
      </c>
      <c r="AG111" s="149" t="n">
        <v>0</v>
      </c>
      <c r="AH111" s="148" t="n">
        <v>0</v>
      </c>
      <c r="AI111" s="148" t="n">
        <v>0</v>
      </c>
      <c r="AJ111" s="148" t="n">
        <v>0</v>
      </c>
      <c r="AK111" s="148" t="n">
        <v>0</v>
      </c>
      <c r="AL111" s="148" t="n">
        <v>0</v>
      </c>
      <c r="AM111" s="148" t="n">
        <v>0</v>
      </c>
      <c r="AN111" s="148" t="n">
        <v>0</v>
      </c>
      <c r="AO111" s="148" t="n">
        <v>0</v>
      </c>
      <c r="AP111" s="148" t="n">
        <v>0</v>
      </c>
      <c r="AQ111" s="148" t="n">
        <v>0</v>
      </c>
      <c r="AR111" s="148" t="n">
        <v>0</v>
      </c>
      <c r="AS111" s="148" t="n">
        <v>0</v>
      </c>
      <c r="AT111" s="148" t="n">
        <v>0</v>
      </c>
      <c r="AU111" s="148" t="n">
        <v>0</v>
      </c>
      <c r="AV111" s="148" t="n">
        <v>0</v>
      </c>
      <c r="AW111" s="148" t="n">
        <v>0</v>
      </c>
      <c r="AX111" s="148" t="n">
        <v>0</v>
      </c>
      <c r="AY111" s="148" t="n">
        <v>0</v>
      </c>
      <c r="AZ111" s="148" t="n">
        <v>0</v>
      </c>
      <c r="BA111" s="148" t="n">
        <v>0</v>
      </c>
      <c r="BB111" s="148" t="n">
        <v>0</v>
      </c>
      <c r="BC111" s="150" t="n">
        <f aca="false">SUM(D111:BB111)</f>
        <v>1</v>
      </c>
      <c r="BD111" s="147"/>
      <c r="BE111" s="151"/>
      <c r="BF111" s="151"/>
      <c r="BG111" s="151"/>
      <c r="BH111" s="151"/>
      <c r="BI111" s="151"/>
      <c r="BJ111" s="151"/>
      <c r="BK111" s="151"/>
      <c r="BL111" s="151"/>
      <c r="BM111" s="151"/>
      <c r="BN111" s="151"/>
      <c r="BO111" s="151"/>
      <c r="BP111" s="151"/>
      <c r="BQ111" s="151"/>
      <c r="BR111" s="151"/>
      <c r="BS111" s="151"/>
      <c r="BT111" s="151"/>
      <c r="BU111" s="151"/>
      <c r="BV111" s="151"/>
      <c r="BW111" s="151"/>
      <c r="BX111" s="151"/>
      <c r="BY111" s="151"/>
      <c r="BZ111" s="151"/>
      <c r="CA111" s="151"/>
      <c r="CB111" s="151"/>
      <c r="CC111" s="151"/>
      <c r="CD111" s="151"/>
      <c r="CE111" s="151"/>
      <c r="CF111" s="151"/>
      <c r="CG111" s="151"/>
      <c r="CH111" s="151"/>
      <c r="CI111" s="151"/>
      <c r="CJ111" s="151"/>
      <c r="CK111" s="151"/>
      <c r="CL111" s="151"/>
      <c r="CM111" s="151"/>
      <c r="CN111" s="151"/>
      <c r="CO111" s="151"/>
      <c r="CP111" s="151"/>
      <c r="CQ111" s="151"/>
      <c r="CR111" s="151"/>
      <c r="CS111" s="151"/>
      <c r="CT111" s="151"/>
      <c r="CU111" s="151"/>
      <c r="CV111" s="151"/>
      <c r="CW111" s="151"/>
      <c r="CX111" s="151"/>
      <c r="CY111" s="151"/>
      <c r="CZ111" s="151"/>
      <c r="DA111" s="151"/>
      <c r="DB111" s="151"/>
      <c r="DC111" s="151"/>
      <c r="DD111" s="151"/>
      <c r="DE111" s="151"/>
      <c r="DF111" s="151"/>
      <c r="DG111" s="151"/>
      <c r="DH111" s="151"/>
      <c r="DI111" s="151"/>
      <c r="DJ111" s="151"/>
      <c r="DK111" s="151"/>
      <c r="DL111" s="151"/>
      <c r="DM111" s="151"/>
      <c r="DN111" s="151"/>
      <c r="DO111" s="151"/>
      <c r="DP111" s="151"/>
      <c r="DQ111" s="151"/>
      <c r="DR111" s="151"/>
      <c r="DS111" s="151"/>
      <c r="DT111" s="151"/>
      <c r="DU111" s="151"/>
      <c r="DV111" s="151"/>
      <c r="DW111" s="151"/>
      <c r="DX111" s="151"/>
      <c r="DY111" s="151"/>
      <c r="DZ111" s="151"/>
      <c r="EA111" s="151"/>
      <c r="EB111" s="151"/>
      <c r="EC111" s="151"/>
      <c r="ED111" s="151"/>
      <c r="EE111" s="151"/>
      <c r="EF111" s="151"/>
      <c r="EG111" s="151"/>
      <c r="EH111" s="151"/>
      <c r="EI111" s="151"/>
      <c r="EJ111" s="151"/>
      <c r="EK111" s="151"/>
      <c r="EL111" s="151"/>
      <c r="EM111" s="151"/>
      <c r="EN111" s="151"/>
      <c r="EO111" s="151"/>
      <c r="EP111" s="151"/>
      <c r="EQ111" s="151"/>
      <c r="ER111" s="151"/>
      <c r="ES111" s="151"/>
      <c r="ET111" s="151"/>
      <c r="EU111" s="151"/>
      <c r="EV111" s="151"/>
      <c r="EW111" s="151"/>
      <c r="EX111" s="151"/>
      <c r="EY111" s="151"/>
      <c r="EZ111" s="151"/>
      <c r="FA111" s="151"/>
      <c r="FB111" s="151"/>
      <c r="FC111" s="151"/>
      <c r="FD111" s="151"/>
      <c r="FE111" s="151"/>
      <c r="FF111" s="151"/>
      <c r="FG111" s="151"/>
      <c r="FH111" s="151"/>
      <c r="FI111" s="151"/>
      <c r="FJ111" s="151"/>
      <c r="FK111" s="151"/>
      <c r="FL111" s="151"/>
      <c r="FM111" s="151"/>
      <c r="FN111" s="151"/>
      <c r="FO111" s="151"/>
      <c r="FP111" s="151"/>
      <c r="FQ111" s="151"/>
      <c r="FR111" s="151"/>
      <c r="FS111" s="151"/>
      <c r="FT111" s="151"/>
      <c r="FU111" s="151"/>
      <c r="FV111" s="151"/>
      <c r="FW111" s="151"/>
      <c r="FX111" s="151"/>
      <c r="FY111" s="151"/>
      <c r="FZ111" s="151"/>
      <c r="GA111" s="151"/>
      <c r="GB111" s="151"/>
      <c r="GC111" s="151"/>
      <c r="GD111" s="151"/>
      <c r="GE111" s="151"/>
      <c r="GF111" s="151"/>
      <c r="GG111" s="151"/>
      <c r="GH111" s="151"/>
      <c r="GI111" s="151"/>
      <c r="GJ111" s="151"/>
      <c r="GK111" s="151"/>
      <c r="GL111" s="151"/>
      <c r="GM111" s="151"/>
      <c r="GN111" s="151"/>
      <c r="GO111" s="151"/>
      <c r="GP111" s="151"/>
      <c r="GQ111" s="151"/>
      <c r="GR111" s="151"/>
      <c r="GS111" s="151"/>
      <c r="GT111" s="151"/>
      <c r="GU111" s="151"/>
      <c r="GV111" s="151"/>
      <c r="GW111" s="151"/>
      <c r="GX111" s="151"/>
      <c r="GY111" s="151"/>
      <c r="GZ111" s="151"/>
      <c r="HA111" s="151"/>
      <c r="HB111" s="151"/>
      <c r="HC111" s="151"/>
      <c r="HD111" s="151"/>
      <c r="HE111" s="151"/>
      <c r="HF111" s="151"/>
      <c r="HG111" s="151"/>
      <c r="HH111" s="151"/>
      <c r="HI111" s="151"/>
      <c r="HJ111" s="151"/>
      <c r="HK111" s="151"/>
      <c r="HL111" s="151"/>
      <c r="HM111" s="151"/>
      <c r="HN111" s="151"/>
      <c r="HO111" s="151"/>
      <c r="HP111" s="151"/>
      <c r="HQ111" s="151"/>
      <c r="HR111" s="151"/>
      <c r="HS111" s="151"/>
      <c r="HT111" s="151"/>
      <c r="HU111" s="151"/>
      <c r="HV111" s="151"/>
      <c r="HW111" s="151"/>
      <c r="HX111" s="151"/>
      <c r="HY111" s="151"/>
      <c r="HZ111" s="151"/>
      <c r="IA111" s="151"/>
      <c r="IB111" s="151"/>
      <c r="IC111" s="151"/>
      <c r="ID111" s="151"/>
      <c r="IE111" s="151"/>
      <c r="IF111" s="151"/>
      <c r="IG111" s="151"/>
      <c r="IH111" s="151"/>
      <c r="II111" s="151"/>
      <c r="IJ111" s="151"/>
      <c r="IK111" s="151"/>
      <c r="IL111" s="151"/>
      <c r="IM111" s="151"/>
      <c r="IN111" s="151"/>
      <c r="IO111" s="151"/>
      <c r="IP111" s="151"/>
      <c r="IQ111" s="151"/>
      <c r="IR111" s="151"/>
      <c r="IS111" s="151"/>
      <c r="IT111" s="151"/>
      <c r="IU111" s="151"/>
      <c r="IV111" s="151"/>
      <c r="IW111" s="151"/>
    </row>
    <row r="112" customFormat="false" ht="12.75" hidden="false" customHeight="false" outlineLevel="0" collapsed="false">
      <c r="A112" s="140"/>
      <c r="B112" s="147" t="s">
        <v>142</v>
      </c>
      <c r="C112" s="142"/>
      <c r="D112" s="148" t="n">
        <f aca="false">D111</f>
        <v>0</v>
      </c>
      <c r="E112" s="148" t="n">
        <f aca="false">+D112+E111</f>
        <v>0</v>
      </c>
      <c r="F112" s="148" t="n">
        <f aca="false">+E112+F111</f>
        <v>0</v>
      </c>
      <c r="G112" s="148" t="n">
        <f aca="false">+F112+G111</f>
        <v>0</v>
      </c>
      <c r="H112" s="148" t="n">
        <f aca="false">+G112+H111</f>
        <v>0</v>
      </c>
      <c r="I112" s="148" t="n">
        <f aca="false">+H112+I111</f>
        <v>0</v>
      </c>
      <c r="J112" s="148" t="n">
        <f aca="false">+I112+J111</f>
        <v>0</v>
      </c>
      <c r="K112" s="148" t="n">
        <f aca="false">+J112+K111</f>
        <v>0</v>
      </c>
      <c r="L112" s="148" t="n">
        <f aca="false">+K112+L111</f>
        <v>0</v>
      </c>
      <c r="M112" s="148" t="n">
        <f aca="false">+L112+M111</f>
        <v>0</v>
      </c>
      <c r="N112" s="148" t="n">
        <f aca="false">+M112+N111</f>
        <v>0</v>
      </c>
      <c r="O112" s="148" t="n">
        <f aca="false">+N112+O111</f>
        <v>0</v>
      </c>
      <c r="P112" s="148" t="n">
        <f aca="false">+O112+P111</f>
        <v>0</v>
      </c>
      <c r="Q112" s="148" t="n">
        <f aca="false">+P112+Q111</f>
        <v>0</v>
      </c>
      <c r="R112" s="148" t="n">
        <f aca="false">+Q112+R111</f>
        <v>0</v>
      </c>
      <c r="S112" s="148" t="n">
        <f aca="false">+R112+S111</f>
        <v>0</v>
      </c>
      <c r="T112" s="148" t="n">
        <f aca="false">+S112+T111</f>
        <v>0</v>
      </c>
      <c r="U112" s="148" t="n">
        <f aca="false">+T112+U111</f>
        <v>1</v>
      </c>
      <c r="V112" s="148" t="n">
        <f aca="false">+U112+V111</f>
        <v>1</v>
      </c>
      <c r="W112" s="148" t="n">
        <f aca="false">+V112+W111</f>
        <v>1</v>
      </c>
      <c r="X112" s="148" t="n">
        <f aca="false">+W112+X111</f>
        <v>1</v>
      </c>
      <c r="Y112" s="148" t="n">
        <f aca="false">+X112+Y111</f>
        <v>1</v>
      </c>
      <c r="Z112" s="148" t="n">
        <f aca="false">+Y112+Z111</f>
        <v>1</v>
      </c>
      <c r="AA112" s="148" t="n">
        <f aca="false">+Z112+AA111</f>
        <v>1</v>
      </c>
      <c r="AB112" s="148" t="n">
        <f aca="false">+AA112+AB111</f>
        <v>1</v>
      </c>
      <c r="AC112" s="148" t="n">
        <f aca="false">+AB112+AC111</f>
        <v>1</v>
      </c>
      <c r="AD112" s="148" t="n">
        <f aca="false">+AC112+AD111</f>
        <v>1</v>
      </c>
      <c r="AE112" s="148" t="n">
        <f aca="false">+AD112+AE111</f>
        <v>1</v>
      </c>
      <c r="AF112" s="148" t="n">
        <f aca="false">+AE112+AF111</f>
        <v>1</v>
      </c>
      <c r="AG112" s="149" t="n">
        <f aca="false">+AF112+AG111</f>
        <v>1</v>
      </c>
      <c r="AH112" s="148" t="n">
        <f aca="false">+AG112+AH111</f>
        <v>1</v>
      </c>
      <c r="AI112" s="148" t="n">
        <f aca="false">+AH112+AI111</f>
        <v>1</v>
      </c>
      <c r="AJ112" s="148" t="n">
        <f aca="false">+AI112+AJ111</f>
        <v>1</v>
      </c>
      <c r="AK112" s="148" t="n">
        <f aca="false">+AJ112+AK111</f>
        <v>1</v>
      </c>
      <c r="AL112" s="148" t="n">
        <f aca="false">+AK112+AL111</f>
        <v>1</v>
      </c>
      <c r="AM112" s="148" t="n">
        <f aca="false">+AL112+AM111</f>
        <v>1</v>
      </c>
      <c r="AN112" s="148" t="n">
        <f aca="false">+AM112+AN111</f>
        <v>1</v>
      </c>
      <c r="AO112" s="148" t="n">
        <f aca="false">+AN112+AO111</f>
        <v>1</v>
      </c>
      <c r="AP112" s="148" t="n">
        <f aca="false">+AO112+AP111</f>
        <v>1</v>
      </c>
      <c r="AQ112" s="148" t="n">
        <f aca="false">+AP112+AQ111</f>
        <v>1</v>
      </c>
      <c r="AR112" s="148" t="n">
        <f aca="false">+AQ112+AR111</f>
        <v>1</v>
      </c>
      <c r="AS112" s="148" t="n">
        <f aca="false">+AR112+AS111</f>
        <v>1</v>
      </c>
      <c r="AT112" s="148" t="n">
        <f aca="false">+AS112+AT111</f>
        <v>1</v>
      </c>
      <c r="AU112" s="148" t="n">
        <f aca="false">+AT112+AU111</f>
        <v>1</v>
      </c>
      <c r="AV112" s="148" t="n">
        <f aca="false">+AU112+AV111</f>
        <v>1</v>
      </c>
      <c r="AW112" s="148" t="n">
        <f aca="false">+AV112+AW111</f>
        <v>1</v>
      </c>
      <c r="AX112" s="148" t="n">
        <f aca="false">+AW112+AX111</f>
        <v>1</v>
      </c>
      <c r="AY112" s="148" t="n">
        <f aca="false">+AX112+AY111</f>
        <v>1</v>
      </c>
      <c r="AZ112" s="148" t="n">
        <f aca="false">+AY112+AZ111</f>
        <v>1</v>
      </c>
      <c r="BA112" s="148" t="n">
        <f aca="false">+AZ112+BA111</f>
        <v>1</v>
      </c>
      <c r="BB112" s="148" t="n">
        <f aca="false">+BA112+BB111</f>
        <v>1</v>
      </c>
      <c r="BC112" s="150"/>
      <c r="BD112" s="147"/>
      <c r="BE112" s="151"/>
      <c r="BF112" s="151"/>
      <c r="BG112" s="151"/>
      <c r="BH112" s="151"/>
      <c r="BI112" s="151"/>
      <c r="BJ112" s="151"/>
      <c r="BK112" s="151"/>
      <c r="BL112" s="151"/>
      <c r="BM112" s="151"/>
      <c r="BN112" s="151"/>
      <c r="BO112" s="151"/>
      <c r="BP112" s="151"/>
      <c r="BQ112" s="151"/>
      <c r="BR112" s="151"/>
      <c r="BS112" s="151"/>
      <c r="BT112" s="151"/>
      <c r="BU112" s="151"/>
      <c r="BV112" s="151"/>
      <c r="BW112" s="151"/>
      <c r="BX112" s="151"/>
      <c r="BY112" s="151"/>
      <c r="BZ112" s="151"/>
      <c r="CA112" s="151"/>
      <c r="CB112" s="151"/>
      <c r="CC112" s="151"/>
      <c r="CD112" s="151"/>
      <c r="CE112" s="151"/>
      <c r="CF112" s="151"/>
      <c r="CG112" s="151"/>
      <c r="CH112" s="151"/>
      <c r="CI112" s="151"/>
      <c r="CJ112" s="151"/>
      <c r="CK112" s="151"/>
      <c r="CL112" s="151"/>
      <c r="CM112" s="151"/>
      <c r="CN112" s="151"/>
      <c r="CO112" s="151"/>
      <c r="CP112" s="151"/>
      <c r="CQ112" s="151"/>
      <c r="CR112" s="151"/>
      <c r="CS112" s="151"/>
      <c r="CT112" s="151"/>
      <c r="CU112" s="151"/>
      <c r="CV112" s="151"/>
      <c r="CW112" s="151"/>
      <c r="CX112" s="151"/>
      <c r="CY112" s="151"/>
      <c r="CZ112" s="151"/>
      <c r="DA112" s="151"/>
      <c r="DB112" s="151"/>
      <c r="DC112" s="151"/>
      <c r="DD112" s="151"/>
      <c r="DE112" s="151"/>
      <c r="DF112" s="151"/>
      <c r="DG112" s="151"/>
      <c r="DH112" s="151"/>
      <c r="DI112" s="151"/>
      <c r="DJ112" s="151"/>
      <c r="DK112" s="151"/>
      <c r="DL112" s="151"/>
      <c r="DM112" s="151"/>
      <c r="DN112" s="151"/>
      <c r="DO112" s="151"/>
      <c r="DP112" s="151"/>
      <c r="DQ112" s="151"/>
      <c r="DR112" s="151"/>
      <c r="DS112" s="151"/>
      <c r="DT112" s="151"/>
      <c r="DU112" s="151"/>
      <c r="DV112" s="151"/>
      <c r="DW112" s="151"/>
      <c r="DX112" s="151"/>
      <c r="DY112" s="151"/>
      <c r="DZ112" s="151"/>
      <c r="EA112" s="151"/>
      <c r="EB112" s="151"/>
      <c r="EC112" s="151"/>
      <c r="ED112" s="151"/>
      <c r="EE112" s="151"/>
      <c r="EF112" s="151"/>
      <c r="EG112" s="151"/>
      <c r="EH112" s="151"/>
      <c r="EI112" s="151"/>
      <c r="EJ112" s="151"/>
      <c r="EK112" s="151"/>
      <c r="EL112" s="151"/>
      <c r="EM112" s="151"/>
      <c r="EN112" s="151"/>
      <c r="EO112" s="151"/>
      <c r="EP112" s="151"/>
      <c r="EQ112" s="151"/>
      <c r="ER112" s="151"/>
      <c r="ES112" s="151"/>
      <c r="ET112" s="151"/>
      <c r="EU112" s="151"/>
      <c r="EV112" s="151"/>
      <c r="EW112" s="151"/>
      <c r="EX112" s="151"/>
      <c r="EY112" s="151"/>
      <c r="EZ112" s="151"/>
      <c r="FA112" s="151"/>
      <c r="FB112" s="151"/>
      <c r="FC112" s="151"/>
      <c r="FD112" s="151"/>
      <c r="FE112" s="151"/>
      <c r="FF112" s="151"/>
      <c r="FG112" s="151"/>
      <c r="FH112" s="151"/>
      <c r="FI112" s="151"/>
      <c r="FJ112" s="151"/>
      <c r="FK112" s="151"/>
      <c r="FL112" s="151"/>
      <c r="FM112" s="151"/>
      <c r="FN112" s="151"/>
      <c r="FO112" s="151"/>
      <c r="FP112" s="151"/>
      <c r="FQ112" s="151"/>
      <c r="FR112" s="151"/>
      <c r="FS112" s="151"/>
      <c r="FT112" s="151"/>
      <c r="FU112" s="151"/>
      <c r="FV112" s="151"/>
      <c r="FW112" s="151"/>
      <c r="FX112" s="151"/>
      <c r="FY112" s="151"/>
      <c r="FZ112" s="151"/>
      <c r="GA112" s="151"/>
      <c r="GB112" s="151"/>
      <c r="GC112" s="151"/>
      <c r="GD112" s="151"/>
      <c r="GE112" s="151"/>
      <c r="GF112" s="151"/>
      <c r="GG112" s="151"/>
      <c r="GH112" s="151"/>
      <c r="GI112" s="151"/>
      <c r="GJ112" s="151"/>
      <c r="GK112" s="151"/>
      <c r="GL112" s="151"/>
      <c r="GM112" s="151"/>
      <c r="GN112" s="151"/>
      <c r="GO112" s="151"/>
      <c r="GP112" s="151"/>
      <c r="GQ112" s="151"/>
      <c r="GR112" s="151"/>
      <c r="GS112" s="151"/>
      <c r="GT112" s="151"/>
      <c r="GU112" s="151"/>
      <c r="GV112" s="151"/>
      <c r="GW112" s="151"/>
      <c r="GX112" s="151"/>
      <c r="GY112" s="151"/>
      <c r="GZ112" s="151"/>
      <c r="HA112" s="151"/>
      <c r="HB112" s="151"/>
      <c r="HC112" s="151"/>
      <c r="HD112" s="151"/>
      <c r="HE112" s="151"/>
      <c r="HF112" s="151"/>
      <c r="HG112" s="151"/>
      <c r="HH112" s="151"/>
      <c r="HI112" s="151"/>
      <c r="HJ112" s="151"/>
      <c r="HK112" s="151"/>
      <c r="HL112" s="151"/>
      <c r="HM112" s="151"/>
      <c r="HN112" s="151"/>
      <c r="HO112" s="151"/>
      <c r="HP112" s="151"/>
      <c r="HQ112" s="151"/>
      <c r="HR112" s="151"/>
      <c r="HS112" s="151"/>
      <c r="HT112" s="151"/>
      <c r="HU112" s="151"/>
      <c r="HV112" s="151"/>
      <c r="HW112" s="151"/>
      <c r="HX112" s="151"/>
      <c r="HY112" s="151"/>
      <c r="HZ112" s="151"/>
      <c r="IA112" s="151"/>
      <c r="IB112" s="151"/>
      <c r="IC112" s="151"/>
      <c r="ID112" s="151"/>
      <c r="IE112" s="151"/>
      <c r="IF112" s="151"/>
      <c r="IG112" s="151"/>
      <c r="IH112" s="151"/>
      <c r="II112" s="151"/>
      <c r="IJ112" s="151"/>
      <c r="IK112" s="151"/>
      <c r="IL112" s="151"/>
      <c r="IM112" s="151"/>
      <c r="IN112" s="151"/>
      <c r="IO112" s="151"/>
      <c r="IP112" s="151"/>
      <c r="IQ112" s="151"/>
      <c r="IR112" s="151"/>
      <c r="IS112" s="151"/>
      <c r="IT112" s="151"/>
      <c r="IU112" s="151"/>
      <c r="IV112" s="151"/>
      <c r="IW112" s="151"/>
    </row>
    <row r="113" customFormat="false" ht="12.75" hidden="false" customHeight="false" outlineLevel="0" collapsed="false">
      <c r="A113" s="140"/>
      <c r="B113" s="165"/>
      <c r="C113" s="142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7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8"/>
      <c r="BD113" s="165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  <c r="BR113" s="169"/>
      <c r="BS113" s="169"/>
      <c r="BT113" s="169"/>
      <c r="BU113" s="169"/>
      <c r="BV113" s="169"/>
      <c r="BW113" s="169"/>
      <c r="BX113" s="169"/>
      <c r="BY113" s="169"/>
      <c r="BZ113" s="169"/>
      <c r="CA113" s="169"/>
      <c r="CB113" s="169"/>
      <c r="CC113" s="169"/>
      <c r="CD113" s="169"/>
      <c r="CE113" s="169"/>
      <c r="CF113" s="169"/>
      <c r="CG113" s="169"/>
      <c r="CH113" s="169"/>
      <c r="CI113" s="169"/>
      <c r="CJ113" s="169"/>
      <c r="CK113" s="169"/>
      <c r="CL113" s="169"/>
      <c r="CM113" s="169"/>
      <c r="CN113" s="169"/>
      <c r="CO113" s="169"/>
      <c r="CP113" s="169"/>
      <c r="CQ113" s="169"/>
      <c r="CR113" s="169"/>
      <c r="CS113" s="169"/>
      <c r="CT113" s="169"/>
      <c r="CU113" s="169"/>
      <c r="CV113" s="169"/>
      <c r="CW113" s="169"/>
      <c r="CX113" s="169"/>
      <c r="CY113" s="169"/>
      <c r="CZ113" s="169"/>
      <c r="DA113" s="169"/>
      <c r="DB113" s="169"/>
      <c r="DC113" s="169"/>
      <c r="DD113" s="169"/>
      <c r="DE113" s="169"/>
      <c r="DF113" s="169"/>
      <c r="DG113" s="169"/>
      <c r="DH113" s="169"/>
      <c r="DI113" s="169"/>
      <c r="DJ113" s="169"/>
      <c r="DK113" s="169"/>
      <c r="DL113" s="169"/>
      <c r="DM113" s="169"/>
      <c r="DN113" s="169"/>
      <c r="DO113" s="169"/>
      <c r="DP113" s="169"/>
      <c r="DQ113" s="169"/>
      <c r="DR113" s="169"/>
      <c r="DS113" s="169"/>
      <c r="DT113" s="169"/>
      <c r="DU113" s="169"/>
      <c r="DV113" s="169"/>
      <c r="DW113" s="169"/>
      <c r="DX113" s="169"/>
      <c r="DY113" s="169"/>
      <c r="DZ113" s="169"/>
      <c r="EA113" s="169"/>
      <c r="EB113" s="169"/>
      <c r="EC113" s="169"/>
      <c r="ED113" s="169"/>
      <c r="EE113" s="169"/>
      <c r="EF113" s="169"/>
      <c r="EG113" s="169"/>
      <c r="EH113" s="169"/>
      <c r="EI113" s="169"/>
      <c r="EJ113" s="169"/>
      <c r="EK113" s="169"/>
      <c r="EL113" s="169"/>
      <c r="EM113" s="169"/>
      <c r="EN113" s="169"/>
      <c r="EO113" s="169"/>
      <c r="EP113" s="169"/>
      <c r="EQ113" s="169"/>
      <c r="ER113" s="169"/>
      <c r="ES113" s="169"/>
      <c r="ET113" s="169"/>
      <c r="EU113" s="169"/>
      <c r="EV113" s="169"/>
      <c r="EW113" s="169"/>
      <c r="EX113" s="169"/>
      <c r="EY113" s="169"/>
      <c r="EZ113" s="169"/>
      <c r="FA113" s="169"/>
      <c r="FB113" s="169"/>
      <c r="FC113" s="169"/>
      <c r="FD113" s="169"/>
      <c r="FE113" s="169"/>
      <c r="FF113" s="169"/>
      <c r="FG113" s="169"/>
      <c r="FH113" s="169"/>
      <c r="FI113" s="169"/>
      <c r="FJ113" s="169"/>
      <c r="FK113" s="169"/>
      <c r="FL113" s="169"/>
      <c r="FM113" s="169"/>
      <c r="FN113" s="169"/>
      <c r="FO113" s="169"/>
      <c r="FP113" s="169"/>
      <c r="FQ113" s="169"/>
      <c r="FR113" s="169"/>
      <c r="FS113" s="169"/>
      <c r="FT113" s="169"/>
      <c r="FU113" s="169"/>
      <c r="FV113" s="169"/>
      <c r="FW113" s="169"/>
      <c r="FX113" s="169"/>
      <c r="FY113" s="169"/>
      <c r="FZ113" s="169"/>
      <c r="GA113" s="169"/>
      <c r="GB113" s="169"/>
      <c r="GC113" s="169"/>
      <c r="GD113" s="169"/>
      <c r="GE113" s="169"/>
      <c r="GF113" s="169"/>
      <c r="GG113" s="169"/>
      <c r="GH113" s="169"/>
      <c r="GI113" s="169"/>
      <c r="GJ113" s="169"/>
      <c r="GK113" s="169"/>
      <c r="GL113" s="169"/>
      <c r="GM113" s="169"/>
      <c r="GN113" s="169"/>
      <c r="GO113" s="169"/>
      <c r="GP113" s="169"/>
      <c r="GQ113" s="169"/>
      <c r="GR113" s="169"/>
      <c r="GS113" s="169"/>
      <c r="GT113" s="169"/>
      <c r="GU113" s="169"/>
      <c r="GV113" s="169"/>
      <c r="GW113" s="169"/>
      <c r="GX113" s="169"/>
      <c r="GY113" s="169"/>
      <c r="GZ113" s="169"/>
      <c r="HA113" s="169"/>
      <c r="HB113" s="169"/>
      <c r="HC113" s="169"/>
      <c r="HD113" s="169"/>
      <c r="HE113" s="169"/>
      <c r="HF113" s="169"/>
      <c r="HG113" s="169"/>
      <c r="HH113" s="169"/>
      <c r="HI113" s="169"/>
      <c r="HJ113" s="169"/>
      <c r="HK113" s="169"/>
      <c r="HL113" s="169"/>
      <c r="HM113" s="169"/>
      <c r="HN113" s="169"/>
      <c r="HO113" s="169"/>
      <c r="HP113" s="169"/>
      <c r="HQ113" s="169"/>
      <c r="HR113" s="169"/>
      <c r="HS113" s="169"/>
      <c r="HT113" s="169"/>
      <c r="HU113" s="169"/>
      <c r="HV113" s="169"/>
      <c r="HW113" s="169"/>
      <c r="HX113" s="169"/>
      <c r="HY113" s="169"/>
      <c r="HZ113" s="169"/>
      <c r="IA113" s="169"/>
      <c r="IB113" s="169"/>
      <c r="IC113" s="169"/>
      <c r="ID113" s="169"/>
      <c r="IE113" s="169"/>
      <c r="IF113" s="169"/>
      <c r="IG113" s="169"/>
      <c r="IH113" s="169"/>
      <c r="II113" s="169"/>
      <c r="IJ113" s="169"/>
      <c r="IK113" s="169"/>
      <c r="IL113" s="169"/>
      <c r="IM113" s="169"/>
      <c r="IN113" s="169"/>
      <c r="IO113" s="169"/>
      <c r="IP113" s="169"/>
      <c r="IQ113" s="169"/>
      <c r="IR113" s="169"/>
      <c r="IS113" s="169"/>
      <c r="IT113" s="169"/>
      <c r="IU113" s="169"/>
      <c r="IV113" s="169"/>
      <c r="IW113" s="169"/>
    </row>
    <row r="114" customFormat="false" ht="12.75" hidden="false" customHeight="false" outlineLevel="0" collapsed="false">
      <c r="A114" s="140"/>
      <c r="B114" s="153" t="s">
        <v>143</v>
      </c>
      <c r="C114" s="154" t="n">
        <v>43.618</v>
      </c>
      <c r="D114" s="155" t="n">
        <f aca="false">+D110*$C114</f>
        <v>0</v>
      </c>
      <c r="E114" s="155" t="n">
        <f aca="false">+E110*$C114</f>
        <v>0</v>
      </c>
      <c r="F114" s="155" t="n">
        <f aca="false">+F110*$C114</f>
        <v>0</v>
      </c>
      <c r="G114" s="155" t="n">
        <f aca="false">+G110*$C114</f>
        <v>0</v>
      </c>
      <c r="H114" s="155" t="n">
        <f aca="false">+H110*$C114</f>
        <v>0</v>
      </c>
      <c r="I114" s="155" t="n">
        <f aca="false">+I110*$C114</f>
        <v>0</v>
      </c>
      <c r="J114" s="155" t="n">
        <f aca="false">+J110*$C114</f>
        <v>0</v>
      </c>
      <c r="K114" s="155" t="n">
        <f aca="false">+K110*$C114</f>
        <v>0</v>
      </c>
      <c r="L114" s="155" t="n">
        <f aca="false">+L110*$C114</f>
        <v>0</v>
      </c>
      <c r="M114" s="155" t="n">
        <f aca="false">+M110*$C114</f>
        <v>0</v>
      </c>
      <c r="N114" s="155" t="n">
        <f aca="false">+N110*$C114</f>
        <v>0</v>
      </c>
      <c r="O114" s="155" t="n">
        <f aca="false">+O110*$C114</f>
        <v>0</v>
      </c>
      <c r="P114" s="155" t="n">
        <f aca="false">+P110*$C114</f>
        <v>0</v>
      </c>
      <c r="Q114" s="155" t="n">
        <f aca="false">+Q110*$C114</f>
        <v>0</v>
      </c>
      <c r="R114" s="155" t="n">
        <f aca="false">+R110*$C114</f>
        <v>0</v>
      </c>
      <c r="S114" s="155" t="n">
        <f aca="false">+S110*$C114</f>
        <v>0</v>
      </c>
      <c r="T114" s="155" t="n">
        <f aca="false">+T110*$C114</f>
        <v>6.5427</v>
      </c>
      <c r="U114" s="155" t="n">
        <f aca="false">+U110*$C114</f>
        <v>10.9045</v>
      </c>
      <c r="V114" s="155" t="n">
        <f aca="false">+V110*$C114</f>
        <v>10.9045</v>
      </c>
      <c r="W114" s="155" t="n">
        <f aca="false">+W110*$C114</f>
        <v>10.9045</v>
      </c>
      <c r="X114" s="155" t="n">
        <f aca="false">+X110*$C114</f>
        <v>17.4472</v>
      </c>
      <c r="Y114" s="155" t="n">
        <f aca="false">+Y110*$C114</f>
        <v>17.4472</v>
      </c>
      <c r="Z114" s="155" t="n">
        <f aca="false">+Z110*$C114</f>
        <v>17.4472</v>
      </c>
      <c r="AA114" s="155" t="n">
        <f aca="false">+AA110*$C114</f>
        <v>17.4472</v>
      </c>
      <c r="AB114" s="155" t="n">
        <f aca="false">+AB110*$C114</f>
        <v>17.4472</v>
      </c>
      <c r="AC114" s="155" t="n">
        <f aca="false">+AC110*$C114</f>
        <v>17.4472</v>
      </c>
      <c r="AD114" s="155" t="n">
        <f aca="false">+AD110*$C114</f>
        <v>17.4472</v>
      </c>
      <c r="AE114" s="155" t="n">
        <f aca="false">+AE110*$C114</f>
        <v>26.1708</v>
      </c>
      <c r="AF114" s="155" t="n">
        <f aca="false">+AF110*$C114</f>
        <v>26.1708</v>
      </c>
      <c r="AG114" s="156" t="n">
        <f aca="false">+AG110*$C114</f>
        <v>26.1708</v>
      </c>
      <c r="AH114" s="155" t="n">
        <f aca="false">+AH110*$C114</f>
        <v>34.8944</v>
      </c>
      <c r="AI114" s="155" t="n">
        <f aca="false">+AI110*$C114</f>
        <v>34.8944</v>
      </c>
      <c r="AJ114" s="155" t="n">
        <f aca="false">+AJ110*$C114</f>
        <v>43.618</v>
      </c>
      <c r="AK114" s="155" t="n">
        <f aca="false">+AK110*$C114</f>
        <v>43.618</v>
      </c>
      <c r="AL114" s="155" t="n">
        <f aca="false">+AL110*$C114</f>
        <v>43.618</v>
      </c>
      <c r="AM114" s="155" t="n">
        <f aca="false">+AM110*$C114</f>
        <v>43.618</v>
      </c>
      <c r="AN114" s="155" t="n">
        <f aca="false">+AN110*$C114</f>
        <v>43.618</v>
      </c>
      <c r="AO114" s="155" t="n">
        <f aca="false">+AO110*$C114</f>
        <v>43.618</v>
      </c>
      <c r="AP114" s="155" t="n">
        <f aca="false">+AP110*$C114</f>
        <v>43.618</v>
      </c>
      <c r="AQ114" s="155" t="n">
        <f aca="false">+AQ110*$C114</f>
        <v>43.618</v>
      </c>
      <c r="AR114" s="155" t="n">
        <f aca="false">+AR110*$C114</f>
        <v>43.618</v>
      </c>
      <c r="AS114" s="155" t="n">
        <f aca="false">+AS110*$C114</f>
        <v>43.618</v>
      </c>
      <c r="AT114" s="155" t="n">
        <f aca="false">+AT110*$C114</f>
        <v>43.618</v>
      </c>
      <c r="AU114" s="155" t="n">
        <f aca="false">+AU110*$C114</f>
        <v>43.618</v>
      </c>
      <c r="AV114" s="155" t="n">
        <f aca="false">+AV110*$C114</f>
        <v>43.618</v>
      </c>
      <c r="AW114" s="155" t="n">
        <f aca="false">+AW110*$C114</f>
        <v>43.618</v>
      </c>
      <c r="AX114" s="155" t="n">
        <f aca="false">+AX110*$C114</f>
        <v>43.618</v>
      </c>
      <c r="AY114" s="155" t="n">
        <f aca="false">+AY110*$C114</f>
        <v>43.618</v>
      </c>
      <c r="AZ114" s="155" t="n">
        <f aca="false">+AZ110*$C114</f>
        <v>43.618</v>
      </c>
      <c r="BA114" s="155" t="n">
        <f aca="false">+BA110*$C114</f>
        <v>43.618</v>
      </c>
      <c r="BB114" s="155" t="n">
        <f aca="false">+BB110*$C114</f>
        <v>43.618</v>
      </c>
      <c r="BC114" s="157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8"/>
      <c r="BN114" s="158"/>
      <c r="BO114" s="158"/>
      <c r="BP114" s="158"/>
      <c r="BQ114" s="158"/>
      <c r="BR114" s="158"/>
      <c r="BS114" s="158"/>
      <c r="BT114" s="158"/>
      <c r="BU114" s="158"/>
      <c r="BV114" s="158"/>
      <c r="BW114" s="158"/>
      <c r="BX114" s="158"/>
      <c r="BY114" s="158"/>
      <c r="BZ114" s="158"/>
      <c r="CA114" s="158"/>
      <c r="CB114" s="158"/>
      <c r="CC114" s="158"/>
      <c r="CD114" s="158"/>
      <c r="CE114" s="158"/>
      <c r="CF114" s="158"/>
      <c r="CG114" s="158"/>
      <c r="CH114" s="158"/>
      <c r="CI114" s="158"/>
      <c r="CJ114" s="158"/>
      <c r="CK114" s="158"/>
      <c r="CL114" s="153"/>
      <c r="CM114" s="153"/>
      <c r="CN114" s="153"/>
      <c r="CO114" s="153"/>
      <c r="CP114" s="153"/>
      <c r="CQ114" s="153"/>
      <c r="CR114" s="153"/>
      <c r="CS114" s="153"/>
      <c r="CT114" s="153"/>
      <c r="CU114" s="153"/>
      <c r="CV114" s="153"/>
      <c r="CW114" s="153"/>
      <c r="CX114" s="153"/>
      <c r="CY114" s="153"/>
      <c r="CZ114" s="153"/>
      <c r="DA114" s="153"/>
      <c r="DB114" s="153"/>
      <c r="DC114" s="153"/>
      <c r="DD114" s="153"/>
      <c r="DE114" s="153"/>
      <c r="DF114" s="153"/>
      <c r="DG114" s="153"/>
      <c r="DH114" s="153"/>
      <c r="DI114" s="153"/>
      <c r="DJ114" s="153"/>
      <c r="DK114" s="153"/>
      <c r="DL114" s="153"/>
      <c r="DM114" s="153"/>
      <c r="DN114" s="153"/>
      <c r="DO114" s="153"/>
      <c r="DP114" s="153"/>
      <c r="DQ114" s="153"/>
      <c r="DR114" s="153"/>
      <c r="DS114" s="153"/>
      <c r="DT114" s="153"/>
      <c r="DU114" s="153"/>
      <c r="DV114" s="153"/>
      <c r="DW114" s="153"/>
      <c r="DX114" s="153"/>
      <c r="DY114" s="153"/>
      <c r="DZ114" s="153"/>
      <c r="EA114" s="153"/>
      <c r="EB114" s="153"/>
      <c r="EC114" s="153"/>
      <c r="ED114" s="153"/>
      <c r="EE114" s="153"/>
      <c r="EF114" s="153"/>
      <c r="EG114" s="153"/>
      <c r="EH114" s="153"/>
      <c r="EI114" s="153"/>
      <c r="EJ114" s="153"/>
      <c r="EK114" s="153"/>
      <c r="EL114" s="153"/>
      <c r="EM114" s="153"/>
      <c r="EN114" s="153"/>
      <c r="EO114" s="153"/>
      <c r="EP114" s="153"/>
      <c r="EQ114" s="153"/>
      <c r="ER114" s="153"/>
      <c r="ES114" s="153"/>
      <c r="ET114" s="153"/>
      <c r="EU114" s="153"/>
      <c r="EV114" s="153"/>
      <c r="EW114" s="153"/>
      <c r="EX114" s="153"/>
      <c r="EY114" s="153"/>
      <c r="EZ114" s="153"/>
      <c r="FA114" s="153"/>
      <c r="FB114" s="153"/>
      <c r="FC114" s="153"/>
      <c r="FD114" s="153"/>
      <c r="FE114" s="153"/>
      <c r="FF114" s="153"/>
      <c r="FG114" s="153"/>
      <c r="FH114" s="153"/>
      <c r="FI114" s="153"/>
      <c r="FJ114" s="153"/>
      <c r="FK114" s="153"/>
      <c r="FL114" s="153"/>
      <c r="FM114" s="153"/>
      <c r="FN114" s="153"/>
      <c r="FO114" s="153"/>
      <c r="FP114" s="153"/>
      <c r="FQ114" s="153"/>
      <c r="FR114" s="153"/>
      <c r="FS114" s="153"/>
      <c r="FT114" s="153"/>
      <c r="FU114" s="153"/>
      <c r="FV114" s="153"/>
      <c r="FW114" s="153"/>
      <c r="FX114" s="153"/>
      <c r="FY114" s="153"/>
      <c r="FZ114" s="153"/>
      <c r="GA114" s="153"/>
      <c r="GB114" s="153"/>
      <c r="GC114" s="153"/>
      <c r="GD114" s="153"/>
      <c r="GE114" s="153"/>
      <c r="GF114" s="153"/>
      <c r="GG114" s="153"/>
      <c r="GH114" s="153"/>
      <c r="GI114" s="153"/>
      <c r="GJ114" s="153"/>
      <c r="GK114" s="153"/>
      <c r="GL114" s="153"/>
      <c r="GM114" s="153"/>
      <c r="GN114" s="153"/>
      <c r="GO114" s="153"/>
      <c r="GP114" s="153"/>
      <c r="GQ114" s="153"/>
      <c r="GR114" s="153"/>
      <c r="GS114" s="153"/>
      <c r="GT114" s="153"/>
      <c r="GU114" s="153"/>
      <c r="GV114" s="153"/>
      <c r="GW114" s="153"/>
      <c r="GX114" s="153"/>
      <c r="GY114" s="153"/>
      <c r="GZ114" s="153"/>
      <c r="HA114" s="153"/>
      <c r="HB114" s="153"/>
      <c r="HC114" s="153"/>
      <c r="HD114" s="153"/>
      <c r="HE114" s="153"/>
      <c r="HF114" s="153"/>
      <c r="HG114" s="153"/>
      <c r="HH114" s="153"/>
      <c r="HI114" s="153"/>
      <c r="HJ114" s="153"/>
      <c r="HK114" s="153"/>
      <c r="HL114" s="153"/>
      <c r="HM114" s="153"/>
      <c r="HN114" s="153"/>
      <c r="HO114" s="153"/>
      <c r="HP114" s="153"/>
      <c r="HQ114" s="153"/>
      <c r="HR114" s="153"/>
      <c r="HS114" s="153"/>
      <c r="HT114" s="153"/>
      <c r="HU114" s="153"/>
      <c r="HV114" s="153"/>
      <c r="HW114" s="153"/>
      <c r="HX114" s="153"/>
      <c r="HY114" s="153"/>
      <c r="HZ114" s="153"/>
      <c r="IA114" s="153"/>
      <c r="IB114" s="153"/>
      <c r="IC114" s="153"/>
      <c r="ID114" s="153"/>
      <c r="IE114" s="153"/>
      <c r="IF114" s="153"/>
      <c r="IG114" s="153"/>
      <c r="IH114" s="153"/>
      <c r="II114" s="153"/>
      <c r="IJ114" s="153"/>
      <c r="IK114" s="153"/>
      <c r="IL114" s="153"/>
      <c r="IM114" s="153"/>
      <c r="IN114" s="153"/>
      <c r="IO114" s="153"/>
      <c r="IP114" s="153"/>
      <c r="IQ114" s="153"/>
      <c r="IR114" s="153"/>
      <c r="IS114" s="153"/>
      <c r="IT114" s="153"/>
      <c r="IU114" s="153"/>
      <c r="IV114" s="153"/>
      <c r="IW114" s="153"/>
    </row>
    <row r="115" customFormat="false" ht="13.5" hidden="false" customHeight="false" outlineLevel="0" collapsed="false">
      <c r="A115" s="140"/>
      <c r="B115" s="159" t="s">
        <v>144</v>
      </c>
      <c r="C115" s="160" t="str">
        <f aca="false">+'Detail by Turbine'!B14</f>
        <v>Tentative</v>
      </c>
      <c r="D115" s="161" t="n">
        <f aca="false">+D112*$C114</f>
        <v>0</v>
      </c>
      <c r="E115" s="161" t="n">
        <f aca="false">+E112*$C114</f>
        <v>0</v>
      </c>
      <c r="F115" s="161" t="n">
        <f aca="false">+F112*$C114</f>
        <v>0</v>
      </c>
      <c r="G115" s="161" t="n">
        <f aca="false">+G112*$C114</f>
        <v>0</v>
      </c>
      <c r="H115" s="161" t="n">
        <f aca="false">+H112*$C114</f>
        <v>0</v>
      </c>
      <c r="I115" s="161" t="n">
        <f aca="false">+I112*$C114</f>
        <v>0</v>
      </c>
      <c r="J115" s="161" t="n">
        <f aca="false">+J112*$C114</f>
        <v>0</v>
      </c>
      <c r="K115" s="161" t="n">
        <f aca="false">+K112*$C114</f>
        <v>0</v>
      </c>
      <c r="L115" s="161" t="n">
        <f aca="false">+L112*$C114</f>
        <v>0</v>
      </c>
      <c r="M115" s="161" t="n">
        <f aca="false">+M112*$C114</f>
        <v>0</v>
      </c>
      <c r="N115" s="161" t="n">
        <f aca="false">+N112*$C114</f>
        <v>0</v>
      </c>
      <c r="O115" s="161" t="n">
        <f aca="false">+O112*$C114</f>
        <v>0</v>
      </c>
      <c r="P115" s="161" t="n">
        <f aca="false">+P112*$C114</f>
        <v>0</v>
      </c>
      <c r="Q115" s="161" t="n">
        <f aca="false">+Q112*$C114</f>
        <v>0</v>
      </c>
      <c r="R115" s="161" t="n">
        <f aca="false">+R112*$C114</f>
        <v>0</v>
      </c>
      <c r="S115" s="161" t="n">
        <f aca="false">+S112*$C114</f>
        <v>0</v>
      </c>
      <c r="T115" s="161" t="n">
        <f aca="false">+T112*$C114</f>
        <v>0</v>
      </c>
      <c r="U115" s="161" t="n">
        <f aca="false">+U112*$C114</f>
        <v>43.618</v>
      </c>
      <c r="V115" s="161" t="n">
        <f aca="false">+V112*$C114</f>
        <v>43.618</v>
      </c>
      <c r="W115" s="161" t="n">
        <f aca="false">+W112*$C114</f>
        <v>43.618</v>
      </c>
      <c r="X115" s="161" t="n">
        <f aca="false">+X112*$C114</f>
        <v>43.618</v>
      </c>
      <c r="Y115" s="161" t="n">
        <f aca="false">+Y112*$C114</f>
        <v>43.618</v>
      </c>
      <c r="Z115" s="161" t="n">
        <f aca="false">+Z112*$C114</f>
        <v>43.618</v>
      </c>
      <c r="AA115" s="161" t="n">
        <f aca="false">+AA112*$C114</f>
        <v>43.618</v>
      </c>
      <c r="AB115" s="161" t="n">
        <f aca="false">+AB112*$C114</f>
        <v>43.618</v>
      </c>
      <c r="AC115" s="161" t="n">
        <f aca="false">+AC112*$C114</f>
        <v>43.618</v>
      </c>
      <c r="AD115" s="161" t="n">
        <f aca="false">+AD112*$C114</f>
        <v>43.618</v>
      </c>
      <c r="AE115" s="161" t="n">
        <f aca="false">+AE112*$C114</f>
        <v>43.618</v>
      </c>
      <c r="AF115" s="161" t="n">
        <f aca="false">+AF112*$C114</f>
        <v>43.618</v>
      </c>
      <c r="AG115" s="162" t="n">
        <f aca="false">+AG112*$C114</f>
        <v>43.618</v>
      </c>
      <c r="AH115" s="161" t="n">
        <f aca="false">+AH112*$C114</f>
        <v>43.618</v>
      </c>
      <c r="AI115" s="161" t="n">
        <f aca="false">+AI112*$C114</f>
        <v>43.618</v>
      </c>
      <c r="AJ115" s="161" t="n">
        <f aca="false">+AJ112*$C114</f>
        <v>43.618</v>
      </c>
      <c r="AK115" s="161" t="n">
        <f aca="false">+AK112*$C114</f>
        <v>43.618</v>
      </c>
      <c r="AL115" s="161" t="n">
        <f aca="false">+AL112*$C114</f>
        <v>43.618</v>
      </c>
      <c r="AM115" s="161" t="n">
        <f aca="false">+AM112*$C114</f>
        <v>43.618</v>
      </c>
      <c r="AN115" s="161" t="n">
        <f aca="false">+AN112*$C114</f>
        <v>43.618</v>
      </c>
      <c r="AO115" s="161" t="n">
        <f aca="false">+AO112*$C114</f>
        <v>43.618</v>
      </c>
      <c r="AP115" s="161" t="n">
        <f aca="false">+AP112*$C114</f>
        <v>43.618</v>
      </c>
      <c r="AQ115" s="161" t="n">
        <f aca="false">+AQ112*$C114</f>
        <v>43.618</v>
      </c>
      <c r="AR115" s="161" t="n">
        <f aca="false">+AR112*$C114</f>
        <v>43.618</v>
      </c>
      <c r="AS115" s="161" t="n">
        <f aca="false">+AS112*$C114</f>
        <v>43.618</v>
      </c>
      <c r="AT115" s="161" t="n">
        <f aca="false">+AT112*$C114</f>
        <v>43.618</v>
      </c>
      <c r="AU115" s="161" t="n">
        <f aca="false">+AU112*$C114</f>
        <v>43.618</v>
      </c>
      <c r="AV115" s="161" t="n">
        <f aca="false">+AV112*$C114</f>
        <v>43.618</v>
      </c>
      <c r="AW115" s="161" t="n">
        <f aca="false">+AW112*$C114</f>
        <v>43.618</v>
      </c>
      <c r="AX115" s="161" t="n">
        <f aca="false">+AX112*$C114</f>
        <v>43.618</v>
      </c>
      <c r="AY115" s="161" t="n">
        <f aca="false">+AY112*$C114</f>
        <v>43.618</v>
      </c>
      <c r="AZ115" s="161" t="n">
        <f aca="false">+AZ112*$C114</f>
        <v>43.618</v>
      </c>
      <c r="BA115" s="161" t="n">
        <f aca="false">+BA112*$C114</f>
        <v>43.618</v>
      </c>
      <c r="BB115" s="161" t="n">
        <f aca="false">+BB112*$C114</f>
        <v>43.618</v>
      </c>
      <c r="BC115" s="163"/>
      <c r="BD115" s="164"/>
      <c r="BE115" s="164"/>
      <c r="BF115" s="164"/>
      <c r="BG115" s="164"/>
      <c r="BH115" s="164"/>
      <c r="BI115" s="164"/>
      <c r="BJ115" s="164"/>
      <c r="BK115" s="164"/>
      <c r="BL115" s="164"/>
      <c r="BM115" s="164"/>
      <c r="BN115" s="164"/>
      <c r="BO115" s="164"/>
      <c r="BP115" s="164"/>
      <c r="BQ115" s="164"/>
      <c r="BR115" s="164"/>
      <c r="BS115" s="164"/>
      <c r="BT115" s="164"/>
      <c r="BU115" s="164"/>
      <c r="BV115" s="164"/>
      <c r="BW115" s="164"/>
      <c r="BX115" s="164"/>
      <c r="BY115" s="164"/>
      <c r="BZ115" s="164"/>
      <c r="CA115" s="164"/>
      <c r="CB115" s="164"/>
      <c r="CC115" s="164"/>
      <c r="CD115" s="164"/>
      <c r="CE115" s="164"/>
      <c r="CF115" s="164"/>
      <c r="CG115" s="164"/>
      <c r="CH115" s="164"/>
      <c r="CI115" s="164"/>
      <c r="CJ115" s="164"/>
      <c r="CK115" s="164"/>
      <c r="CL115" s="159"/>
      <c r="CM115" s="159"/>
      <c r="CN115" s="159"/>
      <c r="CO115" s="159"/>
      <c r="CP115" s="159"/>
      <c r="CQ115" s="159"/>
      <c r="CR115" s="159"/>
      <c r="CS115" s="159"/>
      <c r="CT115" s="159"/>
      <c r="CU115" s="159"/>
      <c r="CV115" s="159"/>
      <c r="CW115" s="159"/>
      <c r="CX115" s="159"/>
      <c r="CY115" s="159"/>
      <c r="CZ115" s="159"/>
      <c r="DA115" s="159"/>
      <c r="DB115" s="159"/>
      <c r="DC115" s="159"/>
      <c r="DD115" s="159"/>
      <c r="DE115" s="159"/>
      <c r="DF115" s="159"/>
      <c r="DG115" s="159"/>
      <c r="DH115" s="159"/>
      <c r="DI115" s="159"/>
      <c r="DJ115" s="159"/>
      <c r="DK115" s="159"/>
      <c r="DL115" s="159"/>
      <c r="DM115" s="159"/>
      <c r="DN115" s="159"/>
      <c r="DO115" s="159"/>
      <c r="DP115" s="159"/>
      <c r="DQ115" s="159"/>
      <c r="DR115" s="159"/>
      <c r="DS115" s="159"/>
      <c r="DT115" s="159"/>
      <c r="DU115" s="159"/>
      <c r="DV115" s="159"/>
      <c r="DW115" s="159"/>
      <c r="DX115" s="159"/>
      <c r="DY115" s="159"/>
      <c r="DZ115" s="159"/>
      <c r="EA115" s="159"/>
      <c r="EB115" s="159"/>
      <c r="EC115" s="159"/>
      <c r="ED115" s="159"/>
      <c r="EE115" s="159"/>
      <c r="EF115" s="159"/>
      <c r="EG115" s="159"/>
      <c r="EH115" s="159"/>
      <c r="EI115" s="159"/>
      <c r="EJ115" s="159"/>
      <c r="EK115" s="159"/>
      <c r="EL115" s="159"/>
      <c r="EM115" s="159"/>
      <c r="EN115" s="159"/>
      <c r="EO115" s="159"/>
      <c r="EP115" s="159"/>
      <c r="EQ115" s="159"/>
      <c r="ER115" s="159"/>
      <c r="ES115" s="159"/>
      <c r="ET115" s="159"/>
      <c r="EU115" s="159"/>
      <c r="EV115" s="159"/>
      <c r="EW115" s="159"/>
      <c r="EX115" s="159"/>
      <c r="EY115" s="159"/>
      <c r="EZ115" s="159"/>
      <c r="FA115" s="159"/>
      <c r="FB115" s="159"/>
      <c r="FC115" s="159"/>
      <c r="FD115" s="159"/>
      <c r="FE115" s="159"/>
      <c r="FF115" s="159"/>
      <c r="FG115" s="159"/>
      <c r="FH115" s="159"/>
      <c r="FI115" s="159"/>
      <c r="FJ115" s="159"/>
      <c r="FK115" s="159"/>
      <c r="FL115" s="159"/>
      <c r="FM115" s="159"/>
      <c r="FN115" s="159"/>
      <c r="FO115" s="159"/>
      <c r="FP115" s="159"/>
      <c r="FQ115" s="159"/>
      <c r="FR115" s="159"/>
      <c r="FS115" s="159"/>
      <c r="FT115" s="159"/>
      <c r="FU115" s="159"/>
      <c r="FV115" s="159"/>
      <c r="FW115" s="159"/>
      <c r="FX115" s="159"/>
      <c r="FY115" s="159"/>
      <c r="FZ115" s="159"/>
      <c r="GA115" s="159"/>
      <c r="GB115" s="159"/>
      <c r="GC115" s="159"/>
      <c r="GD115" s="159"/>
      <c r="GE115" s="159"/>
      <c r="GF115" s="159"/>
      <c r="GG115" s="159"/>
      <c r="GH115" s="159"/>
      <c r="GI115" s="159"/>
      <c r="GJ115" s="159"/>
      <c r="GK115" s="159"/>
      <c r="GL115" s="159"/>
      <c r="GM115" s="159"/>
      <c r="GN115" s="159"/>
      <c r="GO115" s="159"/>
      <c r="GP115" s="159"/>
      <c r="GQ115" s="159"/>
      <c r="GR115" s="159"/>
      <c r="GS115" s="159"/>
      <c r="GT115" s="159"/>
      <c r="GU115" s="159"/>
      <c r="GV115" s="159"/>
      <c r="GW115" s="159"/>
      <c r="GX115" s="159"/>
      <c r="GY115" s="159"/>
      <c r="GZ115" s="159"/>
      <c r="HA115" s="159"/>
      <c r="HB115" s="159"/>
      <c r="HC115" s="159"/>
      <c r="HD115" s="159"/>
      <c r="HE115" s="159"/>
      <c r="HF115" s="159"/>
      <c r="HG115" s="159"/>
      <c r="HH115" s="159"/>
      <c r="HI115" s="159"/>
      <c r="HJ115" s="159"/>
      <c r="HK115" s="159"/>
      <c r="HL115" s="159"/>
      <c r="HM115" s="159"/>
      <c r="HN115" s="159"/>
      <c r="HO115" s="159"/>
      <c r="HP115" s="159"/>
      <c r="HQ115" s="159"/>
      <c r="HR115" s="159"/>
      <c r="HS115" s="159"/>
      <c r="HT115" s="159"/>
      <c r="HU115" s="159"/>
      <c r="HV115" s="159"/>
      <c r="HW115" s="159"/>
      <c r="HX115" s="159"/>
      <c r="HY115" s="159"/>
      <c r="HZ115" s="159"/>
      <c r="IA115" s="159"/>
      <c r="IB115" s="159"/>
      <c r="IC115" s="159"/>
      <c r="ID115" s="159"/>
      <c r="IE115" s="159"/>
      <c r="IF115" s="159"/>
      <c r="IG115" s="159"/>
      <c r="IH115" s="159"/>
      <c r="II115" s="159"/>
      <c r="IJ115" s="159"/>
      <c r="IK115" s="159"/>
      <c r="IL115" s="159"/>
      <c r="IM115" s="159"/>
      <c r="IN115" s="159"/>
      <c r="IO115" s="159"/>
      <c r="IP115" s="159"/>
      <c r="IQ115" s="159"/>
      <c r="IR115" s="159"/>
      <c r="IS115" s="159"/>
      <c r="IT115" s="159"/>
      <c r="IU115" s="159"/>
      <c r="IV115" s="159"/>
      <c r="IW115" s="159"/>
    </row>
    <row r="116" customFormat="false" ht="15" hidden="false" customHeight="true" outlineLevel="0" collapsed="false">
      <c r="A116" s="140" t="n">
        <f aca="false">+A108+1</f>
        <v>15</v>
      </c>
      <c r="B116" s="141" t="str">
        <f aca="false">+'Detail by Turbine'!G21</f>
        <v>MHI 501F Simple Cycle</v>
      </c>
      <c r="C116" s="142" t="str">
        <f aca="false">+'Detail by Turbine'!S21</f>
        <v>Elektrobolt II</v>
      </c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4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 s="145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  <c r="CH116" s="146"/>
      <c r="CI116" s="146"/>
      <c r="CJ116" s="146"/>
      <c r="CK116" s="146"/>
      <c r="CL116" s="146"/>
      <c r="CM116" s="146"/>
      <c r="CN116" s="146"/>
      <c r="CO116" s="146"/>
      <c r="CP116" s="146"/>
      <c r="CQ116" s="146"/>
      <c r="CR116" s="146"/>
      <c r="CS116" s="146"/>
      <c r="CT116" s="146"/>
      <c r="CU116" s="146"/>
      <c r="CV116" s="146"/>
      <c r="CW116" s="146"/>
      <c r="CX116" s="146"/>
      <c r="CY116" s="146"/>
      <c r="CZ116" s="146"/>
      <c r="DA116" s="146"/>
      <c r="DB116" s="146"/>
      <c r="DC116" s="146"/>
      <c r="DD116" s="146"/>
      <c r="DE116" s="146"/>
      <c r="DF116" s="146"/>
      <c r="DG116" s="146"/>
      <c r="DH116" s="146"/>
      <c r="DI116" s="146"/>
      <c r="DJ116" s="146"/>
      <c r="DK116" s="146"/>
      <c r="DL116" s="146"/>
      <c r="DM116" s="146"/>
      <c r="DN116" s="146"/>
      <c r="DO116" s="146"/>
      <c r="DP116" s="146"/>
      <c r="DQ116" s="146"/>
      <c r="DR116" s="146"/>
      <c r="DS116" s="146"/>
      <c r="DT116" s="146"/>
      <c r="DU116" s="146"/>
      <c r="DV116" s="146"/>
      <c r="DW116" s="146"/>
      <c r="DX116" s="146"/>
      <c r="DY116" s="146"/>
      <c r="DZ116" s="146"/>
      <c r="EA116" s="146"/>
      <c r="EB116" s="146"/>
      <c r="EC116" s="146"/>
      <c r="ED116" s="146"/>
      <c r="EE116" s="146"/>
      <c r="EF116" s="146"/>
      <c r="EG116" s="146"/>
      <c r="EH116" s="146"/>
      <c r="EI116" s="146"/>
      <c r="EJ116" s="146"/>
      <c r="EK116" s="146"/>
      <c r="EL116" s="146"/>
      <c r="EM116" s="146"/>
      <c r="EN116" s="146"/>
      <c r="EO116" s="146"/>
      <c r="EP116" s="146"/>
      <c r="EQ116" s="146"/>
      <c r="ER116" s="146"/>
      <c r="ES116" s="146"/>
      <c r="ET116" s="146"/>
      <c r="EU116" s="146"/>
      <c r="EV116" s="146"/>
      <c r="EW116" s="146"/>
      <c r="EX116" s="146"/>
      <c r="EY116" s="146"/>
      <c r="EZ116" s="146"/>
      <c r="FA116" s="146"/>
      <c r="FB116" s="146"/>
      <c r="FC116" s="146"/>
      <c r="FD116" s="146"/>
      <c r="FE116" s="146"/>
      <c r="FF116" s="146"/>
      <c r="FG116" s="146"/>
      <c r="FH116" s="146"/>
      <c r="FI116" s="146"/>
      <c r="FJ116" s="146"/>
      <c r="FK116" s="146"/>
      <c r="FL116" s="146"/>
      <c r="FM116" s="146"/>
      <c r="FN116" s="146"/>
      <c r="FO116" s="146"/>
      <c r="FP116" s="146"/>
      <c r="FQ116" s="146"/>
      <c r="FR116" s="146"/>
      <c r="FS116" s="146"/>
      <c r="FT116" s="146"/>
      <c r="FU116" s="146"/>
      <c r="FV116" s="146"/>
      <c r="FW116" s="146"/>
      <c r="FX116" s="146"/>
      <c r="FY116" s="146"/>
      <c r="FZ116" s="146"/>
      <c r="GA116" s="146"/>
      <c r="GB116" s="146"/>
      <c r="GC116" s="146"/>
      <c r="GD116" s="146"/>
      <c r="GE116" s="146"/>
      <c r="GF116" s="146"/>
      <c r="GG116" s="146"/>
      <c r="GH116" s="146"/>
      <c r="GI116" s="146"/>
      <c r="GJ116" s="146"/>
      <c r="GK116" s="146"/>
      <c r="GL116" s="146"/>
      <c r="GM116" s="146"/>
      <c r="GN116" s="146"/>
      <c r="GO116" s="146"/>
      <c r="GP116" s="146"/>
      <c r="GQ116" s="146"/>
      <c r="GR116" s="146"/>
      <c r="GS116" s="146"/>
      <c r="GT116" s="146"/>
      <c r="GU116" s="146"/>
      <c r="GV116" s="146"/>
      <c r="GW116" s="146"/>
      <c r="GX116" s="146"/>
      <c r="GY116" s="146"/>
      <c r="GZ116" s="146"/>
      <c r="HA116" s="146"/>
      <c r="HB116" s="146"/>
      <c r="HC116" s="146"/>
      <c r="HD116" s="146"/>
      <c r="HE116" s="146"/>
      <c r="HF116" s="146"/>
      <c r="HG116" s="146"/>
      <c r="HH116" s="146"/>
      <c r="HI116" s="146"/>
      <c r="HJ116" s="146"/>
      <c r="HK116" s="146"/>
      <c r="HL116" s="146"/>
      <c r="HM116" s="146"/>
      <c r="HN116" s="146"/>
      <c r="HO116" s="146"/>
      <c r="HP116" s="146"/>
      <c r="HQ116" s="146"/>
      <c r="HR116" s="146"/>
      <c r="HS116" s="146"/>
      <c r="HT116" s="146"/>
      <c r="HU116" s="146"/>
      <c r="HV116" s="146"/>
      <c r="HW116" s="146"/>
      <c r="HX116" s="146"/>
      <c r="HY116" s="146"/>
      <c r="HZ116" s="146"/>
      <c r="IA116" s="146"/>
      <c r="IB116" s="146"/>
      <c r="IC116" s="146"/>
      <c r="ID116" s="146"/>
      <c r="IE116" s="146"/>
      <c r="IF116" s="146"/>
      <c r="IG116" s="146"/>
      <c r="IH116" s="146"/>
      <c r="II116" s="146"/>
      <c r="IJ116" s="146"/>
      <c r="IK116" s="146"/>
      <c r="IL116" s="146"/>
      <c r="IM116" s="146"/>
      <c r="IN116" s="146"/>
      <c r="IO116" s="146"/>
      <c r="IP116" s="146"/>
      <c r="IQ116" s="146"/>
      <c r="IR116" s="146"/>
      <c r="IS116" s="146"/>
      <c r="IT116" s="146"/>
      <c r="IU116" s="146"/>
      <c r="IV116" s="146"/>
      <c r="IW116" s="146"/>
    </row>
    <row r="117" customFormat="false" ht="12.75" hidden="false" customHeight="false" outlineLevel="0" collapsed="false">
      <c r="A117" s="140"/>
      <c r="B117" s="147" t="s">
        <v>139</v>
      </c>
      <c r="C117" s="142"/>
      <c r="D117" s="148" t="n">
        <v>0</v>
      </c>
      <c r="E117" s="148" t="n">
        <v>0</v>
      </c>
      <c r="F117" s="148" t="n">
        <v>0</v>
      </c>
      <c r="G117" s="148" t="n">
        <v>0</v>
      </c>
      <c r="H117" s="148" t="n">
        <v>0</v>
      </c>
      <c r="I117" s="148" t="n">
        <v>0</v>
      </c>
      <c r="J117" s="148" t="n">
        <v>0</v>
      </c>
      <c r="K117" s="148" t="n">
        <v>0</v>
      </c>
      <c r="L117" s="148" t="n">
        <v>0</v>
      </c>
      <c r="M117" s="148" t="n">
        <v>0</v>
      </c>
      <c r="N117" s="148" t="n">
        <v>0</v>
      </c>
      <c r="O117" s="148" t="n">
        <v>0</v>
      </c>
      <c r="P117" s="148" t="n">
        <v>0</v>
      </c>
      <c r="Q117" s="148" t="n">
        <v>0</v>
      </c>
      <c r="R117" s="148" t="n">
        <v>0</v>
      </c>
      <c r="S117" s="148" t="n">
        <v>0</v>
      </c>
      <c r="T117" s="148" t="n">
        <v>0</v>
      </c>
      <c r="U117" s="148" t="n">
        <v>0</v>
      </c>
      <c r="V117" s="148" t="n">
        <v>0</v>
      </c>
      <c r="W117" s="148" t="n">
        <v>0</v>
      </c>
      <c r="X117" s="148" t="n">
        <v>0</v>
      </c>
      <c r="Y117" s="148" t="n">
        <v>0.1</v>
      </c>
      <c r="Z117" s="148" t="n">
        <v>0</v>
      </c>
      <c r="AA117" s="148" t="n">
        <v>0</v>
      </c>
      <c r="AB117" s="148" t="n">
        <v>0</v>
      </c>
      <c r="AC117" s="148" t="n">
        <v>0</v>
      </c>
      <c r="AD117" s="148" t="n">
        <v>0</v>
      </c>
      <c r="AE117" s="148" t="n">
        <v>0.15</v>
      </c>
      <c r="AF117" s="148" t="n">
        <v>0</v>
      </c>
      <c r="AG117" s="149" t="n">
        <v>0</v>
      </c>
      <c r="AH117" s="148" t="n">
        <v>0</v>
      </c>
      <c r="AI117" s="148" t="n">
        <v>0.15</v>
      </c>
      <c r="AJ117" s="148" t="n">
        <v>0</v>
      </c>
      <c r="AK117" s="148" t="n">
        <v>0</v>
      </c>
      <c r="AL117" s="148" t="n">
        <v>0</v>
      </c>
      <c r="AM117" s="148" t="n">
        <v>0</v>
      </c>
      <c r="AN117" s="148" t="n">
        <v>0</v>
      </c>
      <c r="AO117" s="148" t="n">
        <v>0</v>
      </c>
      <c r="AP117" s="148" t="n">
        <v>0.2</v>
      </c>
      <c r="AQ117" s="148" t="n">
        <v>0</v>
      </c>
      <c r="AR117" s="148" t="n">
        <v>0</v>
      </c>
      <c r="AS117" s="148" t="n">
        <v>0.2</v>
      </c>
      <c r="AT117" s="148" t="n">
        <v>0</v>
      </c>
      <c r="AU117" s="148" t="n">
        <v>0.2</v>
      </c>
      <c r="AV117" s="148" t="n">
        <v>0</v>
      </c>
      <c r="AW117" s="148" t="n">
        <v>0</v>
      </c>
      <c r="AX117" s="148" t="n">
        <v>0</v>
      </c>
      <c r="AY117" s="148" t="n">
        <v>0</v>
      </c>
      <c r="AZ117" s="148" t="n">
        <v>0</v>
      </c>
      <c r="BA117" s="148" t="n">
        <v>0</v>
      </c>
      <c r="BB117" s="148" t="n">
        <v>0</v>
      </c>
      <c r="BC117" s="150" t="n">
        <f aca="false">SUM(D117:BB117)</f>
        <v>1</v>
      </c>
      <c r="BD117" s="147"/>
      <c r="BE117" s="151"/>
      <c r="BF117" s="151"/>
      <c r="BG117" s="151"/>
      <c r="BH117" s="151"/>
      <c r="BI117" s="151"/>
      <c r="BJ117" s="151"/>
      <c r="BK117" s="151"/>
      <c r="BL117" s="151"/>
      <c r="BM117" s="151"/>
      <c r="BN117" s="151"/>
      <c r="BO117" s="151"/>
      <c r="BP117" s="151"/>
      <c r="BQ117" s="151"/>
      <c r="BR117" s="151"/>
      <c r="BS117" s="151"/>
      <c r="BT117" s="151"/>
      <c r="BU117" s="151"/>
      <c r="BV117" s="151"/>
      <c r="BW117" s="151"/>
      <c r="BX117" s="151"/>
      <c r="BY117" s="151"/>
      <c r="BZ117" s="151"/>
      <c r="CA117" s="151"/>
      <c r="CB117" s="151"/>
      <c r="CC117" s="151"/>
      <c r="CD117" s="151"/>
      <c r="CE117" s="151"/>
      <c r="CF117" s="151"/>
      <c r="CG117" s="151"/>
      <c r="CH117" s="151"/>
      <c r="CI117" s="151"/>
      <c r="CJ117" s="151"/>
      <c r="CK117" s="151"/>
      <c r="CL117" s="151"/>
      <c r="CM117" s="151"/>
      <c r="CN117" s="151"/>
      <c r="CO117" s="151"/>
      <c r="CP117" s="151"/>
      <c r="CQ117" s="151"/>
      <c r="CR117" s="151"/>
      <c r="CS117" s="151"/>
      <c r="CT117" s="151"/>
      <c r="CU117" s="151"/>
      <c r="CV117" s="151"/>
      <c r="CW117" s="151"/>
      <c r="CX117" s="151"/>
      <c r="CY117" s="151"/>
      <c r="CZ117" s="151"/>
      <c r="DA117" s="151"/>
      <c r="DB117" s="151"/>
      <c r="DC117" s="151"/>
      <c r="DD117" s="151"/>
      <c r="DE117" s="151"/>
      <c r="DF117" s="151"/>
      <c r="DG117" s="151"/>
      <c r="DH117" s="151"/>
      <c r="DI117" s="151"/>
      <c r="DJ117" s="151"/>
      <c r="DK117" s="151"/>
      <c r="DL117" s="151"/>
      <c r="DM117" s="151"/>
      <c r="DN117" s="151"/>
      <c r="DO117" s="151"/>
      <c r="DP117" s="151"/>
      <c r="DQ117" s="151"/>
      <c r="DR117" s="151"/>
      <c r="DS117" s="151"/>
      <c r="DT117" s="151"/>
      <c r="DU117" s="151"/>
      <c r="DV117" s="151"/>
      <c r="DW117" s="151"/>
      <c r="DX117" s="151"/>
      <c r="DY117" s="151"/>
      <c r="DZ117" s="151"/>
      <c r="EA117" s="151"/>
      <c r="EB117" s="151"/>
      <c r="EC117" s="151"/>
      <c r="ED117" s="151"/>
      <c r="EE117" s="151"/>
      <c r="EF117" s="151"/>
      <c r="EG117" s="151"/>
      <c r="EH117" s="151"/>
      <c r="EI117" s="151"/>
      <c r="EJ117" s="151"/>
      <c r="EK117" s="151"/>
      <c r="EL117" s="151"/>
      <c r="EM117" s="151"/>
      <c r="EN117" s="151"/>
      <c r="EO117" s="151"/>
      <c r="EP117" s="151"/>
      <c r="EQ117" s="151"/>
      <c r="ER117" s="151"/>
      <c r="ES117" s="151"/>
      <c r="ET117" s="151"/>
      <c r="EU117" s="151"/>
      <c r="EV117" s="151"/>
      <c r="EW117" s="151"/>
      <c r="EX117" s="151"/>
      <c r="EY117" s="151"/>
      <c r="EZ117" s="151"/>
      <c r="FA117" s="151"/>
      <c r="FB117" s="151"/>
      <c r="FC117" s="151"/>
      <c r="FD117" s="151"/>
      <c r="FE117" s="151"/>
      <c r="FF117" s="151"/>
      <c r="FG117" s="151"/>
      <c r="FH117" s="151"/>
      <c r="FI117" s="151"/>
      <c r="FJ117" s="151"/>
      <c r="FK117" s="151"/>
      <c r="FL117" s="151"/>
      <c r="FM117" s="151"/>
      <c r="FN117" s="151"/>
      <c r="FO117" s="151"/>
      <c r="FP117" s="151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  <c r="GK117" s="151"/>
      <c r="GL117" s="151"/>
      <c r="GM117" s="151"/>
      <c r="GN117" s="151"/>
      <c r="GO117" s="151"/>
      <c r="GP117" s="151"/>
      <c r="GQ117" s="151"/>
      <c r="GR117" s="151"/>
      <c r="GS117" s="151"/>
      <c r="GT117" s="151"/>
      <c r="GU117" s="151"/>
      <c r="GV117" s="151"/>
      <c r="GW117" s="151"/>
      <c r="GX117" s="151"/>
      <c r="GY117" s="151"/>
      <c r="GZ117" s="151"/>
      <c r="HA117" s="151"/>
      <c r="HB117" s="151"/>
      <c r="HC117" s="151"/>
      <c r="HD117" s="151"/>
      <c r="HE117" s="151"/>
      <c r="HF117" s="151"/>
      <c r="HG117" s="151"/>
      <c r="HH117" s="151"/>
      <c r="HI117" s="151"/>
      <c r="HJ117" s="151"/>
      <c r="HK117" s="151"/>
      <c r="HL117" s="151"/>
      <c r="HM117" s="151"/>
      <c r="HN117" s="151"/>
      <c r="HO117" s="151"/>
      <c r="HP117" s="151"/>
      <c r="HQ117" s="151"/>
      <c r="HR117" s="151"/>
      <c r="HS117" s="151"/>
      <c r="HT117" s="151"/>
      <c r="HU117" s="151"/>
      <c r="HV117" s="151"/>
      <c r="HW117" s="151"/>
      <c r="HX117" s="151"/>
      <c r="HY117" s="151"/>
      <c r="HZ117" s="151"/>
      <c r="IA117" s="151"/>
      <c r="IB117" s="151"/>
      <c r="IC117" s="151"/>
      <c r="ID117" s="151"/>
      <c r="IE117" s="151"/>
      <c r="IF117" s="151"/>
      <c r="IG117" s="151"/>
      <c r="IH117" s="151"/>
      <c r="II117" s="151"/>
      <c r="IJ117" s="151"/>
      <c r="IK117" s="151"/>
      <c r="IL117" s="151"/>
      <c r="IM117" s="151"/>
      <c r="IN117" s="151"/>
      <c r="IO117" s="151"/>
      <c r="IP117" s="151"/>
      <c r="IQ117" s="151"/>
      <c r="IR117" s="151"/>
      <c r="IS117" s="151"/>
      <c r="IT117" s="151"/>
      <c r="IU117" s="151"/>
      <c r="IV117" s="151"/>
      <c r="IW117" s="151"/>
    </row>
    <row r="118" customFormat="false" ht="12.75" hidden="false" customHeight="false" outlineLevel="0" collapsed="false">
      <c r="A118" s="140"/>
      <c r="B118" s="147" t="s">
        <v>140</v>
      </c>
      <c r="C118" s="142"/>
      <c r="D118" s="148" t="n">
        <f aca="false">D117</f>
        <v>0</v>
      </c>
      <c r="E118" s="148" t="n">
        <f aca="false">+D118+E117</f>
        <v>0</v>
      </c>
      <c r="F118" s="148" t="n">
        <f aca="false">+E118+F117</f>
        <v>0</v>
      </c>
      <c r="G118" s="148" t="n">
        <f aca="false">+F118+G117</f>
        <v>0</v>
      </c>
      <c r="H118" s="148" t="n">
        <f aca="false">+G118+H117</f>
        <v>0</v>
      </c>
      <c r="I118" s="148" t="n">
        <f aca="false">+H118+I117</f>
        <v>0</v>
      </c>
      <c r="J118" s="148" t="n">
        <f aca="false">+I118+J117</f>
        <v>0</v>
      </c>
      <c r="K118" s="148" t="n">
        <f aca="false">+J118+K117</f>
        <v>0</v>
      </c>
      <c r="L118" s="148" t="n">
        <f aca="false">+K118+L117</f>
        <v>0</v>
      </c>
      <c r="M118" s="148" t="n">
        <f aca="false">+L118+M117</f>
        <v>0</v>
      </c>
      <c r="N118" s="148" t="n">
        <f aca="false">+M118+N117</f>
        <v>0</v>
      </c>
      <c r="O118" s="148" t="n">
        <f aca="false">+N118+O117</f>
        <v>0</v>
      </c>
      <c r="P118" s="148" t="n">
        <f aca="false">+O118+P117</f>
        <v>0</v>
      </c>
      <c r="Q118" s="148" t="n">
        <f aca="false">+P118+Q117</f>
        <v>0</v>
      </c>
      <c r="R118" s="148" t="n">
        <f aca="false">+Q118+R117</f>
        <v>0</v>
      </c>
      <c r="S118" s="148" t="n">
        <f aca="false">+R118+S117</f>
        <v>0</v>
      </c>
      <c r="T118" s="148" t="n">
        <f aca="false">+S118+T117</f>
        <v>0</v>
      </c>
      <c r="U118" s="148" t="n">
        <f aca="false">+T118+U117</f>
        <v>0</v>
      </c>
      <c r="V118" s="148" t="n">
        <f aca="false">+U118+V117</f>
        <v>0</v>
      </c>
      <c r="W118" s="148" t="n">
        <f aca="false">+V118+W117</f>
        <v>0</v>
      </c>
      <c r="X118" s="148" t="n">
        <f aca="false">+W118+X117</f>
        <v>0</v>
      </c>
      <c r="Y118" s="148" t="n">
        <f aca="false">+X118+Y117</f>
        <v>0.1</v>
      </c>
      <c r="Z118" s="148" t="n">
        <f aca="false">+Y118+Z117</f>
        <v>0.1</v>
      </c>
      <c r="AA118" s="148" t="n">
        <f aca="false">+Z118+AA117</f>
        <v>0.1</v>
      </c>
      <c r="AB118" s="148" t="n">
        <f aca="false">+AA118+AB117</f>
        <v>0.1</v>
      </c>
      <c r="AC118" s="148" t="n">
        <f aca="false">+AB118+AC117</f>
        <v>0.1</v>
      </c>
      <c r="AD118" s="148" t="n">
        <f aca="false">+AC118+AD117</f>
        <v>0.1</v>
      </c>
      <c r="AE118" s="148" t="n">
        <f aca="false">+AD118+AE117</f>
        <v>0.25</v>
      </c>
      <c r="AF118" s="148" t="n">
        <f aca="false">+AE118+AF117</f>
        <v>0.25</v>
      </c>
      <c r="AG118" s="149" t="n">
        <f aca="false">+AF118+AG117</f>
        <v>0.25</v>
      </c>
      <c r="AH118" s="148" t="n">
        <f aca="false">+AG118+AH117</f>
        <v>0.25</v>
      </c>
      <c r="AI118" s="148" t="n">
        <f aca="false">+AH118+AI117</f>
        <v>0.4</v>
      </c>
      <c r="AJ118" s="148" t="n">
        <f aca="false">+AI118+AJ117</f>
        <v>0.4</v>
      </c>
      <c r="AK118" s="148" t="n">
        <f aca="false">+AJ118+AK117</f>
        <v>0.4</v>
      </c>
      <c r="AL118" s="148" t="n">
        <f aca="false">+AK118+AL117</f>
        <v>0.4</v>
      </c>
      <c r="AM118" s="148" t="n">
        <f aca="false">+AL118+AM117</f>
        <v>0.4</v>
      </c>
      <c r="AN118" s="148" t="n">
        <f aca="false">+AM118+AN117</f>
        <v>0.4</v>
      </c>
      <c r="AO118" s="148" t="n">
        <f aca="false">+AN118+AO117</f>
        <v>0.4</v>
      </c>
      <c r="AP118" s="148" t="n">
        <f aca="false">+AO118+AP117</f>
        <v>0.6</v>
      </c>
      <c r="AQ118" s="148" t="n">
        <f aca="false">+AP118+AQ117</f>
        <v>0.6</v>
      </c>
      <c r="AR118" s="148" t="n">
        <f aca="false">+AQ118+AR117</f>
        <v>0.6</v>
      </c>
      <c r="AS118" s="148" t="n">
        <f aca="false">+AR118+AS117</f>
        <v>0.8</v>
      </c>
      <c r="AT118" s="148" t="n">
        <f aca="false">+AS118+AT117</f>
        <v>0.8</v>
      </c>
      <c r="AU118" s="148" t="n">
        <f aca="false">+AT118+AU117</f>
        <v>1</v>
      </c>
      <c r="AV118" s="148" t="n">
        <f aca="false">+AU118+AV117</f>
        <v>1</v>
      </c>
      <c r="AW118" s="148" t="n">
        <f aca="false">+AV118+AW117</f>
        <v>1</v>
      </c>
      <c r="AX118" s="148" t="n">
        <f aca="false">+AW118+AX117</f>
        <v>1</v>
      </c>
      <c r="AY118" s="148" t="n">
        <f aca="false">+AX118+AY117</f>
        <v>1</v>
      </c>
      <c r="AZ118" s="148" t="n">
        <f aca="false">+AY118+AZ117</f>
        <v>1</v>
      </c>
      <c r="BA118" s="148" t="n">
        <f aca="false">+AZ118+BA117</f>
        <v>1</v>
      </c>
      <c r="BB118" s="148" t="n">
        <f aca="false">+BA118+BB117</f>
        <v>1</v>
      </c>
      <c r="BC118" s="150"/>
      <c r="BD118" s="147"/>
      <c r="BE118" s="151"/>
      <c r="BF118" s="151"/>
      <c r="BG118" s="151"/>
      <c r="BH118" s="151"/>
      <c r="BI118" s="151"/>
      <c r="BJ118" s="151"/>
      <c r="BK118" s="151"/>
      <c r="BL118" s="151"/>
      <c r="BM118" s="151"/>
      <c r="BN118" s="151"/>
      <c r="BO118" s="151"/>
      <c r="BP118" s="151"/>
      <c r="BQ118" s="151"/>
      <c r="BR118" s="151"/>
      <c r="BS118" s="151"/>
      <c r="BT118" s="151"/>
      <c r="BU118" s="151"/>
      <c r="BV118" s="151"/>
      <c r="BW118" s="151"/>
      <c r="BX118" s="151"/>
      <c r="BY118" s="151"/>
      <c r="BZ118" s="151"/>
      <c r="CA118" s="151"/>
      <c r="CB118" s="151"/>
      <c r="CC118" s="151"/>
      <c r="CD118" s="151"/>
      <c r="CE118" s="151"/>
      <c r="CF118" s="151"/>
      <c r="CG118" s="151"/>
      <c r="CH118" s="151"/>
      <c r="CI118" s="151"/>
      <c r="CJ118" s="151"/>
      <c r="CK118" s="151"/>
      <c r="CL118" s="151"/>
      <c r="CM118" s="151"/>
      <c r="CN118" s="151"/>
      <c r="CO118" s="151"/>
      <c r="CP118" s="151"/>
      <c r="CQ118" s="151"/>
      <c r="CR118" s="151"/>
      <c r="CS118" s="151"/>
      <c r="CT118" s="151"/>
      <c r="CU118" s="151"/>
      <c r="CV118" s="151"/>
      <c r="CW118" s="151"/>
      <c r="CX118" s="151"/>
      <c r="CY118" s="151"/>
      <c r="CZ118" s="151"/>
      <c r="DA118" s="151"/>
      <c r="DB118" s="151"/>
      <c r="DC118" s="151"/>
      <c r="DD118" s="151"/>
      <c r="DE118" s="151"/>
      <c r="DF118" s="151"/>
      <c r="DG118" s="151"/>
      <c r="DH118" s="151"/>
      <c r="DI118" s="151"/>
      <c r="DJ118" s="151"/>
      <c r="DK118" s="151"/>
      <c r="DL118" s="151"/>
      <c r="DM118" s="151"/>
      <c r="DN118" s="151"/>
      <c r="DO118" s="151"/>
      <c r="DP118" s="151"/>
      <c r="DQ118" s="151"/>
      <c r="DR118" s="151"/>
      <c r="DS118" s="151"/>
      <c r="DT118" s="151"/>
      <c r="DU118" s="151"/>
      <c r="DV118" s="151"/>
      <c r="DW118" s="151"/>
      <c r="DX118" s="151"/>
      <c r="DY118" s="151"/>
      <c r="DZ118" s="151"/>
      <c r="EA118" s="151"/>
      <c r="EB118" s="151"/>
      <c r="EC118" s="151"/>
      <c r="ED118" s="151"/>
      <c r="EE118" s="151"/>
      <c r="EF118" s="151"/>
      <c r="EG118" s="151"/>
      <c r="EH118" s="151"/>
      <c r="EI118" s="151"/>
      <c r="EJ118" s="151"/>
      <c r="EK118" s="151"/>
      <c r="EL118" s="151"/>
      <c r="EM118" s="151"/>
      <c r="EN118" s="151"/>
      <c r="EO118" s="151"/>
      <c r="EP118" s="151"/>
      <c r="EQ118" s="151"/>
      <c r="ER118" s="151"/>
      <c r="ES118" s="151"/>
      <c r="ET118" s="151"/>
      <c r="EU118" s="151"/>
      <c r="EV118" s="151"/>
      <c r="EW118" s="151"/>
      <c r="EX118" s="151"/>
      <c r="EY118" s="151"/>
      <c r="EZ118" s="151"/>
      <c r="FA118" s="151"/>
      <c r="FB118" s="151"/>
      <c r="FC118" s="151"/>
      <c r="FD118" s="151"/>
      <c r="FE118" s="151"/>
      <c r="FF118" s="151"/>
      <c r="FG118" s="151"/>
      <c r="FH118" s="151"/>
      <c r="FI118" s="151"/>
      <c r="FJ118" s="151"/>
      <c r="FK118" s="151"/>
      <c r="FL118" s="151"/>
      <c r="FM118" s="151"/>
      <c r="FN118" s="151"/>
      <c r="FO118" s="151"/>
      <c r="FP118" s="151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  <c r="GK118" s="151"/>
      <c r="GL118" s="151"/>
      <c r="GM118" s="151"/>
      <c r="GN118" s="151"/>
      <c r="GO118" s="151"/>
      <c r="GP118" s="151"/>
      <c r="GQ118" s="151"/>
      <c r="GR118" s="151"/>
      <c r="GS118" s="151"/>
      <c r="GT118" s="151"/>
      <c r="GU118" s="151"/>
      <c r="GV118" s="151"/>
      <c r="GW118" s="151"/>
      <c r="GX118" s="151"/>
      <c r="GY118" s="151"/>
      <c r="GZ118" s="151"/>
      <c r="HA118" s="151"/>
      <c r="HB118" s="151"/>
      <c r="HC118" s="151"/>
      <c r="HD118" s="151"/>
      <c r="HE118" s="151"/>
      <c r="HF118" s="151"/>
      <c r="HG118" s="151"/>
      <c r="HH118" s="151"/>
      <c r="HI118" s="151"/>
      <c r="HJ118" s="151"/>
      <c r="HK118" s="151"/>
      <c r="HL118" s="151"/>
      <c r="HM118" s="151"/>
      <c r="HN118" s="151"/>
      <c r="HO118" s="151"/>
      <c r="HP118" s="151"/>
      <c r="HQ118" s="151"/>
      <c r="HR118" s="151"/>
      <c r="HS118" s="151"/>
      <c r="HT118" s="151"/>
      <c r="HU118" s="151"/>
      <c r="HV118" s="151"/>
      <c r="HW118" s="151"/>
      <c r="HX118" s="151"/>
      <c r="HY118" s="151"/>
      <c r="HZ118" s="151"/>
      <c r="IA118" s="151"/>
      <c r="IB118" s="151"/>
      <c r="IC118" s="151"/>
      <c r="ID118" s="151"/>
      <c r="IE118" s="151"/>
      <c r="IF118" s="151"/>
      <c r="IG118" s="151"/>
      <c r="IH118" s="151"/>
      <c r="II118" s="151"/>
      <c r="IJ118" s="151"/>
      <c r="IK118" s="151"/>
      <c r="IL118" s="151"/>
      <c r="IM118" s="151"/>
      <c r="IN118" s="151"/>
      <c r="IO118" s="151"/>
      <c r="IP118" s="151"/>
      <c r="IQ118" s="151"/>
      <c r="IR118" s="151"/>
      <c r="IS118" s="151"/>
      <c r="IT118" s="151"/>
      <c r="IU118" s="151"/>
      <c r="IV118" s="151"/>
      <c r="IW118" s="151"/>
    </row>
    <row r="119" customFormat="false" ht="12.75" hidden="false" customHeight="false" outlineLevel="0" collapsed="false">
      <c r="A119" s="140"/>
      <c r="B119" s="147" t="s">
        <v>141</v>
      </c>
      <c r="C119" s="142"/>
      <c r="D119" s="148" t="n">
        <v>0</v>
      </c>
      <c r="E119" s="148" t="n">
        <v>0</v>
      </c>
      <c r="F119" s="148" t="n">
        <v>0</v>
      </c>
      <c r="G119" s="148" t="n">
        <v>0</v>
      </c>
      <c r="H119" s="148" t="n">
        <v>0</v>
      </c>
      <c r="I119" s="148" t="n">
        <v>0</v>
      </c>
      <c r="J119" s="148" t="n">
        <v>0</v>
      </c>
      <c r="K119" s="148" t="n">
        <v>0</v>
      </c>
      <c r="L119" s="148" t="n">
        <v>0</v>
      </c>
      <c r="M119" s="148" t="n">
        <v>0</v>
      </c>
      <c r="N119" s="148" t="n">
        <v>0</v>
      </c>
      <c r="O119" s="148" t="n">
        <v>0</v>
      </c>
      <c r="P119" s="148" t="n">
        <v>0</v>
      </c>
      <c r="Q119" s="148" t="n">
        <v>0</v>
      </c>
      <c r="R119" s="148" t="n">
        <v>0</v>
      </c>
      <c r="S119" s="148" t="n">
        <v>0</v>
      </c>
      <c r="T119" s="148" t="n">
        <v>0</v>
      </c>
      <c r="U119" s="148" t="n">
        <v>0</v>
      </c>
      <c r="V119" s="148" t="n">
        <v>0</v>
      </c>
      <c r="W119" s="148" t="n">
        <v>0</v>
      </c>
      <c r="X119" s="148" t="n">
        <v>0</v>
      </c>
      <c r="Y119" s="148" t="n">
        <v>1</v>
      </c>
      <c r="Z119" s="148" t="n">
        <v>0</v>
      </c>
      <c r="AA119" s="148" t="n">
        <v>0</v>
      </c>
      <c r="AB119" s="148" t="n">
        <v>0</v>
      </c>
      <c r="AC119" s="148" t="n">
        <v>0</v>
      </c>
      <c r="AD119" s="148" t="n">
        <v>0</v>
      </c>
      <c r="AE119" s="148" t="n">
        <v>0</v>
      </c>
      <c r="AF119" s="148" t="n">
        <v>0</v>
      </c>
      <c r="AG119" s="149" t="n">
        <v>0</v>
      </c>
      <c r="AH119" s="148" t="n">
        <v>0</v>
      </c>
      <c r="AI119" s="148" t="n">
        <v>0</v>
      </c>
      <c r="AJ119" s="148" t="n">
        <v>0</v>
      </c>
      <c r="AK119" s="148" t="n">
        <v>0</v>
      </c>
      <c r="AL119" s="148" t="n">
        <v>0</v>
      </c>
      <c r="AM119" s="148" t="n">
        <v>0</v>
      </c>
      <c r="AN119" s="148" t="n">
        <v>0</v>
      </c>
      <c r="AO119" s="148" t="n">
        <v>0</v>
      </c>
      <c r="AP119" s="148" t="n">
        <v>0</v>
      </c>
      <c r="AQ119" s="148" t="n">
        <v>0</v>
      </c>
      <c r="AR119" s="148" t="n">
        <v>0</v>
      </c>
      <c r="AS119" s="148" t="n">
        <v>0</v>
      </c>
      <c r="AT119" s="148" t="n">
        <v>0</v>
      </c>
      <c r="AU119" s="148" t="n">
        <v>0</v>
      </c>
      <c r="AV119" s="148" t="n">
        <v>0</v>
      </c>
      <c r="AW119" s="148" t="n">
        <v>0</v>
      </c>
      <c r="AX119" s="148" t="n">
        <v>0</v>
      </c>
      <c r="AY119" s="148" t="n">
        <v>0</v>
      </c>
      <c r="AZ119" s="148" t="n">
        <v>0</v>
      </c>
      <c r="BA119" s="148" t="n">
        <v>0</v>
      </c>
      <c r="BB119" s="148" t="n">
        <v>0</v>
      </c>
      <c r="BC119" s="150" t="n">
        <f aca="false">SUM(D119:BB119)</f>
        <v>1</v>
      </c>
      <c r="BD119" s="147"/>
      <c r="BE119" s="151"/>
      <c r="BF119" s="151"/>
      <c r="BG119" s="151"/>
      <c r="BH119" s="151"/>
      <c r="BI119" s="151"/>
      <c r="BJ119" s="151"/>
      <c r="BK119" s="151"/>
      <c r="BL119" s="151"/>
      <c r="BM119" s="151"/>
      <c r="BN119" s="151"/>
      <c r="BO119" s="151"/>
      <c r="BP119" s="151"/>
      <c r="BQ119" s="151"/>
      <c r="BR119" s="151"/>
      <c r="BS119" s="151"/>
      <c r="BT119" s="151"/>
      <c r="BU119" s="151"/>
      <c r="BV119" s="151"/>
      <c r="BW119" s="151"/>
      <c r="BX119" s="151"/>
      <c r="BY119" s="151"/>
      <c r="BZ119" s="151"/>
      <c r="CA119" s="151"/>
      <c r="CB119" s="151"/>
      <c r="CC119" s="151"/>
      <c r="CD119" s="151"/>
      <c r="CE119" s="151"/>
      <c r="CF119" s="151"/>
      <c r="CG119" s="151"/>
      <c r="CH119" s="151"/>
      <c r="CI119" s="151"/>
      <c r="CJ119" s="151"/>
      <c r="CK119" s="151"/>
      <c r="CL119" s="151"/>
      <c r="CM119" s="151"/>
      <c r="CN119" s="151"/>
      <c r="CO119" s="151"/>
      <c r="CP119" s="151"/>
      <c r="CQ119" s="151"/>
      <c r="CR119" s="151"/>
      <c r="CS119" s="151"/>
      <c r="CT119" s="151"/>
      <c r="CU119" s="151"/>
      <c r="CV119" s="151"/>
      <c r="CW119" s="151"/>
      <c r="CX119" s="151"/>
      <c r="CY119" s="151"/>
      <c r="CZ119" s="151"/>
      <c r="DA119" s="151"/>
      <c r="DB119" s="151"/>
      <c r="DC119" s="151"/>
      <c r="DD119" s="151"/>
      <c r="DE119" s="151"/>
      <c r="DF119" s="151"/>
      <c r="DG119" s="151"/>
      <c r="DH119" s="151"/>
      <c r="DI119" s="151"/>
      <c r="DJ119" s="151"/>
      <c r="DK119" s="151"/>
      <c r="DL119" s="151"/>
      <c r="DM119" s="151"/>
      <c r="DN119" s="151"/>
      <c r="DO119" s="151"/>
      <c r="DP119" s="151"/>
      <c r="DQ119" s="151"/>
      <c r="DR119" s="151"/>
      <c r="DS119" s="151"/>
      <c r="DT119" s="151"/>
      <c r="DU119" s="151"/>
      <c r="DV119" s="151"/>
      <c r="DW119" s="151"/>
      <c r="DX119" s="151"/>
      <c r="DY119" s="151"/>
      <c r="DZ119" s="151"/>
      <c r="EA119" s="151"/>
      <c r="EB119" s="151"/>
      <c r="EC119" s="151"/>
      <c r="ED119" s="151"/>
      <c r="EE119" s="151"/>
      <c r="EF119" s="151"/>
      <c r="EG119" s="151"/>
      <c r="EH119" s="151"/>
      <c r="EI119" s="151"/>
      <c r="EJ119" s="151"/>
      <c r="EK119" s="151"/>
      <c r="EL119" s="151"/>
      <c r="EM119" s="151"/>
      <c r="EN119" s="151"/>
      <c r="EO119" s="151"/>
      <c r="EP119" s="151"/>
      <c r="EQ119" s="151"/>
      <c r="ER119" s="151"/>
      <c r="ES119" s="151"/>
      <c r="ET119" s="151"/>
      <c r="EU119" s="151"/>
      <c r="EV119" s="151"/>
      <c r="EW119" s="151"/>
      <c r="EX119" s="151"/>
      <c r="EY119" s="151"/>
      <c r="EZ119" s="151"/>
      <c r="FA119" s="151"/>
      <c r="FB119" s="151"/>
      <c r="FC119" s="151"/>
      <c r="FD119" s="151"/>
      <c r="FE119" s="151"/>
      <c r="FF119" s="151"/>
      <c r="FG119" s="151"/>
      <c r="FH119" s="151"/>
      <c r="FI119" s="151"/>
      <c r="FJ119" s="151"/>
      <c r="FK119" s="151"/>
      <c r="FL119" s="151"/>
      <c r="FM119" s="151"/>
      <c r="FN119" s="151"/>
      <c r="FO119" s="151"/>
      <c r="FP119" s="151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  <c r="GK119" s="151"/>
      <c r="GL119" s="151"/>
      <c r="GM119" s="151"/>
      <c r="GN119" s="151"/>
      <c r="GO119" s="151"/>
      <c r="GP119" s="151"/>
      <c r="GQ119" s="151"/>
      <c r="GR119" s="151"/>
      <c r="GS119" s="151"/>
      <c r="GT119" s="151"/>
      <c r="GU119" s="151"/>
      <c r="GV119" s="151"/>
      <c r="GW119" s="151"/>
      <c r="GX119" s="151"/>
      <c r="GY119" s="151"/>
      <c r="GZ119" s="151"/>
      <c r="HA119" s="151"/>
      <c r="HB119" s="151"/>
      <c r="HC119" s="151"/>
      <c r="HD119" s="151"/>
      <c r="HE119" s="151"/>
      <c r="HF119" s="151"/>
      <c r="HG119" s="151"/>
      <c r="HH119" s="151"/>
      <c r="HI119" s="151"/>
      <c r="HJ119" s="151"/>
      <c r="HK119" s="151"/>
      <c r="HL119" s="151"/>
      <c r="HM119" s="151"/>
      <c r="HN119" s="151"/>
      <c r="HO119" s="151"/>
      <c r="HP119" s="151"/>
      <c r="HQ119" s="151"/>
      <c r="HR119" s="151"/>
      <c r="HS119" s="151"/>
      <c r="HT119" s="151"/>
      <c r="HU119" s="151"/>
      <c r="HV119" s="151"/>
      <c r="HW119" s="151"/>
      <c r="HX119" s="151"/>
      <c r="HY119" s="151"/>
      <c r="HZ119" s="151"/>
      <c r="IA119" s="151"/>
      <c r="IB119" s="151"/>
      <c r="IC119" s="151"/>
      <c r="ID119" s="151"/>
      <c r="IE119" s="151"/>
      <c r="IF119" s="151"/>
      <c r="IG119" s="151"/>
      <c r="IH119" s="151"/>
      <c r="II119" s="151"/>
      <c r="IJ119" s="151"/>
      <c r="IK119" s="151"/>
      <c r="IL119" s="151"/>
      <c r="IM119" s="151"/>
      <c r="IN119" s="151"/>
      <c r="IO119" s="151"/>
      <c r="IP119" s="151"/>
      <c r="IQ119" s="151"/>
      <c r="IR119" s="151"/>
      <c r="IS119" s="151"/>
      <c r="IT119" s="151"/>
      <c r="IU119" s="151"/>
      <c r="IV119" s="151"/>
      <c r="IW119" s="151"/>
    </row>
    <row r="120" customFormat="false" ht="12.75" hidden="false" customHeight="false" outlineLevel="0" collapsed="false">
      <c r="A120" s="140"/>
      <c r="B120" s="147" t="s">
        <v>142</v>
      </c>
      <c r="C120" s="142"/>
      <c r="D120" s="148" t="n">
        <f aca="false">D119</f>
        <v>0</v>
      </c>
      <c r="E120" s="148" t="n">
        <f aca="false">+D120+E119</f>
        <v>0</v>
      </c>
      <c r="F120" s="148" t="n">
        <f aca="false">+E120+F119</f>
        <v>0</v>
      </c>
      <c r="G120" s="148" t="n">
        <f aca="false">+F120+G119</f>
        <v>0</v>
      </c>
      <c r="H120" s="148" t="n">
        <f aca="false">+G120+H119</f>
        <v>0</v>
      </c>
      <c r="I120" s="148" t="n">
        <f aca="false">+H120+I119</f>
        <v>0</v>
      </c>
      <c r="J120" s="148" t="n">
        <f aca="false">+I120+J119</f>
        <v>0</v>
      </c>
      <c r="K120" s="148" t="n">
        <f aca="false">+J120+K119</f>
        <v>0</v>
      </c>
      <c r="L120" s="148" t="n">
        <f aca="false">+K120+L119</f>
        <v>0</v>
      </c>
      <c r="M120" s="148" t="n">
        <f aca="false">+L120+M119</f>
        <v>0</v>
      </c>
      <c r="N120" s="148" t="n">
        <f aca="false">+M120+N119</f>
        <v>0</v>
      </c>
      <c r="O120" s="148" t="n">
        <f aca="false">+N120+O119</f>
        <v>0</v>
      </c>
      <c r="P120" s="148" t="n">
        <f aca="false">+O120+P119</f>
        <v>0</v>
      </c>
      <c r="Q120" s="148" t="n">
        <f aca="false">+P120+Q119</f>
        <v>0</v>
      </c>
      <c r="R120" s="148" t="n">
        <f aca="false">+Q120+R119</f>
        <v>0</v>
      </c>
      <c r="S120" s="148" t="n">
        <f aca="false">+R120+S119</f>
        <v>0</v>
      </c>
      <c r="T120" s="148" t="n">
        <f aca="false">+S120+T119</f>
        <v>0</v>
      </c>
      <c r="U120" s="148" t="n">
        <f aca="false">+T120+U119</f>
        <v>0</v>
      </c>
      <c r="V120" s="148" t="n">
        <f aca="false">+U120+V119</f>
        <v>0</v>
      </c>
      <c r="W120" s="148" t="n">
        <f aca="false">+V120+W119</f>
        <v>0</v>
      </c>
      <c r="X120" s="148" t="n">
        <f aca="false">+W120+X119</f>
        <v>0</v>
      </c>
      <c r="Y120" s="148" t="n">
        <f aca="false">+X120+Y119</f>
        <v>1</v>
      </c>
      <c r="Z120" s="148" t="n">
        <f aca="false">+Y120+Z119</f>
        <v>1</v>
      </c>
      <c r="AA120" s="148" t="n">
        <f aca="false">+Z120+AA119</f>
        <v>1</v>
      </c>
      <c r="AB120" s="148" t="n">
        <f aca="false">+AA120+AB119</f>
        <v>1</v>
      </c>
      <c r="AC120" s="148" t="n">
        <f aca="false">+AB120+AC119</f>
        <v>1</v>
      </c>
      <c r="AD120" s="148" t="n">
        <f aca="false">+AC120+AD119</f>
        <v>1</v>
      </c>
      <c r="AE120" s="148" t="n">
        <f aca="false">+AD120+AE119</f>
        <v>1</v>
      </c>
      <c r="AF120" s="148" t="n">
        <f aca="false">+AE120+AF119</f>
        <v>1</v>
      </c>
      <c r="AG120" s="149" t="n">
        <f aca="false">+AF120+AG119</f>
        <v>1</v>
      </c>
      <c r="AH120" s="148" t="n">
        <f aca="false">+AG120+AH119</f>
        <v>1</v>
      </c>
      <c r="AI120" s="148" t="n">
        <f aca="false">+AH120+AI119</f>
        <v>1</v>
      </c>
      <c r="AJ120" s="148" t="n">
        <f aca="false">+AI120+AJ119</f>
        <v>1</v>
      </c>
      <c r="AK120" s="148" t="n">
        <f aca="false">+AJ120+AK119</f>
        <v>1</v>
      </c>
      <c r="AL120" s="148" t="n">
        <f aca="false">+AK120+AL119</f>
        <v>1</v>
      </c>
      <c r="AM120" s="148" t="n">
        <f aca="false">+AL120+AM119</f>
        <v>1</v>
      </c>
      <c r="AN120" s="148" t="n">
        <f aca="false">+AM120+AN119</f>
        <v>1</v>
      </c>
      <c r="AO120" s="148" t="n">
        <f aca="false">+AN120+AO119</f>
        <v>1</v>
      </c>
      <c r="AP120" s="148" t="n">
        <f aca="false">+AO120+AP119</f>
        <v>1</v>
      </c>
      <c r="AQ120" s="148" t="n">
        <f aca="false">+AP120+AQ119</f>
        <v>1</v>
      </c>
      <c r="AR120" s="148" t="n">
        <f aca="false">+AQ120+AR119</f>
        <v>1</v>
      </c>
      <c r="AS120" s="148" t="n">
        <f aca="false">+AR120+AS119</f>
        <v>1</v>
      </c>
      <c r="AT120" s="148" t="n">
        <f aca="false">+AS120+AT119</f>
        <v>1</v>
      </c>
      <c r="AU120" s="148" t="n">
        <f aca="false">+AT120+AU119</f>
        <v>1</v>
      </c>
      <c r="AV120" s="148" t="n">
        <f aca="false">+AU120+AV119</f>
        <v>1</v>
      </c>
      <c r="AW120" s="148" t="n">
        <f aca="false">+AV120+AW119</f>
        <v>1</v>
      </c>
      <c r="AX120" s="148" t="n">
        <f aca="false">+AW120+AX119</f>
        <v>1</v>
      </c>
      <c r="AY120" s="148" t="n">
        <f aca="false">+AX120+AY119</f>
        <v>1</v>
      </c>
      <c r="AZ120" s="148" t="n">
        <f aca="false">+AY120+AZ119</f>
        <v>1</v>
      </c>
      <c r="BA120" s="148" t="n">
        <f aca="false">+AZ120+BA119</f>
        <v>1</v>
      </c>
      <c r="BB120" s="148" t="n">
        <f aca="false">+BA120+BB119</f>
        <v>1</v>
      </c>
      <c r="BC120" s="150"/>
      <c r="BD120" s="147"/>
      <c r="BE120" s="151"/>
      <c r="BF120" s="151"/>
      <c r="BG120" s="151"/>
      <c r="BH120" s="151"/>
      <c r="BI120" s="151"/>
      <c r="BJ120" s="151"/>
      <c r="BK120" s="151"/>
      <c r="BL120" s="151"/>
      <c r="BM120" s="151"/>
      <c r="BN120" s="151"/>
      <c r="BO120" s="151"/>
      <c r="BP120" s="151"/>
      <c r="BQ120" s="151"/>
      <c r="BR120" s="151"/>
      <c r="BS120" s="151"/>
      <c r="BT120" s="151"/>
      <c r="BU120" s="151"/>
      <c r="BV120" s="151"/>
      <c r="BW120" s="151"/>
      <c r="BX120" s="151"/>
      <c r="BY120" s="151"/>
      <c r="BZ120" s="151"/>
      <c r="CA120" s="151"/>
      <c r="CB120" s="151"/>
      <c r="CC120" s="151"/>
      <c r="CD120" s="151"/>
      <c r="CE120" s="151"/>
      <c r="CF120" s="151"/>
      <c r="CG120" s="151"/>
      <c r="CH120" s="151"/>
      <c r="CI120" s="151"/>
      <c r="CJ120" s="151"/>
      <c r="CK120" s="151"/>
      <c r="CL120" s="151"/>
      <c r="CM120" s="151"/>
      <c r="CN120" s="151"/>
      <c r="CO120" s="151"/>
      <c r="CP120" s="151"/>
      <c r="CQ120" s="151"/>
      <c r="CR120" s="151"/>
      <c r="CS120" s="151"/>
      <c r="CT120" s="151"/>
      <c r="CU120" s="151"/>
      <c r="CV120" s="151"/>
      <c r="CW120" s="151"/>
      <c r="CX120" s="151"/>
      <c r="CY120" s="151"/>
      <c r="CZ120" s="151"/>
      <c r="DA120" s="151"/>
      <c r="DB120" s="151"/>
      <c r="DC120" s="151"/>
      <c r="DD120" s="151"/>
      <c r="DE120" s="151"/>
      <c r="DF120" s="151"/>
      <c r="DG120" s="151"/>
      <c r="DH120" s="151"/>
      <c r="DI120" s="151"/>
      <c r="DJ120" s="151"/>
      <c r="DK120" s="151"/>
      <c r="DL120" s="151"/>
      <c r="DM120" s="151"/>
      <c r="DN120" s="151"/>
      <c r="DO120" s="151"/>
      <c r="DP120" s="151"/>
      <c r="DQ120" s="151"/>
      <c r="DR120" s="151"/>
      <c r="DS120" s="151"/>
      <c r="DT120" s="151"/>
      <c r="DU120" s="151"/>
      <c r="DV120" s="151"/>
      <c r="DW120" s="151"/>
      <c r="DX120" s="151"/>
      <c r="DY120" s="151"/>
      <c r="DZ120" s="151"/>
      <c r="EA120" s="151"/>
      <c r="EB120" s="151"/>
      <c r="EC120" s="151"/>
      <c r="ED120" s="151"/>
      <c r="EE120" s="151"/>
      <c r="EF120" s="151"/>
      <c r="EG120" s="151"/>
      <c r="EH120" s="151"/>
      <c r="EI120" s="151"/>
      <c r="EJ120" s="151"/>
      <c r="EK120" s="151"/>
      <c r="EL120" s="151"/>
      <c r="EM120" s="151"/>
      <c r="EN120" s="151"/>
      <c r="EO120" s="151"/>
      <c r="EP120" s="151"/>
      <c r="EQ120" s="151"/>
      <c r="ER120" s="151"/>
      <c r="ES120" s="151"/>
      <c r="ET120" s="151"/>
      <c r="EU120" s="151"/>
      <c r="EV120" s="151"/>
      <c r="EW120" s="151"/>
      <c r="EX120" s="151"/>
      <c r="EY120" s="151"/>
      <c r="EZ120" s="151"/>
      <c r="FA120" s="151"/>
      <c r="FB120" s="151"/>
      <c r="FC120" s="151"/>
      <c r="FD120" s="151"/>
      <c r="FE120" s="151"/>
      <c r="FF120" s="151"/>
      <c r="FG120" s="151"/>
      <c r="FH120" s="151"/>
      <c r="FI120" s="151"/>
      <c r="FJ120" s="151"/>
      <c r="FK120" s="151"/>
      <c r="FL120" s="151"/>
      <c r="FM120" s="151"/>
      <c r="FN120" s="151"/>
      <c r="FO120" s="151"/>
      <c r="FP120" s="151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  <c r="GK120" s="151"/>
      <c r="GL120" s="151"/>
      <c r="GM120" s="151"/>
      <c r="GN120" s="151"/>
      <c r="GO120" s="151"/>
      <c r="GP120" s="151"/>
      <c r="GQ120" s="151"/>
      <c r="GR120" s="151"/>
      <c r="GS120" s="151"/>
      <c r="GT120" s="151"/>
      <c r="GU120" s="151"/>
      <c r="GV120" s="151"/>
      <c r="GW120" s="151"/>
      <c r="GX120" s="151"/>
      <c r="GY120" s="151"/>
      <c r="GZ120" s="151"/>
      <c r="HA120" s="151"/>
      <c r="HB120" s="151"/>
      <c r="HC120" s="151"/>
      <c r="HD120" s="151"/>
      <c r="HE120" s="151"/>
      <c r="HF120" s="151"/>
      <c r="HG120" s="151"/>
      <c r="HH120" s="151"/>
      <c r="HI120" s="151"/>
      <c r="HJ120" s="151"/>
      <c r="HK120" s="151"/>
      <c r="HL120" s="151"/>
      <c r="HM120" s="151"/>
      <c r="HN120" s="151"/>
      <c r="HO120" s="151"/>
      <c r="HP120" s="151"/>
      <c r="HQ120" s="151"/>
      <c r="HR120" s="151"/>
      <c r="HS120" s="151"/>
      <c r="HT120" s="151"/>
      <c r="HU120" s="151"/>
      <c r="HV120" s="151"/>
      <c r="HW120" s="151"/>
      <c r="HX120" s="151"/>
      <c r="HY120" s="151"/>
      <c r="HZ120" s="151"/>
      <c r="IA120" s="151"/>
      <c r="IB120" s="151"/>
      <c r="IC120" s="151"/>
      <c r="ID120" s="151"/>
      <c r="IE120" s="151"/>
      <c r="IF120" s="151"/>
      <c r="IG120" s="151"/>
      <c r="IH120" s="151"/>
      <c r="II120" s="151"/>
      <c r="IJ120" s="151"/>
      <c r="IK120" s="151"/>
      <c r="IL120" s="151"/>
      <c r="IM120" s="151"/>
      <c r="IN120" s="151"/>
      <c r="IO120" s="151"/>
      <c r="IP120" s="151"/>
      <c r="IQ120" s="151"/>
      <c r="IR120" s="151"/>
      <c r="IS120" s="151"/>
      <c r="IT120" s="151"/>
      <c r="IU120" s="151"/>
      <c r="IV120" s="151"/>
      <c r="IW120" s="151"/>
    </row>
    <row r="121" customFormat="false" ht="12.75" hidden="false" customHeight="false" outlineLevel="0" collapsed="false">
      <c r="A121" s="140"/>
      <c r="B121" s="165"/>
      <c r="C121" s="142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7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8"/>
      <c r="BD121" s="165"/>
      <c r="BE121" s="169"/>
      <c r="BF121" s="169"/>
      <c r="BG121" s="169"/>
      <c r="BH121" s="169"/>
      <c r="BI121" s="169"/>
      <c r="BJ121" s="169"/>
      <c r="BK121" s="169"/>
      <c r="BL121" s="169"/>
      <c r="BM121" s="169"/>
      <c r="BN121" s="169"/>
      <c r="BO121" s="169"/>
      <c r="BP121" s="169"/>
      <c r="BQ121" s="169"/>
      <c r="BR121" s="169"/>
      <c r="BS121" s="169"/>
      <c r="BT121" s="169"/>
      <c r="BU121" s="169"/>
      <c r="BV121" s="169"/>
      <c r="BW121" s="169"/>
      <c r="BX121" s="169"/>
      <c r="BY121" s="169"/>
      <c r="BZ121" s="169"/>
      <c r="CA121" s="169"/>
      <c r="CB121" s="169"/>
      <c r="CC121" s="169"/>
      <c r="CD121" s="169"/>
      <c r="CE121" s="169"/>
      <c r="CF121" s="169"/>
      <c r="CG121" s="169"/>
      <c r="CH121" s="169"/>
      <c r="CI121" s="169"/>
      <c r="CJ121" s="169"/>
      <c r="CK121" s="169"/>
      <c r="CL121" s="169"/>
      <c r="CM121" s="169"/>
      <c r="CN121" s="169"/>
      <c r="CO121" s="169"/>
      <c r="CP121" s="169"/>
      <c r="CQ121" s="169"/>
      <c r="CR121" s="169"/>
      <c r="CS121" s="169"/>
      <c r="CT121" s="169"/>
      <c r="CU121" s="169"/>
      <c r="CV121" s="169"/>
      <c r="CW121" s="169"/>
      <c r="CX121" s="169"/>
      <c r="CY121" s="169"/>
      <c r="CZ121" s="169"/>
      <c r="DA121" s="169"/>
      <c r="DB121" s="169"/>
      <c r="DC121" s="169"/>
      <c r="DD121" s="169"/>
      <c r="DE121" s="169"/>
      <c r="DF121" s="169"/>
      <c r="DG121" s="169"/>
      <c r="DH121" s="169"/>
      <c r="DI121" s="169"/>
      <c r="DJ121" s="169"/>
      <c r="DK121" s="169"/>
      <c r="DL121" s="169"/>
      <c r="DM121" s="169"/>
      <c r="DN121" s="169"/>
      <c r="DO121" s="169"/>
      <c r="DP121" s="169"/>
      <c r="DQ121" s="169"/>
      <c r="DR121" s="169"/>
      <c r="DS121" s="169"/>
      <c r="DT121" s="169"/>
      <c r="DU121" s="169"/>
      <c r="DV121" s="169"/>
      <c r="DW121" s="169"/>
      <c r="DX121" s="169"/>
      <c r="DY121" s="169"/>
      <c r="DZ121" s="169"/>
      <c r="EA121" s="169"/>
      <c r="EB121" s="169"/>
      <c r="EC121" s="169"/>
      <c r="ED121" s="169"/>
      <c r="EE121" s="169"/>
      <c r="EF121" s="169"/>
      <c r="EG121" s="169"/>
      <c r="EH121" s="169"/>
      <c r="EI121" s="169"/>
      <c r="EJ121" s="169"/>
      <c r="EK121" s="169"/>
      <c r="EL121" s="169"/>
      <c r="EM121" s="169"/>
      <c r="EN121" s="169"/>
      <c r="EO121" s="169"/>
      <c r="EP121" s="169"/>
      <c r="EQ121" s="169"/>
      <c r="ER121" s="169"/>
      <c r="ES121" s="169"/>
      <c r="ET121" s="169"/>
      <c r="EU121" s="169"/>
      <c r="EV121" s="169"/>
      <c r="EW121" s="169"/>
      <c r="EX121" s="169"/>
      <c r="EY121" s="169"/>
      <c r="EZ121" s="169"/>
      <c r="FA121" s="169"/>
      <c r="FB121" s="169"/>
      <c r="FC121" s="169"/>
      <c r="FD121" s="169"/>
      <c r="FE121" s="169"/>
      <c r="FF121" s="169"/>
      <c r="FG121" s="169"/>
      <c r="FH121" s="169"/>
      <c r="FI121" s="169"/>
      <c r="FJ121" s="169"/>
      <c r="FK121" s="169"/>
      <c r="FL121" s="169"/>
      <c r="FM121" s="169"/>
      <c r="FN121" s="169"/>
      <c r="FO121" s="169"/>
      <c r="FP121" s="169"/>
      <c r="FQ121" s="169"/>
      <c r="FR121" s="169"/>
      <c r="FS121" s="169"/>
      <c r="FT121" s="169"/>
      <c r="FU121" s="169"/>
      <c r="FV121" s="169"/>
      <c r="FW121" s="169"/>
      <c r="FX121" s="169"/>
      <c r="FY121" s="169"/>
      <c r="FZ121" s="169"/>
      <c r="GA121" s="169"/>
      <c r="GB121" s="169"/>
      <c r="GC121" s="169"/>
      <c r="GD121" s="169"/>
      <c r="GE121" s="169"/>
      <c r="GF121" s="169"/>
      <c r="GG121" s="169"/>
      <c r="GH121" s="169"/>
      <c r="GI121" s="169"/>
      <c r="GJ121" s="169"/>
      <c r="GK121" s="169"/>
      <c r="GL121" s="169"/>
      <c r="GM121" s="169"/>
      <c r="GN121" s="169"/>
      <c r="GO121" s="169"/>
      <c r="GP121" s="169"/>
      <c r="GQ121" s="169"/>
      <c r="GR121" s="169"/>
      <c r="GS121" s="169"/>
      <c r="GT121" s="169"/>
      <c r="GU121" s="169"/>
      <c r="GV121" s="169"/>
      <c r="GW121" s="169"/>
      <c r="GX121" s="169"/>
      <c r="GY121" s="169"/>
      <c r="GZ121" s="169"/>
      <c r="HA121" s="169"/>
      <c r="HB121" s="169"/>
      <c r="HC121" s="169"/>
      <c r="HD121" s="169"/>
      <c r="HE121" s="169"/>
      <c r="HF121" s="169"/>
      <c r="HG121" s="169"/>
      <c r="HH121" s="169"/>
      <c r="HI121" s="169"/>
      <c r="HJ121" s="169"/>
      <c r="HK121" s="169"/>
      <c r="HL121" s="169"/>
      <c r="HM121" s="169"/>
      <c r="HN121" s="169"/>
      <c r="HO121" s="169"/>
      <c r="HP121" s="169"/>
      <c r="HQ121" s="169"/>
      <c r="HR121" s="169"/>
      <c r="HS121" s="169"/>
      <c r="HT121" s="169"/>
      <c r="HU121" s="169"/>
      <c r="HV121" s="169"/>
      <c r="HW121" s="169"/>
      <c r="HX121" s="169"/>
      <c r="HY121" s="169"/>
      <c r="HZ121" s="169"/>
      <c r="IA121" s="169"/>
      <c r="IB121" s="169"/>
      <c r="IC121" s="169"/>
      <c r="ID121" s="169"/>
      <c r="IE121" s="169"/>
      <c r="IF121" s="169"/>
      <c r="IG121" s="169"/>
      <c r="IH121" s="169"/>
      <c r="II121" s="169"/>
      <c r="IJ121" s="169"/>
      <c r="IK121" s="169"/>
      <c r="IL121" s="169"/>
      <c r="IM121" s="169"/>
      <c r="IN121" s="169"/>
      <c r="IO121" s="169"/>
      <c r="IP121" s="169"/>
      <c r="IQ121" s="169"/>
      <c r="IR121" s="169"/>
      <c r="IS121" s="169"/>
      <c r="IT121" s="169"/>
      <c r="IU121" s="169"/>
      <c r="IV121" s="169"/>
      <c r="IW121" s="169"/>
    </row>
    <row r="122" customFormat="false" ht="12.75" hidden="false" customHeight="false" outlineLevel="0" collapsed="false">
      <c r="A122" s="140"/>
      <c r="B122" s="153" t="s">
        <v>143</v>
      </c>
      <c r="C122" s="154" t="n">
        <v>36.854</v>
      </c>
      <c r="D122" s="155" t="n">
        <f aca="false">+D118*$C122</f>
        <v>0</v>
      </c>
      <c r="E122" s="155" t="n">
        <f aca="false">+E118*$C122</f>
        <v>0</v>
      </c>
      <c r="F122" s="155" t="n">
        <f aca="false">+F118*$C122</f>
        <v>0</v>
      </c>
      <c r="G122" s="155" t="n">
        <f aca="false">+G118*$C122</f>
        <v>0</v>
      </c>
      <c r="H122" s="155" t="n">
        <f aca="false">+H118*$C122</f>
        <v>0</v>
      </c>
      <c r="I122" s="155" t="n">
        <f aca="false">+I118*$C122</f>
        <v>0</v>
      </c>
      <c r="J122" s="155" t="n">
        <f aca="false">+J118*$C122</f>
        <v>0</v>
      </c>
      <c r="K122" s="155" t="n">
        <f aca="false">+K118*$C122</f>
        <v>0</v>
      </c>
      <c r="L122" s="155" t="n">
        <f aca="false">+L118*$C122</f>
        <v>0</v>
      </c>
      <c r="M122" s="155" t="n">
        <f aca="false">+M118*$C122</f>
        <v>0</v>
      </c>
      <c r="N122" s="155" t="n">
        <f aca="false">+N118*$C122</f>
        <v>0</v>
      </c>
      <c r="O122" s="155" t="n">
        <f aca="false">+O118*$C122</f>
        <v>0</v>
      </c>
      <c r="P122" s="155" t="n">
        <f aca="false">+P118*$C122</f>
        <v>0</v>
      </c>
      <c r="Q122" s="155" t="n">
        <f aca="false">+Q118*$C122</f>
        <v>0</v>
      </c>
      <c r="R122" s="155" t="n">
        <f aca="false">+R118*$C122</f>
        <v>0</v>
      </c>
      <c r="S122" s="155" t="n">
        <f aca="false">+S118*$C122</f>
        <v>0</v>
      </c>
      <c r="T122" s="155" t="n">
        <f aca="false">+T118*$C122</f>
        <v>0</v>
      </c>
      <c r="U122" s="155" t="n">
        <f aca="false">+U118*$C122</f>
        <v>0</v>
      </c>
      <c r="V122" s="155" t="n">
        <f aca="false">+V118*$C122</f>
        <v>0</v>
      </c>
      <c r="W122" s="155" t="n">
        <f aca="false">+W118*$C122</f>
        <v>0</v>
      </c>
      <c r="X122" s="155" t="n">
        <f aca="false">+X118*$C122</f>
        <v>0</v>
      </c>
      <c r="Y122" s="155" t="n">
        <f aca="false">+Y118*$C122</f>
        <v>3.6854</v>
      </c>
      <c r="Z122" s="155" t="n">
        <f aca="false">+Z118*$C122</f>
        <v>3.6854</v>
      </c>
      <c r="AA122" s="155" t="n">
        <f aca="false">+AA118*$C122</f>
        <v>3.6854</v>
      </c>
      <c r="AB122" s="155" t="n">
        <f aca="false">+AB118*$C122</f>
        <v>3.6854</v>
      </c>
      <c r="AC122" s="155" t="n">
        <f aca="false">+AC118*$C122</f>
        <v>3.6854</v>
      </c>
      <c r="AD122" s="155" t="n">
        <f aca="false">+AD118*$C122</f>
        <v>3.6854</v>
      </c>
      <c r="AE122" s="155" t="n">
        <f aca="false">+AE118*$C122</f>
        <v>9.2135</v>
      </c>
      <c r="AF122" s="155" t="n">
        <f aca="false">+AF118*$C122</f>
        <v>9.2135</v>
      </c>
      <c r="AG122" s="156" t="n">
        <f aca="false">+AG118*$C122</f>
        <v>9.2135</v>
      </c>
      <c r="AH122" s="155" t="n">
        <f aca="false">+AH118*$C122</f>
        <v>9.2135</v>
      </c>
      <c r="AI122" s="155" t="n">
        <f aca="false">+AI118*$C122</f>
        <v>14.7416</v>
      </c>
      <c r="AJ122" s="155" t="n">
        <f aca="false">+AJ118*$C122</f>
        <v>14.7416</v>
      </c>
      <c r="AK122" s="155" t="n">
        <f aca="false">+AK118*$C122</f>
        <v>14.7416</v>
      </c>
      <c r="AL122" s="155" t="n">
        <f aca="false">+AL118*$C122</f>
        <v>14.7416</v>
      </c>
      <c r="AM122" s="155" t="n">
        <f aca="false">+AM118*$C122</f>
        <v>14.7416</v>
      </c>
      <c r="AN122" s="155" t="n">
        <f aca="false">+AN118*$C122</f>
        <v>14.7416</v>
      </c>
      <c r="AO122" s="155" t="n">
        <f aca="false">+AO118*$C122</f>
        <v>14.7416</v>
      </c>
      <c r="AP122" s="155" t="n">
        <f aca="false">+AP118*$C122</f>
        <v>22.1124</v>
      </c>
      <c r="AQ122" s="155" t="n">
        <f aca="false">+AQ118*$C122</f>
        <v>22.1124</v>
      </c>
      <c r="AR122" s="155" t="n">
        <f aca="false">+AR118*$C122</f>
        <v>22.1124</v>
      </c>
      <c r="AS122" s="155" t="n">
        <f aca="false">+AS118*$C122</f>
        <v>29.4832</v>
      </c>
      <c r="AT122" s="155" t="n">
        <f aca="false">+AT118*$C122</f>
        <v>29.4832</v>
      </c>
      <c r="AU122" s="155" t="n">
        <f aca="false">+AU118*$C122</f>
        <v>36.854</v>
      </c>
      <c r="AV122" s="155" t="n">
        <f aca="false">+AV118*$C122</f>
        <v>36.854</v>
      </c>
      <c r="AW122" s="155" t="n">
        <f aca="false">+AW118*$C122</f>
        <v>36.854</v>
      </c>
      <c r="AX122" s="155" t="n">
        <f aca="false">+AX118*$C122</f>
        <v>36.854</v>
      </c>
      <c r="AY122" s="155" t="n">
        <f aca="false">+AY118*$C122</f>
        <v>36.854</v>
      </c>
      <c r="AZ122" s="155" t="n">
        <f aca="false">+AZ118*$C122</f>
        <v>36.854</v>
      </c>
      <c r="BA122" s="155" t="n">
        <f aca="false">+BA118*$C122</f>
        <v>36.854</v>
      </c>
      <c r="BB122" s="155" t="n">
        <f aca="false">+BB118*$C122</f>
        <v>36.854</v>
      </c>
      <c r="BC122" s="157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158"/>
      <c r="BN122" s="158"/>
      <c r="BO122" s="158"/>
      <c r="BP122" s="158"/>
      <c r="BQ122" s="158"/>
      <c r="BR122" s="158"/>
      <c r="BS122" s="158"/>
      <c r="BT122" s="158"/>
      <c r="BU122" s="158"/>
      <c r="BV122" s="158"/>
      <c r="BW122" s="158"/>
      <c r="BX122" s="158"/>
      <c r="BY122" s="158"/>
      <c r="BZ122" s="158"/>
      <c r="CA122" s="158"/>
      <c r="CB122" s="158"/>
      <c r="CC122" s="158"/>
      <c r="CD122" s="158"/>
      <c r="CE122" s="158"/>
      <c r="CF122" s="158"/>
      <c r="CG122" s="158"/>
      <c r="CH122" s="158"/>
      <c r="CI122" s="158"/>
      <c r="CJ122" s="158"/>
      <c r="CK122" s="158"/>
      <c r="CL122" s="153"/>
      <c r="CM122" s="153"/>
      <c r="CN122" s="153"/>
      <c r="CO122" s="153"/>
      <c r="CP122" s="153"/>
      <c r="CQ122" s="153"/>
      <c r="CR122" s="153"/>
      <c r="CS122" s="153"/>
      <c r="CT122" s="153"/>
      <c r="CU122" s="153"/>
      <c r="CV122" s="153"/>
      <c r="CW122" s="153"/>
      <c r="CX122" s="153"/>
      <c r="CY122" s="153"/>
      <c r="CZ122" s="153"/>
      <c r="DA122" s="153"/>
      <c r="DB122" s="153"/>
      <c r="DC122" s="153"/>
      <c r="DD122" s="153"/>
      <c r="DE122" s="153"/>
      <c r="DF122" s="153"/>
      <c r="DG122" s="153"/>
      <c r="DH122" s="153"/>
      <c r="DI122" s="153"/>
      <c r="DJ122" s="153"/>
      <c r="DK122" s="153"/>
      <c r="DL122" s="153"/>
      <c r="DM122" s="153"/>
      <c r="DN122" s="153"/>
      <c r="DO122" s="153"/>
      <c r="DP122" s="153"/>
      <c r="DQ122" s="153"/>
      <c r="DR122" s="153"/>
      <c r="DS122" s="153"/>
      <c r="DT122" s="153"/>
      <c r="DU122" s="153"/>
      <c r="DV122" s="153"/>
      <c r="DW122" s="153"/>
      <c r="DX122" s="153"/>
      <c r="DY122" s="153"/>
      <c r="DZ122" s="153"/>
      <c r="EA122" s="153"/>
      <c r="EB122" s="153"/>
      <c r="EC122" s="153"/>
      <c r="ED122" s="153"/>
      <c r="EE122" s="153"/>
      <c r="EF122" s="153"/>
      <c r="EG122" s="153"/>
      <c r="EH122" s="153"/>
      <c r="EI122" s="153"/>
      <c r="EJ122" s="153"/>
      <c r="EK122" s="153"/>
      <c r="EL122" s="153"/>
      <c r="EM122" s="153"/>
      <c r="EN122" s="153"/>
      <c r="EO122" s="153"/>
      <c r="EP122" s="153"/>
      <c r="EQ122" s="153"/>
      <c r="ER122" s="153"/>
      <c r="ES122" s="153"/>
      <c r="ET122" s="153"/>
      <c r="EU122" s="153"/>
      <c r="EV122" s="153"/>
      <c r="EW122" s="153"/>
      <c r="EX122" s="153"/>
      <c r="EY122" s="153"/>
      <c r="EZ122" s="153"/>
      <c r="FA122" s="153"/>
      <c r="FB122" s="153"/>
      <c r="FC122" s="153"/>
      <c r="FD122" s="153"/>
      <c r="FE122" s="153"/>
      <c r="FF122" s="153"/>
      <c r="FG122" s="153"/>
      <c r="FH122" s="153"/>
      <c r="FI122" s="153"/>
      <c r="FJ122" s="153"/>
      <c r="FK122" s="153"/>
      <c r="FL122" s="153"/>
      <c r="FM122" s="153"/>
      <c r="FN122" s="153"/>
      <c r="FO122" s="153"/>
      <c r="FP122" s="153"/>
      <c r="FQ122" s="153"/>
      <c r="FR122" s="153"/>
      <c r="FS122" s="153"/>
      <c r="FT122" s="153"/>
      <c r="FU122" s="153"/>
      <c r="FV122" s="153"/>
      <c r="FW122" s="153"/>
      <c r="FX122" s="153"/>
      <c r="FY122" s="153"/>
      <c r="FZ122" s="153"/>
      <c r="GA122" s="153"/>
      <c r="GB122" s="153"/>
      <c r="GC122" s="153"/>
      <c r="GD122" s="153"/>
      <c r="GE122" s="153"/>
      <c r="GF122" s="153"/>
      <c r="GG122" s="153"/>
      <c r="GH122" s="153"/>
      <c r="GI122" s="153"/>
      <c r="GJ122" s="153"/>
      <c r="GK122" s="153"/>
      <c r="GL122" s="153"/>
      <c r="GM122" s="153"/>
      <c r="GN122" s="153"/>
      <c r="GO122" s="153"/>
      <c r="GP122" s="153"/>
      <c r="GQ122" s="153"/>
      <c r="GR122" s="153"/>
      <c r="GS122" s="153"/>
      <c r="GT122" s="153"/>
      <c r="GU122" s="153"/>
      <c r="GV122" s="153"/>
      <c r="GW122" s="153"/>
      <c r="GX122" s="153"/>
      <c r="GY122" s="153"/>
      <c r="GZ122" s="153"/>
      <c r="HA122" s="153"/>
      <c r="HB122" s="153"/>
      <c r="HC122" s="153"/>
      <c r="HD122" s="153"/>
      <c r="HE122" s="153"/>
      <c r="HF122" s="153"/>
      <c r="HG122" s="153"/>
      <c r="HH122" s="153"/>
      <c r="HI122" s="153"/>
      <c r="HJ122" s="153"/>
      <c r="HK122" s="153"/>
      <c r="HL122" s="153"/>
      <c r="HM122" s="153"/>
      <c r="HN122" s="153"/>
      <c r="HO122" s="153"/>
      <c r="HP122" s="153"/>
      <c r="HQ122" s="153"/>
      <c r="HR122" s="153"/>
      <c r="HS122" s="153"/>
      <c r="HT122" s="153"/>
      <c r="HU122" s="153"/>
      <c r="HV122" s="153"/>
      <c r="HW122" s="153"/>
      <c r="HX122" s="153"/>
      <c r="HY122" s="153"/>
      <c r="HZ122" s="153"/>
      <c r="IA122" s="153"/>
      <c r="IB122" s="153"/>
      <c r="IC122" s="153"/>
      <c r="ID122" s="153"/>
      <c r="IE122" s="153"/>
      <c r="IF122" s="153"/>
      <c r="IG122" s="153"/>
      <c r="IH122" s="153"/>
      <c r="II122" s="153"/>
      <c r="IJ122" s="153"/>
      <c r="IK122" s="153"/>
      <c r="IL122" s="153"/>
      <c r="IM122" s="153"/>
      <c r="IN122" s="153"/>
      <c r="IO122" s="153"/>
      <c r="IP122" s="153"/>
      <c r="IQ122" s="153"/>
      <c r="IR122" s="153"/>
      <c r="IS122" s="153"/>
      <c r="IT122" s="153"/>
      <c r="IU122" s="153"/>
      <c r="IV122" s="153"/>
      <c r="IW122" s="153"/>
    </row>
    <row r="123" customFormat="false" ht="13.5" hidden="false" customHeight="false" outlineLevel="0" collapsed="false">
      <c r="A123" s="140"/>
      <c r="B123" s="159" t="s">
        <v>144</v>
      </c>
      <c r="C123" s="160" t="str">
        <f aca="false">+'Detail by Turbine'!B21</f>
        <v>Tentative</v>
      </c>
      <c r="D123" s="161" t="n">
        <f aca="false">+D120*$C122</f>
        <v>0</v>
      </c>
      <c r="E123" s="161" t="n">
        <f aca="false">+E120*$C122</f>
        <v>0</v>
      </c>
      <c r="F123" s="161" t="n">
        <f aca="false">+F120*$C122</f>
        <v>0</v>
      </c>
      <c r="G123" s="161" t="n">
        <f aca="false">+G120*$C122</f>
        <v>0</v>
      </c>
      <c r="H123" s="161" t="n">
        <f aca="false">+H120*$C122</f>
        <v>0</v>
      </c>
      <c r="I123" s="161" t="n">
        <f aca="false">+I120*$C122</f>
        <v>0</v>
      </c>
      <c r="J123" s="161" t="n">
        <f aca="false">+J120*$C122</f>
        <v>0</v>
      </c>
      <c r="K123" s="161" t="n">
        <f aca="false">+K120*$C122</f>
        <v>0</v>
      </c>
      <c r="L123" s="161" t="n">
        <f aca="false">+L120*$C122</f>
        <v>0</v>
      </c>
      <c r="M123" s="161" t="n">
        <f aca="false">+M120*$C122</f>
        <v>0</v>
      </c>
      <c r="N123" s="161" t="n">
        <f aca="false">+N120*$C122</f>
        <v>0</v>
      </c>
      <c r="O123" s="161" t="n">
        <f aca="false">+O120*$C122</f>
        <v>0</v>
      </c>
      <c r="P123" s="161" t="n">
        <f aca="false">+P120*$C122</f>
        <v>0</v>
      </c>
      <c r="Q123" s="161" t="n">
        <f aca="false">+Q120*$C122</f>
        <v>0</v>
      </c>
      <c r="R123" s="161" t="n">
        <f aca="false">+R120*$C122</f>
        <v>0</v>
      </c>
      <c r="S123" s="161" t="n">
        <f aca="false">+S120*$C122</f>
        <v>0</v>
      </c>
      <c r="T123" s="161" t="n">
        <f aca="false">+T120*$C122</f>
        <v>0</v>
      </c>
      <c r="U123" s="161" t="n">
        <f aca="false">+U120*$C122</f>
        <v>0</v>
      </c>
      <c r="V123" s="161" t="n">
        <f aca="false">+V120*$C122</f>
        <v>0</v>
      </c>
      <c r="W123" s="161" t="n">
        <f aca="false">+W120*$C122</f>
        <v>0</v>
      </c>
      <c r="X123" s="161" t="n">
        <f aca="false">+X120*$C122</f>
        <v>0</v>
      </c>
      <c r="Y123" s="161" t="n">
        <f aca="false">+Y120*$C122</f>
        <v>36.854</v>
      </c>
      <c r="Z123" s="161" t="n">
        <f aca="false">+Z120*$C122</f>
        <v>36.854</v>
      </c>
      <c r="AA123" s="161" t="n">
        <f aca="false">+AA120*$C122</f>
        <v>36.854</v>
      </c>
      <c r="AB123" s="161" t="n">
        <f aca="false">+AB120*$C122</f>
        <v>36.854</v>
      </c>
      <c r="AC123" s="161" t="n">
        <f aca="false">+AC120*$C122</f>
        <v>36.854</v>
      </c>
      <c r="AD123" s="161" t="n">
        <f aca="false">+AD120*$C122</f>
        <v>36.854</v>
      </c>
      <c r="AE123" s="161" t="n">
        <f aca="false">+AE120*$C122</f>
        <v>36.854</v>
      </c>
      <c r="AF123" s="161" t="n">
        <f aca="false">+AF120*$C122</f>
        <v>36.854</v>
      </c>
      <c r="AG123" s="162" t="n">
        <f aca="false">+AG120*$C122</f>
        <v>36.854</v>
      </c>
      <c r="AH123" s="161" t="n">
        <f aca="false">+AH120*$C122</f>
        <v>36.854</v>
      </c>
      <c r="AI123" s="161" t="n">
        <f aca="false">+AI120*$C122</f>
        <v>36.854</v>
      </c>
      <c r="AJ123" s="161" t="n">
        <f aca="false">+AJ120*$C122</f>
        <v>36.854</v>
      </c>
      <c r="AK123" s="161" t="n">
        <f aca="false">+AK120*$C122</f>
        <v>36.854</v>
      </c>
      <c r="AL123" s="161" t="n">
        <f aca="false">+AL120*$C122</f>
        <v>36.854</v>
      </c>
      <c r="AM123" s="161" t="n">
        <f aca="false">+AM120*$C122</f>
        <v>36.854</v>
      </c>
      <c r="AN123" s="161" t="n">
        <f aca="false">+AN120*$C122</f>
        <v>36.854</v>
      </c>
      <c r="AO123" s="161" t="n">
        <f aca="false">+AO120*$C122</f>
        <v>36.854</v>
      </c>
      <c r="AP123" s="161" t="n">
        <f aca="false">+AP120*$C122</f>
        <v>36.854</v>
      </c>
      <c r="AQ123" s="161" t="n">
        <f aca="false">+AQ120*$C122</f>
        <v>36.854</v>
      </c>
      <c r="AR123" s="161" t="n">
        <f aca="false">+AR120*$C122</f>
        <v>36.854</v>
      </c>
      <c r="AS123" s="161" t="n">
        <f aca="false">+AS120*$C122</f>
        <v>36.854</v>
      </c>
      <c r="AT123" s="161" t="n">
        <f aca="false">+AT120*$C122</f>
        <v>36.854</v>
      </c>
      <c r="AU123" s="161" t="n">
        <f aca="false">+AU120*$C122</f>
        <v>36.854</v>
      </c>
      <c r="AV123" s="161" t="n">
        <f aca="false">+AV120*$C122</f>
        <v>36.854</v>
      </c>
      <c r="AW123" s="161" t="n">
        <f aca="false">+AW120*$C122</f>
        <v>36.854</v>
      </c>
      <c r="AX123" s="161" t="n">
        <f aca="false">+AX120*$C122</f>
        <v>36.854</v>
      </c>
      <c r="AY123" s="161" t="n">
        <f aca="false">+AY120*$C122</f>
        <v>36.854</v>
      </c>
      <c r="AZ123" s="161" t="n">
        <f aca="false">+AZ120*$C122</f>
        <v>36.854</v>
      </c>
      <c r="BA123" s="161" t="n">
        <f aca="false">+BA120*$C122</f>
        <v>36.854</v>
      </c>
      <c r="BB123" s="161" t="n">
        <f aca="false">+BB120*$C122</f>
        <v>36.854</v>
      </c>
      <c r="BC123" s="163"/>
      <c r="BD123" s="164"/>
      <c r="BE123" s="164"/>
      <c r="BF123" s="164"/>
      <c r="BG123" s="164"/>
      <c r="BH123" s="164"/>
      <c r="BI123" s="164"/>
      <c r="BJ123" s="164"/>
      <c r="BK123" s="164"/>
      <c r="BL123" s="164"/>
      <c r="BM123" s="164"/>
      <c r="BN123" s="164"/>
      <c r="BO123" s="164"/>
      <c r="BP123" s="164"/>
      <c r="BQ123" s="164"/>
      <c r="BR123" s="164"/>
      <c r="BS123" s="164"/>
      <c r="BT123" s="164"/>
      <c r="BU123" s="164"/>
      <c r="BV123" s="164"/>
      <c r="BW123" s="164"/>
      <c r="BX123" s="164"/>
      <c r="BY123" s="164"/>
      <c r="BZ123" s="164"/>
      <c r="CA123" s="164"/>
      <c r="CB123" s="164"/>
      <c r="CC123" s="164"/>
      <c r="CD123" s="164"/>
      <c r="CE123" s="164"/>
      <c r="CF123" s="164"/>
      <c r="CG123" s="164"/>
      <c r="CH123" s="164"/>
      <c r="CI123" s="164"/>
      <c r="CJ123" s="164"/>
      <c r="CK123" s="164"/>
      <c r="CL123" s="159"/>
      <c r="CM123" s="159"/>
      <c r="CN123" s="159"/>
      <c r="CO123" s="159"/>
      <c r="CP123" s="159"/>
      <c r="CQ123" s="159"/>
      <c r="CR123" s="159"/>
      <c r="CS123" s="159"/>
      <c r="CT123" s="159"/>
      <c r="CU123" s="159"/>
      <c r="CV123" s="159"/>
      <c r="CW123" s="159"/>
      <c r="CX123" s="159"/>
      <c r="CY123" s="159"/>
      <c r="CZ123" s="159"/>
      <c r="DA123" s="159"/>
      <c r="DB123" s="159"/>
      <c r="DC123" s="159"/>
      <c r="DD123" s="159"/>
      <c r="DE123" s="159"/>
      <c r="DF123" s="159"/>
      <c r="DG123" s="159"/>
      <c r="DH123" s="159"/>
      <c r="DI123" s="159"/>
      <c r="DJ123" s="159"/>
      <c r="DK123" s="159"/>
      <c r="DL123" s="159"/>
      <c r="DM123" s="159"/>
      <c r="DN123" s="159"/>
      <c r="DO123" s="159"/>
      <c r="DP123" s="159"/>
      <c r="DQ123" s="159"/>
      <c r="DR123" s="159"/>
      <c r="DS123" s="159"/>
      <c r="DT123" s="159"/>
      <c r="DU123" s="159"/>
      <c r="DV123" s="159"/>
      <c r="DW123" s="159"/>
      <c r="DX123" s="159"/>
      <c r="DY123" s="159"/>
      <c r="DZ123" s="159"/>
      <c r="EA123" s="159"/>
      <c r="EB123" s="159"/>
      <c r="EC123" s="159"/>
      <c r="ED123" s="159"/>
      <c r="EE123" s="159"/>
      <c r="EF123" s="159"/>
      <c r="EG123" s="159"/>
      <c r="EH123" s="159"/>
      <c r="EI123" s="159"/>
      <c r="EJ123" s="159"/>
      <c r="EK123" s="159"/>
      <c r="EL123" s="159"/>
      <c r="EM123" s="159"/>
      <c r="EN123" s="159"/>
      <c r="EO123" s="159"/>
      <c r="EP123" s="159"/>
      <c r="EQ123" s="159"/>
      <c r="ER123" s="159"/>
      <c r="ES123" s="159"/>
      <c r="ET123" s="159"/>
      <c r="EU123" s="159"/>
      <c r="EV123" s="159"/>
      <c r="EW123" s="159"/>
      <c r="EX123" s="159"/>
      <c r="EY123" s="159"/>
      <c r="EZ123" s="159"/>
      <c r="FA123" s="159"/>
      <c r="FB123" s="159"/>
      <c r="FC123" s="159"/>
      <c r="FD123" s="159"/>
      <c r="FE123" s="159"/>
      <c r="FF123" s="159"/>
      <c r="FG123" s="159"/>
      <c r="FH123" s="159"/>
      <c r="FI123" s="159"/>
      <c r="FJ123" s="159"/>
      <c r="FK123" s="159"/>
      <c r="FL123" s="159"/>
      <c r="FM123" s="159"/>
      <c r="FN123" s="159"/>
      <c r="FO123" s="159"/>
      <c r="FP123" s="159"/>
      <c r="FQ123" s="159"/>
      <c r="FR123" s="159"/>
      <c r="FS123" s="159"/>
      <c r="FT123" s="159"/>
      <c r="FU123" s="159"/>
      <c r="FV123" s="159"/>
      <c r="FW123" s="159"/>
      <c r="FX123" s="159"/>
      <c r="FY123" s="159"/>
      <c r="FZ123" s="159"/>
      <c r="GA123" s="159"/>
      <c r="GB123" s="159"/>
      <c r="GC123" s="159"/>
      <c r="GD123" s="159"/>
      <c r="GE123" s="159"/>
      <c r="GF123" s="159"/>
      <c r="GG123" s="159"/>
      <c r="GH123" s="159"/>
      <c r="GI123" s="159"/>
      <c r="GJ123" s="159"/>
      <c r="GK123" s="159"/>
      <c r="GL123" s="159"/>
      <c r="GM123" s="159"/>
      <c r="GN123" s="159"/>
      <c r="GO123" s="159"/>
      <c r="GP123" s="159"/>
      <c r="GQ123" s="159"/>
      <c r="GR123" s="159"/>
      <c r="GS123" s="159"/>
      <c r="GT123" s="159"/>
      <c r="GU123" s="159"/>
      <c r="GV123" s="159"/>
      <c r="GW123" s="159"/>
      <c r="GX123" s="159"/>
      <c r="GY123" s="159"/>
      <c r="GZ123" s="159"/>
      <c r="HA123" s="159"/>
      <c r="HB123" s="159"/>
      <c r="HC123" s="159"/>
      <c r="HD123" s="159"/>
      <c r="HE123" s="159"/>
      <c r="HF123" s="159"/>
      <c r="HG123" s="159"/>
      <c r="HH123" s="159"/>
      <c r="HI123" s="159"/>
      <c r="HJ123" s="159"/>
      <c r="HK123" s="159"/>
      <c r="HL123" s="159"/>
      <c r="HM123" s="159"/>
      <c r="HN123" s="159"/>
      <c r="HO123" s="159"/>
      <c r="HP123" s="159"/>
      <c r="HQ123" s="159"/>
      <c r="HR123" s="159"/>
      <c r="HS123" s="159"/>
      <c r="HT123" s="159"/>
      <c r="HU123" s="159"/>
      <c r="HV123" s="159"/>
      <c r="HW123" s="159"/>
      <c r="HX123" s="159"/>
      <c r="HY123" s="159"/>
      <c r="HZ123" s="159"/>
      <c r="IA123" s="159"/>
      <c r="IB123" s="159"/>
      <c r="IC123" s="159"/>
      <c r="ID123" s="159"/>
      <c r="IE123" s="159"/>
      <c r="IF123" s="159"/>
      <c r="IG123" s="159"/>
      <c r="IH123" s="159"/>
      <c r="II123" s="159"/>
      <c r="IJ123" s="159"/>
      <c r="IK123" s="159"/>
      <c r="IL123" s="159"/>
      <c r="IM123" s="159"/>
      <c r="IN123" s="159"/>
      <c r="IO123" s="159"/>
      <c r="IP123" s="159"/>
      <c r="IQ123" s="159"/>
      <c r="IR123" s="159"/>
      <c r="IS123" s="159"/>
      <c r="IT123" s="159"/>
      <c r="IU123" s="159"/>
      <c r="IV123" s="159"/>
      <c r="IW123" s="159"/>
    </row>
    <row r="124" customFormat="false" ht="15" hidden="false" customHeight="true" outlineLevel="0" collapsed="false">
      <c r="A124" s="140" t="n">
        <f aca="false">+A116+1</f>
        <v>16</v>
      </c>
      <c r="B124" s="141" t="str">
        <f aca="false">+'Detail by Turbine'!G22</f>
        <v>MHI 501F Simple Cycle</v>
      </c>
      <c r="C124" s="142" t="str">
        <f aca="false">+'Detail by Turbine'!S22</f>
        <v>Elektrobolt II</v>
      </c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  <c r="AG124" s="144"/>
      <c r="AH124" s="143"/>
      <c r="AI124" s="143"/>
      <c r="AJ124" s="143"/>
      <c r="AK124" s="143"/>
      <c r="AL124" s="143"/>
      <c r="AM124" s="143"/>
      <c r="AN124" s="143"/>
      <c r="AO124" s="143"/>
      <c r="AP124" s="143"/>
      <c r="AQ124" s="143"/>
      <c r="AR124" s="143"/>
      <c r="AS124" s="143"/>
      <c r="AT124" s="143"/>
      <c r="AU124" s="143"/>
      <c r="AV124" s="143"/>
      <c r="AW124" s="143"/>
      <c r="AX124" s="143"/>
      <c r="AY124" s="143"/>
      <c r="AZ124" s="143"/>
      <c r="BA124" s="143"/>
      <c r="BB124" s="143"/>
      <c r="BC124" s="145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  <c r="CH124" s="146"/>
      <c r="CI124" s="146"/>
      <c r="CJ124" s="146"/>
      <c r="CK124" s="146"/>
      <c r="CL124" s="146"/>
      <c r="CM124" s="146"/>
      <c r="CN124" s="146"/>
      <c r="CO124" s="146"/>
      <c r="CP124" s="146"/>
      <c r="CQ124" s="146"/>
      <c r="CR124" s="146"/>
      <c r="CS124" s="146"/>
      <c r="CT124" s="146"/>
      <c r="CU124" s="146"/>
      <c r="CV124" s="146"/>
      <c r="CW124" s="146"/>
      <c r="CX124" s="146"/>
      <c r="CY124" s="146"/>
      <c r="CZ124" s="146"/>
      <c r="DA124" s="146"/>
      <c r="DB124" s="146"/>
      <c r="DC124" s="146"/>
      <c r="DD124" s="146"/>
      <c r="DE124" s="146"/>
      <c r="DF124" s="146"/>
      <c r="DG124" s="146"/>
      <c r="DH124" s="146"/>
      <c r="DI124" s="146"/>
      <c r="DJ124" s="146"/>
      <c r="DK124" s="146"/>
      <c r="DL124" s="146"/>
      <c r="DM124" s="146"/>
      <c r="DN124" s="146"/>
      <c r="DO124" s="146"/>
      <c r="DP124" s="146"/>
      <c r="DQ124" s="146"/>
      <c r="DR124" s="146"/>
      <c r="DS124" s="146"/>
      <c r="DT124" s="146"/>
      <c r="DU124" s="146"/>
      <c r="DV124" s="146"/>
      <c r="DW124" s="146"/>
      <c r="DX124" s="146"/>
      <c r="DY124" s="146"/>
      <c r="DZ124" s="146"/>
      <c r="EA124" s="146"/>
      <c r="EB124" s="146"/>
      <c r="EC124" s="146"/>
      <c r="ED124" s="146"/>
      <c r="EE124" s="146"/>
      <c r="EF124" s="146"/>
      <c r="EG124" s="146"/>
      <c r="EH124" s="146"/>
      <c r="EI124" s="146"/>
      <c r="EJ124" s="146"/>
      <c r="EK124" s="146"/>
      <c r="EL124" s="146"/>
      <c r="EM124" s="146"/>
      <c r="EN124" s="146"/>
      <c r="EO124" s="146"/>
      <c r="EP124" s="146"/>
      <c r="EQ124" s="146"/>
      <c r="ER124" s="146"/>
      <c r="ES124" s="146"/>
      <c r="ET124" s="146"/>
      <c r="EU124" s="146"/>
      <c r="EV124" s="146"/>
      <c r="EW124" s="146"/>
      <c r="EX124" s="146"/>
      <c r="EY124" s="146"/>
      <c r="EZ124" s="146"/>
      <c r="FA124" s="146"/>
      <c r="FB124" s="146"/>
      <c r="FC124" s="146"/>
      <c r="FD124" s="146"/>
      <c r="FE124" s="146"/>
      <c r="FF124" s="146"/>
      <c r="FG124" s="146"/>
      <c r="FH124" s="146"/>
      <c r="FI124" s="146"/>
      <c r="FJ124" s="146"/>
      <c r="FK124" s="146"/>
      <c r="FL124" s="146"/>
      <c r="FM124" s="146"/>
      <c r="FN124" s="146"/>
      <c r="FO124" s="146"/>
      <c r="FP124" s="146"/>
      <c r="FQ124" s="146"/>
      <c r="FR124" s="146"/>
      <c r="FS124" s="146"/>
      <c r="FT124" s="146"/>
      <c r="FU124" s="146"/>
      <c r="FV124" s="146"/>
      <c r="FW124" s="146"/>
      <c r="FX124" s="146"/>
      <c r="FY124" s="146"/>
      <c r="FZ124" s="146"/>
      <c r="GA124" s="146"/>
      <c r="GB124" s="146"/>
      <c r="GC124" s="146"/>
      <c r="GD124" s="146"/>
      <c r="GE124" s="146"/>
      <c r="GF124" s="146"/>
      <c r="GG124" s="146"/>
      <c r="GH124" s="146"/>
      <c r="GI124" s="146"/>
      <c r="GJ124" s="146"/>
      <c r="GK124" s="146"/>
      <c r="GL124" s="146"/>
      <c r="GM124" s="146"/>
      <c r="GN124" s="146"/>
      <c r="GO124" s="146"/>
      <c r="GP124" s="146"/>
      <c r="GQ124" s="146"/>
      <c r="GR124" s="146"/>
      <c r="GS124" s="146"/>
      <c r="GT124" s="146"/>
      <c r="GU124" s="146"/>
      <c r="GV124" s="146"/>
      <c r="GW124" s="146"/>
      <c r="GX124" s="146"/>
      <c r="GY124" s="146"/>
      <c r="GZ124" s="146"/>
      <c r="HA124" s="146"/>
      <c r="HB124" s="146"/>
      <c r="HC124" s="146"/>
      <c r="HD124" s="146"/>
      <c r="HE124" s="146"/>
      <c r="HF124" s="146"/>
      <c r="HG124" s="146"/>
      <c r="HH124" s="146"/>
      <c r="HI124" s="146"/>
      <c r="HJ124" s="146"/>
      <c r="HK124" s="146"/>
      <c r="HL124" s="146"/>
      <c r="HM124" s="146"/>
      <c r="HN124" s="146"/>
      <c r="HO124" s="146"/>
      <c r="HP124" s="146"/>
      <c r="HQ124" s="146"/>
      <c r="HR124" s="146"/>
      <c r="HS124" s="146"/>
      <c r="HT124" s="146"/>
      <c r="HU124" s="146"/>
      <c r="HV124" s="146"/>
      <c r="HW124" s="146"/>
      <c r="HX124" s="146"/>
      <c r="HY124" s="146"/>
      <c r="HZ124" s="146"/>
      <c r="IA124" s="146"/>
      <c r="IB124" s="146"/>
      <c r="IC124" s="146"/>
      <c r="ID124" s="146"/>
      <c r="IE124" s="146"/>
      <c r="IF124" s="146"/>
      <c r="IG124" s="146"/>
      <c r="IH124" s="146"/>
      <c r="II124" s="146"/>
      <c r="IJ124" s="146"/>
      <c r="IK124" s="146"/>
      <c r="IL124" s="146"/>
      <c r="IM124" s="146"/>
      <c r="IN124" s="146"/>
      <c r="IO124" s="146"/>
      <c r="IP124" s="146"/>
      <c r="IQ124" s="146"/>
      <c r="IR124" s="146"/>
      <c r="IS124" s="146"/>
      <c r="IT124" s="146"/>
      <c r="IU124" s="146"/>
      <c r="IV124" s="146"/>
      <c r="IW124" s="146"/>
    </row>
    <row r="125" customFormat="false" ht="12.75" hidden="false" customHeight="false" outlineLevel="0" collapsed="false">
      <c r="A125" s="140"/>
      <c r="B125" s="147" t="s">
        <v>139</v>
      </c>
      <c r="C125" s="142"/>
      <c r="D125" s="148" t="n">
        <v>0</v>
      </c>
      <c r="E125" s="148" t="n">
        <v>0</v>
      </c>
      <c r="F125" s="148" t="n">
        <v>0</v>
      </c>
      <c r="G125" s="148" t="n">
        <v>0</v>
      </c>
      <c r="H125" s="148" t="n">
        <v>0</v>
      </c>
      <c r="I125" s="148" t="n">
        <v>0</v>
      </c>
      <c r="J125" s="148" t="n">
        <v>0</v>
      </c>
      <c r="K125" s="148" t="n">
        <v>0</v>
      </c>
      <c r="L125" s="148" t="n">
        <v>0</v>
      </c>
      <c r="M125" s="148" t="n">
        <v>0</v>
      </c>
      <c r="N125" s="148" t="n">
        <v>0</v>
      </c>
      <c r="O125" s="148" t="n">
        <v>0</v>
      </c>
      <c r="P125" s="148" t="n">
        <v>0</v>
      </c>
      <c r="Q125" s="148" t="n">
        <v>0</v>
      </c>
      <c r="R125" s="148" t="n">
        <v>0</v>
      </c>
      <c r="S125" s="148" t="n">
        <v>0</v>
      </c>
      <c r="T125" s="148" t="n">
        <v>0</v>
      </c>
      <c r="U125" s="148" t="n">
        <v>0</v>
      </c>
      <c r="V125" s="148" t="n">
        <v>0</v>
      </c>
      <c r="W125" s="148" t="n">
        <v>0</v>
      </c>
      <c r="X125" s="148" t="n">
        <v>0</v>
      </c>
      <c r="Y125" s="148" t="n">
        <v>0.1</v>
      </c>
      <c r="Z125" s="148" t="n">
        <v>0</v>
      </c>
      <c r="AA125" s="148" t="n">
        <v>0</v>
      </c>
      <c r="AB125" s="148" t="n">
        <v>0</v>
      </c>
      <c r="AC125" s="148" t="n">
        <v>0</v>
      </c>
      <c r="AD125" s="148" t="n">
        <v>0</v>
      </c>
      <c r="AE125" s="148" t="n">
        <v>0</v>
      </c>
      <c r="AF125" s="148" t="n">
        <v>0.15</v>
      </c>
      <c r="AG125" s="149" t="n">
        <v>0</v>
      </c>
      <c r="AH125" s="148" t="n">
        <v>0</v>
      </c>
      <c r="AI125" s="148" t="n">
        <v>0</v>
      </c>
      <c r="AJ125" s="148" t="n">
        <v>0.15</v>
      </c>
      <c r="AK125" s="148" t="n">
        <v>0</v>
      </c>
      <c r="AL125" s="148" t="n">
        <v>0</v>
      </c>
      <c r="AM125" s="148" t="n">
        <v>0</v>
      </c>
      <c r="AN125" s="148" t="n">
        <v>0</v>
      </c>
      <c r="AO125" s="148" t="n">
        <v>0</v>
      </c>
      <c r="AP125" s="148" t="n">
        <v>0</v>
      </c>
      <c r="AQ125" s="148" t="n">
        <v>0.2</v>
      </c>
      <c r="AR125" s="148" t="n">
        <v>0</v>
      </c>
      <c r="AS125" s="148" t="n">
        <v>0</v>
      </c>
      <c r="AT125" s="148" t="n">
        <v>0.2</v>
      </c>
      <c r="AU125" s="148" t="n">
        <v>0</v>
      </c>
      <c r="AV125" s="148" t="n">
        <v>0.2</v>
      </c>
      <c r="AW125" s="148" t="n">
        <v>0</v>
      </c>
      <c r="AX125" s="148" t="n">
        <v>0</v>
      </c>
      <c r="AY125" s="148" t="n">
        <v>0</v>
      </c>
      <c r="AZ125" s="148" t="n">
        <v>0</v>
      </c>
      <c r="BA125" s="148" t="n">
        <v>0</v>
      </c>
      <c r="BB125" s="148" t="n">
        <v>0</v>
      </c>
      <c r="BC125" s="150" t="n">
        <f aca="false">SUM(D125:BB125)</f>
        <v>1</v>
      </c>
      <c r="BD125" s="147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1"/>
      <c r="CG125" s="151"/>
      <c r="CH125" s="151"/>
      <c r="CI125" s="151"/>
      <c r="CJ125" s="151"/>
      <c r="CK125" s="151"/>
      <c r="CL125" s="151"/>
      <c r="CM125" s="151"/>
      <c r="CN125" s="151"/>
      <c r="CO125" s="151"/>
      <c r="CP125" s="151"/>
      <c r="CQ125" s="151"/>
      <c r="CR125" s="151"/>
      <c r="CS125" s="151"/>
      <c r="CT125" s="151"/>
      <c r="CU125" s="151"/>
      <c r="CV125" s="151"/>
      <c r="CW125" s="151"/>
      <c r="CX125" s="151"/>
      <c r="CY125" s="151"/>
      <c r="CZ125" s="151"/>
      <c r="DA125" s="151"/>
      <c r="DB125" s="151"/>
      <c r="DC125" s="151"/>
      <c r="DD125" s="151"/>
      <c r="DE125" s="151"/>
      <c r="DF125" s="151"/>
      <c r="DG125" s="151"/>
      <c r="DH125" s="151"/>
      <c r="DI125" s="151"/>
      <c r="DJ125" s="151"/>
      <c r="DK125" s="151"/>
      <c r="DL125" s="151"/>
      <c r="DM125" s="151"/>
      <c r="DN125" s="151"/>
      <c r="DO125" s="151"/>
      <c r="DP125" s="151"/>
      <c r="DQ125" s="151"/>
      <c r="DR125" s="151"/>
      <c r="DS125" s="151"/>
      <c r="DT125" s="151"/>
      <c r="DU125" s="151"/>
      <c r="DV125" s="151"/>
      <c r="DW125" s="151"/>
      <c r="DX125" s="151"/>
      <c r="DY125" s="151"/>
      <c r="DZ125" s="151"/>
      <c r="EA125" s="151"/>
      <c r="EB125" s="151"/>
      <c r="EC125" s="151"/>
      <c r="ED125" s="151"/>
      <c r="EE125" s="151"/>
      <c r="EF125" s="151"/>
      <c r="EG125" s="151"/>
      <c r="EH125" s="151"/>
      <c r="EI125" s="151"/>
      <c r="EJ125" s="151"/>
      <c r="EK125" s="151"/>
      <c r="EL125" s="151"/>
      <c r="EM125" s="151"/>
      <c r="EN125" s="151"/>
      <c r="EO125" s="151"/>
      <c r="EP125" s="151"/>
      <c r="EQ125" s="151"/>
      <c r="ER125" s="151"/>
      <c r="ES125" s="151"/>
      <c r="ET125" s="151"/>
      <c r="EU125" s="151"/>
      <c r="EV125" s="151"/>
      <c r="EW125" s="151"/>
      <c r="EX125" s="151"/>
      <c r="EY125" s="151"/>
      <c r="EZ125" s="151"/>
      <c r="FA125" s="151"/>
      <c r="FB125" s="151"/>
      <c r="FC125" s="151"/>
      <c r="FD125" s="151"/>
      <c r="FE125" s="151"/>
      <c r="FF125" s="151"/>
      <c r="FG125" s="151"/>
      <c r="FH125" s="151"/>
      <c r="FI125" s="151"/>
      <c r="FJ125" s="151"/>
      <c r="FK125" s="151"/>
      <c r="FL125" s="151"/>
      <c r="FM125" s="151"/>
      <c r="FN125" s="151"/>
      <c r="FO125" s="151"/>
      <c r="FP125" s="151"/>
      <c r="FQ125" s="151"/>
      <c r="FR125" s="151"/>
      <c r="FS125" s="151"/>
      <c r="FT125" s="151"/>
      <c r="FU125" s="151"/>
      <c r="FV125" s="151"/>
      <c r="FW125" s="151"/>
      <c r="FX125" s="151"/>
      <c r="FY125" s="151"/>
      <c r="FZ125" s="151"/>
      <c r="GA125" s="151"/>
      <c r="GB125" s="151"/>
      <c r="GC125" s="151"/>
      <c r="GD125" s="151"/>
      <c r="GE125" s="151"/>
      <c r="GF125" s="151"/>
      <c r="GG125" s="151"/>
      <c r="GH125" s="151"/>
      <c r="GI125" s="151"/>
      <c r="GJ125" s="151"/>
      <c r="GK125" s="151"/>
      <c r="GL125" s="151"/>
      <c r="GM125" s="151"/>
      <c r="GN125" s="151"/>
      <c r="GO125" s="151"/>
      <c r="GP125" s="151"/>
      <c r="GQ125" s="151"/>
      <c r="GR125" s="151"/>
      <c r="GS125" s="151"/>
      <c r="GT125" s="151"/>
      <c r="GU125" s="151"/>
      <c r="GV125" s="151"/>
      <c r="GW125" s="151"/>
      <c r="GX125" s="151"/>
      <c r="GY125" s="151"/>
      <c r="GZ125" s="151"/>
      <c r="HA125" s="151"/>
      <c r="HB125" s="151"/>
      <c r="HC125" s="151"/>
      <c r="HD125" s="151"/>
      <c r="HE125" s="151"/>
      <c r="HF125" s="151"/>
      <c r="HG125" s="151"/>
      <c r="HH125" s="151"/>
      <c r="HI125" s="151"/>
      <c r="HJ125" s="151"/>
      <c r="HK125" s="151"/>
      <c r="HL125" s="151"/>
      <c r="HM125" s="151"/>
      <c r="HN125" s="151"/>
      <c r="HO125" s="151"/>
      <c r="HP125" s="151"/>
      <c r="HQ125" s="151"/>
      <c r="HR125" s="151"/>
      <c r="HS125" s="151"/>
      <c r="HT125" s="151"/>
      <c r="HU125" s="151"/>
      <c r="HV125" s="151"/>
      <c r="HW125" s="151"/>
      <c r="HX125" s="151"/>
      <c r="HY125" s="151"/>
      <c r="HZ125" s="151"/>
      <c r="IA125" s="151"/>
      <c r="IB125" s="151"/>
      <c r="IC125" s="151"/>
      <c r="ID125" s="151"/>
      <c r="IE125" s="151"/>
      <c r="IF125" s="151"/>
      <c r="IG125" s="151"/>
      <c r="IH125" s="151"/>
      <c r="II125" s="151"/>
      <c r="IJ125" s="151"/>
      <c r="IK125" s="151"/>
      <c r="IL125" s="151"/>
      <c r="IM125" s="151"/>
      <c r="IN125" s="151"/>
      <c r="IO125" s="151"/>
      <c r="IP125" s="151"/>
      <c r="IQ125" s="151"/>
      <c r="IR125" s="151"/>
      <c r="IS125" s="151"/>
      <c r="IT125" s="151"/>
      <c r="IU125" s="151"/>
      <c r="IV125" s="151"/>
      <c r="IW125" s="151"/>
    </row>
    <row r="126" customFormat="false" ht="12.75" hidden="false" customHeight="false" outlineLevel="0" collapsed="false">
      <c r="A126" s="140"/>
      <c r="B126" s="147" t="s">
        <v>140</v>
      </c>
      <c r="C126" s="142"/>
      <c r="D126" s="148" t="n">
        <f aca="false">D125</f>
        <v>0</v>
      </c>
      <c r="E126" s="148" t="n">
        <f aca="false">+D126+E125</f>
        <v>0</v>
      </c>
      <c r="F126" s="148" t="n">
        <f aca="false">+E126+F125</f>
        <v>0</v>
      </c>
      <c r="G126" s="148" t="n">
        <f aca="false">+F126+G125</f>
        <v>0</v>
      </c>
      <c r="H126" s="148" t="n">
        <f aca="false">+G126+H125</f>
        <v>0</v>
      </c>
      <c r="I126" s="148" t="n">
        <f aca="false">+H126+I125</f>
        <v>0</v>
      </c>
      <c r="J126" s="148" t="n">
        <f aca="false">+I126+J125</f>
        <v>0</v>
      </c>
      <c r="K126" s="148" t="n">
        <f aca="false">+J126+K125</f>
        <v>0</v>
      </c>
      <c r="L126" s="148" t="n">
        <f aca="false">+K126+L125</f>
        <v>0</v>
      </c>
      <c r="M126" s="148" t="n">
        <f aca="false">+L126+M125</f>
        <v>0</v>
      </c>
      <c r="N126" s="148" t="n">
        <f aca="false">+M126+N125</f>
        <v>0</v>
      </c>
      <c r="O126" s="148" t="n">
        <f aca="false">+N126+O125</f>
        <v>0</v>
      </c>
      <c r="P126" s="148" t="n">
        <f aca="false">+O126+P125</f>
        <v>0</v>
      </c>
      <c r="Q126" s="148" t="n">
        <f aca="false">+P126+Q125</f>
        <v>0</v>
      </c>
      <c r="R126" s="148" t="n">
        <f aca="false">+Q126+R125</f>
        <v>0</v>
      </c>
      <c r="S126" s="148" t="n">
        <f aca="false">+R126+S125</f>
        <v>0</v>
      </c>
      <c r="T126" s="148" t="n">
        <f aca="false">+S126+T125</f>
        <v>0</v>
      </c>
      <c r="U126" s="148" t="n">
        <f aca="false">+T126+U125</f>
        <v>0</v>
      </c>
      <c r="V126" s="148" t="n">
        <f aca="false">+U126+V125</f>
        <v>0</v>
      </c>
      <c r="W126" s="148" t="n">
        <f aca="false">+V126+W125</f>
        <v>0</v>
      </c>
      <c r="X126" s="148" t="n">
        <f aca="false">+W126+X125</f>
        <v>0</v>
      </c>
      <c r="Y126" s="148" t="n">
        <f aca="false">+X126+Y125</f>
        <v>0.1</v>
      </c>
      <c r="Z126" s="148" t="n">
        <f aca="false">+Y126+Z125</f>
        <v>0.1</v>
      </c>
      <c r="AA126" s="148" t="n">
        <f aca="false">+Z126+AA125</f>
        <v>0.1</v>
      </c>
      <c r="AB126" s="148" t="n">
        <f aca="false">+AA126+AB125</f>
        <v>0.1</v>
      </c>
      <c r="AC126" s="148" t="n">
        <f aca="false">+AB126+AC125</f>
        <v>0.1</v>
      </c>
      <c r="AD126" s="148" t="n">
        <f aca="false">+AC126+AD125</f>
        <v>0.1</v>
      </c>
      <c r="AE126" s="148" t="n">
        <f aca="false">+AD126+AE125</f>
        <v>0.1</v>
      </c>
      <c r="AF126" s="148" t="n">
        <f aca="false">+AE126+AF125</f>
        <v>0.25</v>
      </c>
      <c r="AG126" s="149" t="n">
        <f aca="false">+AF126+AG125</f>
        <v>0.25</v>
      </c>
      <c r="AH126" s="148" t="n">
        <f aca="false">+AG126+AH125</f>
        <v>0.25</v>
      </c>
      <c r="AI126" s="148" t="n">
        <f aca="false">+AH126+AI125</f>
        <v>0.25</v>
      </c>
      <c r="AJ126" s="148" t="n">
        <f aca="false">+AI126+AJ125</f>
        <v>0.4</v>
      </c>
      <c r="AK126" s="148" t="n">
        <f aca="false">+AJ126+AK125</f>
        <v>0.4</v>
      </c>
      <c r="AL126" s="148" t="n">
        <f aca="false">+AK126+AL125</f>
        <v>0.4</v>
      </c>
      <c r="AM126" s="148" t="n">
        <f aca="false">+AL126+AM125</f>
        <v>0.4</v>
      </c>
      <c r="AN126" s="148" t="n">
        <f aca="false">+AM126+AN125</f>
        <v>0.4</v>
      </c>
      <c r="AO126" s="148" t="n">
        <f aca="false">+AN126+AO125</f>
        <v>0.4</v>
      </c>
      <c r="AP126" s="148" t="n">
        <f aca="false">+AO126+AP125</f>
        <v>0.4</v>
      </c>
      <c r="AQ126" s="148" t="n">
        <f aca="false">+AP126+AQ125</f>
        <v>0.6</v>
      </c>
      <c r="AR126" s="148" t="n">
        <f aca="false">+AQ126+AR125</f>
        <v>0.6</v>
      </c>
      <c r="AS126" s="148" t="n">
        <f aca="false">+AR126+AS125</f>
        <v>0.6</v>
      </c>
      <c r="AT126" s="148" t="n">
        <f aca="false">+AS126+AT125</f>
        <v>0.8</v>
      </c>
      <c r="AU126" s="148" t="n">
        <f aca="false">+AT126+AU125</f>
        <v>0.8</v>
      </c>
      <c r="AV126" s="148" t="n">
        <f aca="false">+AU126+AV125</f>
        <v>1</v>
      </c>
      <c r="AW126" s="148" t="n">
        <f aca="false">+AV126+AW125</f>
        <v>1</v>
      </c>
      <c r="AX126" s="148" t="n">
        <f aca="false">+AW126+AX125</f>
        <v>1</v>
      </c>
      <c r="AY126" s="148" t="n">
        <f aca="false">+AX126+AY125</f>
        <v>1</v>
      </c>
      <c r="AZ126" s="148" t="n">
        <f aca="false">+AY126+AZ125</f>
        <v>1</v>
      </c>
      <c r="BA126" s="148" t="n">
        <f aca="false">+AZ126+BA125</f>
        <v>1</v>
      </c>
      <c r="BB126" s="148" t="n">
        <f aca="false">+BA126+BB125</f>
        <v>1</v>
      </c>
      <c r="BC126" s="150"/>
      <c r="BD126" s="147"/>
      <c r="BE126" s="151"/>
      <c r="BF126" s="151"/>
      <c r="BG126" s="151"/>
      <c r="BH126" s="151"/>
      <c r="BI126" s="151"/>
      <c r="BJ126" s="151"/>
      <c r="BK126" s="151"/>
      <c r="BL126" s="151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  <c r="CP126" s="151"/>
      <c r="CQ126" s="151"/>
      <c r="CR126" s="151"/>
      <c r="CS126" s="151"/>
      <c r="CT126" s="151"/>
      <c r="CU126" s="151"/>
      <c r="CV126" s="151"/>
      <c r="CW126" s="151"/>
      <c r="CX126" s="151"/>
      <c r="CY126" s="151"/>
      <c r="CZ126" s="151"/>
      <c r="DA126" s="151"/>
      <c r="DB126" s="151"/>
      <c r="DC126" s="151"/>
      <c r="DD126" s="151"/>
      <c r="DE126" s="151"/>
      <c r="DF126" s="151"/>
      <c r="DG126" s="151"/>
      <c r="DH126" s="151"/>
      <c r="DI126" s="151"/>
      <c r="DJ126" s="151"/>
      <c r="DK126" s="151"/>
      <c r="DL126" s="151"/>
      <c r="DM126" s="151"/>
      <c r="DN126" s="151"/>
      <c r="DO126" s="151"/>
      <c r="DP126" s="151"/>
      <c r="DQ126" s="151"/>
      <c r="DR126" s="151"/>
      <c r="DS126" s="151"/>
      <c r="DT126" s="151"/>
      <c r="DU126" s="151"/>
      <c r="DV126" s="151"/>
      <c r="DW126" s="151"/>
      <c r="DX126" s="151"/>
      <c r="DY126" s="151"/>
      <c r="DZ126" s="151"/>
      <c r="EA126" s="151"/>
      <c r="EB126" s="151"/>
      <c r="EC126" s="151"/>
      <c r="ED126" s="151"/>
      <c r="EE126" s="151"/>
      <c r="EF126" s="151"/>
      <c r="EG126" s="151"/>
      <c r="EH126" s="151"/>
      <c r="EI126" s="151"/>
      <c r="EJ126" s="151"/>
      <c r="EK126" s="151"/>
      <c r="EL126" s="151"/>
      <c r="EM126" s="151"/>
      <c r="EN126" s="151"/>
      <c r="EO126" s="151"/>
      <c r="EP126" s="151"/>
      <c r="EQ126" s="151"/>
      <c r="ER126" s="151"/>
      <c r="ES126" s="151"/>
      <c r="ET126" s="151"/>
      <c r="EU126" s="151"/>
      <c r="EV126" s="151"/>
      <c r="EW126" s="151"/>
      <c r="EX126" s="151"/>
      <c r="EY126" s="151"/>
      <c r="EZ126" s="151"/>
      <c r="FA126" s="151"/>
      <c r="FB126" s="151"/>
      <c r="FC126" s="151"/>
      <c r="FD126" s="151"/>
      <c r="FE126" s="151"/>
      <c r="FF126" s="151"/>
      <c r="FG126" s="151"/>
      <c r="FH126" s="151"/>
      <c r="FI126" s="151"/>
      <c r="FJ126" s="151"/>
      <c r="FK126" s="151"/>
      <c r="FL126" s="151"/>
      <c r="FM126" s="151"/>
      <c r="FN126" s="151"/>
      <c r="FO126" s="151"/>
      <c r="FP126" s="151"/>
      <c r="FQ126" s="151"/>
      <c r="FR126" s="151"/>
      <c r="FS126" s="151"/>
      <c r="FT126" s="151"/>
      <c r="FU126" s="151"/>
      <c r="FV126" s="151"/>
      <c r="FW126" s="151"/>
      <c r="FX126" s="151"/>
      <c r="FY126" s="151"/>
      <c r="FZ126" s="151"/>
      <c r="GA126" s="151"/>
      <c r="GB126" s="151"/>
      <c r="GC126" s="151"/>
      <c r="GD126" s="151"/>
      <c r="GE126" s="151"/>
      <c r="GF126" s="151"/>
      <c r="GG126" s="151"/>
      <c r="GH126" s="151"/>
      <c r="GI126" s="151"/>
      <c r="GJ126" s="151"/>
      <c r="GK126" s="151"/>
      <c r="GL126" s="151"/>
      <c r="GM126" s="151"/>
      <c r="GN126" s="151"/>
      <c r="GO126" s="151"/>
      <c r="GP126" s="151"/>
      <c r="GQ126" s="151"/>
      <c r="GR126" s="151"/>
      <c r="GS126" s="151"/>
      <c r="GT126" s="151"/>
      <c r="GU126" s="151"/>
      <c r="GV126" s="151"/>
      <c r="GW126" s="151"/>
      <c r="GX126" s="151"/>
      <c r="GY126" s="151"/>
      <c r="GZ126" s="151"/>
      <c r="HA126" s="151"/>
      <c r="HB126" s="151"/>
      <c r="HC126" s="151"/>
      <c r="HD126" s="151"/>
      <c r="HE126" s="151"/>
      <c r="HF126" s="151"/>
      <c r="HG126" s="151"/>
      <c r="HH126" s="151"/>
      <c r="HI126" s="151"/>
      <c r="HJ126" s="151"/>
      <c r="HK126" s="151"/>
      <c r="HL126" s="151"/>
      <c r="HM126" s="151"/>
      <c r="HN126" s="151"/>
      <c r="HO126" s="151"/>
      <c r="HP126" s="151"/>
      <c r="HQ126" s="151"/>
      <c r="HR126" s="151"/>
      <c r="HS126" s="151"/>
      <c r="HT126" s="151"/>
      <c r="HU126" s="151"/>
      <c r="HV126" s="151"/>
      <c r="HW126" s="151"/>
      <c r="HX126" s="151"/>
      <c r="HY126" s="151"/>
      <c r="HZ126" s="151"/>
      <c r="IA126" s="151"/>
      <c r="IB126" s="151"/>
      <c r="IC126" s="151"/>
      <c r="ID126" s="151"/>
      <c r="IE126" s="151"/>
      <c r="IF126" s="151"/>
      <c r="IG126" s="151"/>
      <c r="IH126" s="151"/>
      <c r="II126" s="151"/>
      <c r="IJ126" s="151"/>
      <c r="IK126" s="151"/>
      <c r="IL126" s="151"/>
      <c r="IM126" s="151"/>
      <c r="IN126" s="151"/>
      <c r="IO126" s="151"/>
      <c r="IP126" s="151"/>
      <c r="IQ126" s="151"/>
      <c r="IR126" s="151"/>
      <c r="IS126" s="151"/>
      <c r="IT126" s="151"/>
      <c r="IU126" s="151"/>
      <c r="IV126" s="151"/>
      <c r="IW126" s="151"/>
    </row>
    <row r="127" customFormat="false" ht="12.75" hidden="false" customHeight="false" outlineLevel="0" collapsed="false">
      <c r="A127" s="140"/>
      <c r="B127" s="147" t="s">
        <v>141</v>
      </c>
      <c r="C127" s="142"/>
      <c r="D127" s="148" t="n">
        <v>0</v>
      </c>
      <c r="E127" s="148" t="n">
        <v>0</v>
      </c>
      <c r="F127" s="148" t="n">
        <v>0</v>
      </c>
      <c r="G127" s="148" t="n">
        <v>0</v>
      </c>
      <c r="H127" s="148" t="n">
        <v>0</v>
      </c>
      <c r="I127" s="148" t="n">
        <v>0</v>
      </c>
      <c r="J127" s="148" t="n">
        <v>0</v>
      </c>
      <c r="K127" s="148" t="n">
        <v>0</v>
      </c>
      <c r="L127" s="148" t="n">
        <v>0</v>
      </c>
      <c r="M127" s="148" t="n">
        <v>0</v>
      </c>
      <c r="N127" s="148" t="n">
        <v>0</v>
      </c>
      <c r="O127" s="148" t="n">
        <v>0</v>
      </c>
      <c r="P127" s="148" t="n">
        <v>0</v>
      </c>
      <c r="Q127" s="148" t="n">
        <v>0</v>
      </c>
      <c r="R127" s="148" t="n">
        <v>0</v>
      </c>
      <c r="S127" s="148" t="n">
        <v>0</v>
      </c>
      <c r="T127" s="148" t="n">
        <v>0</v>
      </c>
      <c r="U127" s="148" t="n">
        <v>0</v>
      </c>
      <c r="V127" s="148" t="n">
        <v>0</v>
      </c>
      <c r="W127" s="148" t="n">
        <v>0</v>
      </c>
      <c r="X127" s="148" t="n">
        <v>0</v>
      </c>
      <c r="Y127" s="148" t="n">
        <v>1</v>
      </c>
      <c r="Z127" s="148" t="n">
        <v>0</v>
      </c>
      <c r="AA127" s="148" t="n">
        <v>0</v>
      </c>
      <c r="AB127" s="148" t="n">
        <v>0</v>
      </c>
      <c r="AC127" s="148" t="n">
        <v>0</v>
      </c>
      <c r="AD127" s="148" t="n">
        <v>0</v>
      </c>
      <c r="AE127" s="148" t="n">
        <v>0</v>
      </c>
      <c r="AF127" s="148" t="n">
        <v>0</v>
      </c>
      <c r="AG127" s="149" t="n">
        <v>0</v>
      </c>
      <c r="AH127" s="148" t="n">
        <v>0</v>
      </c>
      <c r="AI127" s="148" t="n">
        <v>0</v>
      </c>
      <c r="AJ127" s="148" t="n">
        <v>0</v>
      </c>
      <c r="AK127" s="148" t="n">
        <v>0</v>
      </c>
      <c r="AL127" s="148" t="n">
        <v>0</v>
      </c>
      <c r="AM127" s="148" t="n">
        <v>0</v>
      </c>
      <c r="AN127" s="148" t="n">
        <v>0</v>
      </c>
      <c r="AO127" s="148" t="n">
        <v>0</v>
      </c>
      <c r="AP127" s="148" t="n">
        <v>0</v>
      </c>
      <c r="AQ127" s="148" t="n">
        <v>0</v>
      </c>
      <c r="AR127" s="148" t="n">
        <v>0</v>
      </c>
      <c r="AS127" s="148" t="n">
        <v>0</v>
      </c>
      <c r="AT127" s="148" t="n">
        <v>0</v>
      </c>
      <c r="AU127" s="148" t="n">
        <v>0</v>
      </c>
      <c r="AV127" s="148" t="n">
        <v>0</v>
      </c>
      <c r="AW127" s="148" t="n">
        <v>0</v>
      </c>
      <c r="AX127" s="148" t="n">
        <v>0</v>
      </c>
      <c r="AY127" s="148" t="n">
        <v>0</v>
      </c>
      <c r="AZ127" s="148" t="n">
        <v>0</v>
      </c>
      <c r="BA127" s="148" t="n">
        <v>0</v>
      </c>
      <c r="BB127" s="148" t="n">
        <v>0</v>
      </c>
      <c r="BC127" s="150" t="n">
        <f aca="false">SUM(D127:BB127)</f>
        <v>1</v>
      </c>
      <c r="BD127" s="147"/>
      <c r="BE127" s="151"/>
      <c r="BF127" s="151"/>
      <c r="BG127" s="151"/>
      <c r="BH127" s="151"/>
      <c r="BI127" s="151"/>
      <c r="BJ127" s="151"/>
      <c r="BK127" s="151"/>
      <c r="BL127" s="151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51"/>
      <c r="CC127" s="151"/>
      <c r="CD127" s="151"/>
      <c r="CE127" s="151"/>
      <c r="CF127" s="151"/>
      <c r="CG127" s="151"/>
      <c r="CH127" s="151"/>
      <c r="CI127" s="151"/>
      <c r="CJ127" s="151"/>
      <c r="CK127" s="151"/>
      <c r="CL127" s="151"/>
      <c r="CM127" s="151"/>
      <c r="CN127" s="151"/>
      <c r="CO127" s="151"/>
      <c r="CP127" s="151"/>
      <c r="CQ127" s="151"/>
      <c r="CR127" s="151"/>
      <c r="CS127" s="151"/>
      <c r="CT127" s="151"/>
      <c r="CU127" s="151"/>
      <c r="CV127" s="151"/>
      <c r="CW127" s="151"/>
      <c r="CX127" s="151"/>
      <c r="CY127" s="151"/>
      <c r="CZ127" s="151"/>
      <c r="DA127" s="151"/>
      <c r="DB127" s="151"/>
      <c r="DC127" s="151"/>
      <c r="DD127" s="151"/>
      <c r="DE127" s="151"/>
      <c r="DF127" s="151"/>
      <c r="DG127" s="151"/>
      <c r="DH127" s="151"/>
      <c r="DI127" s="151"/>
      <c r="DJ127" s="151"/>
      <c r="DK127" s="151"/>
      <c r="DL127" s="151"/>
      <c r="DM127" s="151"/>
      <c r="DN127" s="151"/>
      <c r="DO127" s="151"/>
      <c r="DP127" s="151"/>
      <c r="DQ127" s="151"/>
      <c r="DR127" s="151"/>
      <c r="DS127" s="151"/>
      <c r="DT127" s="151"/>
      <c r="DU127" s="151"/>
      <c r="DV127" s="151"/>
      <c r="DW127" s="151"/>
      <c r="DX127" s="151"/>
      <c r="DY127" s="151"/>
      <c r="DZ127" s="151"/>
      <c r="EA127" s="151"/>
      <c r="EB127" s="151"/>
      <c r="EC127" s="151"/>
      <c r="ED127" s="151"/>
      <c r="EE127" s="151"/>
      <c r="EF127" s="151"/>
      <c r="EG127" s="151"/>
      <c r="EH127" s="151"/>
      <c r="EI127" s="151"/>
      <c r="EJ127" s="151"/>
      <c r="EK127" s="151"/>
      <c r="EL127" s="151"/>
      <c r="EM127" s="151"/>
      <c r="EN127" s="151"/>
      <c r="EO127" s="151"/>
      <c r="EP127" s="151"/>
      <c r="EQ127" s="151"/>
      <c r="ER127" s="151"/>
      <c r="ES127" s="151"/>
      <c r="ET127" s="151"/>
      <c r="EU127" s="151"/>
      <c r="EV127" s="151"/>
      <c r="EW127" s="151"/>
      <c r="EX127" s="151"/>
      <c r="EY127" s="151"/>
      <c r="EZ127" s="151"/>
      <c r="FA127" s="151"/>
      <c r="FB127" s="151"/>
      <c r="FC127" s="151"/>
      <c r="FD127" s="151"/>
      <c r="FE127" s="151"/>
      <c r="FF127" s="151"/>
      <c r="FG127" s="151"/>
      <c r="FH127" s="151"/>
      <c r="FI127" s="151"/>
      <c r="FJ127" s="151"/>
      <c r="FK127" s="151"/>
      <c r="FL127" s="151"/>
      <c r="FM127" s="151"/>
      <c r="FN127" s="151"/>
      <c r="FO127" s="151"/>
      <c r="FP127" s="151"/>
      <c r="FQ127" s="151"/>
      <c r="FR127" s="151"/>
      <c r="FS127" s="151"/>
      <c r="FT127" s="151"/>
      <c r="FU127" s="151"/>
      <c r="FV127" s="151"/>
      <c r="FW127" s="151"/>
      <c r="FX127" s="151"/>
      <c r="FY127" s="151"/>
      <c r="FZ127" s="151"/>
      <c r="GA127" s="151"/>
      <c r="GB127" s="151"/>
      <c r="GC127" s="151"/>
      <c r="GD127" s="151"/>
      <c r="GE127" s="151"/>
      <c r="GF127" s="151"/>
      <c r="GG127" s="151"/>
      <c r="GH127" s="151"/>
      <c r="GI127" s="151"/>
      <c r="GJ127" s="151"/>
      <c r="GK127" s="151"/>
      <c r="GL127" s="151"/>
      <c r="GM127" s="151"/>
      <c r="GN127" s="151"/>
      <c r="GO127" s="151"/>
      <c r="GP127" s="151"/>
      <c r="GQ127" s="151"/>
      <c r="GR127" s="151"/>
      <c r="GS127" s="151"/>
      <c r="GT127" s="151"/>
      <c r="GU127" s="151"/>
      <c r="GV127" s="151"/>
      <c r="GW127" s="151"/>
      <c r="GX127" s="151"/>
      <c r="GY127" s="151"/>
      <c r="GZ127" s="151"/>
      <c r="HA127" s="151"/>
      <c r="HB127" s="151"/>
      <c r="HC127" s="151"/>
      <c r="HD127" s="151"/>
      <c r="HE127" s="151"/>
      <c r="HF127" s="151"/>
      <c r="HG127" s="151"/>
      <c r="HH127" s="151"/>
      <c r="HI127" s="151"/>
      <c r="HJ127" s="151"/>
      <c r="HK127" s="151"/>
      <c r="HL127" s="151"/>
      <c r="HM127" s="151"/>
      <c r="HN127" s="151"/>
      <c r="HO127" s="151"/>
      <c r="HP127" s="151"/>
      <c r="HQ127" s="151"/>
      <c r="HR127" s="151"/>
      <c r="HS127" s="151"/>
      <c r="HT127" s="151"/>
      <c r="HU127" s="151"/>
      <c r="HV127" s="151"/>
      <c r="HW127" s="151"/>
      <c r="HX127" s="151"/>
      <c r="HY127" s="151"/>
      <c r="HZ127" s="151"/>
      <c r="IA127" s="151"/>
      <c r="IB127" s="151"/>
      <c r="IC127" s="151"/>
      <c r="ID127" s="151"/>
      <c r="IE127" s="151"/>
      <c r="IF127" s="151"/>
      <c r="IG127" s="151"/>
      <c r="IH127" s="151"/>
      <c r="II127" s="151"/>
      <c r="IJ127" s="151"/>
      <c r="IK127" s="151"/>
      <c r="IL127" s="151"/>
      <c r="IM127" s="151"/>
      <c r="IN127" s="151"/>
      <c r="IO127" s="151"/>
      <c r="IP127" s="151"/>
      <c r="IQ127" s="151"/>
      <c r="IR127" s="151"/>
      <c r="IS127" s="151"/>
      <c r="IT127" s="151"/>
      <c r="IU127" s="151"/>
      <c r="IV127" s="151"/>
      <c r="IW127" s="151"/>
    </row>
    <row r="128" customFormat="false" ht="12.75" hidden="false" customHeight="false" outlineLevel="0" collapsed="false">
      <c r="A128" s="140"/>
      <c r="B128" s="147" t="s">
        <v>142</v>
      </c>
      <c r="C128" s="142"/>
      <c r="D128" s="148" t="n">
        <f aca="false">D127</f>
        <v>0</v>
      </c>
      <c r="E128" s="148" t="n">
        <f aca="false">+D128+E127</f>
        <v>0</v>
      </c>
      <c r="F128" s="148" t="n">
        <f aca="false">+E128+F127</f>
        <v>0</v>
      </c>
      <c r="G128" s="148" t="n">
        <f aca="false">+F128+G127</f>
        <v>0</v>
      </c>
      <c r="H128" s="148" t="n">
        <f aca="false">+G128+H127</f>
        <v>0</v>
      </c>
      <c r="I128" s="148" t="n">
        <f aca="false">+H128+I127</f>
        <v>0</v>
      </c>
      <c r="J128" s="148" t="n">
        <f aca="false">+I128+J127</f>
        <v>0</v>
      </c>
      <c r="K128" s="148" t="n">
        <f aca="false">+J128+K127</f>
        <v>0</v>
      </c>
      <c r="L128" s="148" t="n">
        <f aca="false">+K128+L127</f>
        <v>0</v>
      </c>
      <c r="M128" s="148" t="n">
        <f aca="false">+L128+M127</f>
        <v>0</v>
      </c>
      <c r="N128" s="148" t="n">
        <f aca="false">+M128+N127</f>
        <v>0</v>
      </c>
      <c r="O128" s="148" t="n">
        <f aca="false">+N128+O127</f>
        <v>0</v>
      </c>
      <c r="P128" s="148" t="n">
        <f aca="false">+O128+P127</f>
        <v>0</v>
      </c>
      <c r="Q128" s="148" t="n">
        <f aca="false">+P128+Q127</f>
        <v>0</v>
      </c>
      <c r="R128" s="148" t="n">
        <f aca="false">+Q128+R127</f>
        <v>0</v>
      </c>
      <c r="S128" s="148" t="n">
        <f aca="false">+R128+S127</f>
        <v>0</v>
      </c>
      <c r="T128" s="148" t="n">
        <f aca="false">+S128+T127</f>
        <v>0</v>
      </c>
      <c r="U128" s="148" t="n">
        <f aca="false">+T128+U127</f>
        <v>0</v>
      </c>
      <c r="V128" s="148" t="n">
        <f aca="false">+U128+V127</f>
        <v>0</v>
      </c>
      <c r="W128" s="148" t="n">
        <f aca="false">+V128+W127</f>
        <v>0</v>
      </c>
      <c r="X128" s="148" t="n">
        <f aca="false">+W128+X127</f>
        <v>0</v>
      </c>
      <c r="Y128" s="148" t="n">
        <f aca="false">+X128+Y127</f>
        <v>1</v>
      </c>
      <c r="Z128" s="148" t="n">
        <f aca="false">+Y128+Z127</f>
        <v>1</v>
      </c>
      <c r="AA128" s="148" t="n">
        <f aca="false">+Z128+AA127</f>
        <v>1</v>
      </c>
      <c r="AB128" s="148" t="n">
        <f aca="false">+AA128+AB127</f>
        <v>1</v>
      </c>
      <c r="AC128" s="148" t="n">
        <f aca="false">+AB128+AC127</f>
        <v>1</v>
      </c>
      <c r="AD128" s="148" t="n">
        <f aca="false">+AC128+AD127</f>
        <v>1</v>
      </c>
      <c r="AE128" s="148" t="n">
        <f aca="false">+AD128+AE127</f>
        <v>1</v>
      </c>
      <c r="AF128" s="148" t="n">
        <f aca="false">+AE128+AF127</f>
        <v>1</v>
      </c>
      <c r="AG128" s="149" t="n">
        <f aca="false">+AF128+AG127</f>
        <v>1</v>
      </c>
      <c r="AH128" s="148" t="n">
        <f aca="false">+AG128+AH127</f>
        <v>1</v>
      </c>
      <c r="AI128" s="148" t="n">
        <f aca="false">+AH128+AI127</f>
        <v>1</v>
      </c>
      <c r="AJ128" s="148" t="n">
        <f aca="false">+AI128+AJ127</f>
        <v>1</v>
      </c>
      <c r="AK128" s="148" t="n">
        <f aca="false">+AJ128+AK127</f>
        <v>1</v>
      </c>
      <c r="AL128" s="148" t="n">
        <f aca="false">+AK128+AL127</f>
        <v>1</v>
      </c>
      <c r="AM128" s="148" t="n">
        <f aca="false">+AL128+AM127</f>
        <v>1</v>
      </c>
      <c r="AN128" s="148" t="n">
        <f aca="false">+AM128+AN127</f>
        <v>1</v>
      </c>
      <c r="AO128" s="148" t="n">
        <f aca="false">+AN128+AO127</f>
        <v>1</v>
      </c>
      <c r="AP128" s="148" t="n">
        <f aca="false">+AO128+AP127</f>
        <v>1</v>
      </c>
      <c r="AQ128" s="148" t="n">
        <f aca="false">+AP128+AQ127</f>
        <v>1</v>
      </c>
      <c r="AR128" s="148" t="n">
        <f aca="false">+AQ128+AR127</f>
        <v>1</v>
      </c>
      <c r="AS128" s="148" t="n">
        <f aca="false">+AR128+AS127</f>
        <v>1</v>
      </c>
      <c r="AT128" s="148" t="n">
        <f aca="false">+AS128+AT127</f>
        <v>1</v>
      </c>
      <c r="AU128" s="148" t="n">
        <f aca="false">+AT128+AU127</f>
        <v>1</v>
      </c>
      <c r="AV128" s="148" t="n">
        <f aca="false">+AU128+AV127</f>
        <v>1</v>
      </c>
      <c r="AW128" s="148" t="n">
        <f aca="false">+AV128+AW127</f>
        <v>1</v>
      </c>
      <c r="AX128" s="148" t="n">
        <f aca="false">+AW128+AX127</f>
        <v>1</v>
      </c>
      <c r="AY128" s="148" t="n">
        <f aca="false">+AX128+AY127</f>
        <v>1</v>
      </c>
      <c r="AZ128" s="148" t="n">
        <f aca="false">+AY128+AZ127</f>
        <v>1</v>
      </c>
      <c r="BA128" s="148" t="n">
        <f aca="false">+AZ128+BA127</f>
        <v>1</v>
      </c>
      <c r="BB128" s="148" t="n">
        <f aca="false">+BA128+BB127</f>
        <v>1</v>
      </c>
      <c r="BC128" s="150"/>
      <c r="BD128" s="147"/>
      <c r="BE128" s="151"/>
      <c r="BF128" s="151"/>
      <c r="BG128" s="151"/>
      <c r="BH128" s="151"/>
      <c r="BI128" s="151"/>
      <c r="BJ128" s="151"/>
      <c r="BK128" s="151"/>
      <c r="BL128" s="151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  <c r="CP128" s="151"/>
      <c r="CQ128" s="151"/>
      <c r="CR128" s="151"/>
      <c r="CS128" s="151"/>
      <c r="CT128" s="151"/>
      <c r="CU128" s="151"/>
      <c r="CV128" s="151"/>
      <c r="CW128" s="151"/>
      <c r="CX128" s="151"/>
      <c r="CY128" s="151"/>
      <c r="CZ128" s="151"/>
      <c r="DA128" s="151"/>
      <c r="DB128" s="151"/>
      <c r="DC128" s="151"/>
      <c r="DD128" s="151"/>
      <c r="DE128" s="151"/>
      <c r="DF128" s="151"/>
      <c r="DG128" s="151"/>
      <c r="DH128" s="151"/>
      <c r="DI128" s="151"/>
      <c r="DJ128" s="151"/>
      <c r="DK128" s="151"/>
      <c r="DL128" s="151"/>
      <c r="DM128" s="151"/>
      <c r="DN128" s="151"/>
      <c r="DO128" s="151"/>
      <c r="DP128" s="151"/>
      <c r="DQ128" s="151"/>
      <c r="DR128" s="151"/>
      <c r="DS128" s="151"/>
      <c r="DT128" s="151"/>
      <c r="DU128" s="151"/>
      <c r="DV128" s="151"/>
      <c r="DW128" s="151"/>
      <c r="DX128" s="151"/>
      <c r="DY128" s="151"/>
      <c r="DZ128" s="151"/>
      <c r="EA128" s="151"/>
      <c r="EB128" s="151"/>
      <c r="EC128" s="151"/>
      <c r="ED128" s="151"/>
      <c r="EE128" s="151"/>
      <c r="EF128" s="151"/>
      <c r="EG128" s="151"/>
      <c r="EH128" s="151"/>
      <c r="EI128" s="151"/>
      <c r="EJ128" s="151"/>
      <c r="EK128" s="151"/>
      <c r="EL128" s="151"/>
      <c r="EM128" s="151"/>
      <c r="EN128" s="151"/>
      <c r="EO128" s="151"/>
      <c r="EP128" s="151"/>
      <c r="EQ128" s="151"/>
      <c r="ER128" s="151"/>
      <c r="ES128" s="151"/>
      <c r="ET128" s="151"/>
      <c r="EU128" s="151"/>
      <c r="EV128" s="151"/>
      <c r="EW128" s="151"/>
      <c r="EX128" s="151"/>
      <c r="EY128" s="151"/>
      <c r="EZ128" s="151"/>
      <c r="FA128" s="151"/>
      <c r="FB128" s="151"/>
      <c r="FC128" s="151"/>
      <c r="FD128" s="151"/>
      <c r="FE128" s="151"/>
      <c r="FF128" s="151"/>
      <c r="FG128" s="151"/>
      <c r="FH128" s="151"/>
      <c r="FI128" s="151"/>
      <c r="FJ128" s="151"/>
      <c r="FK128" s="151"/>
      <c r="FL128" s="151"/>
      <c r="FM128" s="151"/>
      <c r="FN128" s="151"/>
      <c r="FO128" s="151"/>
      <c r="FP128" s="151"/>
      <c r="FQ128" s="151"/>
      <c r="FR128" s="151"/>
      <c r="FS128" s="151"/>
      <c r="FT128" s="151"/>
      <c r="FU128" s="151"/>
      <c r="FV128" s="151"/>
      <c r="FW128" s="151"/>
      <c r="FX128" s="151"/>
      <c r="FY128" s="151"/>
      <c r="FZ128" s="151"/>
      <c r="GA128" s="151"/>
      <c r="GB128" s="151"/>
      <c r="GC128" s="151"/>
      <c r="GD128" s="151"/>
      <c r="GE128" s="151"/>
      <c r="GF128" s="151"/>
      <c r="GG128" s="151"/>
      <c r="GH128" s="151"/>
      <c r="GI128" s="151"/>
      <c r="GJ128" s="151"/>
      <c r="GK128" s="151"/>
      <c r="GL128" s="151"/>
      <c r="GM128" s="151"/>
      <c r="GN128" s="151"/>
      <c r="GO128" s="151"/>
      <c r="GP128" s="151"/>
      <c r="GQ128" s="151"/>
      <c r="GR128" s="151"/>
      <c r="GS128" s="151"/>
      <c r="GT128" s="151"/>
      <c r="GU128" s="151"/>
      <c r="GV128" s="151"/>
      <c r="GW128" s="151"/>
      <c r="GX128" s="151"/>
      <c r="GY128" s="151"/>
      <c r="GZ128" s="151"/>
      <c r="HA128" s="151"/>
      <c r="HB128" s="151"/>
      <c r="HC128" s="151"/>
      <c r="HD128" s="151"/>
      <c r="HE128" s="151"/>
      <c r="HF128" s="151"/>
      <c r="HG128" s="151"/>
      <c r="HH128" s="151"/>
      <c r="HI128" s="151"/>
      <c r="HJ128" s="151"/>
      <c r="HK128" s="151"/>
      <c r="HL128" s="151"/>
      <c r="HM128" s="151"/>
      <c r="HN128" s="151"/>
      <c r="HO128" s="151"/>
      <c r="HP128" s="151"/>
      <c r="HQ128" s="151"/>
      <c r="HR128" s="151"/>
      <c r="HS128" s="151"/>
      <c r="HT128" s="151"/>
      <c r="HU128" s="151"/>
      <c r="HV128" s="151"/>
      <c r="HW128" s="151"/>
      <c r="HX128" s="151"/>
      <c r="HY128" s="151"/>
      <c r="HZ128" s="151"/>
      <c r="IA128" s="151"/>
      <c r="IB128" s="151"/>
      <c r="IC128" s="151"/>
      <c r="ID128" s="151"/>
      <c r="IE128" s="151"/>
      <c r="IF128" s="151"/>
      <c r="IG128" s="151"/>
      <c r="IH128" s="151"/>
      <c r="II128" s="151"/>
      <c r="IJ128" s="151"/>
      <c r="IK128" s="151"/>
      <c r="IL128" s="151"/>
      <c r="IM128" s="151"/>
      <c r="IN128" s="151"/>
      <c r="IO128" s="151"/>
      <c r="IP128" s="151"/>
      <c r="IQ128" s="151"/>
      <c r="IR128" s="151"/>
      <c r="IS128" s="151"/>
      <c r="IT128" s="151"/>
      <c r="IU128" s="151"/>
      <c r="IV128" s="151"/>
      <c r="IW128" s="151"/>
    </row>
    <row r="129" customFormat="false" ht="12.75" hidden="false" customHeight="false" outlineLevel="0" collapsed="false">
      <c r="A129" s="140"/>
      <c r="B129" s="165"/>
      <c r="C129" s="142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7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6"/>
      <c r="BC129" s="168"/>
      <c r="BD129" s="165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  <c r="BR129" s="169"/>
      <c r="BS129" s="169"/>
      <c r="BT129" s="169"/>
      <c r="BU129" s="169"/>
      <c r="BV129" s="169"/>
      <c r="BW129" s="169"/>
      <c r="BX129" s="169"/>
      <c r="BY129" s="169"/>
      <c r="BZ129" s="169"/>
      <c r="CA129" s="169"/>
      <c r="CB129" s="169"/>
      <c r="CC129" s="169"/>
      <c r="CD129" s="169"/>
      <c r="CE129" s="169"/>
      <c r="CF129" s="169"/>
      <c r="CG129" s="169"/>
      <c r="CH129" s="169"/>
      <c r="CI129" s="169"/>
      <c r="CJ129" s="169"/>
      <c r="CK129" s="169"/>
      <c r="CL129" s="169"/>
      <c r="CM129" s="169"/>
      <c r="CN129" s="169"/>
      <c r="CO129" s="169"/>
      <c r="CP129" s="169"/>
      <c r="CQ129" s="169"/>
      <c r="CR129" s="169"/>
      <c r="CS129" s="169"/>
      <c r="CT129" s="169"/>
      <c r="CU129" s="169"/>
      <c r="CV129" s="169"/>
      <c r="CW129" s="169"/>
      <c r="CX129" s="169"/>
      <c r="CY129" s="169"/>
      <c r="CZ129" s="169"/>
      <c r="DA129" s="169"/>
      <c r="DB129" s="169"/>
      <c r="DC129" s="169"/>
      <c r="DD129" s="169"/>
      <c r="DE129" s="169"/>
      <c r="DF129" s="169"/>
      <c r="DG129" s="169"/>
      <c r="DH129" s="169"/>
      <c r="DI129" s="169"/>
      <c r="DJ129" s="169"/>
      <c r="DK129" s="169"/>
      <c r="DL129" s="169"/>
      <c r="DM129" s="169"/>
      <c r="DN129" s="169"/>
      <c r="DO129" s="169"/>
      <c r="DP129" s="169"/>
      <c r="DQ129" s="169"/>
      <c r="DR129" s="169"/>
      <c r="DS129" s="169"/>
      <c r="DT129" s="169"/>
      <c r="DU129" s="169"/>
      <c r="DV129" s="169"/>
      <c r="DW129" s="169"/>
      <c r="DX129" s="169"/>
      <c r="DY129" s="169"/>
      <c r="DZ129" s="169"/>
      <c r="EA129" s="169"/>
      <c r="EB129" s="169"/>
      <c r="EC129" s="169"/>
      <c r="ED129" s="169"/>
      <c r="EE129" s="169"/>
      <c r="EF129" s="169"/>
      <c r="EG129" s="169"/>
      <c r="EH129" s="169"/>
      <c r="EI129" s="169"/>
      <c r="EJ129" s="169"/>
      <c r="EK129" s="169"/>
      <c r="EL129" s="169"/>
      <c r="EM129" s="169"/>
      <c r="EN129" s="169"/>
      <c r="EO129" s="169"/>
      <c r="EP129" s="169"/>
      <c r="EQ129" s="169"/>
      <c r="ER129" s="169"/>
      <c r="ES129" s="169"/>
      <c r="ET129" s="169"/>
      <c r="EU129" s="169"/>
      <c r="EV129" s="169"/>
      <c r="EW129" s="169"/>
      <c r="EX129" s="169"/>
      <c r="EY129" s="169"/>
      <c r="EZ129" s="169"/>
      <c r="FA129" s="169"/>
      <c r="FB129" s="169"/>
      <c r="FC129" s="169"/>
      <c r="FD129" s="169"/>
      <c r="FE129" s="169"/>
      <c r="FF129" s="169"/>
      <c r="FG129" s="169"/>
      <c r="FH129" s="169"/>
      <c r="FI129" s="169"/>
      <c r="FJ129" s="169"/>
      <c r="FK129" s="169"/>
      <c r="FL129" s="169"/>
      <c r="FM129" s="169"/>
      <c r="FN129" s="169"/>
      <c r="FO129" s="169"/>
      <c r="FP129" s="169"/>
      <c r="FQ129" s="169"/>
      <c r="FR129" s="169"/>
      <c r="FS129" s="169"/>
      <c r="FT129" s="169"/>
      <c r="FU129" s="169"/>
      <c r="FV129" s="169"/>
      <c r="FW129" s="169"/>
      <c r="FX129" s="169"/>
      <c r="FY129" s="169"/>
      <c r="FZ129" s="169"/>
      <c r="GA129" s="169"/>
      <c r="GB129" s="169"/>
      <c r="GC129" s="169"/>
      <c r="GD129" s="169"/>
      <c r="GE129" s="169"/>
      <c r="GF129" s="169"/>
      <c r="GG129" s="169"/>
      <c r="GH129" s="169"/>
      <c r="GI129" s="169"/>
      <c r="GJ129" s="169"/>
      <c r="GK129" s="169"/>
      <c r="GL129" s="169"/>
      <c r="GM129" s="169"/>
      <c r="GN129" s="169"/>
      <c r="GO129" s="169"/>
      <c r="GP129" s="169"/>
      <c r="GQ129" s="169"/>
      <c r="GR129" s="169"/>
      <c r="GS129" s="169"/>
      <c r="GT129" s="169"/>
      <c r="GU129" s="169"/>
      <c r="GV129" s="169"/>
      <c r="GW129" s="169"/>
      <c r="GX129" s="169"/>
      <c r="GY129" s="169"/>
      <c r="GZ129" s="169"/>
      <c r="HA129" s="169"/>
      <c r="HB129" s="169"/>
      <c r="HC129" s="169"/>
      <c r="HD129" s="169"/>
      <c r="HE129" s="169"/>
      <c r="HF129" s="169"/>
      <c r="HG129" s="169"/>
      <c r="HH129" s="169"/>
      <c r="HI129" s="169"/>
      <c r="HJ129" s="169"/>
      <c r="HK129" s="169"/>
      <c r="HL129" s="169"/>
      <c r="HM129" s="169"/>
      <c r="HN129" s="169"/>
      <c r="HO129" s="169"/>
      <c r="HP129" s="169"/>
      <c r="HQ129" s="169"/>
      <c r="HR129" s="169"/>
      <c r="HS129" s="169"/>
      <c r="HT129" s="169"/>
      <c r="HU129" s="169"/>
      <c r="HV129" s="169"/>
      <c r="HW129" s="169"/>
      <c r="HX129" s="169"/>
      <c r="HY129" s="169"/>
      <c r="HZ129" s="169"/>
      <c r="IA129" s="169"/>
      <c r="IB129" s="169"/>
      <c r="IC129" s="169"/>
      <c r="ID129" s="169"/>
      <c r="IE129" s="169"/>
      <c r="IF129" s="169"/>
      <c r="IG129" s="169"/>
      <c r="IH129" s="169"/>
      <c r="II129" s="169"/>
      <c r="IJ129" s="169"/>
      <c r="IK129" s="169"/>
      <c r="IL129" s="169"/>
      <c r="IM129" s="169"/>
      <c r="IN129" s="169"/>
      <c r="IO129" s="169"/>
      <c r="IP129" s="169"/>
      <c r="IQ129" s="169"/>
      <c r="IR129" s="169"/>
      <c r="IS129" s="169"/>
      <c r="IT129" s="169"/>
      <c r="IU129" s="169"/>
      <c r="IV129" s="169"/>
      <c r="IW129" s="169"/>
    </row>
    <row r="130" customFormat="false" ht="12.75" hidden="false" customHeight="false" outlineLevel="0" collapsed="false">
      <c r="A130" s="140"/>
      <c r="B130" s="153" t="s">
        <v>143</v>
      </c>
      <c r="C130" s="154" t="n">
        <v>36.854</v>
      </c>
      <c r="D130" s="155" t="n">
        <f aca="false">+D126*$C130</f>
        <v>0</v>
      </c>
      <c r="E130" s="155" t="n">
        <f aca="false">+E126*$C130</f>
        <v>0</v>
      </c>
      <c r="F130" s="155" t="n">
        <f aca="false">+F126*$C130</f>
        <v>0</v>
      </c>
      <c r="G130" s="155" t="n">
        <f aca="false">+G126*$C130</f>
        <v>0</v>
      </c>
      <c r="H130" s="155" t="n">
        <f aca="false">+H126*$C130</f>
        <v>0</v>
      </c>
      <c r="I130" s="155" t="n">
        <f aca="false">+I126*$C130</f>
        <v>0</v>
      </c>
      <c r="J130" s="155" t="n">
        <f aca="false">+J126*$C130</f>
        <v>0</v>
      </c>
      <c r="K130" s="155" t="n">
        <f aca="false">+K126*$C130</f>
        <v>0</v>
      </c>
      <c r="L130" s="155" t="n">
        <f aca="false">+L126*$C130</f>
        <v>0</v>
      </c>
      <c r="M130" s="155" t="n">
        <f aca="false">+M126*$C130</f>
        <v>0</v>
      </c>
      <c r="N130" s="155" t="n">
        <f aca="false">+N126*$C130</f>
        <v>0</v>
      </c>
      <c r="O130" s="155" t="n">
        <f aca="false">+O126*$C130</f>
        <v>0</v>
      </c>
      <c r="P130" s="155" t="n">
        <f aca="false">+P126*$C130</f>
        <v>0</v>
      </c>
      <c r="Q130" s="155" t="n">
        <f aca="false">+Q126*$C130</f>
        <v>0</v>
      </c>
      <c r="R130" s="155" t="n">
        <f aca="false">+R126*$C130</f>
        <v>0</v>
      </c>
      <c r="S130" s="155" t="n">
        <f aca="false">+S126*$C130</f>
        <v>0</v>
      </c>
      <c r="T130" s="155" t="n">
        <f aca="false">+T126*$C130</f>
        <v>0</v>
      </c>
      <c r="U130" s="155" t="n">
        <f aca="false">+U126*$C130</f>
        <v>0</v>
      </c>
      <c r="V130" s="155" t="n">
        <f aca="false">+V126*$C130</f>
        <v>0</v>
      </c>
      <c r="W130" s="155" t="n">
        <f aca="false">+W126*$C130</f>
        <v>0</v>
      </c>
      <c r="X130" s="155" t="n">
        <f aca="false">+X126*$C130</f>
        <v>0</v>
      </c>
      <c r="Y130" s="155" t="n">
        <f aca="false">+Y126*$C130</f>
        <v>3.6854</v>
      </c>
      <c r="Z130" s="155" t="n">
        <f aca="false">+Z126*$C130</f>
        <v>3.6854</v>
      </c>
      <c r="AA130" s="155" t="n">
        <f aca="false">+AA126*$C130</f>
        <v>3.6854</v>
      </c>
      <c r="AB130" s="155" t="n">
        <f aca="false">+AB126*$C130</f>
        <v>3.6854</v>
      </c>
      <c r="AC130" s="155" t="n">
        <f aca="false">+AC126*$C130</f>
        <v>3.6854</v>
      </c>
      <c r="AD130" s="155" t="n">
        <f aca="false">+AD126*$C130</f>
        <v>3.6854</v>
      </c>
      <c r="AE130" s="155" t="n">
        <f aca="false">+AE126*$C130</f>
        <v>3.6854</v>
      </c>
      <c r="AF130" s="155" t="n">
        <f aca="false">+AF126*$C130</f>
        <v>9.2135</v>
      </c>
      <c r="AG130" s="156" t="n">
        <f aca="false">+AG126*$C130</f>
        <v>9.2135</v>
      </c>
      <c r="AH130" s="155" t="n">
        <f aca="false">+AH126*$C130</f>
        <v>9.2135</v>
      </c>
      <c r="AI130" s="155" t="n">
        <f aca="false">+AI126*$C130</f>
        <v>9.2135</v>
      </c>
      <c r="AJ130" s="155" t="n">
        <f aca="false">+AJ126*$C130</f>
        <v>14.7416</v>
      </c>
      <c r="AK130" s="155" t="n">
        <f aca="false">+AK126*$C130</f>
        <v>14.7416</v>
      </c>
      <c r="AL130" s="155" t="n">
        <f aca="false">+AL126*$C130</f>
        <v>14.7416</v>
      </c>
      <c r="AM130" s="155" t="n">
        <f aca="false">+AM126*$C130</f>
        <v>14.7416</v>
      </c>
      <c r="AN130" s="155" t="n">
        <f aca="false">+AN126*$C130</f>
        <v>14.7416</v>
      </c>
      <c r="AO130" s="155" t="n">
        <f aca="false">+AO126*$C130</f>
        <v>14.7416</v>
      </c>
      <c r="AP130" s="155" t="n">
        <f aca="false">+AP126*$C130</f>
        <v>14.7416</v>
      </c>
      <c r="AQ130" s="155" t="n">
        <f aca="false">+AQ126*$C130</f>
        <v>22.1124</v>
      </c>
      <c r="AR130" s="155" t="n">
        <f aca="false">+AR126*$C130</f>
        <v>22.1124</v>
      </c>
      <c r="AS130" s="155" t="n">
        <f aca="false">+AS126*$C130</f>
        <v>22.1124</v>
      </c>
      <c r="AT130" s="155" t="n">
        <f aca="false">+AT126*$C130</f>
        <v>29.4832</v>
      </c>
      <c r="AU130" s="155" t="n">
        <f aca="false">+AU126*$C130</f>
        <v>29.4832</v>
      </c>
      <c r="AV130" s="155" t="n">
        <f aca="false">+AV126*$C130</f>
        <v>36.854</v>
      </c>
      <c r="AW130" s="155" t="n">
        <f aca="false">+AW126*$C130</f>
        <v>36.854</v>
      </c>
      <c r="AX130" s="155" t="n">
        <f aca="false">+AX126*$C130</f>
        <v>36.854</v>
      </c>
      <c r="AY130" s="155" t="n">
        <f aca="false">+AY126*$C130</f>
        <v>36.854</v>
      </c>
      <c r="AZ130" s="155" t="n">
        <f aca="false">+AZ126*$C130</f>
        <v>36.854</v>
      </c>
      <c r="BA130" s="155" t="n">
        <f aca="false">+BA126*$C130</f>
        <v>36.854</v>
      </c>
      <c r="BB130" s="155" t="n">
        <f aca="false">+BB126*$C130</f>
        <v>36.854</v>
      </c>
      <c r="BC130" s="157"/>
      <c r="BD130" s="158"/>
      <c r="BE130" s="158"/>
      <c r="BF130" s="158"/>
      <c r="BG130" s="158"/>
      <c r="BH130" s="158"/>
      <c r="BI130" s="158"/>
      <c r="BJ130" s="158"/>
      <c r="BK130" s="158"/>
      <c r="BL130" s="158"/>
      <c r="BM130" s="158"/>
      <c r="BN130" s="158"/>
      <c r="BO130" s="158"/>
      <c r="BP130" s="158"/>
      <c r="BQ130" s="158"/>
      <c r="BR130" s="158"/>
      <c r="BS130" s="158"/>
      <c r="BT130" s="158"/>
      <c r="BU130" s="158"/>
      <c r="BV130" s="158"/>
      <c r="BW130" s="158"/>
      <c r="BX130" s="158"/>
      <c r="BY130" s="158"/>
      <c r="BZ130" s="158"/>
      <c r="CA130" s="158"/>
      <c r="CB130" s="158"/>
      <c r="CC130" s="158"/>
      <c r="CD130" s="158"/>
      <c r="CE130" s="158"/>
      <c r="CF130" s="158"/>
      <c r="CG130" s="158"/>
      <c r="CH130" s="158"/>
      <c r="CI130" s="158"/>
      <c r="CJ130" s="158"/>
      <c r="CK130" s="158"/>
      <c r="CL130" s="153"/>
      <c r="CM130" s="153"/>
      <c r="CN130" s="153"/>
      <c r="CO130" s="153"/>
      <c r="CP130" s="153"/>
      <c r="CQ130" s="153"/>
      <c r="CR130" s="153"/>
      <c r="CS130" s="153"/>
      <c r="CT130" s="153"/>
      <c r="CU130" s="153"/>
      <c r="CV130" s="153"/>
      <c r="CW130" s="153"/>
      <c r="CX130" s="153"/>
      <c r="CY130" s="153"/>
      <c r="CZ130" s="153"/>
      <c r="DA130" s="153"/>
      <c r="DB130" s="153"/>
      <c r="DC130" s="153"/>
      <c r="DD130" s="153"/>
      <c r="DE130" s="153"/>
      <c r="DF130" s="153"/>
      <c r="DG130" s="153"/>
      <c r="DH130" s="153"/>
      <c r="DI130" s="153"/>
      <c r="DJ130" s="153"/>
      <c r="DK130" s="153"/>
      <c r="DL130" s="153"/>
      <c r="DM130" s="153"/>
      <c r="DN130" s="153"/>
      <c r="DO130" s="153"/>
      <c r="DP130" s="153"/>
      <c r="DQ130" s="153"/>
      <c r="DR130" s="153"/>
      <c r="DS130" s="153"/>
      <c r="DT130" s="153"/>
      <c r="DU130" s="153"/>
      <c r="DV130" s="153"/>
      <c r="DW130" s="153"/>
      <c r="DX130" s="153"/>
      <c r="DY130" s="153"/>
      <c r="DZ130" s="153"/>
      <c r="EA130" s="153"/>
      <c r="EB130" s="153"/>
      <c r="EC130" s="153"/>
      <c r="ED130" s="153"/>
      <c r="EE130" s="153"/>
      <c r="EF130" s="153"/>
      <c r="EG130" s="153"/>
      <c r="EH130" s="153"/>
      <c r="EI130" s="153"/>
      <c r="EJ130" s="153"/>
      <c r="EK130" s="153"/>
      <c r="EL130" s="153"/>
      <c r="EM130" s="153"/>
      <c r="EN130" s="153"/>
      <c r="EO130" s="153"/>
      <c r="EP130" s="153"/>
      <c r="EQ130" s="153"/>
      <c r="ER130" s="153"/>
      <c r="ES130" s="153"/>
      <c r="ET130" s="153"/>
      <c r="EU130" s="153"/>
      <c r="EV130" s="153"/>
      <c r="EW130" s="153"/>
      <c r="EX130" s="153"/>
      <c r="EY130" s="153"/>
      <c r="EZ130" s="153"/>
      <c r="FA130" s="153"/>
      <c r="FB130" s="153"/>
      <c r="FC130" s="153"/>
      <c r="FD130" s="153"/>
      <c r="FE130" s="153"/>
      <c r="FF130" s="153"/>
      <c r="FG130" s="153"/>
      <c r="FH130" s="153"/>
      <c r="FI130" s="153"/>
      <c r="FJ130" s="153"/>
      <c r="FK130" s="153"/>
      <c r="FL130" s="153"/>
      <c r="FM130" s="153"/>
      <c r="FN130" s="153"/>
      <c r="FO130" s="153"/>
      <c r="FP130" s="153"/>
      <c r="FQ130" s="153"/>
      <c r="FR130" s="153"/>
      <c r="FS130" s="153"/>
      <c r="FT130" s="153"/>
      <c r="FU130" s="153"/>
      <c r="FV130" s="153"/>
      <c r="FW130" s="153"/>
      <c r="FX130" s="153"/>
      <c r="FY130" s="153"/>
      <c r="FZ130" s="153"/>
      <c r="GA130" s="153"/>
      <c r="GB130" s="153"/>
      <c r="GC130" s="153"/>
      <c r="GD130" s="153"/>
      <c r="GE130" s="153"/>
      <c r="GF130" s="153"/>
      <c r="GG130" s="153"/>
      <c r="GH130" s="153"/>
      <c r="GI130" s="153"/>
      <c r="GJ130" s="153"/>
      <c r="GK130" s="153"/>
      <c r="GL130" s="153"/>
      <c r="GM130" s="153"/>
      <c r="GN130" s="153"/>
      <c r="GO130" s="153"/>
      <c r="GP130" s="153"/>
      <c r="GQ130" s="153"/>
      <c r="GR130" s="153"/>
      <c r="GS130" s="153"/>
      <c r="GT130" s="153"/>
      <c r="GU130" s="153"/>
      <c r="GV130" s="153"/>
      <c r="GW130" s="153"/>
      <c r="GX130" s="153"/>
      <c r="GY130" s="153"/>
      <c r="GZ130" s="153"/>
      <c r="HA130" s="153"/>
      <c r="HB130" s="153"/>
      <c r="HC130" s="153"/>
      <c r="HD130" s="153"/>
      <c r="HE130" s="153"/>
      <c r="HF130" s="153"/>
      <c r="HG130" s="153"/>
      <c r="HH130" s="153"/>
      <c r="HI130" s="153"/>
      <c r="HJ130" s="153"/>
      <c r="HK130" s="153"/>
      <c r="HL130" s="153"/>
      <c r="HM130" s="153"/>
      <c r="HN130" s="153"/>
      <c r="HO130" s="153"/>
      <c r="HP130" s="153"/>
      <c r="HQ130" s="153"/>
      <c r="HR130" s="153"/>
      <c r="HS130" s="153"/>
      <c r="HT130" s="153"/>
      <c r="HU130" s="153"/>
      <c r="HV130" s="153"/>
      <c r="HW130" s="153"/>
      <c r="HX130" s="153"/>
      <c r="HY130" s="153"/>
      <c r="HZ130" s="153"/>
      <c r="IA130" s="153"/>
      <c r="IB130" s="153"/>
      <c r="IC130" s="153"/>
      <c r="ID130" s="153"/>
      <c r="IE130" s="153"/>
      <c r="IF130" s="153"/>
      <c r="IG130" s="153"/>
      <c r="IH130" s="153"/>
      <c r="II130" s="153"/>
      <c r="IJ130" s="153"/>
      <c r="IK130" s="153"/>
      <c r="IL130" s="153"/>
      <c r="IM130" s="153"/>
      <c r="IN130" s="153"/>
      <c r="IO130" s="153"/>
      <c r="IP130" s="153"/>
      <c r="IQ130" s="153"/>
      <c r="IR130" s="153"/>
      <c r="IS130" s="153"/>
      <c r="IT130" s="153"/>
      <c r="IU130" s="153"/>
      <c r="IV130" s="153"/>
      <c r="IW130" s="153"/>
    </row>
    <row r="131" customFormat="false" ht="13.5" hidden="false" customHeight="false" outlineLevel="0" collapsed="false">
      <c r="A131" s="140"/>
      <c r="B131" s="159" t="s">
        <v>144</v>
      </c>
      <c r="C131" s="160" t="str">
        <f aca="false">+'Detail by Turbine'!B22</f>
        <v>Tentative</v>
      </c>
      <c r="D131" s="161" t="n">
        <f aca="false">+D128*$C130</f>
        <v>0</v>
      </c>
      <c r="E131" s="161" t="n">
        <f aca="false">+E128*$C130</f>
        <v>0</v>
      </c>
      <c r="F131" s="161" t="n">
        <f aca="false">+F128*$C130</f>
        <v>0</v>
      </c>
      <c r="G131" s="161" t="n">
        <f aca="false">+G128*$C130</f>
        <v>0</v>
      </c>
      <c r="H131" s="161" t="n">
        <f aca="false">+H128*$C130</f>
        <v>0</v>
      </c>
      <c r="I131" s="161" t="n">
        <f aca="false">+I128*$C130</f>
        <v>0</v>
      </c>
      <c r="J131" s="161" t="n">
        <f aca="false">+J128*$C130</f>
        <v>0</v>
      </c>
      <c r="K131" s="161" t="n">
        <f aca="false">+K128*$C130</f>
        <v>0</v>
      </c>
      <c r="L131" s="161" t="n">
        <f aca="false">+L128*$C130</f>
        <v>0</v>
      </c>
      <c r="M131" s="161" t="n">
        <f aca="false">+M128*$C130</f>
        <v>0</v>
      </c>
      <c r="N131" s="161" t="n">
        <f aca="false">+N128*$C130</f>
        <v>0</v>
      </c>
      <c r="O131" s="161" t="n">
        <f aca="false">+O128*$C130</f>
        <v>0</v>
      </c>
      <c r="P131" s="161" t="n">
        <f aca="false">+P128*$C130</f>
        <v>0</v>
      </c>
      <c r="Q131" s="161" t="n">
        <f aca="false">+Q128*$C130</f>
        <v>0</v>
      </c>
      <c r="R131" s="161" t="n">
        <f aca="false">+R128*$C130</f>
        <v>0</v>
      </c>
      <c r="S131" s="161" t="n">
        <f aca="false">+S128*$C130</f>
        <v>0</v>
      </c>
      <c r="T131" s="161" t="n">
        <f aca="false">+T128*$C130</f>
        <v>0</v>
      </c>
      <c r="U131" s="161" t="n">
        <f aca="false">+U128*$C130</f>
        <v>0</v>
      </c>
      <c r="V131" s="161" t="n">
        <f aca="false">+V128*$C130</f>
        <v>0</v>
      </c>
      <c r="W131" s="161" t="n">
        <f aca="false">+W128*$C130</f>
        <v>0</v>
      </c>
      <c r="X131" s="161" t="n">
        <f aca="false">+X128*$C130</f>
        <v>0</v>
      </c>
      <c r="Y131" s="161" t="n">
        <f aca="false">+Y128*$C130</f>
        <v>36.854</v>
      </c>
      <c r="Z131" s="161" t="n">
        <f aca="false">+Z128*$C130</f>
        <v>36.854</v>
      </c>
      <c r="AA131" s="161" t="n">
        <f aca="false">+AA128*$C130</f>
        <v>36.854</v>
      </c>
      <c r="AB131" s="161" t="n">
        <f aca="false">+AB128*$C130</f>
        <v>36.854</v>
      </c>
      <c r="AC131" s="161" t="n">
        <f aca="false">+AC128*$C130</f>
        <v>36.854</v>
      </c>
      <c r="AD131" s="161" t="n">
        <f aca="false">+AD128*$C130</f>
        <v>36.854</v>
      </c>
      <c r="AE131" s="161" t="n">
        <f aca="false">+AE128*$C130</f>
        <v>36.854</v>
      </c>
      <c r="AF131" s="161" t="n">
        <f aca="false">+AF128*$C130</f>
        <v>36.854</v>
      </c>
      <c r="AG131" s="162" t="n">
        <f aca="false">+AG128*$C130</f>
        <v>36.854</v>
      </c>
      <c r="AH131" s="161" t="n">
        <f aca="false">+AH128*$C130</f>
        <v>36.854</v>
      </c>
      <c r="AI131" s="161" t="n">
        <f aca="false">+AI128*$C130</f>
        <v>36.854</v>
      </c>
      <c r="AJ131" s="161" t="n">
        <f aca="false">+AJ128*$C130</f>
        <v>36.854</v>
      </c>
      <c r="AK131" s="161" t="n">
        <f aca="false">+AK128*$C130</f>
        <v>36.854</v>
      </c>
      <c r="AL131" s="161" t="n">
        <f aca="false">+AL128*$C130</f>
        <v>36.854</v>
      </c>
      <c r="AM131" s="161" t="n">
        <f aca="false">+AM128*$C130</f>
        <v>36.854</v>
      </c>
      <c r="AN131" s="161" t="n">
        <f aca="false">+AN128*$C130</f>
        <v>36.854</v>
      </c>
      <c r="AO131" s="161" t="n">
        <f aca="false">+AO128*$C130</f>
        <v>36.854</v>
      </c>
      <c r="AP131" s="161" t="n">
        <f aca="false">+AP128*$C130</f>
        <v>36.854</v>
      </c>
      <c r="AQ131" s="161" t="n">
        <f aca="false">+AQ128*$C130</f>
        <v>36.854</v>
      </c>
      <c r="AR131" s="161" t="n">
        <f aca="false">+AR128*$C130</f>
        <v>36.854</v>
      </c>
      <c r="AS131" s="161" t="n">
        <f aca="false">+AS128*$C130</f>
        <v>36.854</v>
      </c>
      <c r="AT131" s="161" t="n">
        <f aca="false">+AT128*$C130</f>
        <v>36.854</v>
      </c>
      <c r="AU131" s="161" t="n">
        <f aca="false">+AU128*$C130</f>
        <v>36.854</v>
      </c>
      <c r="AV131" s="161" t="n">
        <f aca="false">+AV128*$C130</f>
        <v>36.854</v>
      </c>
      <c r="AW131" s="161" t="n">
        <f aca="false">+AW128*$C130</f>
        <v>36.854</v>
      </c>
      <c r="AX131" s="161" t="n">
        <f aca="false">+AX128*$C130</f>
        <v>36.854</v>
      </c>
      <c r="AY131" s="161" t="n">
        <f aca="false">+AY128*$C130</f>
        <v>36.854</v>
      </c>
      <c r="AZ131" s="161" t="n">
        <f aca="false">+AZ128*$C130</f>
        <v>36.854</v>
      </c>
      <c r="BA131" s="161" t="n">
        <f aca="false">+BA128*$C130</f>
        <v>36.854</v>
      </c>
      <c r="BB131" s="161" t="n">
        <f aca="false">+BB128*$C130</f>
        <v>36.854</v>
      </c>
      <c r="BC131" s="163"/>
      <c r="BD131" s="164"/>
      <c r="BE131" s="164"/>
      <c r="BF131" s="164"/>
      <c r="BG131" s="164"/>
      <c r="BH131" s="164"/>
      <c r="BI131" s="164"/>
      <c r="BJ131" s="164"/>
      <c r="BK131" s="164"/>
      <c r="BL131" s="164"/>
      <c r="BM131" s="164"/>
      <c r="BN131" s="164"/>
      <c r="BO131" s="164"/>
      <c r="BP131" s="164"/>
      <c r="BQ131" s="164"/>
      <c r="BR131" s="164"/>
      <c r="BS131" s="164"/>
      <c r="BT131" s="164"/>
      <c r="BU131" s="164"/>
      <c r="BV131" s="164"/>
      <c r="BW131" s="164"/>
      <c r="BX131" s="164"/>
      <c r="BY131" s="164"/>
      <c r="BZ131" s="164"/>
      <c r="CA131" s="164"/>
      <c r="CB131" s="164"/>
      <c r="CC131" s="164"/>
      <c r="CD131" s="164"/>
      <c r="CE131" s="164"/>
      <c r="CF131" s="164"/>
      <c r="CG131" s="164"/>
      <c r="CH131" s="164"/>
      <c r="CI131" s="164"/>
      <c r="CJ131" s="164"/>
      <c r="CK131" s="164"/>
      <c r="CL131" s="159"/>
      <c r="CM131" s="159"/>
      <c r="CN131" s="159"/>
      <c r="CO131" s="159"/>
      <c r="CP131" s="159"/>
      <c r="CQ131" s="159"/>
      <c r="CR131" s="159"/>
      <c r="CS131" s="159"/>
      <c r="CT131" s="159"/>
      <c r="CU131" s="159"/>
      <c r="CV131" s="159"/>
      <c r="CW131" s="159"/>
      <c r="CX131" s="159"/>
      <c r="CY131" s="159"/>
      <c r="CZ131" s="159"/>
      <c r="DA131" s="159"/>
      <c r="DB131" s="159"/>
      <c r="DC131" s="159"/>
      <c r="DD131" s="159"/>
      <c r="DE131" s="159"/>
      <c r="DF131" s="159"/>
      <c r="DG131" s="159"/>
      <c r="DH131" s="159"/>
      <c r="DI131" s="159"/>
      <c r="DJ131" s="159"/>
      <c r="DK131" s="159"/>
      <c r="DL131" s="159"/>
      <c r="DM131" s="159"/>
      <c r="DN131" s="159"/>
      <c r="DO131" s="159"/>
      <c r="DP131" s="159"/>
      <c r="DQ131" s="159"/>
      <c r="DR131" s="159"/>
      <c r="DS131" s="159"/>
      <c r="DT131" s="159"/>
      <c r="DU131" s="159"/>
      <c r="DV131" s="159"/>
      <c r="DW131" s="159"/>
      <c r="DX131" s="159"/>
      <c r="DY131" s="159"/>
      <c r="DZ131" s="159"/>
      <c r="EA131" s="159"/>
      <c r="EB131" s="159"/>
      <c r="EC131" s="159"/>
      <c r="ED131" s="159"/>
      <c r="EE131" s="159"/>
      <c r="EF131" s="159"/>
      <c r="EG131" s="159"/>
      <c r="EH131" s="159"/>
      <c r="EI131" s="159"/>
      <c r="EJ131" s="159"/>
      <c r="EK131" s="159"/>
      <c r="EL131" s="159"/>
      <c r="EM131" s="159"/>
      <c r="EN131" s="159"/>
      <c r="EO131" s="159"/>
      <c r="EP131" s="159"/>
      <c r="EQ131" s="159"/>
      <c r="ER131" s="159"/>
      <c r="ES131" s="159"/>
      <c r="ET131" s="159"/>
      <c r="EU131" s="159"/>
      <c r="EV131" s="159"/>
      <c r="EW131" s="159"/>
      <c r="EX131" s="159"/>
      <c r="EY131" s="159"/>
      <c r="EZ131" s="159"/>
      <c r="FA131" s="159"/>
      <c r="FB131" s="159"/>
      <c r="FC131" s="159"/>
      <c r="FD131" s="159"/>
      <c r="FE131" s="159"/>
      <c r="FF131" s="159"/>
      <c r="FG131" s="159"/>
      <c r="FH131" s="159"/>
      <c r="FI131" s="159"/>
      <c r="FJ131" s="159"/>
      <c r="FK131" s="159"/>
      <c r="FL131" s="159"/>
      <c r="FM131" s="159"/>
      <c r="FN131" s="159"/>
      <c r="FO131" s="159"/>
      <c r="FP131" s="159"/>
      <c r="FQ131" s="159"/>
      <c r="FR131" s="159"/>
      <c r="FS131" s="159"/>
      <c r="FT131" s="159"/>
      <c r="FU131" s="159"/>
      <c r="FV131" s="159"/>
      <c r="FW131" s="159"/>
      <c r="FX131" s="159"/>
      <c r="FY131" s="159"/>
      <c r="FZ131" s="159"/>
      <c r="GA131" s="159"/>
      <c r="GB131" s="159"/>
      <c r="GC131" s="159"/>
      <c r="GD131" s="159"/>
      <c r="GE131" s="159"/>
      <c r="GF131" s="159"/>
      <c r="GG131" s="159"/>
      <c r="GH131" s="159"/>
      <c r="GI131" s="159"/>
      <c r="GJ131" s="159"/>
      <c r="GK131" s="159"/>
      <c r="GL131" s="159"/>
      <c r="GM131" s="159"/>
      <c r="GN131" s="159"/>
      <c r="GO131" s="159"/>
      <c r="GP131" s="159"/>
      <c r="GQ131" s="159"/>
      <c r="GR131" s="159"/>
      <c r="GS131" s="159"/>
      <c r="GT131" s="159"/>
      <c r="GU131" s="159"/>
      <c r="GV131" s="159"/>
      <c r="GW131" s="159"/>
      <c r="GX131" s="159"/>
      <c r="GY131" s="159"/>
      <c r="GZ131" s="159"/>
      <c r="HA131" s="159"/>
      <c r="HB131" s="159"/>
      <c r="HC131" s="159"/>
      <c r="HD131" s="159"/>
      <c r="HE131" s="159"/>
      <c r="HF131" s="159"/>
      <c r="HG131" s="159"/>
      <c r="HH131" s="159"/>
      <c r="HI131" s="159"/>
      <c r="HJ131" s="159"/>
      <c r="HK131" s="159"/>
      <c r="HL131" s="159"/>
      <c r="HM131" s="159"/>
      <c r="HN131" s="159"/>
      <c r="HO131" s="159"/>
      <c r="HP131" s="159"/>
      <c r="HQ131" s="159"/>
      <c r="HR131" s="159"/>
      <c r="HS131" s="159"/>
      <c r="HT131" s="159"/>
      <c r="HU131" s="159"/>
      <c r="HV131" s="159"/>
      <c r="HW131" s="159"/>
      <c r="HX131" s="159"/>
      <c r="HY131" s="159"/>
      <c r="HZ131" s="159"/>
      <c r="IA131" s="159"/>
      <c r="IB131" s="159"/>
      <c r="IC131" s="159"/>
      <c r="ID131" s="159"/>
      <c r="IE131" s="159"/>
      <c r="IF131" s="159"/>
      <c r="IG131" s="159"/>
      <c r="IH131" s="159"/>
      <c r="II131" s="159"/>
      <c r="IJ131" s="159"/>
      <c r="IK131" s="159"/>
      <c r="IL131" s="159"/>
      <c r="IM131" s="159"/>
      <c r="IN131" s="159"/>
      <c r="IO131" s="159"/>
      <c r="IP131" s="159"/>
      <c r="IQ131" s="159"/>
      <c r="IR131" s="159"/>
      <c r="IS131" s="159"/>
      <c r="IT131" s="159"/>
      <c r="IU131" s="159"/>
      <c r="IV131" s="159"/>
      <c r="IW131" s="159"/>
    </row>
    <row r="132" customFormat="false" ht="15" hidden="false" customHeight="true" outlineLevel="0" collapsed="false">
      <c r="A132" s="140" t="n">
        <f aca="false">+A124+1</f>
        <v>17</v>
      </c>
      <c r="B132" s="170" t="str">
        <f aca="false">+'Detail by Turbine'!G23</f>
        <v>MHI 501F Simple Cycle</v>
      </c>
      <c r="C132" s="171" t="str">
        <f aca="false">+'Detail by Turbine'!S23</f>
        <v>Unassigned</v>
      </c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44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45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  <c r="CH132" s="146"/>
      <c r="CI132" s="146"/>
      <c r="CJ132" s="146"/>
      <c r="CK132" s="146"/>
      <c r="CL132" s="146"/>
      <c r="CM132" s="146"/>
      <c r="CN132" s="146"/>
      <c r="CO132" s="146"/>
      <c r="CP132" s="146"/>
      <c r="CQ132" s="146"/>
      <c r="CR132" s="146"/>
      <c r="CS132" s="146"/>
      <c r="CT132" s="146"/>
      <c r="CU132" s="146"/>
      <c r="CV132" s="146"/>
      <c r="CW132" s="146"/>
      <c r="CX132" s="146"/>
      <c r="CY132" s="146"/>
      <c r="CZ132" s="146"/>
      <c r="DA132" s="146"/>
      <c r="DB132" s="146"/>
      <c r="DC132" s="146"/>
      <c r="DD132" s="146"/>
      <c r="DE132" s="146"/>
      <c r="DF132" s="146"/>
      <c r="DG132" s="146"/>
      <c r="DH132" s="146"/>
      <c r="DI132" s="146"/>
      <c r="DJ132" s="146"/>
      <c r="DK132" s="146"/>
      <c r="DL132" s="146"/>
      <c r="DM132" s="146"/>
      <c r="DN132" s="146"/>
      <c r="DO132" s="146"/>
      <c r="DP132" s="146"/>
      <c r="DQ132" s="146"/>
      <c r="DR132" s="146"/>
      <c r="DS132" s="146"/>
      <c r="DT132" s="146"/>
      <c r="DU132" s="146"/>
      <c r="DV132" s="146"/>
      <c r="DW132" s="146"/>
      <c r="DX132" s="146"/>
      <c r="DY132" s="146"/>
      <c r="DZ132" s="146"/>
      <c r="EA132" s="146"/>
      <c r="EB132" s="146"/>
      <c r="EC132" s="146"/>
      <c r="ED132" s="146"/>
      <c r="EE132" s="146"/>
      <c r="EF132" s="146"/>
      <c r="EG132" s="146"/>
      <c r="EH132" s="146"/>
      <c r="EI132" s="146"/>
      <c r="EJ132" s="146"/>
      <c r="EK132" s="146"/>
      <c r="EL132" s="146"/>
      <c r="EM132" s="146"/>
      <c r="EN132" s="146"/>
      <c r="EO132" s="146"/>
      <c r="EP132" s="146"/>
      <c r="EQ132" s="146"/>
      <c r="ER132" s="146"/>
      <c r="ES132" s="146"/>
      <c r="ET132" s="146"/>
      <c r="EU132" s="146"/>
      <c r="EV132" s="146"/>
      <c r="EW132" s="146"/>
      <c r="EX132" s="146"/>
      <c r="EY132" s="146"/>
      <c r="EZ132" s="146"/>
      <c r="FA132" s="146"/>
      <c r="FB132" s="146"/>
      <c r="FC132" s="146"/>
      <c r="FD132" s="146"/>
      <c r="FE132" s="146"/>
      <c r="FF132" s="146"/>
      <c r="FG132" s="146"/>
      <c r="FH132" s="146"/>
      <c r="FI132" s="146"/>
      <c r="FJ132" s="146"/>
      <c r="FK132" s="146"/>
      <c r="FL132" s="146"/>
      <c r="FM132" s="146"/>
      <c r="FN132" s="146"/>
      <c r="FO132" s="146"/>
      <c r="FP132" s="146"/>
      <c r="FQ132" s="146"/>
      <c r="FR132" s="146"/>
      <c r="FS132" s="146"/>
      <c r="FT132" s="146"/>
      <c r="FU132" s="146"/>
      <c r="FV132" s="146"/>
      <c r="FW132" s="146"/>
      <c r="FX132" s="146"/>
      <c r="FY132" s="146"/>
      <c r="FZ132" s="146"/>
      <c r="GA132" s="146"/>
      <c r="GB132" s="146"/>
      <c r="GC132" s="146"/>
      <c r="GD132" s="146"/>
      <c r="GE132" s="146"/>
      <c r="GF132" s="146"/>
      <c r="GG132" s="146"/>
      <c r="GH132" s="146"/>
      <c r="GI132" s="146"/>
      <c r="GJ132" s="146"/>
      <c r="GK132" s="146"/>
      <c r="GL132" s="146"/>
      <c r="GM132" s="146"/>
      <c r="GN132" s="146"/>
      <c r="GO132" s="146"/>
      <c r="GP132" s="146"/>
      <c r="GQ132" s="146"/>
      <c r="GR132" s="146"/>
      <c r="GS132" s="146"/>
      <c r="GT132" s="146"/>
      <c r="GU132" s="146"/>
      <c r="GV132" s="146"/>
      <c r="GW132" s="146"/>
      <c r="GX132" s="146"/>
      <c r="GY132" s="146"/>
      <c r="GZ132" s="146"/>
      <c r="HA132" s="146"/>
      <c r="HB132" s="146"/>
      <c r="HC132" s="146"/>
      <c r="HD132" s="146"/>
      <c r="HE132" s="146"/>
      <c r="HF132" s="146"/>
      <c r="HG132" s="146"/>
      <c r="HH132" s="146"/>
      <c r="HI132" s="146"/>
      <c r="HJ132" s="146"/>
      <c r="HK132" s="146"/>
      <c r="HL132" s="146"/>
      <c r="HM132" s="146"/>
      <c r="HN132" s="146"/>
      <c r="HO132" s="146"/>
      <c r="HP132" s="146"/>
      <c r="HQ132" s="146"/>
      <c r="HR132" s="146"/>
      <c r="HS132" s="146"/>
      <c r="HT132" s="146"/>
      <c r="HU132" s="146"/>
      <c r="HV132" s="146"/>
      <c r="HW132" s="146"/>
      <c r="HX132" s="146"/>
      <c r="HY132" s="146"/>
      <c r="HZ132" s="146"/>
      <c r="IA132" s="146"/>
      <c r="IB132" s="146"/>
      <c r="IC132" s="146"/>
      <c r="ID132" s="146"/>
      <c r="IE132" s="146"/>
      <c r="IF132" s="146"/>
      <c r="IG132" s="146"/>
      <c r="IH132" s="146"/>
      <c r="II132" s="146"/>
      <c r="IJ132" s="146"/>
      <c r="IK132" s="146"/>
      <c r="IL132" s="146"/>
      <c r="IM132" s="146"/>
      <c r="IN132" s="146"/>
      <c r="IO132" s="146"/>
      <c r="IP132" s="146"/>
      <c r="IQ132" s="146"/>
      <c r="IR132" s="146"/>
      <c r="IS132" s="146"/>
      <c r="IT132" s="146"/>
      <c r="IU132" s="146"/>
      <c r="IV132" s="146"/>
      <c r="IW132" s="146"/>
    </row>
    <row r="133" customFormat="false" ht="12.75" hidden="false" customHeight="false" outlineLevel="0" collapsed="false">
      <c r="A133" s="140"/>
      <c r="B133" s="173" t="s">
        <v>139</v>
      </c>
      <c r="C133" s="171"/>
      <c r="D133" s="174" t="n">
        <v>0</v>
      </c>
      <c r="E133" s="174" t="n">
        <v>0</v>
      </c>
      <c r="F133" s="174" t="n">
        <v>0</v>
      </c>
      <c r="G133" s="174" t="n">
        <v>0</v>
      </c>
      <c r="H133" s="174" t="n">
        <v>0</v>
      </c>
      <c r="I133" s="174" t="n">
        <v>0</v>
      </c>
      <c r="J133" s="174" t="n">
        <v>0</v>
      </c>
      <c r="K133" s="174" t="n">
        <v>0</v>
      </c>
      <c r="L133" s="174" t="n">
        <v>0</v>
      </c>
      <c r="M133" s="174" t="n">
        <v>0</v>
      </c>
      <c r="N133" s="174" t="n">
        <v>0</v>
      </c>
      <c r="O133" s="174" t="n">
        <v>0</v>
      </c>
      <c r="P133" s="174" t="n">
        <v>0</v>
      </c>
      <c r="Q133" s="174" t="n">
        <v>0</v>
      </c>
      <c r="R133" s="174" t="n">
        <v>0</v>
      </c>
      <c r="S133" s="174" t="n">
        <v>0</v>
      </c>
      <c r="T133" s="174" t="n">
        <v>0.15</v>
      </c>
      <c r="U133" s="174" t="n">
        <v>0.1</v>
      </c>
      <c r="V133" s="174" t="n">
        <v>0</v>
      </c>
      <c r="W133" s="174" t="n">
        <v>0</v>
      </c>
      <c r="X133" s="174" t="n">
        <v>0.15</v>
      </c>
      <c r="Y133" s="174" t="n">
        <v>0</v>
      </c>
      <c r="Z133" s="174" t="n">
        <v>0</v>
      </c>
      <c r="AA133" s="174" t="n">
        <v>0</v>
      </c>
      <c r="AB133" s="174" t="n">
        <v>0</v>
      </c>
      <c r="AC133" s="174" t="n">
        <v>0</v>
      </c>
      <c r="AD133" s="174" t="n">
        <v>0</v>
      </c>
      <c r="AE133" s="174" t="n">
        <v>0.2</v>
      </c>
      <c r="AF133" s="174" t="n">
        <v>0</v>
      </c>
      <c r="AG133" s="149" t="n">
        <v>0</v>
      </c>
      <c r="AH133" s="174" t="n">
        <v>0.2</v>
      </c>
      <c r="AI133" s="174" t="n">
        <v>0</v>
      </c>
      <c r="AJ133" s="174" t="n">
        <v>0.2</v>
      </c>
      <c r="AK133" s="174" t="n">
        <v>0</v>
      </c>
      <c r="AL133" s="174" t="n">
        <v>0</v>
      </c>
      <c r="AM133" s="174" t="n">
        <v>0</v>
      </c>
      <c r="AN133" s="174" t="n">
        <v>0</v>
      </c>
      <c r="AO133" s="174" t="n">
        <v>0</v>
      </c>
      <c r="AP133" s="174" t="n">
        <v>0</v>
      </c>
      <c r="AQ133" s="174" t="n">
        <v>0</v>
      </c>
      <c r="AR133" s="174" t="n">
        <v>0</v>
      </c>
      <c r="AS133" s="174" t="n">
        <v>0</v>
      </c>
      <c r="AT133" s="174" t="n">
        <v>0</v>
      </c>
      <c r="AU133" s="174" t="n">
        <v>0</v>
      </c>
      <c r="AV133" s="174" t="n">
        <v>0</v>
      </c>
      <c r="AW133" s="174" t="n">
        <v>0</v>
      </c>
      <c r="AX133" s="174" t="n">
        <v>0</v>
      </c>
      <c r="AY133" s="174" t="n">
        <v>0</v>
      </c>
      <c r="AZ133" s="174" t="n">
        <v>0</v>
      </c>
      <c r="BA133" s="174" t="n">
        <v>0</v>
      </c>
      <c r="BB133" s="174" t="n">
        <v>0</v>
      </c>
      <c r="BC133" s="150" t="n">
        <f aca="false">SUM(D133:BB133)</f>
        <v>1</v>
      </c>
      <c r="BD133" s="147"/>
      <c r="BE133" s="151"/>
      <c r="BF133" s="151"/>
      <c r="BG133" s="151"/>
      <c r="BH133" s="151"/>
      <c r="BI133" s="151"/>
      <c r="BJ133" s="151"/>
      <c r="BK133" s="151"/>
      <c r="BL133" s="151"/>
      <c r="BM133" s="151"/>
      <c r="BN133" s="151"/>
      <c r="BO133" s="151"/>
      <c r="BP133" s="151"/>
      <c r="BQ133" s="151"/>
      <c r="BR133" s="151"/>
      <c r="BS133" s="151"/>
      <c r="BT133" s="151"/>
      <c r="BU133" s="151"/>
      <c r="BV133" s="151"/>
      <c r="BW133" s="151"/>
      <c r="BX133" s="151"/>
      <c r="BY133" s="151"/>
      <c r="BZ133" s="151"/>
      <c r="CA133" s="151"/>
      <c r="CB133" s="151"/>
      <c r="CC133" s="151"/>
      <c r="CD133" s="151"/>
      <c r="CE133" s="151"/>
      <c r="CF133" s="151"/>
      <c r="CG133" s="151"/>
      <c r="CH133" s="151"/>
      <c r="CI133" s="151"/>
      <c r="CJ133" s="151"/>
      <c r="CK133" s="151"/>
      <c r="CL133" s="151"/>
      <c r="CM133" s="151"/>
      <c r="CN133" s="151"/>
      <c r="CO133" s="151"/>
      <c r="CP133" s="151"/>
      <c r="CQ133" s="151"/>
      <c r="CR133" s="151"/>
      <c r="CS133" s="151"/>
      <c r="CT133" s="151"/>
      <c r="CU133" s="151"/>
      <c r="CV133" s="151"/>
      <c r="CW133" s="151"/>
      <c r="CX133" s="151"/>
      <c r="CY133" s="151"/>
      <c r="CZ133" s="151"/>
      <c r="DA133" s="151"/>
      <c r="DB133" s="151"/>
      <c r="DC133" s="151"/>
      <c r="DD133" s="151"/>
      <c r="DE133" s="151"/>
      <c r="DF133" s="151"/>
      <c r="DG133" s="151"/>
      <c r="DH133" s="151"/>
      <c r="DI133" s="151"/>
      <c r="DJ133" s="151"/>
      <c r="DK133" s="151"/>
      <c r="DL133" s="151"/>
      <c r="DM133" s="151"/>
      <c r="DN133" s="151"/>
      <c r="DO133" s="151"/>
      <c r="DP133" s="151"/>
      <c r="DQ133" s="151"/>
      <c r="DR133" s="151"/>
      <c r="DS133" s="151"/>
      <c r="DT133" s="151"/>
      <c r="DU133" s="151"/>
      <c r="DV133" s="151"/>
      <c r="DW133" s="151"/>
      <c r="DX133" s="151"/>
      <c r="DY133" s="151"/>
      <c r="DZ133" s="151"/>
      <c r="EA133" s="151"/>
      <c r="EB133" s="151"/>
      <c r="EC133" s="151"/>
      <c r="ED133" s="151"/>
      <c r="EE133" s="151"/>
      <c r="EF133" s="151"/>
      <c r="EG133" s="151"/>
      <c r="EH133" s="151"/>
      <c r="EI133" s="151"/>
      <c r="EJ133" s="151"/>
      <c r="EK133" s="151"/>
      <c r="EL133" s="151"/>
      <c r="EM133" s="151"/>
      <c r="EN133" s="151"/>
      <c r="EO133" s="151"/>
      <c r="EP133" s="151"/>
      <c r="EQ133" s="151"/>
      <c r="ER133" s="151"/>
      <c r="ES133" s="151"/>
      <c r="ET133" s="151"/>
      <c r="EU133" s="151"/>
      <c r="EV133" s="151"/>
      <c r="EW133" s="151"/>
      <c r="EX133" s="151"/>
      <c r="EY133" s="151"/>
      <c r="EZ133" s="151"/>
      <c r="FA133" s="151"/>
      <c r="FB133" s="151"/>
      <c r="FC133" s="151"/>
      <c r="FD133" s="151"/>
      <c r="FE133" s="151"/>
      <c r="FF133" s="151"/>
      <c r="FG133" s="151"/>
      <c r="FH133" s="151"/>
      <c r="FI133" s="151"/>
      <c r="FJ133" s="151"/>
      <c r="FK133" s="151"/>
      <c r="FL133" s="151"/>
      <c r="FM133" s="151"/>
      <c r="FN133" s="151"/>
      <c r="FO133" s="151"/>
      <c r="FP133" s="151"/>
      <c r="FQ133" s="151"/>
      <c r="FR133" s="151"/>
      <c r="FS133" s="151"/>
      <c r="FT133" s="151"/>
      <c r="FU133" s="151"/>
      <c r="FV133" s="151"/>
      <c r="FW133" s="151"/>
      <c r="FX133" s="151"/>
      <c r="FY133" s="151"/>
      <c r="FZ133" s="151"/>
      <c r="GA133" s="151"/>
      <c r="GB133" s="151"/>
      <c r="GC133" s="151"/>
      <c r="GD133" s="151"/>
      <c r="GE133" s="151"/>
      <c r="GF133" s="151"/>
      <c r="GG133" s="151"/>
      <c r="GH133" s="151"/>
      <c r="GI133" s="151"/>
      <c r="GJ133" s="151"/>
      <c r="GK133" s="151"/>
      <c r="GL133" s="151"/>
      <c r="GM133" s="151"/>
      <c r="GN133" s="151"/>
      <c r="GO133" s="151"/>
      <c r="GP133" s="151"/>
      <c r="GQ133" s="151"/>
      <c r="GR133" s="151"/>
      <c r="GS133" s="151"/>
      <c r="GT133" s="151"/>
      <c r="GU133" s="151"/>
      <c r="GV133" s="151"/>
      <c r="GW133" s="151"/>
      <c r="GX133" s="151"/>
      <c r="GY133" s="151"/>
      <c r="GZ133" s="151"/>
      <c r="HA133" s="151"/>
      <c r="HB133" s="151"/>
      <c r="HC133" s="151"/>
      <c r="HD133" s="151"/>
      <c r="HE133" s="151"/>
      <c r="HF133" s="151"/>
      <c r="HG133" s="151"/>
      <c r="HH133" s="151"/>
      <c r="HI133" s="151"/>
      <c r="HJ133" s="151"/>
      <c r="HK133" s="151"/>
      <c r="HL133" s="151"/>
      <c r="HM133" s="151"/>
      <c r="HN133" s="151"/>
      <c r="HO133" s="151"/>
      <c r="HP133" s="151"/>
      <c r="HQ133" s="151"/>
      <c r="HR133" s="151"/>
      <c r="HS133" s="151"/>
      <c r="HT133" s="151"/>
      <c r="HU133" s="151"/>
      <c r="HV133" s="151"/>
      <c r="HW133" s="151"/>
      <c r="HX133" s="151"/>
      <c r="HY133" s="151"/>
      <c r="HZ133" s="151"/>
      <c r="IA133" s="151"/>
      <c r="IB133" s="151"/>
      <c r="IC133" s="151"/>
      <c r="ID133" s="151"/>
      <c r="IE133" s="151"/>
      <c r="IF133" s="151"/>
      <c r="IG133" s="151"/>
      <c r="IH133" s="151"/>
      <c r="II133" s="151"/>
      <c r="IJ133" s="151"/>
      <c r="IK133" s="151"/>
      <c r="IL133" s="151"/>
      <c r="IM133" s="151"/>
      <c r="IN133" s="151"/>
      <c r="IO133" s="151"/>
      <c r="IP133" s="151"/>
      <c r="IQ133" s="151"/>
      <c r="IR133" s="151"/>
      <c r="IS133" s="151"/>
      <c r="IT133" s="151"/>
      <c r="IU133" s="151"/>
      <c r="IV133" s="151"/>
      <c r="IW133" s="151"/>
    </row>
    <row r="134" customFormat="false" ht="12.75" hidden="false" customHeight="false" outlineLevel="0" collapsed="false">
      <c r="A134" s="140"/>
      <c r="B134" s="173" t="s">
        <v>140</v>
      </c>
      <c r="C134" s="171"/>
      <c r="D134" s="174" t="n">
        <f aca="false">D133</f>
        <v>0</v>
      </c>
      <c r="E134" s="174" t="n">
        <f aca="false">+D134+E133</f>
        <v>0</v>
      </c>
      <c r="F134" s="174" t="n">
        <f aca="false">+E134+F133</f>
        <v>0</v>
      </c>
      <c r="G134" s="174" t="n">
        <f aca="false">+F134+G133</f>
        <v>0</v>
      </c>
      <c r="H134" s="174" t="n">
        <f aca="false">+G134+H133</f>
        <v>0</v>
      </c>
      <c r="I134" s="174" t="n">
        <f aca="false">+H134+I133</f>
        <v>0</v>
      </c>
      <c r="J134" s="174" t="n">
        <f aca="false">+I134+J133</f>
        <v>0</v>
      </c>
      <c r="K134" s="174" t="n">
        <f aca="false">+J134+K133</f>
        <v>0</v>
      </c>
      <c r="L134" s="174" t="n">
        <f aca="false">+K134+L133</f>
        <v>0</v>
      </c>
      <c r="M134" s="174" t="n">
        <f aca="false">+L134+M133</f>
        <v>0</v>
      </c>
      <c r="N134" s="174" t="n">
        <f aca="false">+M134+N133</f>
        <v>0</v>
      </c>
      <c r="O134" s="174" t="n">
        <f aca="false">+N134+O133</f>
        <v>0</v>
      </c>
      <c r="P134" s="174" t="n">
        <f aca="false">+O134+P133</f>
        <v>0</v>
      </c>
      <c r="Q134" s="174" t="n">
        <f aca="false">+P134+Q133</f>
        <v>0</v>
      </c>
      <c r="R134" s="174" t="n">
        <f aca="false">+Q134+R133</f>
        <v>0</v>
      </c>
      <c r="S134" s="174" t="n">
        <f aca="false">+R134+S133</f>
        <v>0</v>
      </c>
      <c r="T134" s="174" t="n">
        <f aca="false">+S134+T133</f>
        <v>0.15</v>
      </c>
      <c r="U134" s="174" t="n">
        <f aca="false">+T134+U133</f>
        <v>0.25</v>
      </c>
      <c r="V134" s="174" t="n">
        <f aca="false">+U134+V133</f>
        <v>0.25</v>
      </c>
      <c r="W134" s="174" t="n">
        <f aca="false">+V134+W133</f>
        <v>0.25</v>
      </c>
      <c r="X134" s="174" t="n">
        <f aca="false">+W134+X133</f>
        <v>0.4</v>
      </c>
      <c r="Y134" s="174" t="n">
        <f aca="false">+X134+Y133</f>
        <v>0.4</v>
      </c>
      <c r="Z134" s="174" t="n">
        <f aca="false">+Y134+Z133</f>
        <v>0.4</v>
      </c>
      <c r="AA134" s="174" t="n">
        <f aca="false">+Z134+AA133</f>
        <v>0.4</v>
      </c>
      <c r="AB134" s="174" t="n">
        <f aca="false">+AA134+AB133</f>
        <v>0.4</v>
      </c>
      <c r="AC134" s="174" t="n">
        <f aca="false">+AB134+AC133</f>
        <v>0.4</v>
      </c>
      <c r="AD134" s="174" t="n">
        <f aca="false">+AC134+AD133</f>
        <v>0.4</v>
      </c>
      <c r="AE134" s="174" t="n">
        <f aca="false">+AD134+AE133</f>
        <v>0.6</v>
      </c>
      <c r="AF134" s="174" t="n">
        <f aca="false">+AE134+AF133</f>
        <v>0.6</v>
      </c>
      <c r="AG134" s="149" t="n">
        <f aca="false">+AF134+AG133</f>
        <v>0.6</v>
      </c>
      <c r="AH134" s="174" t="n">
        <f aca="false">+AG134+AH133</f>
        <v>0.8</v>
      </c>
      <c r="AI134" s="174" t="n">
        <f aca="false">+AH134+AI133</f>
        <v>0.8</v>
      </c>
      <c r="AJ134" s="174" t="n">
        <f aca="false">+AI134+AJ133</f>
        <v>1</v>
      </c>
      <c r="AK134" s="174" t="n">
        <f aca="false">+AJ134+AK133</f>
        <v>1</v>
      </c>
      <c r="AL134" s="174" t="n">
        <f aca="false">+AK134+AL133</f>
        <v>1</v>
      </c>
      <c r="AM134" s="174" t="n">
        <f aca="false">+AL134+AM133</f>
        <v>1</v>
      </c>
      <c r="AN134" s="174" t="n">
        <f aca="false">+AM134+AN133</f>
        <v>1</v>
      </c>
      <c r="AO134" s="174" t="n">
        <f aca="false">+AN134+AO133</f>
        <v>1</v>
      </c>
      <c r="AP134" s="174" t="n">
        <f aca="false">+AO134+AP133</f>
        <v>1</v>
      </c>
      <c r="AQ134" s="174" t="n">
        <f aca="false">+AP134+AQ133</f>
        <v>1</v>
      </c>
      <c r="AR134" s="174" t="n">
        <f aca="false">+AQ134+AR133</f>
        <v>1</v>
      </c>
      <c r="AS134" s="174" t="n">
        <f aca="false">+AR134+AS133</f>
        <v>1</v>
      </c>
      <c r="AT134" s="174" t="n">
        <f aca="false">+AS134+AT133</f>
        <v>1</v>
      </c>
      <c r="AU134" s="174" t="n">
        <f aca="false">+AT134+AU133</f>
        <v>1</v>
      </c>
      <c r="AV134" s="174" t="n">
        <f aca="false">+AU134+AV133</f>
        <v>1</v>
      </c>
      <c r="AW134" s="174" t="n">
        <f aca="false">+AV134+AW133</f>
        <v>1</v>
      </c>
      <c r="AX134" s="174" t="n">
        <f aca="false">+AW134+AX133</f>
        <v>1</v>
      </c>
      <c r="AY134" s="174" t="n">
        <f aca="false">+AX134+AY133</f>
        <v>1</v>
      </c>
      <c r="AZ134" s="174" t="n">
        <f aca="false">+AY134+AZ133</f>
        <v>1</v>
      </c>
      <c r="BA134" s="174" t="n">
        <f aca="false">+AZ134+BA133</f>
        <v>1</v>
      </c>
      <c r="BB134" s="174" t="n">
        <f aca="false">+BA134+BB133</f>
        <v>1</v>
      </c>
      <c r="BC134" s="150"/>
      <c r="BD134" s="147"/>
      <c r="BE134" s="151"/>
      <c r="BF134" s="151"/>
      <c r="BG134" s="151"/>
      <c r="BH134" s="151"/>
      <c r="BI134" s="151"/>
      <c r="BJ134" s="151"/>
      <c r="BK134" s="151"/>
      <c r="BL134" s="151"/>
      <c r="BM134" s="151"/>
      <c r="BN134" s="151"/>
      <c r="BO134" s="151"/>
      <c r="BP134" s="151"/>
      <c r="BQ134" s="151"/>
      <c r="BR134" s="151"/>
      <c r="BS134" s="151"/>
      <c r="BT134" s="151"/>
      <c r="BU134" s="151"/>
      <c r="BV134" s="151"/>
      <c r="BW134" s="151"/>
      <c r="BX134" s="151"/>
      <c r="BY134" s="151"/>
      <c r="BZ134" s="151"/>
      <c r="CA134" s="151"/>
      <c r="CB134" s="151"/>
      <c r="CC134" s="151"/>
      <c r="CD134" s="151"/>
      <c r="CE134" s="151"/>
      <c r="CF134" s="151"/>
      <c r="CG134" s="151"/>
      <c r="CH134" s="151"/>
      <c r="CI134" s="151"/>
      <c r="CJ134" s="151"/>
      <c r="CK134" s="151"/>
      <c r="CL134" s="151"/>
      <c r="CM134" s="151"/>
      <c r="CN134" s="151"/>
      <c r="CO134" s="151"/>
      <c r="CP134" s="151"/>
      <c r="CQ134" s="151"/>
      <c r="CR134" s="151"/>
      <c r="CS134" s="151"/>
      <c r="CT134" s="151"/>
      <c r="CU134" s="151"/>
      <c r="CV134" s="151"/>
      <c r="CW134" s="151"/>
      <c r="CX134" s="151"/>
      <c r="CY134" s="151"/>
      <c r="CZ134" s="151"/>
      <c r="DA134" s="151"/>
      <c r="DB134" s="151"/>
      <c r="DC134" s="151"/>
      <c r="DD134" s="151"/>
      <c r="DE134" s="151"/>
      <c r="DF134" s="151"/>
      <c r="DG134" s="151"/>
      <c r="DH134" s="151"/>
      <c r="DI134" s="151"/>
      <c r="DJ134" s="151"/>
      <c r="DK134" s="151"/>
      <c r="DL134" s="151"/>
      <c r="DM134" s="151"/>
      <c r="DN134" s="151"/>
      <c r="DO134" s="151"/>
      <c r="DP134" s="151"/>
      <c r="DQ134" s="151"/>
      <c r="DR134" s="151"/>
      <c r="DS134" s="151"/>
      <c r="DT134" s="151"/>
      <c r="DU134" s="151"/>
      <c r="DV134" s="151"/>
      <c r="DW134" s="151"/>
      <c r="DX134" s="151"/>
      <c r="DY134" s="151"/>
      <c r="DZ134" s="151"/>
      <c r="EA134" s="151"/>
      <c r="EB134" s="151"/>
      <c r="EC134" s="151"/>
      <c r="ED134" s="151"/>
      <c r="EE134" s="151"/>
      <c r="EF134" s="151"/>
      <c r="EG134" s="151"/>
      <c r="EH134" s="151"/>
      <c r="EI134" s="151"/>
      <c r="EJ134" s="151"/>
      <c r="EK134" s="151"/>
      <c r="EL134" s="151"/>
      <c r="EM134" s="151"/>
      <c r="EN134" s="151"/>
      <c r="EO134" s="151"/>
      <c r="EP134" s="151"/>
      <c r="EQ134" s="151"/>
      <c r="ER134" s="151"/>
      <c r="ES134" s="151"/>
      <c r="ET134" s="151"/>
      <c r="EU134" s="151"/>
      <c r="EV134" s="151"/>
      <c r="EW134" s="151"/>
      <c r="EX134" s="151"/>
      <c r="EY134" s="151"/>
      <c r="EZ134" s="151"/>
      <c r="FA134" s="151"/>
      <c r="FB134" s="151"/>
      <c r="FC134" s="151"/>
      <c r="FD134" s="151"/>
      <c r="FE134" s="151"/>
      <c r="FF134" s="151"/>
      <c r="FG134" s="151"/>
      <c r="FH134" s="151"/>
      <c r="FI134" s="151"/>
      <c r="FJ134" s="151"/>
      <c r="FK134" s="151"/>
      <c r="FL134" s="151"/>
      <c r="FM134" s="151"/>
      <c r="FN134" s="151"/>
      <c r="FO134" s="151"/>
      <c r="FP134" s="151"/>
      <c r="FQ134" s="151"/>
      <c r="FR134" s="151"/>
      <c r="FS134" s="151"/>
      <c r="FT134" s="151"/>
      <c r="FU134" s="151"/>
      <c r="FV134" s="151"/>
      <c r="FW134" s="151"/>
      <c r="FX134" s="151"/>
      <c r="FY134" s="151"/>
      <c r="FZ134" s="151"/>
      <c r="GA134" s="151"/>
      <c r="GB134" s="151"/>
      <c r="GC134" s="151"/>
      <c r="GD134" s="151"/>
      <c r="GE134" s="151"/>
      <c r="GF134" s="151"/>
      <c r="GG134" s="151"/>
      <c r="GH134" s="151"/>
      <c r="GI134" s="151"/>
      <c r="GJ134" s="151"/>
      <c r="GK134" s="151"/>
      <c r="GL134" s="151"/>
      <c r="GM134" s="151"/>
      <c r="GN134" s="151"/>
      <c r="GO134" s="151"/>
      <c r="GP134" s="151"/>
      <c r="GQ134" s="151"/>
      <c r="GR134" s="151"/>
      <c r="GS134" s="151"/>
      <c r="GT134" s="151"/>
      <c r="GU134" s="151"/>
      <c r="GV134" s="151"/>
      <c r="GW134" s="151"/>
      <c r="GX134" s="151"/>
      <c r="GY134" s="151"/>
      <c r="GZ134" s="151"/>
      <c r="HA134" s="151"/>
      <c r="HB134" s="151"/>
      <c r="HC134" s="151"/>
      <c r="HD134" s="151"/>
      <c r="HE134" s="151"/>
      <c r="HF134" s="151"/>
      <c r="HG134" s="151"/>
      <c r="HH134" s="151"/>
      <c r="HI134" s="151"/>
      <c r="HJ134" s="151"/>
      <c r="HK134" s="151"/>
      <c r="HL134" s="151"/>
      <c r="HM134" s="151"/>
      <c r="HN134" s="151"/>
      <c r="HO134" s="151"/>
      <c r="HP134" s="151"/>
      <c r="HQ134" s="151"/>
      <c r="HR134" s="151"/>
      <c r="HS134" s="151"/>
      <c r="HT134" s="151"/>
      <c r="HU134" s="151"/>
      <c r="HV134" s="151"/>
      <c r="HW134" s="151"/>
      <c r="HX134" s="151"/>
      <c r="HY134" s="151"/>
      <c r="HZ134" s="151"/>
      <c r="IA134" s="151"/>
      <c r="IB134" s="151"/>
      <c r="IC134" s="151"/>
      <c r="ID134" s="151"/>
      <c r="IE134" s="151"/>
      <c r="IF134" s="151"/>
      <c r="IG134" s="151"/>
      <c r="IH134" s="151"/>
      <c r="II134" s="151"/>
      <c r="IJ134" s="151"/>
      <c r="IK134" s="151"/>
      <c r="IL134" s="151"/>
      <c r="IM134" s="151"/>
      <c r="IN134" s="151"/>
      <c r="IO134" s="151"/>
      <c r="IP134" s="151"/>
      <c r="IQ134" s="151"/>
      <c r="IR134" s="151"/>
      <c r="IS134" s="151"/>
      <c r="IT134" s="151"/>
      <c r="IU134" s="151"/>
      <c r="IV134" s="151"/>
      <c r="IW134" s="151"/>
    </row>
    <row r="135" customFormat="false" ht="12.75" hidden="false" customHeight="false" outlineLevel="0" collapsed="false">
      <c r="A135" s="140"/>
      <c r="B135" s="173" t="s">
        <v>141</v>
      </c>
      <c r="C135" s="171"/>
      <c r="D135" s="174" t="n">
        <v>0</v>
      </c>
      <c r="E135" s="174" t="n">
        <v>0</v>
      </c>
      <c r="F135" s="174" t="n">
        <v>0</v>
      </c>
      <c r="G135" s="174" t="n">
        <v>0</v>
      </c>
      <c r="H135" s="174" t="n">
        <v>0</v>
      </c>
      <c r="I135" s="174" t="n">
        <v>0</v>
      </c>
      <c r="J135" s="174" t="n">
        <v>0</v>
      </c>
      <c r="K135" s="174" t="n">
        <v>0</v>
      </c>
      <c r="L135" s="174" t="n">
        <v>0</v>
      </c>
      <c r="M135" s="174" t="n">
        <v>0</v>
      </c>
      <c r="N135" s="174" t="n">
        <v>0</v>
      </c>
      <c r="O135" s="174" t="n">
        <v>0</v>
      </c>
      <c r="P135" s="174" t="n">
        <v>0</v>
      </c>
      <c r="Q135" s="174" t="n">
        <v>0</v>
      </c>
      <c r="R135" s="174" t="n">
        <v>0</v>
      </c>
      <c r="S135" s="174" t="n">
        <v>0</v>
      </c>
      <c r="T135" s="174" t="n">
        <v>0</v>
      </c>
      <c r="U135" s="174" t="n">
        <v>1</v>
      </c>
      <c r="V135" s="174" t="n">
        <v>0</v>
      </c>
      <c r="W135" s="174" t="n">
        <v>0</v>
      </c>
      <c r="X135" s="174" t="n">
        <v>0</v>
      </c>
      <c r="Y135" s="174" t="n">
        <v>0</v>
      </c>
      <c r="Z135" s="174" t="n">
        <v>0</v>
      </c>
      <c r="AA135" s="174" t="n">
        <v>0</v>
      </c>
      <c r="AB135" s="174" t="n">
        <v>0</v>
      </c>
      <c r="AC135" s="174" t="n">
        <v>0</v>
      </c>
      <c r="AD135" s="174" t="n">
        <v>0</v>
      </c>
      <c r="AE135" s="174" t="n">
        <v>0</v>
      </c>
      <c r="AF135" s="174" t="n">
        <v>0</v>
      </c>
      <c r="AG135" s="149" t="n">
        <v>0</v>
      </c>
      <c r="AH135" s="174" t="n">
        <v>0</v>
      </c>
      <c r="AI135" s="174" t="n">
        <v>0</v>
      </c>
      <c r="AJ135" s="174" t="n">
        <v>0</v>
      </c>
      <c r="AK135" s="174" t="n">
        <v>0</v>
      </c>
      <c r="AL135" s="174" t="n">
        <v>0</v>
      </c>
      <c r="AM135" s="174" t="n">
        <v>0</v>
      </c>
      <c r="AN135" s="174" t="n">
        <v>0</v>
      </c>
      <c r="AO135" s="174" t="n">
        <v>0</v>
      </c>
      <c r="AP135" s="174" t="n">
        <v>0</v>
      </c>
      <c r="AQ135" s="174" t="n">
        <v>0</v>
      </c>
      <c r="AR135" s="174" t="n">
        <v>0</v>
      </c>
      <c r="AS135" s="174" t="n">
        <v>0</v>
      </c>
      <c r="AT135" s="174" t="n">
        <v>0</v>
      </c>
      <c r="AU135" s="174" t="n">
        <v>0</v>
      </c>
      <c r="AV135" s="174" t="n">
        <v>0</v>
      </c>
      <c r="AW135" s="174" t="n">
        <v>0</v>
      </c>
      <c r="AX135" s="174" t="n">
        <v>0</v>
      </c>
      <c r="AY135" s="174" t="n">
        <v>0</v>
      </c>
      <c r="AZ135" s="174" t="n">
        <v>0</v>
      </c>
      <c r="BA135" s="174" t="n">
        <v>0</v>
      </c>
      <c r="BB135" s="174" t="n">
        <v>0</v>
      </c>
      <c r="BC135" s="150" t="n">
        <f aca="false">SUM(D135:BB135)</f>
        <v>1</v>
      </c>
      <c r="BD135" s="147"/>
      <c r="BE135" s="151"/>
      <c r="BF135" s="151"/>
      <c r="BG135" s="151"/>
      <c r="BH135" s="151"/>
      <c r="BI135" s="151"/>
      <c r="BJ135" s="151"/>
      <c r="BK135" s="151"/>
      <c r="BL135" s="151"/>
      <c r="BM135" s="151"/>
      <c r="BN135" s="151"/>
      <c r="BO135" s="151"/>
      <c r="BP135" s="151"/>
      <c r="BQ135" s="151"/>
      <c r="BR135" s="151"/>
      <c r="BS135" s="151"/>
      <c r="BT135" s="151"/>
      <c r="BU135" s="151"/>
      <c r="BV135" s="151"/>
      <c r="BW135" s="151"/>
      <c r="BX135" s="151"/>
      <c r="BY135" s="151"/>
      <c r="BZ135" s="151"/>
      <c r="CA135" s="151"/>
      <c r="CB135" s="151"/>
      <c r="CC135" s="151"/>
      <c r="CD135" s="151"/>
      <c r="CE135" s="151"/>
      <c r="CF135" s="151"/>
      <c r="CG135" s="151"/>
      <c r="CH135" s="151"/>
      <c r="CI135" s="151"/>
      <c r="CJ135" s="151"/>
      <c r="CK135" s="151"/>
      <c r="CL135" s="151"/>
      <c r="CM135" s="151"/>
      <c r="CN135" s="151"/>
      <c r="CO135" s="151"/>
      <c r="CP135" s="151"/>
      <c r="CQ135" s="151"/>
      <c r="CR135" s="151"/>
      <c r="CS135" s="151"/>
      <c r="CT135" s="151"/>
      <c r="CU135" s="151"/>
      <c r="CV135" s="151"/>
      <c r="CW135" s="151"/>
      <c r="CX135" s="151"/>
      <c r="CY135" s="151"/>
      <c r="CZ135" s="151"/>
      <c r="DA135" s="151"/>
      <c r="DB135" s="151"/>
      <c r="DC135" s="151"/>
      <c r="DD135" s="151"/>
      <c r="DE135" s="151"/>
      <c r="DF135" s="151"/>
      <c r="DG135" s="151"/>
      <c r="DH135" s="151"/>
      <c r="DI135" s="151"/>
      <c r="DJ135" s="151"/>
      <c r="DK135" s="151"/>
      <c r="DL135" s="151"/>
      <c r="DM135" s="151"/>
      <c r="DN135" s="151"/>
      <c r="DO135" s="151"/>
      <c r="DP135" s="151"/>
      <c r="DQ135" s="151"/>
      <c r="DR135" s="151"/>
      <c r="DS135" s="151"/>
      <c r="DT135" s="151"/>
      <c r="DU135" s="151"/>
      <c r="DV135" s="151"/>
      <c r="DW135" s="151"/>
      <c r="DX135" s="151"/>
      <c r="DY135" s="151"/>
      <c r="DZ135" s="151"/>
      <c r="EA135" s="151"/>
      <c r="EB135" s="151"/>
      <c r="EC135" s="151"/>
      <c r="ED135" s="151"/>
      <c r="EE135" s="151"/>
      <c r="EF135" s="151"/>
      <c r="EG135" s="151"/>
      <c r="EH135" s="151"/>
      <c r="EI135" s="151"/>
      <c r="EJ135" s="151"/>
      <c r="EK135" s="151"/>
      <c r="EL135" s="151"/>
      <c r="EM135" s="151"/>
      <c r="EN135" s="151"/>
      <c r="EO135" s="151"/>
      <c r="EP135" s="151"/>
      <c r="EQ135" s="151"/>
      <c r="ER135" s="151"/>
      <c r="ES135" s="151"/>
      <c r="ET135" s="151"/>
      <c r="EU135" s="151"/>
      <c r="EV135" s="151"/>
      <c r="EW135" s="151"/>
      <c r="EX135" s="151"/>
      <c r="EY135" s="151"/>
      <c r="EZ135" s="151"/>
      <c r="FA135" s="151"/>
      <c r="FB135" s="151"/>
      <c r="FC135" s="151"/>
      <c r="FD135" s="151"/>
      <c r="FE135" s="151"/>
      <c r="FF135" s="151"/>
      <c r="FG135" s="151"/>
      <c r="FH135" s="151"/>
      <c r="FI135" s="151"/>
      <c r="FJ135" s="151"/>
      <c r="FK135" s="151"/>
      <c r="FL135" s="151"/>
      <c r="FM135" s="151"/>
      <c r="FN135" s="151"/>
      <c r="FO135" s="151"/>
      <c r="FP135" s="151"/>
      <c r="FQ135" s="151"/>
      <c r="FR135" s="151"/>
      <c r="FS135" s="151"/>
      <c r="FT135" s="151"/>
      <c r="FU135" s="151"/>
      <c r="FV135" s="151"/>
      <c r="FW135" s="151"/>
      <c r="FX135" s="151"/>
      <c r="FY135" s="151"/>
      <c r="FZ135" s="151"/>
      <c r="GA135" s="151"/>
      <c r="GB135" s="151"/>
      <c r="GC135" s="151"/>
      <c r="GD135" s="151"/>
      <c r="GE135" s="151"/>
      <c r="GF135" s="151"/>
      <c r="GG135" s="151"/>
      <c r="GH135" s="151"/>
      <c r="GI135" s="151"/>
      <c r="GJ135" s="151"/>
      <c r="GK135" s="151"/>
      <c r="GL135" s="151"/>
      <c r="GM135" s="151"/>
      <c r="GN135" s="151"/>
      <c r="GO135" s="151"/>
      <c r="GP135" s="151"/>
      <c r="GQ135" s="151"/>
      <c r="GR135" s="151"/>
      <c r="GS135" s="151"/>
      <c r="GT135" s="151"/>
      <c r="GU135" s="151"/>
      <c r="GV135" s="151"/>
      <c r="GW135" s="151"/>
      <c r="GX135" s="151"/>
      <c r="GY135" s="151"/>
      <c r="GZ135" s="151"/>
      <c r="HA135" s="151"/>
      <c r="HB135" s="151"/>
      <c r="HC135" s="151"/>
      <c r="HD135" s="151"/>
      <c r="HE135" s="151"/>
      <c r="HF135" s="151"/>
      <c r="HG135" s="151"/>
      <c r="HH135" s="151"/>
      <c r="HI135" s="151"/>
      <c r="HJ135" s="151"/>
      <c r="HK135" s="151"/>
      <c r="HL135" s="151"/>
      <c r="HM135" s="151"/>
      <c r="HN135" s="151"/>
      <c r="HO135" s="151"/>
      <c r="HP135" s="151"/>
      <c r="HQ135" s="151"/>
      <c r="HR135" s="151"/>
      <c r="HS135" s="151"/>
      <c r="HT135" s="151"/>
      <c r="HU135" s="151"/>
      <c r="HV135" s="151"/>
      <c r="HW135" s="151"/>
      <c r="HX135" s="151"/>
      <c r="HY135" s="151"/>
      <c r="HZ135" s="151"/>
      <c r="IA135" s="151"/>
      <c r="IB135" s="151"/>
      <c r="IC135" s="151"/>
      <c r="ID135" s="151"/>
      <c r="IE135" s="151"/>
      <c r="IF135" s="151"/>
      <c r="IG135" s="151"/>
      <c r="IH135" s="151"/>
      <c r="II135" s="151"/>
      <c r="IJ135" s="151"/>
      <c r="IK135" s="151"/>
      <c r="IL135" s="151"/>
      <c r="IM135" s="151"/>
      <c r="IN135" s="151"/>
      <c r="IO135" s="151"/>
      <c r="IP135" s="151"/>
      <c r="IQ135" s="151"/>
      <c r="IR135" s="151"/>
      <c r="IS135" s="151"/>
      <c r="IT135" s="151"/>
      <c r="IU135" s="151"/>
      <c r="IV135" s="151"/>
      <c r="IW135" s="151"/>
    </row>
    <row r="136" customFormat="false" ht="12.75" hidden="false" customHeight="false" outlineLevel="0" collapsed="false">
      <c r="A136" s="140"/>
      <c r="B136" s="173" t="s">
        <v>142</v>
      </c>
      <c r="C136" s="171"/>
      <c r="D136" s="174" t="n">
        <f aca="false">D135</f>
        <v>0</v>
      </c>
      <c r="E136" s="174" t="n">
        <f aca="false">+D136+E135</f>
        <v>0</v>
      </c>
      <c r="F136" s="174" t="n">
        <f aca="false">+E136+F135</f>
        <v>0</v>
      </c>
      <c r="G136" s="174" t="n">
        <f aca="false">+F136+G135</f>
        <v>0</v>
      </c>
      <c r="H136" s="174" t="n">
        <f aca="false">+G136+H135</f>
        <v>0</v>
      </c>
      <c r="I136" s="174" t="n">
        <f aca="false">+H136+I135</f>
        <v>0</v>
      </c>
      <c r="J136" s="174" t="n">
        <f aca="false">+I136+J135</f>
        <v>0</v>
      </c>
      <c r="K136" s="174" t="n">
        <f aca="false">+J136+K135</f>
        <v>0</v>
      </c>
      <c r="L136" s="174" t="n">
        <f aca="false">+K136+L135</f>
        <v>0</v>
      </c>
      <c r="M136" s="174" t="n">
        <f aca="false">+L136+M135</f>
        <v>0</v>
      </c>
      <c r="N136" s="174" t="n">
        <f aca="false">+M136+N135</f>
        <v>0</v>
      </c>
      <c r="O136" s="174" t="n">
        <f aca="false">+N136+O135</f>
        <v>0</v>
      </c>
      <c r="P136" s="174" t="n">
        <f aca="false">+O136+P135</f>
        <v>0</v>
      </c>
      <c r="Q136" s="174" t="n">
        <f aca="false">+P136+Q135</f>
        <v>0</v>
      </c>
      <c r="R136" s="174" t="n">
        <f aca="false">+Q136+R135</f>
        <v>0</v>
      </c>
      <c r="S136" s="174" t="n">
        <f aca="false">+R136+S135</f>
        <v>0</v>
      </c>
      <c r="T136" s="174" t="n">
        <f aca="false">+S136+T135</f>
        <v>0</v>
      </c>
      <c r="U136" s="174" t="n">
        <f aca="false">+T136+U135</f>
        <v>1</v>
      </c>
      <c r="V136" s="174" t="n">
        <f aca="false">+U136+V135</f>
        <v>1</v>
      </c>
      <c r="W136" s="174" t="n">
        <f aca="false">+V136+W135</f>
        <v>1</v>
      </c>
      <c r="X136" s="174" t="n">
        <f aca="false">+W136+X135</f>
        <v>1</v>
      </c>
      <c r="Y136" s="174" t="n">
        <f aca="false">+X136+Y135</f>
        <v>1</v>
      </c>
      <c r="Z136" s="174" t="n">
        <f aca="false">+Y136+Z135</f>
        <v>1</v>
      </c>
      <c r="AA136" s="174" t="n">
        <f aca="false">+Z136+AA135</f>
        <v>1</v>
      </c>
      <c r="AB136" s="174" t="n">
        <f aca="false">+AA136+AB135</f>
        <v>1</v>
      </c>
      <c r="AC136" s="174" t="n">
        <f aca="false">+AB136+AC135</f>
        <v>1</v>
      </c>
      <c r="AD136" s="174" t="n">
        <f aca="false">+AC136+AD135</f>
        <v>1</v>
      </c>
      <c r="AE136" s="174" t="n">
        <f aca="false">+AD136+AE135</f>
        <v>1</v>
      </c>
      <c r="AF136" s="174" t="n">
        <f aca="false">+AE136+AF135</f>
        <v>1</v>
      </c>
      <c r="AG136" s="149" t="n">
        <f aca="false">+AF136+AG135</f>
        <v>1</v>
      </c>
      <c r="AH136" s="174" t="n">
        <f aca="false">+AG136+AH135</f>
        <v>1</v>
      </c>
      <c r="AI136" s="174" t="n">
        <f aca="false">+AH136+AI135</f>
        <v>1</v>
      </c>
      <c r="AJ136" s="174" t="n">
        <f aca="false">+AI136+AJ135</f>
        <v>1</v>
      </c>
      <c r="AK136" s="174" t="n">
        <f aca="false">+AJ136+AK135</f>
        <v>1</v>
      </c>
      <c r="AL136" s="174" t="n">
        <f aca="false">+AK136+AL135</f>
        <v>1</v>
      </c>
      <c r="AM136" s="174" t="n">
        <f aca="false">+AL136+AM135</f>
        <v>1</v>
      </c>
      <c r="AN136" s="174" t="n">
        <f aca="false">+AM136+AN135</f>
        <v>1</v>
      </c>
      <c r="AO136" s="174" t="n">
        <f aca="false">+AN136+AO135</f>
        <v>1</v>
      </c>
      <c r="AP136" s="174" t="n">
        <f aca="false">+AO136+AP135</f>
        <v>1</v>
      </c>
      <c r="AQ136" s="174" t="n">
        <f aca="false">+AP136+AQ135</f>
        <v>1</v>
      </c>
      <c r="AR136" s="174" t="n">
        <f aca="false">+AQ136+AR135</f>
        <v>1</v>
      </c>
      <c r="AS136" s="174" t="n">
        <f aca="false">+AR136+AS135</f>
        <v>1</v>
      </c>
      <c r="AT136" s="174" t="n">
        <f aca="false">+AS136+AT135</f>
        <v>1</v>
      </c>
      <c r="AU136" s="174" t="n">
        <f aca="false">+AT136+AU135</f>
        <v>1</v>
      </c>
      <c r="AV136" s="174" t="n">
        <f aca="false">+AU136+AV135</f>
        <v>1</v>
      </c>
      <c r="AW136" s="174" t="n">
        <f aca="false">+AV136+AW135</f>
        <v>1</v>
      </c>
      <c r="AX136" s="174" t="n">
        <f aca="false">+AW136+AX135</f>
        <v>1</v>
      </c>
      <c r="AY136" s="174" t="n">
        <f aca="false">+AX136+AY135</f>
        <v>1</v>
      </c>
      <c r="AZ136" s="174" t="n">
        <f aca="false">+AY136+AZ135</f>
        <v>1</v>
      </c>
      <c r="BA136" s="174" t="n">
        <f aca="false">+AZ136+BA135</f>
        <v>1</v>
      </c>
      <c r="BB136" s="174" t="n">
        <f aca="false">+BA136+BB135</f>
        <v>1</v>
      </c>
      <c r="BC136" s="150"/>
      <c r="BD136" s="147"/>
      <c r="BE136" s="151"/>
      <c r="BF136" s="151"/>
      <c r="BG136" s="151"/>
      <c r="BH136" s="151"/>
      <c r="BI136" s="151"/>
      <c r="BJ136" s="151"/>
      <c r="BK136" s="151"/>
      <c r="BL136" s="151"/>
      <c r="BM136" s="151"/>
      <c r="BN136" s="151"/>
      <c r="BO136" s="151"/>
      <c r="BP136" s="151"/>
      <c r="BQ136" s="151"/>
      <c r="BR136" s="151"/>
      <c r="BS136" s="151"/>
      <c r="BT136" s="151"/>
      <c r="BU136" s="151"/>
      <c r="BV136" s="151"/>
      <c r="BW136" s="151"/>
      <c r="BX136" s="151"/>
      <c r="BY136" s="151"/>
      <c r="BZ136" s="151"/>
      <c r="CA136" s="151"/>
      <c r="CB136" s="151"/>
      <c r="CC136" s="151"/>
      <c r="CD136" s="151"/>
      <c r="CE136" s="151"/>
      <c r="CF136" s="151"/>
      <c r="CG136" s="151"/>
      <c r="CH136" s="151"/>
      <c r="CI136" s="151"/>
      <c r="CJ136" s="151"/>
      <c r="CK136" s="151"/>
      <c r="CL136" s="151"/>
      <c r="CM136" s="151"/>
      <c r="CN136" s="151"/>
      <c r="CO136" s="151"/>
      <c r="CP136" s="151"/>
      <c r="CQ136" s="151"/>
      <c r="CR136" s="151"/>
      <c r="CS136" s="151"/>
      <c r="CT136" s="151"/>
      <c r="CU136" s="151"/>
      <c r="CV136" s="151"/>
      <c r="CW136" s="151"/>
      <c r="CX136" s="151"/>
      <c r="CY136" s="151"/>
      <c r="CZ136" s="151"/>
      <c r="DA136" s="151"/>
      <c r="DB136" s="151"/>
      <c r="DC136" s="151"/>
      <c r="DD136" s="151"/>
      <c r="DE136" s="151"/>
      <c r="DF136" s="151"/>
      <c r="DG136" s="151"/>
      <c r="DH136" s="151"/>
      <c r="DI136" s="151"/>
      <c r="DJ136" s="151"/>
      <c r="DK136" s="151"/>
      <c r="DL136" s="151"/>
      <c r="DM136" s="151"/>
      <c r="DN136" s="151"/>
      <c r="DO136" s="151"/>
      <c r="DP136" s="151"/>
      <c r="DQ136" s="151"/>
      <c r="DR136" s="151"/>
      <c r="DS136" s="151"/>
      <c r="DT136" s="151"/>
      <c r="DU136" s="151"/>
      <c r="DV136" s="151"/>
      <c r="DW136" s="151"/>
      <c r="DX136" s="151"/>
      <c r="DY136" s="151"/>
      <c r="DZ136" s="151"/>
      <c r="EA136" s="151"/>
      <c r="EB136" s="151"/>
      <c r="EC136" s="151"/>
      <c r="ED136" s="151"/>
      <c r="EE136" s="151"/>
      <c r="EF136" s="151"/>
      <c r="EG136" s="151"/>
      <c r="EH136" s="151"/>
      <c r="EI136" s="151"/>
      <c r="EJ136" s="151"/>
      <c r="EK136" s="151"/>
      <c r="EL136" s="151"/>
      <c r="EM136" s="151"/>
      <c r="EN136" s="151"/>
      <c r="EO136" s="151"/>
      <c r="EP136" s="151"/>
      <c r="EQ136" s="151"/>
      <c r="ER136" s="151"/>
      <c r="ES136" s="151"/>
      <c r="ET136" s="151"/>
      <c r="EU136" s="151"/>
      <c r="EV136" s="151"/>
      <c r="EW136" s="151"/>
      <c r="EX136" s="151"/>
      <c r="EY136" s="151"/>
      <c r="EZ136" s="151"/>
      <c r="FA136" s="151"/>
      <c r="FB136" s="151"/>
      <c r="FC136" s="151"/>
      <c r="FD136" s="151"/>
      <c r="FE136" s="151"/>
      <c r="FF136" s="151"/>
      <c r="FG136" s="151"/>
      <c r="FH136" s="151"/>
      <c r="FI136" s="151"/>
      <c r="FJ136" s="151"/>
      <c r="FK136" s="151"/>
      <c r="FL136" s="151"/>
      <c r="FM136" s="151"/>
      <c r="FN136" s="151"/>
      <c r="FO136" s="151"/>
      <c r="FP136" s="151"/>
      <c r="FQ136" s="151"/>
      <c r="FR136" s="151"/>
      <c r="FS136" s="151"/>
      <c r="FT136" s="151"/>
      <c r="FU136" s="151"/>
      <c r="FV136" s="151"/>
      <c r="FW136" s="151"/>
      <c r="FX136" s="151"/>
      <c r="FY136" s="151"/>
      <c r="FZ136" s="151"/>
      <c r="GA136" s="151"/>
      <c r="GB136" s="151"/>
      <c r="GC136" s="151"/>
      <c r="GD136" s="151"/>
      <c r="GE136" s="151"/>
      <c r="GF136" s="151"/>
      <c r="GG136" s="151"/>
      <c r="GH136" s="151"/>
      <c r="GI136" s="151"/>
      <c r="GJ136" s="151"/>
      <c r="GK136" s="151"/>
      <c r="GL136" s="151"/>
      <c r="GM136" s="151"/>
      <c r="GN136" s="151"/>
      <c r="GO136" s="151"/>
      <c r="GP136" s="151"/>
      <c r="GQ136" s="151"/>
      <c r="GR136" s="151"/>
      <c r="GS136" s="151"/>
      <c r="GT136" s="151"/>
      <c r="GU136" s="151"/>
      <c r="GV136" s="151"/>
      <c r="GW136" s="151"/>
      <c r="GX136" s="151"/>
      <c r="GY136" s="151"/>
      <c r="GZ136" s="151"/>
      <c r="HA136" s="151"/>
      <c r="HB136" s="151"/>
      <c r="HC136" s="151"/>
      <c r="HD136" s="151"/>
      <c r="HE136" s="151"/>
      <c r="HF136" s="151"/>
      <c r="HG136" s="151"/>
      <c r="HH136" s="151"/>
      <c r="HI136" s="151"/>
      <c r="HJ136" s="151"/>
      <c r="HK136" s="151"/>
      <c r="HL136" s="151"/>
      <c r="HM136" s="151"/>
      <c r="HN136" s="151"/>
      <c r="HO136" s="151"/>
      <c r="HP136" s="151"/>
      <c r="HQ136" s="151"/>
      <c r="HR136" s="151"/>
      <c r="HS136" s="151"/>
      <c r="HT136" s="151"/>
      <c r="HU136" s="151"/>
      <c r="HV136" s="151"/>
      <c r="HW136" s="151"/>
      <c r="HX136" s="151"/>
      <c r="HY136" s="151"/>
      <c r="HZ136" s="151"/>
      <c r="IA136" s="151"/>
      <c r="IB136" s="151"/>
      <c r="IC136" s="151"/>
      <c r="ID136" s="151"/>
      <c r="IE136" s="151"/>
      <c r="IF136" s="151"/>
      <c r="IG136" s="151"/>
      <c r="IH136" s="151"/>
      <c r="II136" s="151"/>
      <c r="IJ136" s="151"/>
      <c r="IK136" s="151"/>
      <c r="IL136" s="151"/>
      <c r="IM136" s="151"/>
      <c r="IN136" s="151"/>
      <c r="IO136" s="151"/>
      <c r="IP136" s="151"/>
      <c r="IQ136" s="151"/>
      <c r="IR136" s="151"/>
      <c r="IS136" s="151"/>
      <c r="IT136" s="151"/>
      <c r="IU136" s="151"/>
      <c r="IV136" s="151"/>
      <c r="IW136" s="151"/>
    </row>
    <row r="137" customFormat="false" ht="12.75" hidden="false" customHeight="false" outlineLevel="0" collapsed="false">
      <c r="A137" s="140"/>
      <c r="B137" s="175"/>
      <c r="C137" s="171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67"/>
      <c r="AH137" s="176"/>
      <c r="AI137" s="176"/>
      <c r="AJ137" s="176"/>
      <c r="AK137" s="176"/>
      <c r="AL137" s="176"/>
      <c r="AM137" s="176"/>
      <c r="AN137" s="176"/>
      <c r="AO137" s="176"/>
      <c r="AP137" s="176"/>
      <c r="AQ137" s="176"/>
      <c r="AR137" s="176"/>
      <c r="AS137" s="176"/>
      <c r="AT137" s="176"/>
      <c r="AU137" s="176"/>
      <c r="AV137" s="176"/>
      <c r="AW137" s="176"/>
      <c r="AX137" s="176"/>
      <c r="AY137" s="176"/>
      <c r="AZ137" s="176"/>
      <c r="BA137" s="176"/>
      <c r="BB137" s="176"/>
      <c r="BC137" s="168"/>
      <c r="BD137" s="165"/>
      <c r="BE137" s="169"/>
      <c r="BF137" s="169"/>
      <c r="BG137" s="169"/>
      <c r="BH137" s="169"/>
      <c r="BI137" s="169"/>
      <c r="BJ137" s="169"/>
      <c r="BK137" s="169"/>
      <c r="BL137" s="169"/>
      <c r="BM137" s="169"/>
      <c r="BN137" s="169"/>
      <c r="BO137" s="169"/>
      <c r="BP137" s="169"/>
      <c r="BQ137" s="169"/>
      <c r="BR137" s="169"/>
      <c r="BS137" s="169"/>
      <c r="BT137" s="169"/>
      <c r="BU137" s="169"/>
      <c r="BV137" s="169"/>
      <c r="BW137" s="169"/>
      <c r="BX137" s="169"/>
      <c r="BY137" s="169"/>
      <c r="BZ137" s="169"/>
      <c r="CA137" s="169"/>
      <c r="CB137" s="169"/>
      <c r="CC137" s="169"/>
      <c r="CD137" s="169"/>
      <c r="CE137" s="169"/>
      <c r="CF137" s="169"/>
      <c r="CG137" s="169"/>
      <c r="CH137" s="169"/>
      <c r="CI137" s="169"/>
      <c r="CJ137" s="169"/>
      <c r="CK137" s="169"/>
      <c r="CL137" s="169"/>
      <c r="CM137" s="169"/>
      <c r="CN137" s="169"/>
      <c r="CO137" s="169"/>
      <c r="CP137" s="169"/>
      <c r="CQ137" s="169"/>
      <c r="CR137" s="169"/>
      <c r="CS137" s="169"/>
      <c r="CT137" s="169"/>
      <c r="CU137" s="169"/>
      <c r="CV137" s="169"/>
      <c r="CW137" s="169"/>
      <c r="CX137" s="169"/>
      <c r="CY137" s="169"/>
      <c r="CZ137" s="169"/>
      <c r="DA137" s="169"/>
      <c r="DB137" s="169"/>
      <c r="DC137" s="169"/>
      <c r="DD137" s="169"/>
      <c r="DE137" s="169"/>
      <c r="DF137" s="169"/>
      <c r="DG137" s="169"/>
      <c r="DH137" s="169"/>
      <c r="DI137" s="169"/>
      <c r="DJ137" s="169"/>
      <c r="DK137" s="169"/>
      <c r="DL137" s="169"/>
      <c r="DM137" s="169"/>
      <c r="DN137" s="169"/>
      <c r="DO137" s="169"/>
      <c r="DP137" s="169"/>
      <c r="DQ137" s="169"/>
      <c r="DR137" s="169"/>
      <c r="DS137" s="169"/>
      <c r="DT137" s="169"/>
      <c r="DU137" s="169"/>
      <c r="DV137" s="169"/>
      <c r="DW137" s="169"/>
      <c r="DX137" s="169"/>
      <c r="DY137" s="169"/>
      <c r="DZ137" s="169"/>
      <c r="EA137" s="169"/>
      <c r="EB137" s="169"/>
      <c r="EC137" s="169"/>
      <c r="ED137" s="169"/>
      <c r="EE137" s="169"/>
      <c r="EF137" s="169"/>
      <c r="EG137" s="169"/>
      <c r="EH137" s="169"/>
      <c r="EI137" s="169"/>
      <c r="EJ137" s="169"/>
      <c r="EK137" s="169"/>
      <c r="EL137" s="169"/>
      <c r="EM137" s="169"/>
      <c r="EN137" s="169"/>
      <c r="EO137" s="169"/>
      <c r="EP137" s="169"/>
      <c r="EQ137" s="169"/>
      <c r="ER137" s="169"/>
      <c r="ES137" s="169"/>
      <c r="ET137" s="169"/>
      <c r="EU137" s="169"/>
      <c r="EV137" s="169"/>
      <c r="EW137" s="169"/>
      <c r="EX137" s="169"/>
      <c r="EY137" s="169"/>
      <c r="EZ137" s="169"/>
      <c r="FA137" s="169"/>
      <c r="FB137" s="169"/>
      <c r="FC137" s="169"/>
      <c r="FD137" s="169"/>
      <c r="FE137" s="169"/>
      <c r="FF137" s="169"/>
      <c r="FG137" s="169"/>
      <c r="FH137" s="169"/>
      <c r="FI137" s="169"/>
      <c r="FJ137" s="169"/>
      <c r="FK137" s="169"/>
      <c r="FL137" s="169"/>
      <c r="FM137" s="169"/>
      <c r="FN137" s="169"/>
      <c r="FO137" s="169"/>
      <c r="FP137" s="169"/>
      <c r="FQ137" s="169"/>
      <c r="FR137" s="169"/>
      <c r="FS137" s="169"/>
      <c r="FT137" s="169"/>
      <c r="FU137" s="169"/>
      <c r="FV137" s="169"/>
      <c r="FW137" s="169"/>
      <c r="FX137" s="169"/>
      <c r="FY137" s="169"/>
      <c r="FZ137" s="169"/>
      <c r="GA137" s="169"/>
      <c r="GB137" s="169"/>
      <c r="GC137" s="169"/>
      <c r="GD137" s="169"/>
      <c r="GE137" s="169"/>
      <c r="GF137" s="169"/>
      <c r="GG137" s="169"/>
      <c r="GH137" s="169"/>
      <c r="GI137" s="169"/>
      <c r="GJ137" s="169"/>
      <c r="GK137" s="169"/>
      <c r="GL137" s="169"/>
      <c r="GM137" s="169"/>
      <c r="GN137" s="169"/>
      <c r="GO137" s="169"/>
      <c r="GP137" s="169"/>
      <c r="GQ137" s="169"/>
      <c r="GR137" s="169"/>
      <c r="GS137" s="169"/>
      <c r="GT137" s="169"/>
      <c r="GU137" s="169"/>
      <c r="GV137" s="169"/>
      <c r="GW137" s="169"/>
      <c r="GX137" s="169"/>
      <c r="GY137" s="169"/>
      <c r="GZ137" s="169"/>
      <c r="HA137" s="169"/>
      <c r="HB137" s="169"/>
      <c r="HC137" s="169"/>
      <c r="HD137" s="169"/>
      <c r="HE137" s="169"/>
      <c r="HF137" s="169"/>
      <c r="HG137" s="169"/>
      <c r="HH137" s="169"/>
      <c r="HI137" s="169"/>
      <c r="HJ137" s="169"/>
      <c r="HK137" s="169"/>
      <c r="HL137" s="169"/>
      <c r="HM137" s="169"/>
      <c r="HN137" s="169"/>
      <c r="HO137" s="169"/>
      <c r="HP137" s="169"/>
      <c r="HQ137" s="169"/>
      <c r="HR137" s="169"/>
      <c r="HS137" s="169"/>
      <c r="HT137" s="169"/>
      <c r="HU137" s="169"/>
      <c r="HV137" s="169"/>
      <c r="HW137" s="169"/>
      <c r="HX137" s="169"/>
      <c r="HY137" s="169"/>
      <c r="HZ137" s="169"/>
      <c r="IA137" s="169"/>
      <c r="IB137" s="169"/>
      <c r="IC137" s="169"/>
      <c r="ID137" s="169"/>
      <c r="IE137" s="169"/>
      <c r="IF137" s="169"/>
      <c r="IG137" s="169"/>
      <c r="IH137" s="169"/>
      <c r="II137" s="169"/>
      <c r="IJ137" s="169"/>
      <c r="IK137" s="169"/>
      <c r="IL137" s="169"/>
      <c r="IM137" s="169"/>
      <c r="IN137" s="169"/>
      <c r="IO137" s="169"/>
      <c r="IP137" s="169"/>
      <c r="IQ137" s="169"/>
      <c r="IR137" s="169"/>
      <c r="IS137" s="169"/>
      <c r="IT137" s="169"/>
      <c r="IU137" s="169"/>
      <c r="IV137" s="169"/>
      <c r="IW137" s="169"/>
    </row>
    <row r="138" customFormat="false" ht="12.75" hidden="false" customHeight="false" outlineLevel="0" collapsed="false">
      <c r="A138" s="140"/>
      <c r="B138" s="177" t="s">
        <v>143</v>
      </c>
      <c r="C138" s="178" t="n">
        <v>43.618</v>
      </c>
      <c r="D138" s="179" t="n">
        <f aca="false">+D134*$C138</f>
        <v>0</v>
      </c>
      <c r="E138" s="179" t="n">
        <f aca="false">+E134*$C138</f>
        <v>0</v>
      </c>
      <c r="F138" s="179" t="n">
        <f aca="false">+F134*$C138</f>
        <v>0</v>
      </c>
      <c r="G138" s="179" t="n">
        <f aca="false">+G134*$C138</f>
        <v>0</v>
      </c>
      <c r="H138" s="179" t="n">
        <f aca="false">+H134*$C138</f>
        <v>0</v>
      </c>
      <c r="I138" s="179" t="n">
        <f aca="false">+I134*$C138</f>
        <v>0</v>
      </c>
      <c r="J138" s="179" t="n">
        <f aca="false">+J134*$C138</f>
        <v>0</v>
      </c>
      <c r="K138" s="179" t="n">
        <f aca="false">+K134*$C138</f>
        <v>0</v>
      </c>
      <c r="L138" s="179" t="n">
        <f aca="false">+L134*$C138</f>
        <v>0</v>
      </c>
      <c r="M138" s="179" t="n">
        <f aca="false">+M134*$C138</f>
        <v>0</v>
      </c>
      <c r="N138" s="179" t="n">
        <f aca="false">+N134*$C138</f>
        <v>0</v>
      </c>
      <c r="O138" s="179" t="n">
        <f aca="false">+O134*$C138</f>
        <v>0</v>
      </c>
      <c r="P138" s="179" t="n">
        <f aca="false">+P134*$C138</f>
        <v>0</v>
      </c>
      <c r="Q138" s="179" t="n">
        <f aca="false">+Q134*$C138</f>
        <v>0</v>
      </c>
      <c r="R138" s="179" t="n">
        <f aca="false">+R134*$C138</f>
        <v>0</v>
      </c>
      <c r="S138" s="179" t="n">
        <f aca="false">+S134*$C138</f>
        <v>0</v>
      </c>
      <c r="T138" s="179" t="n">
        <f aca="false">+T134*$C138</f>
        <v>6.5427</v>
      </c>
      <c r="U138" s="179" t="n">
        <f aca="false">+U134*$C138</f>
        <v>10.9045</v>
      </c>
      <c r="V138" s="179" t="n">
        <f aca="false">+V134*$C138</f>
        <v>10.9045</v>
      </c>
      <c r="W138" s="179" t="n">
        <f aca="false">+W134*$C138</f>
        <v>10.9045</v>
      </c>
      <c r="X138" s="179" t="n">
        <f aca="false">+X134*$C138</f>
        <v>17.4472</v>
      </c>
      <c r="Y138" s="179" t="n">
        <f aca="false">+Y134*$C138</f>
        <v>17.4472</v>
      </c>
      <c r="Z138" s="179" t="n">
        <f aca="false">+Z134*$C138</f>
        <v>17.4472</v>
      </c>
      <c r="AA138" s="179" t="n">
        <f aca="false">+AA134*$C138</f>
        <v>17.4472</v>
      </c>
      <c r="AB138" s="179" t="n">
        <f aca="false">+AB134*$C138</f>
        <v>17.4472</v>
      </c>
      <c r="AC138" s="179" t="n">
        <f aca="false">+AC134*$C138</f>
        <v>17.4472</v>
      </c>
      <c r="AD138" s="179" t="n">
        <f aca="false">+AD134*$C138</f>
        <v>17.4472</v>
      </c>
      <c r="AE138" s="179" t="n">
        <f aca="false">+AE134*$C138</f>
        <v>26.1708</v>
      </c>
      <c r="AF138" s="179" t="n">
        <f aca="false">+AF134*$C138</f>
        <v>26.1708</v>
      </c>
      <c r="AG138" s="156" t="n">
        <f aca="false">+AG134*$C138</f>
        <v>26.1708</v>
      </c>
      <c r="AH138" s="179" t="n">
        <f aca="false">+AH134*$C138</f>
        <v>34.8944</v>
      </c>
      <c r="AI138" s="179" t="n">
        <f aca="false">+AI134*$C138</f>
        <v>34.8944</v>
      </c>
      <c r="AJ138" s="179" t="n">
        <f aca="false">+AJ134*$C138</f>
        <v>43.618</v>
      </c>
      <c r="AK138" s="179" t="n">
        <f aca="false">+AK134*$C138</f>
        <v>43.618</v>
      </c>
      <c r="AL138" s="179" t="n">
        <f aca="false">+AL134*$C138</f>
        <v>43.618</v>
      </c>
      <c r="AM138" s="179" t="n">
        <f aca="false">+AM134*$C138</f>
        <v>43.618</v>
      </c>
      <c r="AN138" s="179" t="n">
        <f aca="false">+AN134*$C138</f>
        <v>43.618</v>
      </c>
      <c r="AO138" s="179" t="n">
        <f aca="false">+AO134*$C138</f>
        <v>43.618</v>
      </c>
      <c r="AP138" s="179" t="n">
        <f aca="false">+AP134*$C138</f>
        <v>43.618</v>
      </c>
      <c r="AQ138" s="179" t="n">
        <f aca="false">+AQ134*$C138</f>
        <v>43.618</v>
      </c>
      <c r="AR138" s="179" t="n">
        <f aca="false">+AR134*$C138</f>
        <v>43.618</v>
      </c>
      <c r="AS138" s="179" t="n">
        <f aca="false">+AS134*$C138</f>
        <v>43.618</v>
      </c>
      <c r="AT138" s="179" t="n">
        <f aca="false">+AT134*$C138</f>
        <v>43.618</v>
      </c>
      <c r="AU138" s="179" t="n">
        <f aca="false">+AU134*$C138</f>
        <v>43.618</v>
      </c>
      <c r="AV138" s="179" t="n">
        <f aca="false">+AV134*$C138</f>
        <v>43.618</v>
      </c>
      <c r="AW138" s="179" t="n">
        <f aca="false">+AW134*$C138</f>
        <v>43.618</v>
      </c>
      <c r="AX138" s="179" t="n">
        <f aca="false">+AX134*$C138</f>
        <v>43.618</v>
      </c>
      <c r="AY138" s="179" t="n">
        <f aca="false">+AY134*$C138</f>
        <v>43.618</v>
      </c>
      <c r="AZ138" s="179" t="n">
        <f aca="false">+AZ134*$C138</f>
        <v>43.618</v>
      </c>
      <c r="BA138" s="179" t="n">
        <f aca="false">+BA134*$C138</f>
        <v>43.618</v>
      </c>
      <c r="BB138" s="179" t="n">
        <f aca="false">+BB134*$C138</f>
        <v>43.618</v>
      </c>
      <c r="BC138" s="157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158"/>
      <c r="BN138" s="158"/>
      <c r="BO138" s="158"/>
      <c r="BP138" s="158"/>
      <c r="BQ138" s="158"/>
      <c r="BR138" s="158"/>
      <c r="BS138" s="158"/>
      <c r="BT138" s="158"/>
      <c r="BU138" s="158"/>
      <c r="BV138" s="158"/>
      <c r="BW138" s="158"/>
      <c r="BX138" s="158"/>
      <c r="BY138" s="158"/>
      <c r="BZ138" s="158"/>
      <c r="CA138" s="158"/>
      <c r="CB138" s="158"/>
      <c r="CC138" s="158"/>
      <c r="CD138" s="158"/>
      <c r="CE138" s="158"/>
      <c r="CF138" s="158"/>
      <c r="CG138" s="158"/>
      <c r="CH138" s="158"/>
      <c r="CI138" s="158"/>
      <c r="CJ138" s="158"/>
      <c r="CK138" s="158"/>
      <c r="CL138" s="153"/>
      <c r="CM138" s="153"/>
      <c r="CN138" s="153"/>
      <c r="CO138" s="153"/>
      <c r="CP138" s="153"/>
      <c r="CQ138" s="153"/>
      <c r="CR138" s="153"/>
      <c r="CS138" s="153"/>
      <c r="CT138" s="153"/>
      <c r="CU138" s="153"/>
      <c r="CV138" s="153"/>
      <c r="CW138" s="153"/>
      <c r="CX138" s="153"/>
      <c r="CY138" s="153"/>
      <c r="CZ138" s="153"/>
      <c r="DA138" s="153"/>
      <c r="DB138" s="153"/>
      <c r="DC138" s="153"/>
      <c r="DD138" s="153"/>
      <c r="DE138" s="153"/>
      <c r="DF138" s="153"/>
      <c r="DG138" s="153"/>
      <c r="DH138" s="153"/>
      <c r="DI138" s="153"/>
      <c r="DJ138" s="153"/>
      <c r="DK138" s="153"/>
      <c r="DL138" s="153"/>
      <c r="DM138" s="153"/>
      <c r="DN138" s="153"/>
      <c r="DO138" s="153"/>
      <c r="DP138" s="153"/>
      <c r="DQ138" s="153"/>
      <c r="DR138" s="153"/>
      <c r="DS138" s="153"/>
      <c r="DT138" s="153"/>
      <c r="DU138" s="153"/>
      <c r="DV138" s="153"/>
      <c r="DW138" s="153"/>
      <c r="DX138" s="153"/>
      <c r="DY138" s="153"/>
      <c r="DZ138" s="153"/>
      <c r="EA138" s="153"/>
      <c r="EB138" s="153"/>
      <c r="EC138" s="153"/>
      <c r="ED138" s="153"/>
      <c r="EE138" s="153"/>
      <c r="EF138" s="153"/>
      <c r="EG138" s="153"/>
      <c r="EH138" s="153"/>
      <c r="EI138" s="153"/>
      <c r="EJ138" s="153"/>
      <c r="EK138" s="153"/>
      <c r="EL138" s="153"/>
      <c r="EM138" s="153"/>
      <c r="EN138" s="153"/>
      <c r="EO138" s="153"/>
      <c r="EP138" s="153"/>
      <c r="EQ138" s="153"/>
      <c r="ER138" s="153"/>
      <c r="ES138" s="153"/>
      <c r="ET138" s="153"/>
      <c r="EU138" s="153"/>
      <c r="EV138" s="153"/>
      <c r="EW138" s="153"/>
      <c r="EX138" s="153"/>
      <c r="EY138" s="153"/>
      <c r="EZ138" s="153"/>
      <c r="FA138" s="153"/>
      <c r="FB138" s="153"/>
      <c r="FC138" s="153"/>
      <c r="FD138" s="153"/>
      <c r="FE138" s="153"/>
      <c r="FF138" s="153"/>
      <c r="FG138" s="153"/>
      <c r="FH138" s="153"/>
      <c r="FI138" s="153"/>
      <c r="FJ138" s="153"/>
      <c r="FK138" s="153"/>
      <c r="FL138" s="153"/>
      <c r="FM138" s="153"/>
      <c r="FN138" s="153"/>
      <c r="FO138" s="153"/>
      <c r="FP138" s="153"/>
      <c r="FQ138" s="153"/>
      <c r="FR138" s="153"/>
      <c r="FS138" s="153"/>
      <c r="FT138" s="153"/>
      <c r="FU138" s="153"/>
      <c r="FV138" s="153"/>
      <c r="FW138" s="153"/>
      <c r="FX138" s="153"/>
      <c r="FY138" s="153"/>
      <c r="FZ138" s="153"/>
      <c r="GA138" s="153"/>
      <c r="GB138" s="153"/>
      <c r="GC138" s="153"/>
      <c r="GD138" s="153"/>
      <c r="GE138" s="153"/>
      <c r="GF138" s="153"/>
      <c r="GG138" s="153"/>
      <c r="GH138" s="153"/>
      <c r="GI138" s="153"/>
      <c r="GJ138" s="153"/>
      <c r="GK138" s="153"/>
      <c r="GL138" s="153"/>
      <c r="GM138" s="153"/>
      <c r="GN138" s="153"/>
      <c r="GO138" s="153"/>
      <c r="GP138" s="153"/>
      <c r="GQ138" s="153"/>
      <c r="GR138" s="153"/>
      <c r="GS138" s="153"/>
      <c r="GT138" s="153"/>
      <c r="GU138" s="153"/>
      <c r="GV138" s="153"/>
      <c r="GW138" s="153"/>
      <c r="GX138" s="153"/>
      <c r="GY138" s="153"/>
      <c r="GZ138" s="153"/>
      <c r="HA138" s="153"/>
      <c r="HB138" s="153"/>
      <c r="HC138" s="153"/>
      <c r="HD138" s="153"/>
      <c r="HE138" s="153"/>
      <c r="HF138" s="153"/>
      <c r="HG138" s="153"/>
      <c r="HH138" s="153"/>
      <c r="HI138" s="153"/>
      <c r="HJ138" s="153"/>
      <c r="HK138" s="153"/>
      <c r="HL138" s="153"/>
      <c r="HM138" s="153"/>
      <c r="HN138" s="153"/>
      <c r="HO138" s="153"/>
      <c r="HP138" s="153"/>
      <c r="HQ138" s="153"/>
      <c r="HR138" s="153"/>
      <c r="HS138" s="153"/>
      <c r="HT138" s="153"/>
      <c r="HU138" s="153"/>
      <c r="HV138" s="153"/>
      <c r="HW138" s="153"/>
      <c r="HX138" s="153"/>
      <c r="HY138" s="153"/>
      <c r="HZ138" s="153"/>
      <c r="IA138" s="153"/>
      <c r="IB138" s="153"/>
      <c r="IC138" s="153"/>
      <c r="ID138" s="153"/>
      <c r="IE138" s="153"/>
      <c r="IF138" s="153"/>
      <c r="IG138" s="153"/>
      <c r="IH138" s="153"/>
      <c r="II138" s="153"/>
      <c r="IJ138" s="153"/>
      <c r="IK138" s="153"/>
      <c r="IL138" s="153"/>
      <c r="IM138" s="153"/>
      <c r="IN138" s="153"/>
      <c r="IO138" s="153"/>
      <c r="IP138" s="153"/>
      <c r="IQ138" s="153"/>
      <c r="IR138" s="153"/>
      <c r="IS138" s="153"/>
      <c r="IT138" s="153"/>
      <c r="IU138" s="153"/>
      <c r="IV138" s="153"/>
      <c r="IW138" s="153"/>
    </row>
    <row r="139" customFormat="false" ht="13.5" hidden="false" customHeight="false" outlineLevel="0" collapsed="false">
      <c r="A139" s="140"/>
      <c r="B139" s="180" t="s">
        <v>144</v>
      </c>
      <c r="C139" s="181" t="str">
        <f aca="false">+'Detail by Turbine'!B23</f>
        <v>Available</v>
      </c>
      <c r="D139" s="182" t="n">
        <f aca="false">+D136*$C138</f>
        <v>0</v>
      </c>
      <c r="E139" s="182" t="n">
        <f aca="false">+E136*$C138</f>
        <v>0</v>
      </c>
      <c r="F139" s="182" t="n">
        <f aca="false">+F136*$C138</f>
        <v>0</v>
      </c>
      <c r="G139" s="182" t="n">
        <f aca="false">+G136*$C138</f>
        <v>0</v>
      </c>
      <c r="H139" s="182" t="n">
        <f aca="false">+H136*$C138</f>
        <v>0</v>
      </c>
      <c r="I139" s="182" t="n">
        <f aca="false">+I136*$C138</f>
        <v>0</v>
      </c>
      <c r="J139" s="182" t="n">
        <f aca="false">+J136*$C138</f>
        <v>0</v>
      </c>
      <c r="K139" s="182" t="n">
        <f aca="false">+K136*$C138</f>
        <v>0</v>
      </c>
      <c r="L139" s="182" t="n">
        <f aca="false">+L136*$C138</f>
        <v>0</v>
      </c>
      <c r="M139" s="182" t="n">
        <f aca="false">+M136*$C138</f>
        <v>0</v>
      </c>
      <c r="N139" s="182" t="n">
        <f aca="false">+N136*$C138</f>
        <v>0</v>
      </c>
      <c r="O139" s="182" t="n">
        <f aca="false">+O136*$C138</f>
        <v>0</v>
      </c>
      <c r="P139" s="182" t="n">
        <f aca="false">+P136*$C138</f>
        <v>0</v>
      </c>
      <c r="Q139" s="182" t="n">
        <f aca="false">+Q136*$C138</f>
        <v>0</v>
      </c>
      <c r="R139" s="182" t="n">
        <f aca="false">+R136*$C138</f>
        <v>0</v>
      </c>
      <c r="S139" s="182" t="n">
        <f aca="false">+S136*$C138</f>
        <v>0</v>
      </c>
      <c r="T139" s="182" t="n">
        <f aca="false">+T136*$C138</f>
        <v>0</v>
      </c>
      <c r="U139" s="182" t="n">
        <f aca="false">+U136*$C138</f>
        <v>43.618</v>
      </c>
      <c r="V139" s="182" t="n">
        <f aca="false">+V136*$C138</f>
        <v>43.618</v>
      </c>
      <c r="W139" s="182" t="n">
        <f aca="false">+W136*$C138</f>
        <v>43.618</v>
      </c>
      <c r="X139" s="182" t="n">
        <f aca="false">+X136*$C138</f>
        <v>43.618</v>
      </c>
      <c r="Y139" s="182" t="n">
        <f aca="false">+Y136*$C138</f>
        <v>43.618</v>
      </c>
      <c r="Z139" s="182" t="n">
        <f aca="false">+Z136*$C138</f>
        <v>43.618</v>
      </c>
      <c r="AA139" s="182" t="n">
        <f aca="false">+AA136*$C138</f>
        <v>43.618</v>
      </c>
      <c r="AB139" s="182" t="n">
        <f aca="false">+AB136*$C138</f>
        <v>43.618</v>
      </c>
      <c r="AC139" s="182" t="n">
        <f aca="false">+AC136*$C138</f>
        <v>43.618</v>
      </c>
      <c r="AD139" s="182" t="n">
        <f aca="false">+AD136*$C138</f>
        <v>43.618</v>
      </c>
      <c r="AE139" s="182" t="n">
        <f aca="false">+AE136*$C138</f>
        <v>43.618</v>
      </c>
      <c r="AF139" s="182" t="n">
        <f aca="false">+AF136*$C138</f>
        <v>43.618</v>
      </c>
      <c r="AG139" s="162" t="n">
        <f aca="false">+AG136*$C138</f>
        <v>43.618</v>
      </c>
      <c r="AH139" s="182" t="n">
        <f aca="false">+AH136*$C138</f>
        <v>43.618</v>
      </c>
      <c r="AI139" s="182" t="n">
        <f aca="false">+AI136*$C138</f>
        <v>43.618</v>
      </c>
      <c r="AJ139" s="182" t="n">
        <f aca="false">+AJ136*$C138</f>
        <v>43.618</v>
      </c>
      <c r="AK139" s="182" t="n">
        <f aca="false">+AK136*$C138</f>
        <v>43.618</v>
      </c>
      <c r="AL139" s="182" t="n">
        <f aca="false">+AL136*$C138</f>
        <v>43.618</v>
      </c>
      <c r="AM139" s="182" t="n">
        <f aca="false">+AM136*$C138</f>
        <v>43.618</v>
      </c>
      <c r="AN139" s="182" t="n">
        <f aca="false">+AN136*$C138</f>
        <v>43.618</v>
      </c>
      <c r="AO139" s="182" t="n">
        <f aca="false">+AO136*$C138</f>
        <v>43.618</v>
      </c>
      <c r="AP139" s="182" t="n">
        <f aca="false">+AP136*$C138</f>
        <v>43.618</v>
      </c>
      <c r="AQ139" s="182" t="n">
        <f aca="false">+AQ136*$C138</f>
        <v>43.618</v>
      </c>
      <c r="AR139" s="182" t="n">
        <f aca="false">+AR136*$C138</f>
        <v>43.618</v>
      </c>
      <c r="AS139" s="182" t="n">
        <f aca="false">+AS136*$C138</f>
        <v>43.618</v>
      </c>
      <c r="AT139" s="182" t="n">
        <f aca="false">+AT136*$C138</f>
        <v>43.618</v>
      </c>
      <c r="AU139" s="182" t="n">
        <f aca="false">+AU136*$C138</f>
        <v>43.618</v>
      </c>
      <c r="AV139" s="182" t="n">
        <f aca="false">+AV136*$C138</f>
        <v>43.618</v>
      </c>
      <c r="AW139" s="182" t="n">
        <f aca="false">+AW136*$C138</f>
        <v>43.618</v>
      </c>
      <c r="AX139" s="182" t="n">
        <f aca="false">+AX136*$C138</f>
        <v>43.618</v>
      </c>
      <c r="AY139" s="182" t="n">
        <f aca="false">+AY136*$C138</f>
        <v>43.618</v>
      </c>
      <c r="AZ139" s="182" t="n">
        <f aca="false">+AZ136*$C138</f>
        <v>43.618</v>
      </c>
      <c r="BA139" s="182" t="n">
        <f aca="false">+BA136*$C138</f>
        <v>43.618</v>
      </c>
      <c r="BB139" s="182" t="n">
        <f aca="false">+BB136*$C138</f>
        <v>43.618</v>
      </c>
      <c r="BC139" s="163"/>
      <c r="BD139" s="164"/>
      <c r="BE139" s="164"/>
      <c r="BF139" s="164"/>
      <c r="BG139" s="164"/>
      <c r="BH139" s="164"/>
      <c r="BI139" s="164"/>
      <c r="BJ139" s="164"/>
      <c r="BK139" s="164"/>
      <c r="BL139" s="164"/>
      <c r="BM139" s="164"/>
      <c r="BN139" s="164"/>
      <c r="BO139" s="164"/>
      <c r="BP139" s="164"/>
      <c r="BQ139" s="164"/>
      <c r="BR139" s="164"/>
      <c r="BS139" s="164"/>
      <c r="BT139" s="164"/>
      <c r="BU139" s="164"/>
      <c r="BV139" s="164"/>
      <c r="BW139" s="164"/>
      <c r="BX139" s="164"/>
      <c r="BY139" s="164"/>
      <c r="BZ139" s="164"/>
      <c r="CA139" s="164"/>
      <c r="CB139" s="164"/>
      <c r="CC139" s="164"/>
      <c r="CD139" s="164"/>
      <c r="CE139" s="164"/>
      <c r="CF139" s="164"/>
      <c r="CG139" s="164"/>
      <c r="CH139" s="164"/>
      <c r="CI139" s="164"/>
      <c r="CJ139" s="164"/>
      <c r="CK139" s="164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59"/>
      <c r="EC139" s="159"/>
      <c r="ED139" s="159"/>
      <c r="EE139" s="159"/>
      <c r="EF139" s="159"/>
      <c r="EG139" s="159"/>
      <c r="EH139" s="159"/>
      <c r="EI139" s="159"/>
      <c r="EJ139" s="159"/>
      <c r="EK139" s="159"/>
      <c r="EL139" s="159"/>
      <c r="EM139" s="159"/>
      <c r="EN139" s="159"/>
      <c r="EO139" s="159"/>
      <c r="EP139" s="159"/>
      <c r="EQ139" s="159"/>
      <c r="ER139" s="159"/>
      <c r="ES139" s="159"/>
      <c r="ET139" s="159"/>
      <c r="EU139" s="159"/>
      <c r="EV139" s="159"/>
      <c r="EW139" s="159"/>
      <c r="EX139" s="159"/>
      <c r="EY139" s="159"/>
      <c r="EZ139" s="159"/>
      <c r="FA139" s="159"/>
      <c r="FB139" s="159"/>
      <c r="FC139" s="159"/>
      <c r="FD139" s="159"/>
      <c r="FE139" s="159"/>
      <c r="FF139" s="159"/>
      <c r="FG139" s="159"/>
      <c r="FH139" s="159"/>
      <c r="FI139" s="159"/>
      <c r="FJ139" s="159"/>
      <c r="FK139" s="159"/>
      <c r="FL139" s="159"/>
      <c r="FM139" s="159"/>
      <c r="FN139" s="159"/>
      <c r="FO139" s="159"/>
      <c r="FP139" s="159"/>
      <c r="FQ139" s="159"/>
      <c r="FR139" s="159"/>
      <c r="FS139" s="159"/>
      <c r="FT139" s="159"/>
      <c r="FU139" s="159"/>
      <c r="FV139" s="159"/>
      <c r="FW139" s="159"/>
      <c r="FX139" s="159"/>
      <c r="FY139" s="159"/>
      <c r="FZ139" s="159"/>
      <c r="GA139" s="159"/>
      <c r="GB139" s="159"/>
      <c r="GC139" s="159"/>
      <c r="GD139" s="159"/>
      <c r="GE139" s="159"/>
      <c r="GF139" s="159"/>
      <c r="GG139" s="159"/>
      <c r="GH139" s="159"/>
      <c r="GI139" s="159"/>
      <c r="GJ139" s="159"/>
      <c r="GK139" s="159"/>
      <c r="GL139" s="159"/>
      <c r="GM139" s="159"/>
      <c r="GN139" s="159"/>
      <c r="GO139" s="159"/>
      <c r="GP139" s="159"/>
      <c r="GQ139" s="159"/>
      <c r="GR139" s="159"/>
      <c r="GS139" s="159"/>
      <c r="GT139" s="159"/>
      <c r="GU139" s="159"/>
      <c r="GV139" s="159"/>
      <c r="GW139" s="159"/>
      <c r="GX139" s="159"/>
      <c r="GY139" s="159"/>
      <c r="GZ139" s="159"/>
      <c r="HA139" s="159"/>
      <c r="HB139" s="159"/>
      <c r="HC139" s="159"/>
      <c r="HD139" s="159"/>
      <c r="HE139" s="159"/>
      <c r="HF139" s="159"/>
      <c r="HG139" s="159"/>
      <c r="HH139" s="159"/>
      <c r="HI139" s="159"/>
      <c r="HJ139" s="159"/>
      <c r="HK139" s="159"/>
      <c r="HL139" s="159"/>
      <c r="HM139" s="159"/>
      <c r="HN139" s="159"/>
      <c r="HO139" s="159"/>
      <c r="HP139" s="159"/>
      <c r="HQ139" s="159"/>
      <c r="HR139" s="159"/>
      <c r="HS139" s="159"/>
      <c r="HT139" s="159"/>
      <c r="HU139" s="159"/>
      <c r="HV139" s="159"/>
      <c r="HW139" s="159"/>
      <c r="HX139" s="159"/>
      <c r="HY139" s="159"/>
      <c r="HZ139" s="159"/>
      <c r="IA139" s="159"/>
      <c r="IB139" s="159"/>
      <c r="IC139" s="159"/>
      <c r="ID139" s="159"/>
      <c r="IE139" s="159"/>
      <c r="IF139" s="159"/>
      <c r="IG139" s="159"/>
      <c r="IH139" s="159"/>
      <c r="II139" s="159"/>
      <c r="IJ139" s="159"/>
      <c r="IK139" s="159"/>
      <c r="IL139" s="159"/>
      <c r="IM139" s="159"/>
      <c r="IN139" s="159"/>
      <c r="IO139" s="159"/>
      <c r="IP139" s="159"/>
      <c r="IQ139" s="159"/>
      <c r="IR139" s="159"/>
      <c r="IS139" s="159"/>
      <c r="IT139" s="159"/>
      <c r="IU139" s="159"/>
      <c r="IV139" s="159"/>
      <c r="IW139" s="159"/>
    </row>
    <row r="140" customFormat="false" ht="15" hidden="false" customHeight="true" outlineLevel="0" collapsed="false">
      <c r="A140" s="140" t="n">
        <f aca="false">+A132+1</f>
        <v>18</v>
      </c>
      <c r="B140" s="170" t="str">
        <f aca="false">+'Detail by Turbine'!G24</f>
        <v>501D5A Simple Cycle</v>
      </c>
      <c r="C140" s="171" t="str">
        <f aca="false">+'Detail by Turbine'!S24</f>
        <v>Unassigned</v>
      </c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44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45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  <c r="CH140" s="146"/>
      <c r="CI140" s="146"/>
      <c r="CJ140" s="146"/>
      <c r="CK140" s="146"/>
      <c r="CL140" s="146"/>
      <c r="CM140" s="146"/>
      <c r="CN140" s="146"/>
      <c r="CO140" s="146"/>
      <c r="CP140" s="146"/>
      <c r="CQ140" s="146"/>
      <c r="CR140" s="146"/>
      <c r="CS140" s="146"/>
      <c r="CT140" s="146"/>
      <c r="CU140" s="146"/>
      <c r="CV140" s="146"/>
      <c r="CW140" s="146"/>
      <c r="CX140" s="146"/>
      <c r="CY140" s="146"/>
      <c r="CZ140" s="146"/>
      <c r="DA140" s="146"/>
      <c r="DB140" s="146"/>
      <c r="DC140" s="146"/>
      <c r="DD140" s="146"/>
      <c r="DE140" s="146"/>
      <c r="DF140" s="146"/>
      <c r="DG140" s="146"/>
      <c r="DH140" s="146"/>
      <c r="DI140" s="146"/>
      <c r="DJ140" s="146"/>
      <c r="DK140" s="146"/>
      <c r="DL140" s="146"/>
      <c r="DM140" s="146"/>
      <c r="DN140" s="146"/>
      <c r="DO140" s="146"/>
      <c r="DP140" s="146"/>
      <c r="DQ140" s="146"/>
      <c r="DR140" s="146"/>
      <c r="DS140" s="146"/>
      <c r="DT140" s="146"/>
      <c r="DU140" s="146"/>
      <c r="DV140" s="146"/>
      <c r="DW140" s="146"/>
      <c r="DX140" s="146"/>
      <c r="DY140" s="146"/>
      <c r="DZ140" s="146"/>
      <c r="EA140" s="146"/>
      <c r="EB140" s="146"/>
      <c r="EC140" s="146"/>
      <c r="ED140" s="146"/>
      <c r="EE140" s="146"/>
      <c r="EF140" s="146"/>
      <c r="EG140" s="146"/>
      <c r="EH140" s="146"/>
      <c r="EI140" s="146"/>
      <c r="EJ140" s="146"/>
      <c r="EK140" s="146"/>
      <c r="EL140" s="146"/>
      <c r="EM140" s="146"/>
      <c r="EN140" s="146"/>
      <c r="EO140" s="146"/>
      <c r="EP140" s="146"/>
      <c r="EQ140" s="146"/>
      <c r="ER140" s="146"/>
      <c r="ES140" s="146"/>
      <c r="ET140" s="146"/>
      <c r="EU140" s="146"/>
      <c r="EV140" s="146"/>
      <c r="EW140" s="146"/>
      <c r="EX140" s="146"/>
      <c r="EY140" s="146"/>
      <c r="EZ140" s="146"/>
      <c r="FA140" s="146"/>
      <c r="FB140" s="146"/>
      <c r="FC140" s="146"/>
      <c r="FD140" s="146"/>
      <c r="FE140" s="146"/>
      <c r="FF140" s="146"/>
      <c r="FG140" s="146"/>
      <c r="FH140" s="146"/>
      <c r="FI140" s="146"/>
      <c r="FJ140" s="146"/>
      <c r="FK140" s="146"/>
      <c r="FL140" s="146"/>
      <c r="FM140" s="146"/>
      <c r="FN140" s="146"/>
      <c r="FO140" s="146"/>
      <c r="FP140" s="146"/>
      <c r="FQ140" s="146"/>
      <c r="FR140" s="146"/>
      <c r="FS140" s="146"/>
      <c r="FT140" s="146"/>
      <c r="FU140" s="146"/>
      <c r="FV140" s="146"/>
      <c r="FW140" s="146"/>
      <c r="FX140" s="146"/>
      <c r="FY140" s="146"/>
      <c r="FZ140" s="146"/>
      <c r="GA140" s="146"/>
      <c r="GB140" s="146"/>
      <c r="GC140" s="146"/>
      <c r="GD140" s="146"/>
      <c r="GE140" s="146"/>
      <c r="GF140" s="146"/>
      <c r="GG140" s="146"/>
      <c r="GH140" s="146"/>
      <c r="GI140" s="146"/>
      <c r="GJ140" s="146"/>
      <c r="GK140" s="146"/>
      <c r="GL140" s="146"/>
      <c r="GM140" s="146"/>
      <c r="GN140" s="146"/>
      <c r="GO140" s="146"/>
      <c r="GP140" s="146"/>
      <c r="GQ140" s="146"/>
      <c r="GR140" s="146"/>
      <c r="GS140" s="146"/>
      <c r="GT140" s="146"/>
      <c r="GU140" s="146"/>
      <c r="GV140" s="146"/>
      <c r="GW140" s="146"/>
      <c r="GX140" s="146"/>
      <c r="GY140" s="146"/>
      <c r="GZ140" s="146"/>
      <c r="HA140" s="146"/>
      <c r="HB140" s="146"/>
      <c r="HC140" s="146"/>
      <c r="HD140" s="146"/>
      <c r="HE140" s="146"/>
      <c r="HF140" s="146"/>
      <c r="HG140" s="146"/>
      <c r="HH140" s="146"/>
      <c r="HI140" s="146"/>
      <c r="HJ140" s="146"/>
      <c r="HK140" s="146"/>
      <c r="HL140" s="146"/>
      <c r="HM140" s="146"/>
      <c r="HN140" s="146"/>
      <c r="HO140" s="146"/>
      <c r="HP140" s="146"/>
      <c r="HQ140" s="146"/>
      <c r="HR140" s="146"/>
      <c r="HS140" s="146"/>
      <c r="HT140" s="146"/>
      <c r="HU140" s="146"/>
      <c r="HV140" s="146"/>
      <c r="HW140" s="146"/>
      <c r="HX140" s="146"/>
      <c r="HY140" s="146"/>
      <c r="HZ140" s="146"/>
      <c r="IA140" s="146"/>
      <c r="IB140" s="146"/>
      <c r="IC140" s="146"/>
      <c r="ID140" s="146"/>
      <c r="IE140" s="146"/>
      <c r="IF140" s="146"/>
      <c r="IG140" s="146"/>
      <c r="IH140" s="146"/>
      <c r="II140" s="146"/>
      <c r="IJ140" s="146"/>
      <c r="IK140" s="146"/>
      <c r="IL140" s="146"/>
      <c r="IM140" s="146"/>
      <c r="IN140" s="146"/>
      <c r="IO140" s="146"/>
      <c r="IP140" s="146"/>
      <c r="IQ140" s="146"/>
      <c r="IR140" s="146"/>
      <c r="IS140" s="146"/>
      <c r="IT140" s="146"/>
      <c r="IU140" s="146"/>
      <c r="IV140" s="146"/>
      <c r="IW140" s="146"/>
    </row>
    <row r="141" customFormat="false" ht="12.75" hidden="false" customHeight="false" outlineLevel="0" collapsed="false">
      <c r="A141" s="140"/>
      <c r="B141" s="173" t="s">
        <v>139</v>
      </c>
      <c r="C141" s="171"/>
      <c r="D141" s="174" t="n">
        <v>0</v>
      </c>
      <c r="E141" s="174" t="n">
        <v>0</v>
      </c>
      <c r="F141" s="174" t="n">
        <v>0</v>
      </c>
      <c r="G141" s="174" t="n">
        <v>0</v>
      </c>
      <c r="H141" s="174" t="n">
        <v>0.15</v>
      </c>
      <c r="I141" s="174" t="n">
        <v>0.1</v>
      </c>
      <c r="J141" s="174" t="n">
        <v>0.1</v>
      </c>
      <c r="K141" s="174" t="n">
        <v>0.1</v>
      </c>
      <c r="L141" s="174" t="n">
        <v>0.075</v>
      </c>
      <c r="M141" s="174" t="n">
        <v>0.075</v>
      </c>
      <c r="N141" s="174" t="n">
        <v>0.05</v>
      </c>
      <c r="O141" s="174" t="n">
        <v>0.05</v>
      </c>
      <c r="P141" s="174" t="n">
        <v>0.05</v>
      </c>
      <c r="Q141" s="174" t="n">
        <v>0.025</v>
      </c>
      <c r="R141" s="174" t="n">
        <v>0.025</v>
      </c>
      <c r="S141" s="174" t="n">
        <v>0.025</v>
      </c>
      <c r="T141" s="174" t="n">
        <v>0.025</v>
      </c>
      <c r="U141" s="174" t="n">
        <v>0.025</v>
      </c>
      <c r="V141" s="174" t="n">
        <v>0.025</v>
      </c>
      <c r="W141" s="174" t="n">
        <v>0</v>
      </c>
      <c r="X141" s="174" t="n">
        <v>0.05</v>
      </c>
      <c r="Y141" s="174" t="n">
        <v>0</v>
      </c>
      <c r="Z141" s="174" t="n">
        <v>0.05</v>
      </c>
      <c r="AA141" s="174" t="n">
        <v>0</v>
      </c>
      <c r="AB141" s="174" t="n">
        <v>0</v>
      </c>
      <c r="AC141" s="174" t="n">
        <v>0</v>
      </c>
      <c r="AD141" s="174" t="n">
        <v>0</v>
      </c>
      <c r="AE141" s="174" t="n">
        <v>0</v>
      </c>
      <c r="AF141" s="174" t="n">
        <v>0</v>
      </c>
      <c r="AG141" s="149" t="n">
        <v>0</v>
      </c>
      <c r="AH141" s="174" t="n">
        <v>0</v>
      </c>
      <c r="AI141" s="174" t="n">
        <v>0</v>
      </c>
      <c r="AJ141" s="174" t="n">
        <v>0</v>
      </c>
      <c r="AK141" s="174" t="n">
        <v>0</v>
      </c>
      <c r="AL141" s="174" t="n">
        <v>0</v>
      </c>
      <c r="AM141" s="174" t="n">
        <v>0</v>
      </c>
      <c r="AN141" s="174" t="n">
        <v>0</v>
      </c>
      <c r="AO141" s="174" t="n">
        <v>0</v>
      </c>
      <c r="AP141" s="174" t="n">
        <v>0</v>
      </c>
      <c r="AQ141" s="174" t="n">
        <v>0</v>
      </c>
      <c r="AR141" s="174" t="n">
        <v>0</v>
      </c>
      <c r="AS141" s="174" t="n">
        <v>0</v>
      </c>
      <c r="AT141" s="174" t="n">
        <v>0</v>
      </c>
      <c r="AU141" s="174" t="n">
        <v>0</v>
      </c>
      <c r="AV141" s="174" t="n">
        <v>0</v>
      </c>
      <c r="AW141" s="174" t="n">
        <v>0</v>
      </c>
      <c r="AX141" s="174" t="n">
        <v>0</v>
      </c>
      <c r="AY141" s="174" t="n">
        <v>0</v>
      </c>
      <c r="AZ141" s="174" t="n">
        <v>0</v>
      </c>
      <c r="BA141" s="174" t="n">
        <v>0</v>
      </c>
      <c r="BB141" s="174" t="n">
        <v>0</v>
      </c>
      <c r="BC141" s="150" t="n">
        <f aca="false">SUM(D141:BB141)</f>
        <v>1</v>
      </c>
      <c r="BD141" s="147"/>
      <c r="BE141" s="151"/>
      <c r="BF141" s="151"/>
      <c r="BG141" s="151"/>
      <c r="BH141" s="151"/>
      <c r="BI141" s="151"/>
      <c r="BJ141" s="151"/>
      <c r="BK141" s="151"/>
      <c r="BL141" s="151"/>
      <c r="BM141" s="151"/>
      <c r="BN141" s="151"/>
      <c r="BO141" s="151"/>
      <c r="BP141" s="151"/>
      <c r="BQ141" s="151"/>
      <c r="BR141" s="151"/>
      <c r="BS141" s="151"/>
      <c r="BT141" s="151"/>
      <c r="BU141" s="151"/>
      <c r="BV141" s="151"/>
      <c r="BW141" s="151"/>
      <c r="BX141" s="151"/>
      <c r="BY141" s="151"/>
      <c r="BZ141" s="151"/>
      <c r="CA141" s="151"/>
      <c r="CB141" s="151"/>
      <c r="CC141" s="151"/>
      <c r="CD141" s="151"/>
      <c r="CE141" s="151"/>
      <c r="CF141" s="151"/>
      <c r="CG141" s="151"/>
      <c r="CH141" s="151"/>
      <c r="CI141" s="151"/>
      <c r="CJ141" s="151"/>
      <c r="CK141" s="151"/>
      <c r="CL141" s="151"/>
      <c r="CM141" s="151"/>
      <c r="CN141" s="151"/>
      <c r="CO141" s="151"/>
      <c r="CP141" s="151"/>
      <c r="CQ141" s="151"/>
      <c r="CR141" s="151"/>
      <c r="CS141" s="151"/>
      <c r="CT141" s="151"/>
      <c r="CU141" s="151"/>
      <c r="CV141" s="151"/>
      <c r="CW141" s="151"/>
      <c r="CX141" s="151"/>
      <c r="CY141" s="151"/>
      <c r="CZ141" s="151"/>
      <c r="DA141" s="151"/>
      <c r="DB141" s="151"/>
      <c r="DC141" s="151"/>
      <c r="DD141" s="151"/>
      <c r="DE141" s="151"/>
      <c r="DF141" s="151"/>
      <c r="DG141" s="151"/>
      <c r="DH141" s="151"/>
      <c r="DI141" s="151"/>
      <c r="DJ141" s="151"/>
      <c r="DK141" s="151"/>
      <c r="DL141" s="151"/>
      <c r="DM141" s="151"/>
      <c r="DN141" s="151"/>
      <c r="DO141" s="151"/>
      <c r="DP141" s="151"/>
      <c r="DQ141" s="151"/>
      <c r="DR141" s="151"/>
      <c r="DS141" s="151"/>
      <c r="DT141" s="151"/>
      <c r="DU141" s="151"/>
      <c r="DV141" s="151"/>
      <c r="DW141" s="151"/>
      <c r="DX141" s="151"/>
      <c r="DY141" s="151"/>
      <c r="DZ141" s="151"/>
      <c r="EA141" s="151"/>
      <c r="EB141" s="151"/>
      <c r="EC141" s="151"/>
      <c r="ED141" s="151"/>
      <c r="EE141" s="151"/>
      <c r="EF141" s="151"/>
      <c r="EG141" s="151"/>
      <c r="EH141" s="151"/>
      <c r="EI141" s="151"/>
      <c r="EJ141" s="151"/>
      <c r="EK141" s="151"/>
      <c r="EL141" s="151"/>
      <c r="EM141" s="151"/>
      <c r="EN141" s="151"/>
      <c r="EO141" s="151"/>
      <c r="EP141" s="151"/>
      <c r="EQ141" s="151"/>
      <c r="ER141" s="151"/>
      <c r="ES141" s="151"/>
      <c r="ET141" s="151"/>
      <c r="EU141" s="151"/>
      <c r="EV141" s="151"/>
      <c r="EW141" s="151"/>
      <c r="EX141" s="151"/>
      <c r="EY141" s="151"/>
      <c r="EZ141" s="151"/>
      <c r="FA141" s="151"/>
      <c r="FB141" s="151"/>
      <c r="FC141" s="151"/>
      <c r="FD141" s="151"/>
      <c r="FE141" s="151"/>
      <c r="FF141" s="151"/>
      <c r="FG141" s="151"/>
      <c r="FH141" s="151"/>
      <c r="FI141" s="151"/>
      <c r="FJ141" s="151"/>
      <c r="FK141" s="151"/>
      <c r="FL141" s="151"/>
      <c r="FM141" s="151"/>
      <c r="FN141" s="151"/>
      <c r="FO141" s="151"/>
      <c r="FP141" s="151"/>
      <c r="FQ141" s="151"/>
      <c r="FR141" s="151"/>
      <c r="FS141" s="151"/>
      <c r="FT141" s="151"/>
      <c r="FU141" s="151"/>
      <c r="FV141" s="151"/>
      <c r="FW141" s="151"/>
      <c r="FX141" s="151"/>
      <c r="FY141" s="151"/>
      <c r="FZ141" s="151"/>
      <c r="GA141" s="151"/>
      <c r="GB141" s="151"/>
      <c r="GC141" s="151"/>
      <c r="GD141" s="151"/>
      <c r="GE141" s="151"/>
      <c r="GF141" s="151"/>
      <c r="GG141" s="151"/>
      <c r="GH141" s="151"/>
      <c r="GI141" s="151"/>
      <c r="GJ141" s="151"/>
      <c r="GK141" s="151"/>
      <c r="GL141" s="151"/>
      <c r="GM141" s="151"/>
      <c r="GN141" s="151"/>
      <c r="GO141" s="151"/>
      <c r="GP141" s="151"/>
      <c r="GQ141" s="151"/>
      <c r="GR141" s="151"/>
      <c r="GS141" s="151"/>
      <c r="GT141" s="151"/>
      <c r="GU141" s="151"/>
      <c r="GV141" s="151"/>
      <c r="GW141" s="151"/>
      <c r="GX141" s="151"/>
      <c r="GY141" s="151"/>
      <c r="GZ141" s="151"/>
      <c r="HA141" s="151"/>
      <c r="HB141" s="151"/>
      <c r="HC141" s="151"/>
      <c r="HD141" s="151"/>
      <c r="HE141" s="151"/>
      <c r="HF141" s="151"/>
      <c r="HG141" s="151"/>
      <c r="HH141" s="151"/>
      <c r="HI141" s="151"/>
      <c r="HJ141" s="151"/>
      <c r="HK141" s="151"/>
      <c r="HL141" s="151"/>
      <c r="HM141" s="151"/>
      <c r="HN141" s="151"/>
      <c r="HO141" s="151"/>
      <c r="HP141" s="151"/>
      <c r="HQ141" s="151"/>
      <c r="HR141" s="151"/>
      <c r="HS141" s="151"/>
      <c r="HT141" s="151"/>
      <c r="HU141" s="151"/>
      <c r="HV141" s="151"/>
      <c r="HW141" s="151"/>
      <c r="HX141" s="151"/>
      <c r="HY141" s="151"/>
      <c r="HZ141" s="151"/>
      <c r="IA141" s="151"/>
      <c r="IB141" s="151"/>
      <c r="IC141" s="151"/>
      <c r="ID141" s="151"/>
      <c r="IE141" s="151"/>
      <c r="IF141" s="151"/>
      <c r="IG141" s="151"/>
      <c r="IH141" s="151"/>
      <c r="II141" s="151"/>
      <c r="IJ141" s="151"/>
      <c r="IK141" s="151"/>
      <c r="IL141" s="151"/>
      <c r="IM141" s="151"/>
      <c r="IN141" s="151"/>
      <c r="IO141" s="151"/>
      <c r="IP141" s="151"/>
      <c r="IQ141" s="151"/>
      <c r="IR141" s="151"/>
      <c r="IS141" s="151"/>
      <c r="IT141" s="151"/>
      <c r="IU141" s="151"/>
      <c r="IV141" s="151"/>
      <c r="IW141" s="151"/>
    </row>
    <row r="142" customFormat="false" ht="12.75" hidden="false" customHeight="false" outlineLevel="0" collapsed="false">
      <c r="A142" s="140"/>
      <c r="B142" s="173" t="s">
        <v>140</v>
      </c>
      <c r="C142" s="171"/>
      <c r="D142" s="174" t="n">
        <f aca="false">D141</f>
        <v>0</v>
      </c>
      <c r="E142" s="174" t="n">
        <f aca="false">+D142+E141</f>
        <v>0</v>
      </c>
      <c r="F142" s="174" t="n">
        <f aca="false">+E142+F141</f>
        <v>0</v>
      </c>
      <c r="G142" s="174" t="n">
        <f aca="false">+F142+G141</f>
        <v>0</v>
      </c>
      <c r="H142" s="174" t="n">
        <f aca="false">+G142+H141</f>
        <v>0.15</v>
      </c>
      <c r="I142" s="174" t="n">
        <f aca="false">+H142+I141</f>
        <v>0.25</v>
      </c>
      <c r="J142" s="174" t="n">
        <f aca="false">+I142+J141</f>
        <v>0.35</v>
      </c>
      <c r="K142" s="174" t="n">
        <f aca="false">+J142+K141</f>
        <v>0.45</v>
      </c>
      <c r="L142" s="174" t="n">
        <f aca="false">+K142+L141</f>
        <v>0.525</v>
      </c>
      <c r="M142" s="174" t="n">
        <f aca="false">+L142+M141</f>
        <v>0.6</v>
      </c>
      <c r="N142" s="174" t="n">
        <f aca="false">+M142+N141</f>
        <v>0.65</v>
      </c>
      <c r="O142" s="174" t="n">
        <f aca="false">+N142+O141</f>
        <v>0.7</v>
      </c>
      <c r="P142" s="174" t="n">
        <f aca="false">+O142+P141</f>
        <v>0.75</v>
      </c>
      <c r="Q142" s="174" t="n">
        <f aca="false">+P142+Q141</f>
        <v>0.775</v>
      </c>
      <c r="R142" s="174" t="n">
        <f aca="false">+Q142+R141</f>
        <v>0.8</v>
      </c>
      <c r="S142" s="174" t="n">
        <f aca="false">+R142+S141</f>
        <v>0.825</v>
      </c>
      <c r="T142" s="174" t="n">
        <f aca="false">+S142+T141</f>
        <v>0.85</v>
      </c>
      <c r="U142" s="174" t="n">
        <f aca="false">+T142+U141</f>
        <v>0.875</v>
      </c>
      <c r="V142" s="174" t="n">
        <f aca="false">+U142+V141</f>
        <v>0.9</v>
      </c>
      <c r="W142" s="174" t="n">
        <f aca="false">+V142+W141</f>
        <v>0.9</v>
      </c>
      <c r="X142" s="174" t="n">
        <f aca="false">+W142+X141</f>
        <v>0.95</v>
      </c>
      <c r="Y142" s="174" t="n">
        <f aca="false">+X142+Y141</f>
        <v>0.95</v>
      </c>
      <c r="Z142" s="174" t="n">
        <f aca="false">+Y142+Z141</f>
        <v>1</v>
      </c>
      <c r="AA142" s="174" t="n">
        <f aca="false">+Z142+AA141</f>
        <v>1</v>
      </c>
      <c r="AB142" s="174" t="n">
        <f aca="false">+AA142+AB141</f>
        <v>1</v>
      </c>
      <c r="AC142" s="174" t="n">
        <f aca="false">+AB142+AC141</f>
        <v>1</v>
      </c>
      <c r="AD142" s="174" t="n">
        <f aca="false">+AC142+AD141</f>
        <v>1</v>
      </c>
      <c r="AE142" s="174" t="n">
        <f aca="false">+AD142+AE141</f>
        <v>1</v>
      </c>
      <c r="AF142" s="174" t="n">
        <f aca="false">+AE142+AF141</f>
        <v>1</v>
      </c>
      <c r="AG142" s="149" t="n">
        <f aca="false">+AF142+AG141</f>
        <v>1</v>
      </c>
      <c r="AH142" s="174" t="n">
        <f aca="false">+AG142+AH141</f>
        <v>1</v>
      </c>
      <c r="AI142" s="174" t="n">
        <f aca="false">+AH142+AI141</f>
        <v>1</v>
      </c>
      <c r="AJ142" s="174" t="n">
        <f aca="false">+AI142+AJ141</f>
        <v>1</v>
      </c>
      <c r="AK142" s="174" t="n">
        <f aca="false">+AJ142+AK141</f>
        <v>1</v>
      </c>
      <c r="AL142" s="174" t="n">
        <f aca="false">+AK142+AL141</f>
        <v>1</v>
      </c>
      <c r="AM142" s="174" t="n">
        <f aca="false">+AL142+AM141</f>
        <v>1</v>
      </c>
      <c r="AN142" s="174" t="n">
        <f aca="false">+AM142+AN141</f>
        <v>1</v>
      </c>
      <c r="AO142" s="174" t="n">
        <f aca="false">+AN142+AO141</f>
        <v>1</v>
      </c>
      <c r="AP142" s="174" t="n">
        <f aca="false">+AO142+AP141</f>
        <v>1</v>
      </c>
      <c r="AQ142" s="174" t="n">
        <f aca="false">+AP142+AQ141</f>
        <v>1</v>
      </c>
      <c r="AR142" s="174" t="n">
        <f aca="false">+AQ142+AR141</f>
        <v>1</v>
      </c>
      <c r="AS142" s="174" t="n">
        <f aca="false">+AR142+AS141</f>
        <v>1</v>
      </c>
      <c r="AT142" s="174" t="n">
        <f aca="false">+AS142+AT141</f>
        <v>1</v>
      </c>
      <c r="AU142" s="174" t="n">
        <f aca="false">+AT142+AU141</f>
        <v>1</v>
      </c>
      <c r="AV142" s="174" t="n">
        <f aca="false">+AU142+AV141</f>
        <v>1</v>
      </c>
      <c r="AW142" s="174" t="n">
        <f aca="false">+AV142+AW141</f>
        <v>1</v>
      </c>
      <c r="AX142" s="174" t="n">
        <f aca="false">+AW142+AX141</f>
        <v>1</v>
      </c>
      <c r="AY142" s="174" t="n">
        <f aca="false">+AX142+AY141</f>
        <v>1</v>
      </c>
      <c r="AZ142" s="174" t="n">
        <f aca="false">+AY142+AZ141</f>
        <v>1</v>
      </c>
      <c r="BA142" s="174" t="n">
        <f aca="false">+AZ142+BA141</f>
        <v>1</v>
      </c>
      <c r="BB142" s="174" t="n">
        <f aca="false">+BA142+BB141</f>
        <v>1</v>
      </c>
      <c r="BC142" s="150"/>
      <c r="BD142" s="147"/>
      <c r="BE142" s="151"/>
      <c r="BF142" s="151"/>
      <c r="BG142" s="151"/>
      <c r="BH142" s="151"/>
      <c r="BI142" s="151"/>
      <c r="BJ142" s="151"/>
      <c r="BK142" s="151"/>
      <c r="BL142" s="151"/>
      <c r="BM142" s="151"/>
      <c r="BN142" s="151"/>
      <c r="BO142" s="151"/>
      <c r="BP142" s="151"/>
      <c r="BQ142" s="151"/>
      <c r="BR142" s="151"/>
      <c r="BS142" s="151"/>
      <c r="BT142" s="151"/>
      <c r="BU142" s="151"/>
      <c r="BV142" s="151"/>
      <c r="BW142" s="151"/>
      <c r="BX142" s="151"/>
      <c r="BY142" s="151"/>
      <c r="BZ142" s="151"/>
      <c r="CA142" s="151"/>
      <c r="CB142" s="151"/>
      <c r="CC142" s="151"/>
      <c r="CD142" s="151"/>
      <c r="CE142" s="151"/>
      <c r="CF142" s="151"/>
      <c r="CG142" s="151"/>
      <c r="CH142" s="151"/>
      <c r="CI142" s="151"/>
      <c r="CJ142" s="151"/>
      <c r="CK142" s="151"/>
      <c r="CL142" s="151"/>
      <c r="CM142" s="151"/>
      <c r="CN142" s="151"/>
      <c r="CO142" s="151"/>
      <c r="CP142" s="151"/>
      <c r="CQ142" s="151"/>
      <c r="CR142" s="151"/>
      <c r="CS142" s="151"/>
      <c r="CT142" s="151"/>
      <c r="CU142" s="151"/>
      <c r="CV142" s="151"/>
      <c r="CW142" s="151"/>
      <c r="CX142" s="151"/>
      <c r="CY142" s="151"/>
      <c r="CZ142" s="151"/>
      <c r="DA142" s="151"/>
      <c r="DB142" s="151"/>
      <c r="DC142" s="151"/>
      <c r="DD142" s="151"/>
      <c r="DE142" s="151"/>
      <c r="DF142" s="151"/>
      <c r="DG142" s="151"/>
      <c r="DH142" s="151"/>
      <c r="DI142" s="151"/>
      <c r="DJ142" s="151"/>
      <c r="DK142" s="151"/>
      <c r="DL142" s="151"/>
      <c r="DM142" s="151"/>
      <c r="DN142" s="151"/>
      <c r="DO142" s="151"/>
      <c r="DP142" s="151"/>
      <c r="DQ142" s="151"/>
      <c r="DR142" s="151"/>
      <c r="DS142" s="151"/>
      <c r="DT142" s="151"/>
      <c r="DU142" s="151"/>
      <c r="DV142" s="151"/>
      <c r="DW142" s="151"/>
      <c r="DX142" s="151"/>
      <c r="DY142" s="151"/>
      <c r="DZ142" s="151"/>
      <c r="EA142" s="151"/>
      <c r="EB142" s="151"/>
      <c r="EC142" s="151"/>
      <c r="ED142" s="151"/>
      <c r="EE142" s="151"/>
      <c r="EF142" s="151"/>
      <c r="EG142" s="151"/>
      <c r="EH142" s="151"/>
      <c r="EI142" s="151"/>
      <c r="EJ142" s="151"/>
      <c r="EK142" s="151"/>
      <c r="EL142" s="151"/>
      <c r="EM142" s="151"/>
      <c r="EN142" s="151"/>
      <c r="EO142" s="151"/>
      <c r="EP142" s="151"/>
      <c r="EQ142" s="151"/>
      <c r="ER142" s="151"/>
      <c r="ES142" s="151"/>
      <c r="ET142" s="151"/>
      <c r="EU142" s="151"/>
      <c r="EV142" s="151"/>
      <c r="EW142" s="151"/>
      <c r="EX142" s="151"/>
      <c r="EY142" s="151"/>
      <c r="EZ142" s="151"/>
      <c r="FA142" s="151"/>
      <c r="FB142" s="151"/>
      <c r="FC142" s="151"/>
      <c r="FD142" s="151"/>
      <c r="FE142" s="151"/>
      <c r="FF142" s="151"/>
      <c r="FG142" s="151"/>
      <c r="FH142" s="151"/>
      <c r="FI142" s="151"/>
      <c r="FJ142" s="151"/>
      <c r="FK142" s="151"/>
      <c r="FL142" s="151"/>
      <c r="FM142" s="151"/>
      <c r="FN142" s="151"/>
      <c r="FO142" s="151"/>
      <c r="FP142" s="151"/>
      <c r="FQ142" s="151"/>
      <c r="FR142" s="151"/>
      <c r="FS142" s="151"/>
      <c r="FT142" s="151"/>
      <c r="FU142" s="151"/>
      <c r="FV142" s="151"/>
      <c r="FW142" s="151"/>
      <c r="FX142" s="151"/>
      <c r="FY142" s="151"/>
      <c r="FZ142" s="151"/>
      <c r="GA142" s="151"/>
      <c r="GB142" s="151"/>
      <c r="GC142" s="151"/>
      <c r="GD142" s="151"/>
      <c r="GE142" s="151"/>
      <c r="GF142" s="151"/>
      <c r="GG142" s="151"/>
      <c r="GH142" s="151"/>
      <c r="GI142" s="151"/>
      <c r="GJ142" s="151"/>
      <c r="GK142" s="151"/>
      <c r="GL142" s="151"/>
      <c r="GM142" s="151"/>
      <c r="GN142" s="151"/>
      <c r="GO142" s="151"/>
      <c r="GP142" s="151"/>
      <c r="GQ142" s="151"/>
      <c r="GR142" s="151"/>
      <c r="GS142" s="151"/>
      <c r="GT142" s="151"/>
      <c r="GU142" s="151"/>
      <c r="GV142" s="151"/>
      <c r="GW142" s="151"/>
      <c r="GX142" s="151"/>
      <c r="GY142" s="151"/>
      <c r="GZ142" s="151"/>
      <c r="HA142" s="151"/>
      <c r="HB142" s="151"/>
      <c r="HC142" s="151"/>
      <c r="HD142" s="151"/>
      <c r="HE142" s="151"/>
      <c r="HF142" s="151"/>
      <c r="HG142" s="151"/>
      <c r="HH142" s="151"/>
      <c r="HI142" s="151"/>
      <c r="HJ142" s="151"/>
      <c r="HK142" s="151"/>
      <c r="HL142" s="151"/>
      <c r="HM142" s="151"/>
      <c r="HN142" s="151"/>
      <c r="HO142" s="151"/>
      <c r="HP142" s="151"/>
      <c r="HQ142" s="151"/>
      <c r="HR142" s="151"/>
      <c r="HS142" s="151"/>
      <c r="HT142" s="151"/>
      <c r="HU142" s="151"/>
      <c r="HV142" s="151"/>
      <c r="HW142" s="151"/>
      <c r="HX142" s="151"/>
      <c r="HY142" s="151"/>
      <c r="HZ142" s="151"/>
      <c r="IA142" s="151"/>
      <c r="IB142" s="151"/>
      <c r="IC142" s="151"/>
      <c r="ID142" s="151"/>
      <c r="IE142" s="151"/>
      <c r="IF142" s="151"/>
      <c r="IG142" s="151"/>
      <c r="IH142" s="151"/>
      <c r="II142" s="151"/>
      <c r="IJ142" s="151"/>
      <c r="IK142" s="151"/>
      <c r="IL142" s="151"/>
      <c r="IM142" s="151"/>
      <c r="IN142" s="151"/>
      <c r="IO142" s="151"/>
      <c r="IP142" s="151"/>
      <c r="IQ142" s="151"/>
      <c r="IR142" s="151"/>
      <c r="IS142" s="151"/>
      <c r="IT142" s="151"/>
      <c r="IU142" s="151"/>
      <c r="IV142" s="151"/>
      <c r="IW142" s="151"/>
    </row>
    <row r="143" customFormat="false" ht="12.75" hidden="false" customHeight="false" outlineLevel="0" collapsed="false">
      <c r="A143" s="140"/>
      <c r="B143" s="173" t="s">
        <v>141</v>
      </c>
      <c r="C143" s="171"/>
      <c r="D143" s="174" t="n">
        <v>0.05</v>
      </c>
      <c r="E143" s="174" t="n">
        <v>0</v>
      </c>
      <c r="F143" s="174" t="n">
        <v>0.1</v>
      </c>
      <c r="G143" s="174" t="n">
        <v>0</v>
      </c>
      <c r="H143" s="174" t="n">
        <v>0</v>
      </c>
      <c r="I143" s="174" t="n">
        <v>0</v>
      </c>
      <c r="J143" s="174" t="n">
        <v>0</v>
      </c>
      <c r="K143" s="174" t="n">
        <v>0.05</v>
      </c>
      <c r="L143" s="174" t="n">
        <v>0</v>
      </c>
      <c r="M143" s="174" t="n">
        <v>0</v>
      </c>
      <c r="N143" s="174" t="n">
        <v>0.05</v>
      </c>
      <c r="O143" s="174" t="n">
        <v>0</v>
      </c>
      <c r="P143" s="174" t="n">
        <v>0</v>
      </c>
      <c r="Q143" s="174" t="n">
        <v>0.1</v>
      </c>
      <c r="R143" s="174" t="n">
        <v>0</v>
      </c>
      <c r="S143" s="174" t="n">
        <v>0</v>
      </c>
      <c r="T143" s="174" t="n">
        <v>0</v>
      </c>
      <c r="U143" s="174" t="n">
        <v>0</v>
      </c>
      <c r="V143" s="174" t="n">
        <v>0</v>
      </c>
      <c r="W143" s="174" t="n">
        <v>0</v>
      </c>
      <c r="X143" s="174" t="n">
        <v>0.65</v>
      </c>
      <c r="Y143" s="174" t="n">
        <v>0</v>
      </c>
      <c r="Z143" s="174" t="n">
        <v>0</v>
      </c>
      <c r="AA143" s="174" t="n">
        <v>0</v>
      </c>
      <c r="AB143" s="174" t="n">
        <v>0</v>
      </c>
      <c r="AC143" s="174" t="n">
        <v>0</v>
      </c>
      <c r="AD143" s="174" t="n">
        <v>0</v>
      </c>
      <c r="AE143" s="174" t="n">
        <v>0</v>
      </c>
      <c r="AF143" s="174" t="n">
        <v>0</v>
      </c>
      <c r="AG143" s="149" t="n">
        <v>0</v>
      </c>
      <c r="AH143" s="174" t="n">
        <v>0</v>
      </c>
      <c r="AI143" s="174" t="n">
        <v>0</v>
      </c>
      <c r="AJ143" s="174" t="n">
        <v>0</v>
      </c>
      <c r="AK143" s="174" t="n">
        <v>0</v>
      </c>
      <c r="AL143" s="174" t="n">
        <v>0</v>
      </c>
      <c r="AM143" s="174" t="n">
        <v>0</v>
      </c>
      <c r="AN143" s="174" t="n">
        <v>0</v>
      </c>
      <c r="AO143" s="174" t="n">
        <v>0</v>
      </c>
      <c r="AP143" s="174" t="n">
        <v>0</v>
      </c>
      <c r="AQ143" s="174" t="n">
        <v>0</v>
      </c>
      <c r="AR143" s="174" t="n">
        <v>0</v>
      </c>
      <c r="AS143" s="174" t="n">
        <v>0</v>
      </c>
      <c r="AT143" s="174" t="n">
        <v>0</v>
      </c>
      <c r="AU143" s="174" t="n">
        <v>0</v>
      </c>
      <c r="AV143" s="174" t="n">
        <v>0</v>
      </c>
      <c r="AW143" s="174" t="n">
        <v>0</v>
      </c>
      <c r="AX143" s="174" t="n">
        <v>0</v>
      </c>
      <c r="AY143" s="174" t="n">
        <v>0</v>
      </c>
      <c r="AZ143" s="174" t="n">
        <v>0</v>
      </c>
      <c r="BA143" s="174" t="n">
        <v>0</v>
      </c>
      <c r="BB143" s="174" t="n">
        <v>0</v>
      </c>
      <c r="BC143" s="150" t="n">
        <f aca="false">SUM(D143:BB143)</f>
        <v>1</v>
      </c>
      <c r="BD143" s="147"/>
      <c r="BE143" s="151"/>
      <c r="BF143" s="151"/>
      <c r="BG143" s="151"/>
      <c r="BH143" s="151"/>
      <c r="BI143" s="151"/>
      <c r="BJ143" s="151"/>
      <c r="BK143" s="151"/>
      <c r="BL143" s="151"/>
      <c r="BM143" s="151"/>
      <c r="BN143" s="151"/>
      <c r="BO143" s="151"/>
      <c r="BP143" s="151"/>
      <c r="BQ143" s="151"/>
      <c r="BR143" s="151"/>
      <c r="BS143" s="151"/>
      <c r="BT143" s="151"/>
      <c r="BU143" s="151"/>
      <c r="BV143" s="151"/>
      <c r="BW143" s="151"/>
      <c r="BX143" s="151"/>
      <c r="BY143" s="151"/>
      <c r="BZ143" s="151"/>
      <c r="CA143" s="151"/>
      <c r="CB143" s="151"/>
      <c r="CC143" s="151"/>
      <c r="CD143" s="151"/>
      <c r="CE143" s="151"/>
      <c r="CF143" s="151"/>
      <c r="CG143" s="151"/>
      <c r="CH143" s="151"/>
      <c r="CI143" s="151"/>
      <c r="CJ143" s="151"/>
      <c r="CK143" s="151"/>
      <c r="CL143" s="151"/>
      <c r="CM143" s="151"/>
      <c r="CN143" s="151"/>
      <c r="CO143" s="151"/>
      <c r="CP143" s="151"/>
      <c r="CQ143" s="151"/>
      <c r="CR143" s="151"/>
      <c r="CS143" s="151"/>
      <c r="CT143" s="151"/>
      <c r="CU143" s="151"/>
      <c r="CV143" s="151"/>
      <c r="CW143" s="151"/>
      <c r="CX143" s="151"/>
      <c r="CY143" s="151"/>
      <c r="CZ143" s="151"/>
      <c r="DA143" s="151"/>
      <c r="DB143" s="151"/>
      <c r="DC143" s="151"/>
      <c r="DD143" s="151"/>
      <c r="DE143" s="151"/>
      <c r="DF143" s="151"/>
      <c r="DG143" s="151"/>
      <c r="DH143" s="151"/>
      <c r="DI143" s="151"/>
      <c r="DJ143" s="151"/>
      <c r="DK143" s="151"/>
      <c r="DL143" s="151"/>
      <c r="DM143" s="151"/>
      <c r="DN143" s="151"/>
      <c r="DO143" s="151"/>
      <c r="DP143" s="151"/>
      <c r="DQ143" s="151"/>
      <c r="DR143" s="151"/>
      <c r="DS143" s="151"/>
      <c r="DT143" s="151"/>
      <c r="DU143" s="151"/>
      <c r="DV143" s="151"/>
      <c r="DW143" s="151"/>
      <c r="DX143" s="151"/>
      <c r="DY143" s="151"/>
      <c r="DZ143" s="151"/>
      <c r="EA143" s="151"/>
      <c r="EB143" s="151"/>
      <c r="EC143" s="151"/>
      <c r="ED143" s="151"/>
      <c r="EE143" s="151"/>
      <c r="EF143" s="151"/>
      <c r="EG143" s="151"/>
      <c r="EH143" s="151"/>
      <c r="EI143" s="151"/>
      <c r="EJ143" s="151"/>
      <c r="EK143" s="151"/>
      <c r="EL143" s="151"/>
      <c r="EM143" s="151"/>
      <c r="EN143" s="151"/>
      <c r="EO143" s="151"/>
      <c r="EP143" s="151"/>
      <c r="EQ143" s="151"/>
      <c r="ER143" s="151"/>
      <c r="ES143" s="151"/>
      <c r="ET143" s="151"/>
      <c r="EU143" s="151"/>
      <c r="EV143" s="151"/>
      <c r="EW143" s="151"/>
      <c r="EX143" s="151"/>
      <c r="EY143" s="151"/>
      <c r="EZ143" s="151"/>
      <c r="FA143" s="151"/>
      <c r="FB143" s="151"/>
      <c r="FC143" s="151"/>
      <c r="FD143" s="151"/>
      <c r="FE143" s="151"/>
      <c r="FF143" s="151"/>
      <c r="FG143" s="151"/>
      <c r="FH143" s="151"/>
      <c r="FI143" s="151"/>
      <c r="FJ143" s="151"/>
      <c r="FK143" s="151"/>
      <c r="FL143" s="151"/>
      <c r="FM143" s="151"/>
      <c r="FN143" s="151"/>
      <c r="FO143" s="151"/>
      <c r="FP143" s="151"/>
      <c r="FQ143" s="151"/>
      <c r="FR143" s="151"/>
      <c r="FS143" s="151"/>
      <c r="FT143" s="151"/>
      <c r="FU143" s="151"/>
      <c r="FV143" s="151"/>
      <c r="FW143" s="151"/>
      <c r="FX143" s="151"/>
      <c r="FY143" s="151"/>
      <c r="FZ143" s="151"/>
      <c r="GA143" s="151"/>
      <c r="GB143" s="151"/>
      <c r="GC143" s="151"/>
      <c r="GD143" s="151"/>
      <c r="GE143" s="151"/>
      <c r="GF143" s="151"/>
      <c r="GG143" s="151"/>
      <c r="GH143" s="151"/>
      <c r="GI143" s="151"/>
      <c r="GJ143" s="151"/>
      <c r="GK143" s="151"/>
      <c r="GL143" s="151"/>
      <c r="GM143" s="151"/>
      <c r="GN143" s="151"/>
      <c r="GO143" s="151"/>
      <c r="GP143" s="151"/>
      <c r="GQ143" s="151"/>
      <c r="GR143" s="151"/>
      <c r="GS143" s="151"/>
      <c r="GT143" s="151"/>
      <c r="GU143" s="151"/>
      <c r="GV143" s="151"/>
      <c r="GW143" s="151"/>
      <c r="GX143" s="151"/>
      <c r="GY143" s="151"/>
      <c r="GZ143" s="151"/>
      <c r="HA143" s="151"/>
      <c r="HB143" s="151"/>
      <c r="HC143" s="151"/>
      <c r="HD143" s="151"/>
      <c r="HE143" s="151"/>
      <c r="HF143" s="151"/>
      <c r="HG143" s="151"/>
      <c r="HH143" s="151"/>
      <c r="HI143" s="151"/>
      <c r="HJ143" s="151"/>
      <c r="HK143" s="151"/>
      <c r="HL143" s="151"/>
      <c r="HM143" s="151"/>
      <c r="HN143" s="151"/>
      <c r="HO143" s="151"/>
      <c r="HP143" s="151"/>
      <c r="HQ143" s="151"/>
      <c r="HR143" s="151"/>
      <c r="HS143" s="151"/>
      <c r="HT143" s="151"/>
      <c r="HU143" s="151"/>
      <c r="HV143" s="151"/>
      <c r="HW143" s="151"/>
      <c r="HX143" s="151"/>
      <c r="HY143" s="151"/>
      <c r="HZ143" s="151"/>
      <c r="IA143" s="151"/>
      <c r="IB143" s="151"/>
      <c r="IC143" s="151"/>
      <c r="ID143" s="151"/>
      <c r="IE143" s="151"/>
      <c r="IF143" s="151"/>
      <c r="IG143" s="151"/>
      <c r="IH143" s="151"/>
      <c r="II143" s="151"/>
      <c r="IJ143" s="151"/>
      <c r="IK143" s="151"/>
      <c r="IL143" s="151"/>
      <c r="IM143" s="151"/>
      <c r="IN143" s="151"/>
      <c r="IO143" s="151"/>
      <c r="IP143" s="151"/>
      <c r="IQ143" s="151"/>
      <c r="IR143" s="151"/>
      <c r="IS143" s="151"/>
      <c r="IT143" s="151"/>
      <c r="IU143" s="151"/>
      <c r="IV143" s="151"/>
      <c r="IW143" s="151"/>
    </row>
    <row r="144" customFormat="false" ht="12.75" hidden="false" customHeight="false" outlineLevel="0" collapsed="false">
      <c r="A144" s="140"/>
      <c r="B144" s="173" t="s">
        <v>142</v>
      </c>
      <c r="C144" s="171"/>
      <c r="D144" s="174" t="n">
        <f aca="false">D143</f>
        <v>0.05</v>
      </c>
      <c r="E144" s="174" t="n">
        <f aca="false">+D144+E143</f>
        <v>0.05</v>
      </c>
      <c r="F144" s="174" t="n">
        <f aca="false">+E144+F143</f>
        <v>0.15</v>
      </c>
      <c r="G144" s="174" t="n">
        <f aca="false">+F144+G143</f>
        <v>0.15</v>
      </c>
      <c r="H144" s="174" t="n">
        <f aca="false">+G144+H143</f>
        <v>0.15</v>
      </c>
      <c r="I144" s="174" t="n">
        <f aca="false">+H144+I143</f>
        <v>0.15</v>
      </c>
      <c r="J144" s="174" t="n">
        <f aca="false">+I144+J143</f>
        <v>0.15</v>
      </c>
      <c r="K144" s="174" t="n">
        <f aca="false">+J144+K143</f>
        <v>0.2</v>
      </c>
      <c r="L144" s="174" t="n">
        <f aca="false">+K144+L143</f>
        <v>0.2</v>
      </c>
      <c r="M144" s="174" t="n">
        <f aca="false">+L144+M143</f>
        <v>0.2</v>
      </c>
      <c r="N144" s="174" t="n">
        <f aca="false">+M144+N143</f>
        <v>0.25</v>
      </c>
      <c r="O144" s="174" t="n">
        <f aca="false">+N144+O143</f>
        <v>0.25</v>
      </c>
      <c r="P144" s="174" t="n">
        <f aca="false">+O144+P143</f>
        <v>0.25</v>
      </c>
      <c r="Q144" s="174" t="n">
        <f aca="false">+P144+Q143</f>
        <v>0.35</v>
      </c>
      <c r="R144" s="174" t="n">
        <f aca="false">+Q144+R143</f>
        <v>0.35</v>
      </c>
      <c r="S144" s="174" t="n">
        <f aca="false">+R144+S143</f>
        <v>0.35</v>
      </c>
      <c r="T144" s="174" t="n">
        <f aca="false">+S144+T143</f>
        <v>0.35</v>
      </c>
      <c r="U144" s="174" t="n">
        <f aca="false">+T144+U143</f>
        <v>0.35</v>
      </c>
      <c r="V144" s="174" t="n">
        <f aca="false">+U144+V143</f>
        <v>0.35</v>
      </c>
      <c r="W144" s="174" t="n">
        <f aca="false">+V144+W143</f>
        <v>0.35</v>
      </c>
      <c r="X144" s="174" t="n">
        <f aca="false">+W144+X143</f>
        <v>1</v>
      </c>
      <c r="Y144" s="174" t="n">
        <f aca="false">+X144+Y143</f>
        <v>1</v>
      </c>
      <c r="Z144" s="174" t="n">
        <f aca="false">+Y144+Z143</f>
        <v>1</v>
      </c>
      <c r="AA144" s="174" t="n">
        <f aca="false">+Z144+AA143</f>
        <v>1</v>
      </c>
      <c r="AB144" s="174" t="n">
        <f aca="false">+AA144+AB143</f>
        <v>1</v>
      </c>
      <c r="AC144" s="174" t="n">
        <f aca="false">+AB144+AC143</f>
        <v>1</v>
      </c>
      <c r="AD144" s="174" t="n">
        <f aca="false">+AC144+AD143</f>
        <v>1</v>
      </c>
      <c r="AE144" s="174" t="n">
        <f aca="false">+AD144+AE143</f>
        <v>1</v>
      </c>
      <c r="AF144" s="174" t="n">
        <f aca="false">+AE144+AF143</f>
        <v>1</v>
      </c>
      <c r="AG144" s="149" t="n">
        <f aca="false">+AF144+AG143</f>
        <v>1</v>
      </c>
      <c r="AH144" s="174" t="n">
        <f aca="false">+AG144+AH143</f>
        <v>1</v>
      </c>
      <c r="AI144" s="174" t="n">
        <f aca="false">+AH144+AI143</f>
        <v>1</v>
      </c>
      <c r="AJ144" s="174" t="n">
        <f aca="false">+AI144+AJ143</f>
        <v>1</v>
      </c>
      <c r="AK144" s="174" t="n">
        <f aca="false">+AJ144+AK143</f>
        <v>1</v>
      </c>
      <c r="AL144" s="174" t="n">
        <f aca="false">+AK144+AL143</f>
        <v>1</v>
      </c>
      <c r="AM144" s="174" t="n">
        <f aca="false">+AL144+AM143</f>
        <v>1</v>
      </c>
      <c r="AN144" s="174" t="n">
        <f aca="false">+AM144+AN143</f>
        <v>1</v>
      </c>
      <c r="AO144" s="174" t="n">
        <f aca="false">+AN144+AO143</f>
        <v>1</v>
      </c>
      <c r="AP144" s="174" t="n">
        <f aca="false">+AO144+AP143</f>
        <v>1</v>
      </c>
      <c r="AQ144" s="174" t="n">
        <f aca="false">+AP144+AQ143</f>
        <v>1</v>
      </c>
      <c r="AR144" s="174" t="n">
        <f aca="false">+AQ144+AR143</f>
        <v>1</v>
      </c>
      <c r="AS144" s="174" t="n">
        <f aca="false">+AR144+AS143</f>
        <v>1</v>
      </c>
      <c r="AT144" s="174" t="n">
        <f aca="false">+AS144+AT143</f>
        <v>1</v>
      </c>
      <c r="AU144" s="174" t="n">
        <f aca="false">+AT144+AU143</f>
        <v>1</v>
      </c>
      <c r="AV144" s="174" t="n">
        <f aca="false">+AU144+AV143</f>
        <v>1</v>
      </c>
      <c r="AW144" s="174" t="n">
        <f aca="false">+AV144+AW143</f>
        <v>1</v>
      </c>
      <c r="AX144" s="174" t="n">
        <f aca="false">+AW144+AX143</f>
        <v>1</v>
      </c>
      <c r="AY144" s="174" t="n">
        <f aca="false">+AX144+AY143</f>
        <v>1</v>
      </c>
      <c r="AZ144" s="174" t="n">
        <f aca="false">+AY144+AZ143</f>
        <v>1</v>
      </c>
      <c r="BA144" s="174" t="n">
        <f aca="false">+AZ144+BA143</f>
        <v>1</v>
      </c>
      <c r="BB144" s="174" t="n">
        <f aca="false">+BA144+BB143</f>
        <v>1</v>
      </c>
      <c r="BC144" s="150"/>
      <c r="BD144" s="147"/>
      <c r="BE144" s="151"/>
      <c r="BF144" s="151"/>
      <c r="BG144" s="151"/>
      <c r="BH144" s="151"/>
      <c r="BI144" s="151"/>
      <c r="BJ144" s="151"/>
      <c r="BK144" s="151"/>
      <c r="BL144" s="151"/>
      <c r="BM144" s="151"/>
      <c r="BN144" s="151"/>
      <c r="BO144" s="151"/>
      <c r="BP144" s="151"/>
      <c r="BQ144" s="151"/>
      <c r="BR144" s="151"/>
      <c r="BS144" s="151"/>
      <c r="BT144" s="151"/>
      <c r="BU144" s="151"/>
      <c r="BV144" s="151"/>
      <c r="BW144" s="151"/>
      <c r="BX144" s="151"/>
      <c r="BY144" s="151"/>
      <c r="BZ144" s="151"/>
      <c r="CA144" s="151"/>
      <c r="CB144" s="151"/>
      <c r="CC144" s="151"/>
      <c r="CD144" s="151"/>
      <c r="CE144" s="151"/>
      <c r="CF144" s="151"/>
      <c r="CG144" s="151"/>
      <c r="CH144" s="151"/>
      <c r="CI144" s="151"/>
      <c r="CJ144" s="151"/>
      <c r="CK144" s="151"/>
      <c r="CL144" s="151"/>
      <c r="CM144" s="151"/>
      <c r="CN144" s="151"/>
      <c r="CO144" s="151"/>
      <c r="CP144" s="151"/>
      <c r="CQ144" s="151"/>
      <c r="CR144" s="151"/>
      <c r="CS144" s="151"/>
      <c r="CT144" s="151"/>
      <c r="CU144" s="151"/>
      <c r="CV144" s="151"/>
      <c r="CW144" s="151"/>
      <c r="CX144" s="151"/>
      <c r="CY144" s="151"/>
      <c r="CZ144" s="151"/>
      <c r="DA144" s="151"/>
      <c r="DB144" s="151"/>
      <c r="DC144" s="151"/>
      <c r="DD144" s="151"/>
      <c r="DE144" s="151"/>
      <c r="DF144" s="151"/>
      <c r="DG144" s="151"/>
      <c r="DH144" s="151"/>
      <c r="DI144" s="151"/>
      <c r="DJ144" s="151"/>
      <c r="DK144" s="151"/>
      <c r="DL144" s="151"/>
      <c r="DM144" s="151"/>
      <c r="DN144" s="151"/>
      <c r="DO144" s="151"/>
      <c r="DP144" s="151"/>
      <c r="DQ144" s="151"/>
      <c r="DR144" s="151"/>
      <c r="DS144" s="151"/>
      <c r="DT144" s="151"/>
      <c r="DU144" s="151"/>
      <c r="DV144" s="151"/>
      <c r="DW144" s="151"/>
      <c r="DX144" s="151"/>
      <c r="DY144" s="151"/>
      <c r="DZ144" s="151"/>
      <c r="EA144" s="151"/>
      <c r="EB144" s="151"/>
      <c r="EC144" s="151"/>
      <c r="ED144" s="151"/>
      <c r="EE144" s="151"/>
      <c r="EF144" s="151"/>
      <c r="EG144" s="151"/>
      <c r="EH144" s="151"/>
      <c r="EI144" s="151"/>
      <c r="EJ144" s="151"/>
      <c r="EK144" s="151"/>
      <c r="EL144" s="151"/>
      <c r="EM144" s="151"/>
      <c r="EN144" s="151"/>
      <c r="EO144" s="151"/>
      <c r="EP144" s="151"/>
      <c r="EQ144" s="151"/>
      <c r="ER144" s="151"/>
      <c r="ES144" s="151"/>
      <c r="ET144" s="151"/>
      <c r="EU144" s="151"/>
      <c r="EV144" s="151"/>
      <c r="EW144" s="151"/>
      <c r="EX144" s="151"/>
      <c r="EY144" s="151"/>
      <c r="EZ144" s="151"/>
      <c r="FA144" s="151"/>
      <c r="FB144" s="151"/>
      <c r="FC144" s="151"/>
      <c r="FD144" s="151"/>
      <c r="FE144" s="151"/>
      <c r="FF144" s="151"/>
      <c r="FG144" s="151"/>
      <c r="FH144" s="151"/>
      <c r="FI144" s="151"/>
      <c r="FJ144" s="151"/>
      <c r="FK144" s="151"/>
      <c r="FL144" s="151"/>
      <c r="FM144" s="151"/>
      <c r="FN144" s="151"/>
      <c r="FO144" s="151"/>
      <c r="FP144" s="151"/>
      <c r="FQ144" s="151"/>
      <c r="FR144" s="151"/>
      <c r="FS144" s="151"/>
      <c r="FT144" s="151"/>
      <c r="FU144" s="151"/>
      <c r="FV144" s="151"/>
      <c r="FW144" s="151"/>
      <c r="FX144" s="151"/>
      <c r="FY144" s="151"/>
      <c r="FZ144" s="151"/>
      <c r="GA144" s="151"/>
      <c r="GB144" s="151"/>
      <c r="GC144" s="151"/>
      <c r="GD144" s="151"/>
      <c r="GE144" s="151"/>
      <c r="GF144" s="151"/>
      <c r="GG144" s="151"/>
      <c r="GH144" s="151"/>
      <c r="GI144" s="151"/>
      <c r="GJ144" s="151"/>
      <c r="GK144" s="151"/>
      <c r="GL144" s="151"/>
      <c r="GM144" s="151"/>
      <c r="GN144" s="151"/>
      <c r="GO144" s="151"/>
      <c r="GP144" s="151"/>
      <c r="GQ144" s="151"/>
      <c r="GR144" s="151"/>
      <c r="GS144" s="151"/>
      <c r="GT144" s="151"/>
      <c r="GU144" s="151"/>
      <c r="GV144" s="151"/>
      <c r="GW144" s="151"/>
      <c r="GX144" s="151"/>
      <c r="GY144" s="151"/>
      <c r="GZ144" s="151"/>
      <c r="HA144" s="151"/>
      <c r="HB144" s="151"/>
      <c r="HC144" s="151"/>
      <c r="HD144" s="151"/>
      <c r="HE144" s="151"/>
      <c r="HF144" s="151"/>
      <c r="HG144" s="151"/>
      <c r="HH144" s="151"/>
      <c r="HI144" s="151"/>
      <c r="HJ144" s="151"/>
      <c r="HK144" s="151"/>
      <c r="HL144" s="151"/>
      <c r="HM144" s="151"/>
      <c r="HN144" s="151"/>
      <c r="HO144" s="151"/>
      <c r="HP144" s="151"/>
      <c r="HQ144" s="151"/>
      <c r="HR144" s="151"/>
      <c r="HS144" s="151"/>
      <c r="HT144" s="151"/>
      <c r="HU144" s="151"/>
      <c r="HV144" s="151"/>
      <c r="HW144" s="151"/>
      <c r="HX144" s="151"/>
      <c r="HY144" s="151"/>
      <c r="HZ144" s="151"/>
      <c r="IA144" s="151"/>
      <c r="IB144" s="151"/>
      <c r="IC144" s="151"/>
      <c r="ID144" s="151"/>
      <c r="IE144" s="151"/>
      <c r="IF144" s="151"/>
      <c r="IG144" s="151"/>
      <c r="IH144" s="151"/>
      <c r="II144" s="151"/>
      <c r="IJ144" s="151"/>
      <c r="IK144" s="151"/>
      <c r="IL144" s="151"/>
      <c r="IM144" s="151"/>
      <c r="IN144" s="151"/>
      <c r="IO144" s="151"/>
      <c r="IP144" s="151"/>
      <c r="IQ144" s="151"/>
      <c r="IR144" s="151"/>
      <c r="IS144" s="151"/>
      <c r="IT144" s="151"/>
      <c r="IU144" s="151"/>
      <c r="IV144" s="151"/>
      <c r="IW144" s="151"/>
    </row>
    <row r="145" customFormat="false" ht="12.75" hidden="false" customHeight="false" outlineLevel="0" collapsed="false">
      <c r="A145" s="140"/>
      <c r="B145" s="175"/>
      <c r="C145" s="171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67"/>
      <c r="AH145" s="176"/>
      <c r="AI145" s="176"/>
      <c r="AJ145" s="176"/>
      <c r="AK145" s="176"/>
      <c r="AL145" s="176"/>
      <c r="AM145" s="176"/>
      <c r="AN145" s="176"/>
      <c r="AO145" s="176"/>
      <c r="AP145" s="176"/>
      <c r="AQ145" s="176"/>
      <c r="AR145" s="176"/>
      <c r="AS145" s="176"/>
      <c r="AT145" s="176"/>
      <c r="AU145" s="176"/>
      <c r="AV145" s="176"/>
      <c r="AW145" s="176"/>
      <c r="AX145" s="176"/>
      <c r="AY145" s="176"/>
      <c r="AZ145" s="176"/>
      <c r="BA145" s="176"/>
      <c r="BB145" s="176"/>
      <c r="BC145" s="168"/>
      <c r="BD145" s="165"/>
      <c r="BE145" s="169"/>
      <c r="BF145" s="169"/>
      <c r="BG145" s="169"/>
      <c r="BH145" s="169"/>
      <c r="BI145" s="169"/>
      <c r="BJ145" s="169"/>
      <c r="BK145" s="169"/>
      <c r="BL145" s="169"/>
      <c r="BM145" s="169"/>
      <c r="BN145" s="169"/>
      <c r="BO145" s="169"/>
      <c r="BP145" s="169"/>
      <c r="BQ145" s="169"/>
      <c r="BR145" s="169"/>
      <c r="BS145" s="169"/>
      <c r="BT145" s="169"/>
      <c r="BU145" s="169"/>
      <c r="BV145" s="169"/>
      <c r="BW145" s="169"/>
      <c r="BX145" s="169"/>
      <c r="BY145" s="169"/>
      <c r="BZ145" s="169"/>
      <c r="CA145" s="169"/>
      <c r="CB145" s="169"/>
      <c r="CC145" s="169"/>
      <c r="CD145" s="169"/>
      <c r="CE145" s="169"/>
      <c r="CF145" s="169"/>
      <c r="CG145" s="169"/>
      <c r="CH145" s="169"/>
      <c r="CI145" s="169"/>
      <c r="CJ145" s="169"/>
      <c r="CK145" s="169"/>
      <c r="CL145" s="169"/>
      <c r="CM145" s="169"/>
      <c r="CN145" s="169"/>
      <c r="CO145" s="169"/>
      <c r="CP145" s="169"/>
      <c r="CQ145" s="169"/>
      <c r="CR145" s="169"/>
      <c r="CS145" s="169"/>
      <c r="CT145" s="169"/>
      <c r="CU145" s="169"/>
      <c r="CV145" s="169"/>
      <c r="CW145" s="169"/>
      <c r="CX145" s="169"/>
      <c r="CY145" s="169"/>
      <c r="CZ145" s="169"/>
      <c r="DA145" s="169"/>
      <c r="DB145" s="169"/>
      <c r="DC145" s="169"/>
      <c r="DD145" s="169"/>
      <c r="DE145" s="169"/>
      <c r="DF145" s="169"/>
      <c r="DG145" s="169"/>
      <c r="DH145" s="169"/>
      <c r="DI145" s="169"/>
      <c r="DJ145" s="169"/>
      <c r="DK145" s="169"/>
      <c r="DL145" s="169"/>
      <c r="DM145" s="169"/>
      <c r="DN145" s="169"/>
      <c r="DO145" s="169"/>
      <c r="DP145" s="169"/>
      <c r="DQ145" s="169"/>
      <c r="DR145" s="169"/>
      <c r="DS145" s="169"/>
      <c r="DT145" s="169"/>
      <c r="DU145" s="169"/>
      <c r="DV145" s="169"/>
      <c r="DW145" s="169"/>
      <c r="DX145" s="169"/>
      <c r="DY145" s="169"/>
      <c r="DZ145" s="169"/>
      <c r="EA145" s="169"/>
      <c r="EB145" s="169"/>
      <c r="EC145" s="169"/>
      <c r="ED145" s="169"/>
      <c r="EE145" s="169"/>
      <c r="EF145" s="169"/>
      <c r="EG145" s="169"/>
      <c r="EH145" s="169"/>
      <c r="EI145" s="169"/>
      <c r="EJ145" s="169"/>
      <c r="EK145" s="169"/>
      <c r="EL145" s="169"/>
      <c r="EM145" s="169"/>
      <c r="EN145" s="169"/>
      <c r="EO145" s="169"/>
      <c r="EP145" s="169"/>
      <c r="EQ145" s="169"/>
      <c r="ER145" s="169"/>
      <c r="ES145" s="169"/>
      <c r="ET145" s="169"/>
      <c r="EU145" s="169"/>
      <c r="EV145" s="169"/>
      <c r="EW145" s="169"/>
      <c r="EX145" s="169"/>
      <c r="EY145" s="169"/>
      <c r="EZ145" s="169"/>
      <c r="FA145" s="169"/>
      <c r="FB145" s="169"/>
      <c r="FC145" s="169"/>
      <c r="FD145" s="169"/>
      <c r="FE145" s="169"/>
      <c r="FF145" s="169"/>
      <c r="FG145" s="169"/>
      <c r="FH145" s="169"/>
      <c r="FI145" s="169"/>
      <c r="FJ145" s="169"/>
      <c r="FK145" s="169"/>
      <c r="FL145" s="169"/>
      <c r="FM145" s="169"/>
      <c r="FN145" s="169"/>
      <c r="FO145" s="169"/>
      <c r="FP145" s="169"/>
      <c r="FQ145" s="169"/>
      <c r="FR145" s="169"/>
      <c r="FS145" s="169"/>
      <c r="FT145" s="169"/>
      <c r="FU145" s="169"/>
      <c r="FV145" s="169"/>
      <c r="FW145" s="169"/>
      <c r="FX145" s="169"/>
      <c r="FY145" s="169"/>
      <c r="FZ145" s="169"/>
      <c r="GA145" s="169"/>
      <c r="GB145" s="169"/>
      <c r="GC145" s="169"/>
      <c r="GD145" s="169"/>
      <c r="GE145" s="169"/>
      <c r="GF145" s="169"/>
      <c r="GG145" s="169"/>
      <c r="GH145" s="169"/>
      <c r="GI145" s="169"/>
      <c r="GJ145" s="169"/>
      <c r="GK145" s="169"/>
      <c r="GL145" s="169"/>
      <c r="GM145" s="169"/>
      <c r="GN145" s="169"/>
      <c r="GO145" s="169"/>
      <c r="GP145" s="169"/>
      <c r="GQ145" s="169"/>
      <c r="GR145" s="169"/>
      <c r="GS145" s="169"/>
      <c r="GT145" s="169"/>
      <c r="GU145" s="169"/>
      <c r="GV145" s="169"/>
      <c r="GW145" s="169"/>
      <c r="GX145" s="169"/>
      <c r="GY145" s="169"/>
      <c r="GZ145" s="169"/>
      <c r="HA145" s="169"/>
      <c r="HB145" s="169"/>
      <c r="HC145" s="169"/>
      <c r="HD145" s="169"/>
      <c r="HE145" s="169"/>
      <c r="HF145" s="169"/>
      <c r="HG145" s="169"/>
      <c r="HH145" s="169"/>
      <c r="HI145" s="169"/>
      <c r="HJ145" s="169"/>
      <c r="HK145" s="169"/>
      <c r="HL145" s="169"/>
      <c r="HM145" s="169"/>
      <c r="HN145" s="169"/>
      <c r="HO145" s="169"/>
      <c r="HP145" s="169"/>
      <c r="HQ145" s="169"/>
      <c r="HR145" s="169"/>
      <c r="HS145" s="169"/>
      <c r="HT145" s="169"/>
      <c r="HU145" s="169"/>
      <c r="HV145" s="169"/>
      <c r="HW145" s="169"/>
      <c r="HX145" s="169"/>
      <c r="HY145" s="169"/>
      <c r="HZ145" s="169"/>
      <c r="IA145" s="169"/>
      <c r="IB145" s="169"/>
      <c r="IC145" s="169"/>
      <c r="ID145" s="169"/>
      <c r="IE145" s="169"/>
      <c r="IF145" s="169"/>
      <c r="IG145" s="169"/>
      <c r="IH145" s="169"/>
      <c r="II145" s="169"/>
      <c r="IJ145" s="169"/>
      <c r="IK145" s="169"/>
      <c r="IL145" s="169"/>
      <c r="IM145" s="169"/>
      <c r="IN145" s="169"/>
      <c r="IO145" s="169"/>
      <c r="IP145" s="169"/>
      <c r="IQ145" s="169"/>
      <c r="IR145" s="169"/>
      <c r="IS145" s="169"/>
      <c r="IT145" s="169"/>
      <c r="IU145" s="169"/>
      <c r="IV145" s="169"/>
      <c r="IW145" s="169"/>
    </row>
    <row r="146" customFormat="false" ht="12.75" hidden="false" customHeight="false" outlineLevel="0" collapsed="false">
      <c r="A146" s="140"/>
      <c r="B146" s="177" t="s">
        <v>143</v>
      </c>
      <c r="C146" s="178" t="n">
        <v>24.506</v>
      </c>
      <c r="D146" s="179" t="n">
        <f aca="false">+D142*$C146</f>
        <v>0</v>
      </c>
      <c r="E146" s="179" t="n">
        <f aca="false">+E142*$C146</f>
        <v>0</v>
      </c>
      <c r="F146" s="179" t="n">
        <f aca="false">+F142*$C146</f>
        <v>0</v>
      </c>
      <c r="G146" s="179" t="n">
        <f aca="false">+G142*$C146</f>
        <v>0</v>
      </c>
      <c r="H146" s="179" t="n">
        <f aca="false">+H142*$C146</f>
        <v>3.6759</v>
      </c>
      <c r="I146" s="179" t="n">
        <f aca="false">+I142*$C146</f>
        <v>6.1265</v>
      </c>
      <c r="J146" s="179" t="n">
        <f aca="false">+J142*$C146</f>
        <v>8.5771</v>
      </c>
      <c r="K146" s="179" t="n">
        <f aca="false">+K142*$C146</f>
        <v>11.0277</v>
      </c>
      <c r="L146" s="179" t="n">
        <f aca="false">+L142*$C146</f>
        <v>12.86565</v>
      </c>
      <c r="M146" s="179" t="n">
        <f aca="false">+M142*$C146</f>
        <v>14.7036</v>
      </c>
      <c r="N146" s="179" t="n">
        <f aca="false">+N142*$C146</f>
        <v>15.9289</v>
      </c>
      <c r="O146" s="179" t="n">
        <f aca="false">+O142*$C146</f>
        <v>17.1542</v>
      </c>
      <c r="P146" s="179" t="n">
        <f aca="false">+P142*$C146</f>
        <v>18.3795</v>
      </c>
      <c r="Q146" s="179" t="n">
        <f aca="false">+Q142*$C146</f>
        <v>18.99215</v>
      </c>
      <c r="R146" s="179" t="n">
        <f aca="false">+R142*$C146</f>
        <v>19.6048</v>
      </c>
      <c r="S146" s="179" t="n">
        <f aca="false">+S142*$C146</f>
        <v>20.21745</v>
      </c>
      <c r="T146" s="179" t="n">
        <f aca="false">+T142*$C146</f>
        <v>20.8301</v>
      </c>
      <c r="U146" s="179" t="n">
        <f aca="false">+U142*$C146</f>
        <v>21.44275</v>
      </c>
      <c r="V146" s="179" t="n">
        <f aca="false">+V142*$C146</f>
        <v>22.0554</v>
      </c>
      <c r="W146" s="179" t="n">
        <f aca="false">+W142*$C146</f>
        <v>22.0554</v>
      </c>
      <c r="X146" s="179" t="n">
        <f aca="false">+X142*$C146</f>
        <v>23.2807</v>
      </c>
      <c r="Y146" s="179" t="n">
        <f aca="false">+Y142*$C146</f>
        <v>23.2807</v>
      </c>
      <c r="Z146" s="179" t="n">
        <f aca="false">+Z142*$C146</f>
        <v>24.506</v>
      </c>
      <c r="AA146" s="179" t="n">
        <f aca="false">+AA142*$C146</f>
        <v>24.506</v>
      </c>
      <c r="AB146" s="179" t="n">
        <f aca="false">+AB142*$C146</f>
        <v>24.506</v>
      </c>
      <c r="AC146" s="179" t="n">
        <f aca="false">+AC142*$C146</f>
        <v>24.506</v>
      </c>
      <c r="AD146" s="179" t="n">
        <f aca="false">+AD142*$C146</f>
        <v>24.506</v>
      </c>
      <c r="AE146" s="179" t="n">
        <f aca="false">+AE142*$C146</f>
        <v>24.506</v>
      </c>
      <c r="AF146" s="179" t="n">
        <f aca="false">+AF142*$C146</f>
        <v>24.506</v>
      </c>
      <c r="AG146" s="156" t="n">
        <f aca="false">+AG142*$C146</f>
        <v>24.506</v>
      </c>
      <c r="AH146" s="179" t="n">
        <f aca="false">+AH142*$C146</f>
        <v>24.506</v>
      </c>
      <c r="AI146" s="179" t="n">
        <f aca="false">+AI142*$C146</f>
        <v>24.506</v>
      </c>
      <c r="AJ146" s="179" t="n">
        <f aca="false">+AJ142*$C146</f>
        <v>24.506</v>
      </c>
      <c r="AK146" s="179" t="n">
        <f aca="false">+AK142*$C146</f>
        <v>24.506</v>
      </c>
      <c r="AL146" s="179" t="n">
        <f aca="false">+AL142*$C146</f>
        <v>24.506</v>
      </c>
      <c r="AM146" s="179" t="n">
        <f aca="false">+AM142*$C146</f>
        <v>24.506</v>
      </c>
      <c r="AN146" s="179" t="n">
        <f aca="false">+AN142*$C146</f>
        <v>24.506</v>
      </c>
      <c r="AO146" s="179" t="n">
        <f aca="false">+AO142*$C146</f>
        <v>24.506</v>
      </c>
      <c r="AP146" s="179" t="n">
        <f aca="false">+AP142*$C146</f>
        <v>24.506</v>
      </c>
      <c r="AQ146" s="179" t="n">
        <f aca="false">+AQ142*$C146</f>
        <v>24.506</v>
      </c>
      <c r="AR146" s="179" t="n">
        <f aca="false">+AR142*$C146</f>
        <v>24.506</v>
      </c>
      <c r="AS146" s="179" t="n">
        <f aca="false">+AS142*$C146</f>
        <v>24.506</v>
      </c>
      <c r="AT146" s="179" t="n">
        <f aca="false">+AT142*$C146</f>
        <v>24.506</v>
      </c>
      <c r="AU146" s="179" t="n">
        <f aca="false">+AU142*$C146</f>
        <v>24.506</v>
      </c>
      <c r="AV146" s="179" t="n">
        <f aca="false">+AV142*$C146</f>
        <v>24.506</v>
      </c>
      <c r="AW146" s="179" t="n">
        <f aca="false">+AW142*$C146</f>
        <v>24.506</v>
      </c>
      <c r="AX146" s="179" t="n">
        <f aca="false">+AX142*$C146</f>
        <v>24.506</v>
      </c>
      <c r="AY146" s="179" t="n">
        <f aca="false">+AY142*$C146</f>
        <v>24.506</v>
      </c>
      <c r="AZ146" s="179" t="n">
        <f aca="false">+AZ142*$C146</f>
        <v>24.506</v>
      </c>
      <c r="BA146" s="179" t="n">
        <f aca="false">+BA142*$C146</f>
        <v>24.506</v>
      </c>
      <c r="BB146" s="179" t="n">
        <f aca="false">+BB142*$C146</f>
        <v>24.506</v>
      </c>
      <c r="BC146" s="157"/>
      <c r="BD146" s="158"/>
      <c r="BE146" s="158"/>
      <c r="BF146" s="158"/>
      <c r="BG146" s="158"/>
      <c r="BH146" s="158"/>
      <c r="BI146" s="158"/>
      <c r="BJ146" s="158"/>
      <c r="BK146" s="158"/>
      <c r="BL146" s="158"/>
      <c r="BM146" s="158"/>
      <c r="BN146" s="158"/>
      <c r="BO146" s="158"/>
      <c r="BP146" s="158"/>
      <c r="BQ146" s="158"/>
      <c r="BR146" s="158"/>
      <c r="BS146" s="158"/>
      <c r="BT146" s="158"/>
      <c r="BU146" s="158"/>
      <c r="BV146" s="158"/>
      <c r="BW146" s="158"/>
      <c r="BX146" s="158"/>
      <c r="BY146" s="158"/>
      <c r="BZ146" s="158"/>
      <c r="CA146" s="158"/>
      <c r="CB146" s="158"/>
      <c r="CC146" s="158"/>
      <c r="CD146" s="158"/>
      <c r="CE146" s="158"/>
      <c r="CF146" s="158"/>
      <c r="CG146" s="158"/>
      <c r="CH146" s="158"/>
      <c r="CI146" s="158"/>
      <c r="CJ146" s="158"/>
      <c r="CK146" s="158"/>
      <c r="CL146" s="153"/>
      <c r="CM146" s="153"/>
      <c r="CN146" s="153"/>
      <c r="CO146" s="153"/>
      <c r="CP146" s="153"/>
      <c r="CQ146" s="153"/>
      <c r="CR146" s="153"/>
      <c r="CS146" s="153"/>
      <c r="CT146" s="153"/>
      <c r="CU146" s="153"/>
      <c r="CV146" s="153"/>
      <c r="CW146" s="153"/>
      <c r="CX146" s="153"/>
      <c r="CY146" s="153"/>
      <c r="CZ146" s="153"/>
      <c r="DA146" s="153"/>
      <c r="DB146" s="153"/>
      <c r="DC146" s="153"/>
      <c r="DD146" s="153"/>
      <c r="DE146" s="153"/>
      <c r="DF146" s="153"/>
      <c r="DG146" s="153"/>
      <c r="DH146" s="153"/>
      <c r="DI146" s="153"/>
      <c r="DJ146" s="153"/>
      <c r="DK146" s="153"/>
      <c r="DL146" s="153"/>
      <c r="DM146" s="153"/>
      <c r="DN146" s="153"/>
      <c r="DO146" s="153"/>
      <c r="DP146" s="153"/>
      <c r="DQ146" s="153"/>
      <c r="DR146" s="153"/>
      <c r="DS146" s="153"/>
      <c r="DT146" s="153"/>
      <c r="DU146" s="153"/>
      <c r="DV146" s="153"/>
      <c r="DW146" s="153"/>
      <c r="DX146" s="153"/>
      <c r="DY146" s="153"/>
      <c r="DZ146" s="153"/>
      <c r="EA146" s="153"/>
      <c r="EB146" s="153"/>
      <c r="EC146" s="153"/>
      <c r="ED146" s="153"/>
      <c r="EE146" s="153"/>
      <c r="EF146" s="153"/>
      <c r="EG146" s="153"/>
      <c r="EH146" s="153"/>
      <c r="EI146" s="153"/>
      <c r="EJ146" s="153"/>
      <c r="EK146" s="153"/>
      <c r="EL146" s="153"/>
      <c r="EM146" s="153"/>
      <c r="EN146" s="153"/>
      <c r="EO146" s="153"/>
      <c r="EP146" s="153"/>
      <c r="EQ146" s="153"/>
      <c r="ER146" s="153"/>
      <c r="ES146" s="153"/>
      <c r="ET146" s="153"/>
      <c r="EU146" s="153"/>
      <c r="EV146" s="153"/>
      <c r="EW146" s="153"/>
      <c r="EX146" s="153"/>
      <c r="EY146" s="153"/>
      <c r="EZ146" s="153"/>
      <c r="FA146" s="153"/>
      <c r="FB146" s="153"/>
      <c r="FC146" s="153"/>
      <c r="FD146" s="153"/>
      <c r="FE146" s="153"/>
      <c r="FF146" s="153"/>
      <c r="FG146" s="153"/>
      <c r="FH146" s="153"/>
      <c r="FI146" s="153"/>
      <c r="FJ146" s="153"/>
      <c r="FK146" s="153"/>
      <c r="FL146" s="153"/>
      <c r="FM146" s="153"/>
      <c r="FN146" s="153"/>
      <c r="FO146" s="153"/>
      <c r="FP146" s="153"/>
      <c r="FQ146" s="153"/>
      <c r="FR146" s="153"/>
      <c r="FS146" s="153"/>
      <c r="FT146" s="153"/>
      <c r="FU146" s="153"/>
      <c r="FV146" s="153"/>
      <c r="FW146" s="153"/>
      <c r="FX146" s="153"/>
      <c r="FY146" s="153"/>
      <c r="FZ146" s="153"/>
      <c r="GA146" s="153"/>
      <c r="GB146" s="153"/>
      <c r="GC146" s="153"/>
      <c r="GD146" s="153"/>
      <c r="GE146" s="153"/>
      <c r="GF146" s="153"/>
      <c r="GG146" s="153"/>
      <c r="GH146" s="153"/>
      <c r="GI146" s="153"/>
      <c r="GJ146" s="153"/>
      <c r="GK146" s="153"/>
      <c r="GL146" s="153"/>
      <c r="GM146" s="153"/>
      <c r="GN146" s="153"/>
      <c r="GO146" s="153"/>
      <c r="GP146" s="153"/>
      <c r="GQ146" s="153"/>
      <c r="GR146" s="153"/>
      <c r="GS146" s="153"/>
      <c r="GT146" s="153"/>
      <c r="GU146" s="153"/>
      <c r="GV146" s="153"/>
      <c r="GW146" s="153"/>
      <c r="GX146" s="153"/>
      <c r="GY146" s="153"/>
      <c r="GZ146" s="153"/>
      <c r="HA146" s="153"/>
      <c r="HB146" s="153"/>
      <c r="HC146" s="153"/>
      <c r="HD146" s="153"/>
      <c r="HE146" s="153"/>
      <c r="HF146" s="153"/>
      <c r="HG146" s="153"/>
      <c r="HH146" s="153"/>
      <c r="HI146" s="153"/>
      <c r="HJ146" s="153"/>
      <c r="HK146" s="153"/>
      <c r="HL146" s="153"/>
      <c r="HM146" s="153"/>
      <c r="HN146" s="153"/>
      <c r="HO146" s="153"/>
      <c r="HP146" s="153"/>
      <c r="HQ146" s="153"/>
      <c r="HR146" s="153"/>
      <c r="HS146" s="153"/>
      <c r="HT146" s="153"/>
      <c r="HU146" s="153"/>
      <c r="HV146" s="153"/>
      <c r="HW146" s="153"/>
      <c r="HX146" s="153"/>
      <c r="HY146" s="153"/>
      <c r="HZ146" s="153"/>
      <c r="IA146" s="153"/>
      <c r="IB146" s="153"/>
      <c r="IC146" s="153"/>
      <c r="ID146" s="153"/>
      <c r="IE146" s="153"/>
      <c r="IF146" s="153"/>
      <c r="IG146" s="153"/>
      <c r="IH146" s="153"/>
      <c r="II146" s="153"/>
      <c r="IJ146" s="153"/>
      <c r="IK146" s="153"/>
      <c r="IL146" s="153"/>
      <c r="IM146" s="153"/>
      <c r="IN146" s="153"/>
      <c r="IO146" s="153"/>
      <c r="IP146" s="153"/>
      <c r="IQ146" s="153"/>
      <c r="IR146" s="153"/>
      <c r="IS146" s="153"/>
      <c r="IT146" s="153"/>
      <c r="IU146" s="153"/>
      <c r="IV146" s="153"/>
      <c r="IW146" s="153"/>
    </row>
    <row r="147" customFormat="false" ht="13.5" hidden="false" customHeight="false" outlineLevel="0" collapsed="false">
      <c r="A147" s="140"/>
      <c r="B147" s="180" t="s">
        <v>144</v>
      </c>
      <c r="C147" s="181" t="str">
        <f aca="false">+'Detail by Turbine'!B24</f>
        <v>Available</v>
      </c>
      <c r="D147" s="182" t="n">
        <f aca="false">+D144*$C146</f>
        <v>1.2253</v>
      </c>
      <c r="E147" s="182" t="n">
        <f aca="false">+E144*$C146</f>
        <v>1.2253</v>
      </c>
      <c r="F147" s="182" t="n">
        <f aca="false">+F144*$C146</f>
        <v>3.6759</v>
      </c>
      <c r="G147" s="182" t="n">
        <f aca="false">+G144*$C146</f>
        <v>3.6759</v>
      </c>
      <c r="H147" s="182" t="n">
        <f aca="false">+H144*$C146</f>
        <v>3.6759</v>
      </c>
      <c r="I147" s="182" t="n">
        <f aca="false">+I144*$C146</f>
        <v>3.6759</v>
      </c>
      <c r="J147" s="182" t="n">
        <f aca="false">+J144*$C146</f>
        <v>3.6759</v>
      </c>
      <c r="K147" s="182" t="n">
        <f aca="false">+K144*$C146</f>
        <v>4.9012</v>
      </c>
      <c r="L147" s="182" t="n">
        <f aca="false">+L144*$C146</f>
        <v>4.9012</v>
      </c>
      <c r="M147" s="182" t="n">
        <f aca="false">+M144*$C146</f>
        <v>4.9012</v>
      </c>
      <c r="N147" s="182" t="n">
        <f aca="false">+N144*$C146</f>
        <v>6.1265</v>
      </c>
      <c r="O147" s="182" t="n">
        <f aca="false">+O144*$C146</f>
        <v>6.1265</v>
      </c>
      <c r="P147" s="182" t="n">
        <f aca="false">+P144*$C146</f>
        <v>6.1265</v>
      </c>
      <c r="Q147" s="182" t="n">
        <f aca="false">+Q144*$C146</f>
        <v>8.5771</v>
      </c>
      <c r="R147" s="182" t="n">
        <f aca="false">+R144*$C146</f>
        <v>8.5771</v>
      </c>
      <c r="S147" s="182" t="n">
        <f aca="false">+S144*$C146</f>
        <v>8.5771</v>
      </c>
      <c r="T147" s="182" t="n">
        <f aca="false">+T144*$C146</f>
        <v>8.5771</v>
      </c>
      <c r="U147" s="182" t="n">
        <f aca="false">+U144*$C146</f>
        <v>8.5771</v>
      </c>
      <c r="V147" s="182" t="n">
        <f aca="false">+V144*$C146</f>
        <v>8.5771</v>
      </c>
      <c r="W147" s="182" t="n">
        <f aca="false">+W144*$C146</f>
        <v>8.5771</v>
      </c>
      <c r="X147" s="182" t="n">
        <f aca="false">+X144*$C146</f>
        <v>24.506</v>
      </c>
      <c r="Y147" s="182" t="n">
        <f aca="false">+Y144*$C146</f>
        <v>24.506</v>
      </c>
      <c r="Z147" s="182" t="n">
        <f aca="false">+Z144*$C146</f>
        <v>24.506</v>
      </c>
      <c r="AA147" s="182" t="n">
        <f aca="false">+AA144*$C146</f>
        <v>24.506</v>
      </c>
      <c r="AB147" s="182" t="n">
        <f aca="false">+AB144*$C146</f>
        <v>24.506</v>
      </c>
      <c r="AC147" s="182" t="n">
        <f aca="false">+AC144*$C146</f>
        <v>24.506</v>
      </c>
      <c r="AD147" s="182" t="n">
        <f aca="false">+AD144*$C146</f>
        <v>24.506</v>
      </c>
      <c r="AE147" s="182" t="n">
        <f aca="false">+AE144*$C146</f>
        <v>24.506</v>
      </c>
      <c r="AF147" s="182" t="n">
        <f aca="false">+AF144*$C146</f>
        <v>24.506</v>
      </c>
      <c r="AG147" s="162" t="n">
        <f aca="false">+AG144*$C146</f>
        <v>24.506</v>
      </c>
      <c r="AH147" s="182" t="n">
        <f aca="false">+AH144*$C146</f>
        <v>24.506</v>
      </c>
      <c r="AI147" s="182" t="n">
        <f aca="false">+AI144*$C146</f>
        <v>24.506</v>
      </c>
      <c r="AJ147" s="182" t="n">
        <f aca="false">+AJ144*$C146</f>
        <v>24.506</v>
      </c>
      <c r="AK147" s="182" t="n">
        <f aca="false">+AK144*$C146</f>
        <v>24.506</v>
      </c>
      <c r="AL147" s="182" t="n">
        <f aca="false">+AL144*$C146</f>
        <v>24.506</v>
      </c>
      <c r="AM147" s="182" t="n">
        <f aca="false">+AM144*$C146</f>
        <v>24.506</v>
      </c>
      <c r="AN147" s="182" t="n">
        <f aca="false">+AN144*$C146</f>
        <v>24.506</v>
      </c>
      <c r="AO147" s="182" t="n">
        <f aca="false">+AO144*$C146</f>
        <v>24.506</v>
      </c>
      <c r="AP147" s="182" t="n">
        <f aca="false">+AP144*$C146</f>
        <v>24.506</v>
      </c>
      <c r="AQ147" s="182" t="n">
        <f aca="false">+AQ144*$C146</f>
        <v>24.506</v>
      </c>
      <c r="AR147" s="182" t="n">
        <f aca="false">+AR144*$C146</f>
        <v>24.506</v>
      </c>
      <c r="AS147" s="182" t="n">
        <f aca="false">+AS144*$C146</f>
        <v>24.506</v>
      </c>
      <c r="AT147" s="182" t="n">
        <f aca="false">+AT144*$C146</f>
        <v>24.506</v>
      </c>
      <c r="AU147" s="182" t="n">
        <f aca="false">+AU144*$C146</f>
        <v>24.506</v>
      </c>
      <c r="AV147" s="182" t="n">
        <f aca="false">+AV144*$C146</f>
        <v>24.506</v>
      </c>
      <c r="AW147" s="182" t="n">
        <f aca="false">+AW144*$C146</f>
        <v>24.506</v>
      </c>
      <c r="AX147" s="182" t="n">
        <f aca="false">+AX144*$C146</f>
        <v>24.506</v>
      </c>
      <c r="AY147" s="182" t="n">
        <f aca="false">+AY144*$C146</f>
        <v>24.506</v>
      </c>
      <c r="AZ147" s="182" t="n">
        <f aca="false">+AZ144*$C146</f>
        <v>24.506</v>
      </c>
      <c r="BA147" s="182" t="n">
        <f aca="false">+BA144*$C146</f>
        <v>24.506</v>
      </c>
      <c r="BB147" s="182" t="n">
        <f aca="false">+BB144*$C146</f>
        <v>24.506</v>
      </c>
      <c r="BC147" s="163"/>
      <c r="BD147" s="164"/>
      <c r="BE147" s="164"/>
      <c r="BF147" s="164"/>
      <c r="BG147" s="164"/>
      <c r="BH147" s="164"/>
      <c r="BI147" s="164"/>
      <c r="BJ147" s="164"/>
      <c r="BK147" s="164"/>
      <c r="BL147" s="164"/>
      <c r="BM147" s="164"/>
      <c r="BN147" s="164"/>
      <c r="BO147" s="164"/>
      <c r="BP147" s="164"/>
      <c r="BQ147" s="164"/>
      <c r="BR147" s="164"/>
      <c r="BS147" s="164"/>
      <c r="BT147" s="164"/>
      <c r="BU147" s="164"/>
      <c r="BV147" s="164"/>
      <c r="BW147" s="164"/>
      <c r="BX147" s="164"/>
      <c r="BY147" s="164"/>
      <c r="BZ147" s="164"/>
      <c r="CA147" s="164"/>
      <c r="CB147" s="164"/>
      <c r="CC147" s="164"/>
      <c r="CD147" s="164"/>
      <c r="CE147" s="164"/>
      <c r="CF147" s="164"/>
      <c r="CG147" s="164"/>
      <c r="CH147" s="164"/>
      <c r="CI147" s="164"/>
      <c r="CJ147" s="164"/>
      <c r="CK147" s="164"/>
      <c r="CL147" s="159"/>
      <c r="CM147" s="159"/>
      <c r="CN147" s="159"/>
      <c r="CO147" s="159"/>
      <c r="CP147" s="159"/>
      <c r="CQ147" s="159"/>
      <c r="CR147" s="159"/>
      <c r="CS147" s="159"/>
      <c r="CT147" s="159"/>
      <c r="CU147" s="159"/>
      <c r="CV147" s="159"/>
      <c r="CW147" s="159"/>
      <c r="CX147" s="159"/>
      <c r="CY147" s="159"/>
      <c r="CZ147" s="159"/>
      <c r="DA147" s="159"/>
      <c r="DB147" s="159"/>
      <c r="DC147" s="159"/>
      <c r="DD147" s="159"/>
      <c r="DE147" s="159"/>
      <c r="DF147" s="159"/>
      <c r="DG147" s="159"/>
      <c r="DH147" s="159"/>
      <c r="DI147" s="159"/>
      <c r="DJ147" s="159"/>
      <c r="DK147" s="159"/>
      <c r="DL147" s="159"/>
      <c r="DM147" s="159"/>
      <c r="DN147" s="159"/>
      <c r="DO147" s="159"/>
      <c r="DP147" s="159"/>
      <c r="DQ147" s="159"/>
      <c r="DR147" s="159"/>
      <c r="DS147" s="159"/>
      <c r="DT147" s="159"/>
      <c r="DU147" s="159"/>
      <c r="DV147" s="159"/>
      <c r="DW147" s="159"/>
      <c r="DX147" s="159"/>
      <c r="DY147" s="159"/>
      <c r="DZ147" s="159"/>
      <c r="EA147" s="159"/>
      <c r="EB147" s="159"/>
      <c r="EC147" s="159"/>
      <c r="ED147" s="159"/>
      <c r="EE147" s="159"/>
      <c r="EF147" s="159"/>
      <c r="EG147" s="159"/>
      <c r="EH147" s="159"/>
      <c r="EI147" s="159"/>
      <c r="EJ147" s="159"/>
      <c r="EK147" s="159"/>
      <c r="EL147" s="159"/>
      <c r="EM147" s="159"/>
      <c r="EN147" s="159"/>
      <c r="EO147" s="159"/>
      <c r="EP147" s="159"/>
      <c r="EQ147" s="159"/>
      <c r="ER147" s="159"/>
      <c r="ES147" s="159"/>
      <c r="ET147" s="159"/>
      <c r="EU147" s="159"/>
      <c r="EV147" s="159"/>
      <c r="EW147" s="159"/>
      <c r="EX147" s="159"/>
      <c r="EY147" s="159"/>
      <c r="EZ147" s="159"/>
      <c r="FA147" s="159"/>
      <c r="FB147" s="159"/>
      <c r="FC147" s="159"/>
      <c r="FD147" s="159"/>
      <c r="FE147" s="159"/>
      <c r="FF147" s="159"/>
      <c r="FG147" s="159"/>
      <c r="FH147" s="159"/>
      <c r="FI147" s="159"/>
      <c r="FJ147" s="159"/>
      <c r="FK147" s="159"/>
      <c r="FL147" s="159"/>
      <c r="FM147" s="159"/>
      <c r="FN147" s="159"/>
      <c r="FO147" s="159"/>
      <c r="FP147" s="159"/>
      <c r="FQ147" s="159"/>
      <c r="FR147" s="159"/>
      <c r="FS147" s="159"/>
      <c r="FT147" s="159"/>
      <c r="FU147" s="159"/>
      <c r="FV147" s="159"/>
      <c r="FW147" s="159"/>
      <c r="FX147" s="159"/>
      <c r="FY147" s="159"/>
      <c r="FZ147" s="159"/>
      <c r="GA147" s="159"/>
      <c r="GB147" s="159"/>
      <c r="GC147" s="159"/>
      <c r="GD147" s="159"/>
      <c r="GE147" s="159"/>
      <c r="GF147" s="159"/>
      <c r="GG147" s="159"/>
      <c r="GH147" s="159"/>
      <c r="GI147" s="159"/>
      <c r="GJ147" s="159"/>
      <c r="GK147" s="159"/>
      <c r="GL147" s="159"/>
      <c r="GM147" s="159"/>
      <c r="GN147" s="159"/>
      <c r="GO147" s="159"/>
      <c r="GP147" s="159"/>
      <c r="GQ147" s="159"/>
      <c r="GR147" s="159"/>
      <c r="GS147" s="159"/>
      <c r="GT147" s="159"/>
      <c r="GU147" s="159"/>
      <c r="GV147" s="159"/>
      <c r="GW147" s="159"/>
      <c r="GX147" s="159"/>
      <c r="GY147" s="159"/>
      <c r="GZ147" s="159"/>
      <c r="HA147" s="159"/>
      <c r="HB147" s="159"/>
      <c r="HC147" s="159"/>
      <c r="HD147" s="159"/>
      <c r="HE147" s="159"/>
      <c r="HF147" s="159"/>
      <c r="HG147" s="159"/>
      <c r="HH147" s="159"/>
      <c r="HI147" s="159"/>
      <c r="HJ147" s="159"/>
      <c r="HK147" s="159"/>
      <c r="HL147" s="159"/>
      <c r="HM147" s="159"/>
      <c r="HN147" s="159"/>
      <c r="HO147" s="159"/>
      <c r="HP147" s="159"/>
      <c r="HQ147" s="159"/>
      <c r="HR147" s="159"/>
      <c r="HS147" s="159"/>
      <c r="HT147" s="159"/>
      <c r="HU147" s="159"/>
      <c r="HV147" s="159"/>
      <c r="HW147" s="159"/>
      <c r="HX147" s="159"/>
      <c r="HY147" s="159"/>
      <c r="HZ147" s="159"/>
      <c r="IA147" s="159"/>
      <c r="IB147" s="159"/>
      <c r="IC147" s="159"/>
      <c r="ID147" s="159"/>
      <c r="IE147" s="159"/>
      <c r="IF147" s="159"/>
      <c r="IG147" s="159"/>
      <c r="IH147" s="159"/>
      <c r="II147" s="159"/>
      <c r="IJ147" s="159"/>
      <c r="IK147" s="159"/>
      <c r="IL147" s="159"/>
      <c r="IM147" s="159"/>
      <c r="IN147" s="159"/>
      <c r="IO147" s="159"/>
      <c r="IP147" s="159"/>
      <c r="IQ147" s="159"/>
      <c r="IR147" s="159"/>
      <c r="IS147" s="159"/>
      <c r="IT147" s="159"/>
      <c r="IU147" s="159"/>
      <c r="IV147" s="159"/>
      <c r="IW147" s="159"/>
    </row>
    <row r="148" customFormat="false" ht="13.5" hidden="false" customHeight="false" outlineLevel="0" collapsed="false">
      <c r="A148" s="140" t="n">
        <f aca="false">+A140+1</f>
        <v>19</v>
      </c>
      <c r="B148" s="170" t="str">
        <f aca="false">+'Detail by Turbine'!G25</f>
        <v>Fr 6B 60 hz power barges (BV = 0)</v>
      </c>
      <c r="C148" s="171" t="str">
        <f aca="false">+'Detail by Turbine'!S25</f>
        <v>Unassigned</v>
      </c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4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/>
      <c r="BB148" s="183"/>
      <c r="BC148" s="185"/>
      <c r="BD148" s="186"/>
      <c r="BE148" s="186"/>
      <c r="BF148" s="186"/>
      <c r="BG148" s="186"/>
      <c r="BH148" s="186"/>
      <c r="BI148" s="186"/>
      <c r="BJ148" s="186"/>
      <c r="BK148" s="186"/>
      <c r="BL148" s="186"/>
      <c r="BM148" s="186"/>
      <c r="BN148" s="186"/>
      <c r="BO148" s="186"/>
      <c r="BP148" s="186"/>
      <c r="BQ148" s="186"/>
      <c r="BR148" s="186"/>
      <c r="BS148" s="186"/>
      <c r="BT148" s="186"/>
      <c r="BU148" s="186"/>
      <c r="BV148" s="186"/>
      <c r="BW148" s="186"/>
      <c r="BX148" s="186"/>
      <c r="BY148" s="186"/>
      <c r="BZ148" s="186"/>
      <c r="CA148" s="186"/>
      <c r="CB148" s="186"/>
      <c r="CC148" s="186"/>
      <c r="CD148" s="186"/>
      <c r="CE148" s="186"/>
      <c r="CF148" s="186"/>
      <c r="CG148" s="186"/>
      <c r="CH148" s="186"/>
      <c r="CI148" s="186"/>
      <c r="CJ148" s="186"/>
      <c r="CK148" s="186"/>
      <c r="CL148" s="187"/>
      <c r="CM148" s="187"/>
      <c r="CN148" s="187"/>
      <c r="CO148" s="187"/>
      <c r="CP148" s="187"/>
      <c r="CQ148" s="187"/>
      <c r="CR148" s="187"/>
      <c r="CS148" s="187"/>
      <c r="CT148" s="187"/>
      <c r="CU148" s="187"/>
      <c r="CV148" s="187"/>
      <c r="CW148" s="187"/>
      <c r="CX148" s="187"/>
      <c r="CY148" s="187"/>
      <c r="CZ148" s="187"/>
      <c r="DA148" s="187"/>
      <c r="DB148" s="187"/>
      <c r="DC148" s="187"/>
      <c r="DD148" s="187"/>
      <c r="DE148" s="187"/>
      <c r="DF148" s="187"/>
      <c r="DG148" s="187"/>
      <c r="DH148" s="187"/>
      <c r="DI148" s="187"/>
      <c r="DJ148" s="187"/>
      <c r="DK148" s="187"/>
      <c r="DL148" s="187"/>
      <c r="DM148" s="187"/>
      <c r="DN148" s="187"/>
      <c r="DO148" s="187"/>
      <c r="DP148" s="187"/>
      <c r="DQ148" s="187"/>
      <c r="DR148" s="187"/>
      <c r="DS148" s="187"/>
      <c r="DT148" s="187"/>
      <c r="DU148" s="187"/>
      <c r="DV148" s="187"/>
      <c r="DW148" s="187"/>
      <c r="DX148" s="187"/>
      <c r="DY148" s="187"/>
      <c r="DZ148" s="187"/>
      <c r="EA148" s="187"/>
      <c r="EB148" s="187"/>
      <c r="EC148" s="187"/>
      <c r="ED148" s="187"/>
      <c r="EE148" s="187"/>
      <c r="EF148" s="187"/>
      <c r="EG148" s="187"/>
      <c r="EH148" s="187"/>
      <c r="EI148" s="187"/>
      <c r="EJ148" s="187"/>
      <c r="EK148" s="187"/>
      <c r="EL148" s="187"/>
      <c r="EM148" s="187"/>
      <c r="EN148" s="187"/>
      <c r="EO148" s="187"/>
      <c r="EP148" s="187"/>
      <c r="EQ148" s="187"/>
      <c r="ER148" s="187"/>
      <c r="ES148" s="187"/>
      <c r="ET148" s="187"/>
      <c r="EU148" s="187"/>
      <c r="EV148" s="187"/>
      <c r="EW148" s="187"/>
      <c r="EX148" s="187"/>
      <c r="EY148" s="187"/>
      <c r="EZ148" s="187"/>
      <c r="FA148" s="187"/>
      <c r="FB148" s="187"/>
      <c r="FC148" s="187"/>
      <c r="FD148" s="187"/>
      <c r="FE148" s="187"/>
      <c r="FF148" s="187"/>
      <c r="FG148" s="187"/>
      <c r="FH148" s="187"/>
      <c r="FI148" s="187"/>
      <c r="FJ148" s="187"/>
      <c r="FK148" s="187"/>
      <c r="FL148" s="187"/>
      <c r="FM148" s="187"/>
      <c r="FN148" s="187"/>
      <c r="FO148" s="187"/>
      <c r="FP148" s="187"/>
      <c r="FQ148" s="187"/>
      <c r="FR148" s="187"/>
      <c r="FS148" s="187"/>
      <c r="FT148" s="187"/>
      <c r="FU148" s="187"/>
      <c r="FV148" s="187"/>
      <c r="FW148" s="187"/>
      <c r="FX148" s="187"/>
      <c r="FY148" s="187"/>
      <c r="FZ148" s="187"/>
      <c r="GA148" s="187"/>
      <c r="GB148" s="187"/>
      <c r="GC148" s="187"/>
      <c r="GD148" s="187"/>
      <c r="GE148" s="187"/>
      <c r="GF148" s="187"/>
      <c r="GG148" s="187"/>
      <c r="GH148" s="187"/>
      <c r="GI148" s="187"/>
      <c r="GJ148" s="187"/>
      <c r="GK148" s="187"/>
      <c r="GL148" s="187"/>
      <c r="GM148" s="187"/>
      <c r="GN148" s="187"/>
      <c r="GO148" s="187"/>
      <c r="GP148" s="187"/>
      <c r="GQ148" s="187"/>
      <c r="GR148" s="187"/>
      <c r="GS148" s="187"/>
      <c r="GT148" s="187"/>
      <c r="GU148" s="187"/>
      <c r="GV148" s="187"/>
      <c r="GW148" s="187"/>
      <c r="GX148" s="187"/>
      <c r="GY148" s="187"/>
      <c r="GZ148" s="187"/>
      <c r="HA148" s="187"/>
      <c r="HB148" s="187"/>
      <c r="HC148" s="187"/>
      <c r="HD148" s="187"/>
      <c r="HE148" s="187"/>
      <c r="HF148" s="187"/>
      <c r="HG148" s="187"/>
      <c r="HH148" s="187"/>
      <c r="HI148" s="187"/>
      <c r="HJ148" s="187"/>
      <c r="HK148" s="187"/>
      <c r="HL148" s="187"/>
      <c r="HM148" s="187"/>
      <c r="HN148" s="187"/>
      <c r="HO148" s="187"/>
      <c r="HP148" s="187"/>
      <c r="HQ148" s="187"/>
      <c r="HR148" s="187"/>
      <c r="HS148" s="187"/>
      <c r="HT148" s="187"/>
      <c r="HU148" s="187"/>
      <c r="HV148" s="187"/>
      <c r="HW148" s="187"/>
      <c r="HX148" s="187"/>
      <c r="HY148" s="187"/>
      <c r="HZ148" s="187"/>
      <c r="IA148" s="187"/>
      <c r="IB148" s="187"/>
      <c r="IC148" s="187"/>
      <c r="ID148" s="187"/>
      <c r="IE148" s="187"/>
      <c r="IF148" s="187"/>
      <c r="IG148" s="187"/>
      <c r="IH148" s="187"/>
      <c r="II148" s="187"/>
      <c r="IJ148" s="187"/>
      <c r="IK148" s="187"/>
      <c r="IL148" s="187"/>
      <c r="IM148" s="187"/>
      <c r="IN148" s="187"/>
      <c r="IO148" s="187"/>
      <c r="IP148" s="187"/>
      <c r="IQ148" s="187"/>
      <c r="IR148" s="187"/>
      <c r="IS148" s="187"/>
      <c r="IT148" s="187"/>
      <c r="IU148" s="187"/>
      <c r="IV148" s="187"/>
      <c r="IW148" s="187"/>
    </row>
    <row r="149" customFormat="false" ht="12.75" hidden="false" customHeight="false" outlineLevel="0" collapsed="false">
      <c r="A149" s="140"/>
      <c r="B149" s="173" t="s">
        <v>139</v>
      </c>
      <c r="C149" s="171"/>
      <c r="D149" s="174" t="n">
        <f aca="false">+D148</f>
        <v>0</v>
      </c>
      <c r="E149" s="174" t="n">
        <v>0</v>
      </c>
      <c r="F149" s="174" t="n">
        <v>0</v>
      </c>
      <c r="G149" s="174" t="n">
        <v>0</v>
      </c>
      <c r="H149" s="174" t="n">
        <v>0</v>
      </c>
      <c r="I149" s="174" t="n">
        <v>0</v>
      </c>
      <c r="J149" s="174" t="n">
        <v>0</v>
      </c>
      <c r="K149" s="174" t="n">
        <v>0</v>
      </c>
      <c r="L149" s="174" t="n">
        <v>0</v>
      </c>
      <c r="M149" s="174" t="n">
        <v>0</v>
      </c>
      <c r="N149" s="174" t="n">
        <v>0</v>
      </c>
      <c r="O149" s="174" t="n">
        <v>0</v>
      </c>
      <c r="P149" s="174" t="n">
        <v>0</v>
      </c>
      <c r="Q149" s="174" t="n">
        <v>0</v>
      </c>
      <c r="R149" s="174" t="n">
        <v>0</v>
      </c>
      <c r="S149" s="174" t="n">
        <v>0</v>
      </c>
      <c r="T149" s="174" t="n">
        <v>0</v>
      </c>
      <c r="U149" s="174" t="n">
        <v>0</v>
      </c>
      <c r="V149" s="174" t="n">
        <v>0</v>
      </c>
      <c r="W149" s="174" t="n">
        <v>1</v>
      </c>
      <c r="X149" s="174" t="n">
        <v>0</v>
      </c>
      <c r="Y149" s="174" t="n">
        <v>0</v>
      </c>
      <c r="Z149" s="174" t="n">
        <v>0</v>
      </c>
      <c r="AA149" s="174" t="n">
        <v>0</v>
      </c>
      <c r="AB149" s="174" t="n">
        <v>0</v>
      </c>
      <c r="AC149" s="174" t="n">
        <v>0</v>
      </c>
      <c r="AD149" s="174" t="n">
        <v>0</v>
      </c>
      <c r="AE149" s="174" t="n">
        <v>0</v>
      </c>
      <c r="AF149" s="174" t="n">
        <v>0</v>
      </c>
      <c r="AG149" s="149" t="n">
        <v>0</v>
      </c>
      <c r="AH149" s="174" t="n">
        <v>0</v>
      </c>
      <c r="AI149" s="174" t="n">
        <v>0</v>
      </c>
      <c r="AJ149" s="174" t="n">
        <v>0</v>
      </c>
      <c r="AK149" s="174" t="n">
        <v>0</v>
      </c>
      <c r="AL149" s="174" t="n">
        <v>0</v>
      </c>
      <c r="AM149" s="174" t="n">
        <v>0</v>
      </c>
      <c r="AN149" s="174" t="n">
        <v>0</v>
      </c>
      <c r="AO149" s="174" t="n">
        <v>0</v>
      </c>
      <c r="AP149" s="174" t="n">
        <v>0</v>
      </c>
      <c r="AQ149" s="174" t="n">
        <v>0</v>
      </c>
      <c r="AR149" s="174" t="n">
        <v>0</v>
      </c>
      <c r="AS149" s="174" t="n">
        <v>0</v>
      </c>
      <c r="AT149" s="174" t="n">
        <v>0</v>
      </c>
      <c r="AU149" s="174" t="n">
        <v>0</v>
      </c>
      <c r="AV149" s="174" t="n">
        <v>0</v>
      </c>
      <c r="AW149" s="174" t="n">
        <v>0</v>
      </c>
      <c r="AX149" s="174" t="n">
        <v>0</v>
      </c>
      <c r="AY149" s="174" t="n">
        <v>0</v>
      </c>
      <c r="AZ149" s="174" t="n">
        <v>0</v>
      </c>
      <c r="BA149" s="174" t="n">
        <v>0</v>
      </c>
      <c r="BB149" s="174" t="n">
        <v>0</v>
      </c>
      <c r="BC149" s="188" t="n">
        <f aca="false">SUM(D149:BB149)</f>
        <v>1</v>
      </c>
      <c r="BD149" s="173"/>
      <c r="BE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  <c r="BS149" s="189"/>
      <c r="BT149" s="189"/>
      <c r="BU149" s="189"/>
      <c r="BV149" s="189"/>
      <c r="BW149" s="189"/>
      <c r="BX149" s="189"/>
      <c r="BY149" s="189"/>
      <c r="BZ149" s="189"/>
      <c r="CA149" s="189"/>
      <c r="CB149" s="189"/>
      <c r="CC149" s="189"/>
      <c r="CD149" s="189"/>
      <c r="CE149" s="189"/>
      <c r="CF149" s="189"/>
      <c r="CG149" s="189"/>
      <c r="CH149" s="189"/>
      <c r="CI149" s="189"/>
      <c r="CJ149" s="189"/>
      <c r="CK149" s="189"/>
      <c r="CL149" s="189"/>
      <c r="CM149" s="189"/>
      <c r="CN149" s="189"/>
      <c r="CO149" s="189"/>
      <c r="CP149" s="189"/>
      <c r="CQ149" s="189"/>
      <c r="CR149" s="189"/>
      <c r="CS149" s="189"/>
      <c r="CT149" s="189"/>
      <c r="CU149" s="189"/>
      <c r="CV149" s="189"/>
      <c r="CW149" s="189"/>
      <c r="CX149" s="189"/>
      <c r="CY149" s="189"/>
      <c r="CZ149" s="189"/>
      <c r="DA149" s="189"/>
      <c r="DB149" s="189"/>
      <c r="DC149" s="189"/>
      <c r="DD149" s="189"/>
      <c r="DE149" s="189"/>
      <c r="DF149" s="189"/>
      <c r="DG149" s="189"/>
      <c r="DH149" s="189"/>
      <c r="DI149" s="189"/>
      <c r="DJ149" s="189"/>
      <c r="DK149" s="189"/>
      <c r="DL149" s="189"/>
      <c r="DM149" s="189"/>
      <c r="DN149" s="189"/>
      <c r="DO149" s="189"/>
      <c r="DP149" s="189"/>
      <c r="DQ149" s="189"/>
      <c r="DR149" s="189"/>
      <c r="DS149" s="189"/>
      <c r="DT149" s="189"/>
      <c r="DU149" s="189"/>
      <c r="DV149" s="189"/>
      <c r="DW149" s="189"/>
      <c r="DX149" s="189"/>
      <c r="DY149" s="189"/>
      <c r="DZ149" s="189"/>
      <c r="EA149" s="189"/>
      <c r="EB149" s="189"/>
      <c r="EC149" s="189"/>
      <c r="ED149" s="189"/>
      <c r="EE149" s="189"/>
      <c r="EF149" s="189"/>
      <c r="EG149" s="189"/>
      <c r="EH149" s="189"/>
      <c r="EI149" s="189"/>
      <c r="EJ149" s="189"/>
      <c r="EK149" s="189"/>
      <c r="EL149" s="189"/>
      <c r="EM149" s="189"/>
      <c r="EN149" s="189"/>
      <c r="EO149" s="189"/>
      <c r="EP149" s="189"/>
      <c r="EQ149" s="189"/>
      <c r="ER149" s="189"/>
      <c r="ES149" s="189"/>
      <c r="ET149" s="189"/>
      <c r="EU149" s="189"/>
      <c r="EV149" s="189"/>
      <c r="EW149" s="189"/>
      <c r="EX149" s="189"/>
      <c r="EY149" s="189"/>
      <c r="EZ149" s="189"/>
      <c r="FA149" s="189"/>
      <c r="FB149" s="189"/>
      <c r="FC149" s="189"/>
      <c r="FD149" s="189"/>
      <c r="FE149" s="189"/>
      <c r="FF149" s="189"/>
      <c r="FG149" s="189"/>
      <c r="FH149" s="189"/>
      <c r="FI149" s="189"/>
      <c r="FJ149" s="189"/>
      <c r="FK149" s="189"/>
      <c r="FL149" s="189"/>
      <c r="FM149" s="189"/>
      <c r="FN149" s="189"/>
      <c r="FO149" s="189"/>
      <c r="FP149" s="189"/>
      <c r="FQ149" s="189"/>
      <c r="FR149" s="189"/>
      <c r="FS149" s="189"/>
      <c r="FT149" s="189"/>
      <c r="FU149" s="189"/>
      <c r="FV149" s="189"/>
      <c r="FW149" s="189"/>
      <c r="FX149" s="189"/>
      <c r="FY149" s="189"/>
      <c r="FZ149" s="189"/>
      <c r="GA149" s="189"/>
      <c r="GB149" s="189"/>
      <c r="GC149" s="189"/>
      <c r="GD149" s="189"/>
      <c r="GE149" s="189"/>
      <c r="GF149" s="189"/>
      <c r="GG149" s="189"/>
      <c r="GH149" s="189"/>
      <c r="GI149" s="189"/>
      <c r="GJ149" s="189"/>
      <c r="GK149" s="189"/>
      <c r="GL149" s="189"/>
      <c r="GM149" s="189"/>
      <c r="GN149" s="189"/>
      <c r="GO149" s="189"/>
      <c r="GP149" s="189"/>
      <c r="GQ149" s="189"/>
      <c r="GR149" s="189"/>
      <c r="GS149" s="189"/>
      <c r="GT149" s="189"/>
      <c r="GU149" s="189"/>
      <c r="GV149" s="189"/>
      <c r="GW149" s="189"/>
      <c r="GX149" s="189"/>
      <c r="GY149" s="189"/>
      <c r="GZ149" s="189"/>
      <c r="HA149" s="189"/>
      <c r="HB149" s="189"/>
      <c r="HC149" s="189"/>
      <c r="HD149" s="189"/>
      <c r="HE149" s="189"/>
      <c r="HF149" s="189"/>
      <c r="HG149" s="189"/>
      <c r="HH149" s="189"/>
      <c r="HI149" s="189"/>
      <c r="HJ149" s="189"/>
      <c r="HK149" s="189"/>
      <c r="HL149" s="189"/>
      <c r="HM149" s="189"/>
      <c r="HN149" s="189"/>
      <c r="HO149" s="189"/>
      <c r="HP149" s="189"/>
      <c r="HQ149" s="189"/>
      <c r="HR149" s="189"/>
      <c r="HS149" s="189"/>
      <c r="HT149" s="189"/>
      <c r="HU149" s="189"/>
      <c r="HV149" s="189"/>
      <c r="HW149" s="189"/>
      <c r="HX149" s="189"/>
      <c r="HY149" s="189"/>
      <c r="HZ149" s="189"/>
      <c r="IA149" s="189"/>
      <c r="IB149" s="189"/>
      <c r="IC149" s="189"/>
      <c r="ID149" s="189"/>
      <c r="IE149" s="189"/>
      <c r="IF149" s="189"/>
      <c r="IG149" s="189"/>
      <c r="IH149" s="189"/>
      <c r="II149" s="189"/>
      <c r="IJ149" s="189"/>
      <c r="IK149" s="189"/>
      <c r="IL149" s="189"/>
      <c r="IM149" s="189"/>
      <c r="IN149" s="189"/>
      <c r="IO149" s="189"/>
      <c r="IP149" s="189"/>
      <c r="IQ149" s="189"/>
      <c r="IR149" s="189"/>
      <c r="IS149" s="189"/>
      <c r="IT149" s="189"/>
      <c r="IU149" s="189"/>
      <c r="IV149" s="189"/>
      <c r="IW149" s="189"/>
    </row>
    <row r="150" customFormat="false" ht="12.75" hidden="false" customHeight="false" outlineLevel="0" collapsed="false">
      <c r="A150" s="140"/>
      <c r="B150" s="173" t="s">
        <v>140</v>
      </c>
      <c r="C150" s="171"/>
      <c r="D150" s="174" t="n">
        <f aca="false">+D149</f>
        <v>0</v>
      </c>
      <c r="E150" s="174" t="n">
        <f aca="false">+D150+E149</f>
        <v>0</v>
      </c>
      <c r="F150" s="174" t="n">
        <f aca="false">+E150+F149</f>
        <v>0</v>
      </c>
      <c r="G150" s="174" t="n">
        <f aca="false">+F150+G149</f>
        <v>0</v>
      </c>
      <c r="H150" s="174" t="n">
        <f aca="false">+G150+H149</f>
        <v>0</v>
      </c>
      <c r="I150" s="174" t="n">
        <f aca="false">+H150+I149</f>
        <v>0</v>
      </c>
      <c r="J150" s="174" t="n">
        <f aca="false">+I150+J149</f>
        <v>0</v>
      </c>
      <c r="K150" s="174" t="n">
        <f aca="false">+J150+K149</f>
        <v>0</v>
      </c>
      <c r="L150" s="174" t="n">
        <f aca="false">+K150+L149</f>
        <v>0</v>
      </c>
      <c r="M150" s="174" t="n">
        <f aca="false">+L150+M149</f>
        <v>0</v>
      </c>
      <c r="N150" s="174" t="n">
        <f aca="false">+M150+N149</f>
        <v>0</v>
      </c>
      <c r="O150" s="174" t="n">
        <f aca="false">+N150+O149</f>
        <v>0</v>
      </c>
      <c r="P150" s="174" t="n">
        <f aca="false">+O150+P149</f>
        <v>0</v>
      </c>
      <c r="Q150" s="174" t="n">
        <f aca="false">+P150+Q149</f>
        <v>0</v>
      </c>
      <c r="R150" s="174" t="n">
        <f aca="false">+Q150+R149</f>
        <v>0</v>
      </c>
      <c r="S150" s="174" t="n">
        <f aca="false">+R150+S149</f>
        <v>0</v>
      </c>
      <c r="T150" s="174" t="n">
        <f aca="false">+S150+T149</f>
        <v>0</v>
      </c>
      <c r="U150" s="174" t="n">
        <f aca="false">+T150+U149</f>
        <v>0</v>
      </c>
      <c r="V150" s="174" t="n">
        <f aca="false">+U150+V149</f>
        <v>0</v>
      </c>
      <c r="W150" s="174" t="n">
        <f aca="false">+V150+W149</f>
        <v>1</v>
      </c>
      <c r="X150" s="174" t="n">
        <f aca="false">+W150+X149</f>
        <v>1</v>
      </c>
      <c r="Y150" s="174" t="n">
        <f aca="false">+X150+Y149</f>
        <v>1</v>
      </c>
      <c r="Z150" s="174" t="n">
        <f aca="false">+Y150+Z149</f>
        <v>1</v>
      </c>
      <c r="AA150" s="174" t="n">
        <f aca="false">+Z150+AA149</f>
        <v>1</v>
      </c>
      <c r="AB150" s="174" t="n">
        <f aca="false">+AA150+AB149</f>
        <v>1</v>
      </c>
      <c r="AC150" s="174" t="n">
        <f aca="false">+AB150+AC149</f>
        <v>1</v>
      </c>
      <c r="AD150" s="174" t="n">
        <f aca="false">+AC150+AD149</f>
        <v>1</v>
      </c>
      <c r="AE150" s="174" t="n">
        <f aca="false">+AD150+AE149</f>
        <v>1</v>
      </c>
      <c r="AF150" s="174" t="n">
        <f aca="false">+AE150+AF149</f>
        <v>1</v>
      </c>
      <c r="AG150" s="149" t="n">
        <f aca="false">+AF150+AG149</f>
        <v>1</v>
      </c>
      <c r="AH150" s="174" t="n">
        <f aca="false">+AG150+AH149</f>
        <v>1</v>
      </c>
      <c r="AI150" s="174" t="n">
        <f aca="false">+AH150+AI149</f>
        <v>1</v>
      </c>
      <c r="AJ150" s="174" t="n">
        <f aca="false">+AI150+AJ149</f>
        <v>1</v>
      </c>
      <c r="AK150" s="174" t="n">
        <f aca="false">+AJ150+AK149</f>
        <v>1</v>
      </c>
      <c r="AL150" s="174" t="n">
        <f aca="false">+AK150+AL149</f>
        <v>1</v>
      </c>
      <c r="AM150" s="174" t="n">
        <f aca="false">+AL150+AM149</f>
        <v>1</v>
      </c>
      <c r="AN150" s="174" t="n">
        <f aca="false">+AM150+AN149</f>
        <v>1</v>
      </c>
      <c r="AO150" s="174" t="n">
        <f aca="false">+AN150+AO149</f>
        <v>1</v>
      </c>
      <c r="AP150" s="174" t="n">
        <f aca="false">+AO150+AP149</f>
        <v>1</v>
      </c>
      <c r="AQ150" s="174" t="n">
        <f aca="false">+AP150+AQ149</f>
        <v>1</v>
      </c>
      <c r="AR150" s="174" t="n">
        <f aca="false">+AQ150+AR149</f>
        <v>1</v>
      </c>
      <c r="AS150" s="174" t="n">
        <f aca="false">+AR150+AS149</f>
        <v>1</v>
      </c>
      <c r="AT150" s="174" t="n">
        <f aca="false">+AS150+AT149</f>
        <v>1</v>
      </c>
      <c r="AU150" s="174" t="n">
        <f aca="false">+AT150+AU149</f>
        <v>1</v>
      </c>
      <c r="AV150" s="174" t="n">
        <f aca="false">+AU150+AV149</f>
        <v>1</v>
      </c>
      <c r="AW150" s="174" t="n">
        <f aca="false">+AV150+AW149</f>
        <v>1</v>
      </c>
      <c r="AX150" s="174" t="n">
        <f aca="false">+AW150+AX149</f>
        <v>1</v>
      </c>
      <c r="AY150" s="174" t="n">
        <f aca="false">+AX150+AY149</f>
        <v>1</v>
      </c>
      <c r="AZ150" s="174" t="n">
        <f aca="false">+AY150+AZ149</f>
        <v>1</v>
      </c>
      <c r="BA150" s="174" t="n">
        <f aca="false">+AZ150+BA149</f>
        <v>1</v>
      </c>
      <c r="BB150" s="174" t="n">
        <f aca="false">+BA150+BB149</f>
        <v>1</v>
      </c>
      <c r="BC150" s="188"/>
      <c r="BD150" s="173"/>
      <c r="BE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  <c r="BS150" s="189"/>
      <c r="BT150" s="189"/>
      <c r="BU150" s="189"/>
      <c r="BV150" s="189"/>
      <c r="BW150" s="189"/>
      <c r="BX150" s="189"/>
      <c r="BY150" s="189"/>
      <c r="BZ150" s="189"/>
      <c r="CA150" s="189"/>
      <c r="CB150" s="189"/>
      <c r="CC150" s="189"/>
      <c r="CD150" s="189"/>
      <c r="CE150" s="189"/>
      <c r="CF150" s="189"/>
      <c r="CG150" s="189"/>
      <c r="CH150" s="189"/>
      <c r="CI150" s="189"/>
      <c r="CJ150" s="189"/>
      <c r="CK150" s="189"/>
      <c r="CL150" s="189"/>
      <c r="CM150" s="189"/>
      <c r="CN150" s="189"/>
      <c r="CO150" s="189"/>
      <c r="CP150" s="189"/>
      <c r="CQ150" s="189"/>
      <c r="CR150" s="189"/>
      <c r="CS150" s="189"/>
      <c r="CT150" s="189"/>
      <c r="CU150" s="189"/>
      <c r="CV150" s="189"/>
      <c r="CW150" s="189"/>
      <c r="CX150" s="189"/>
      <c r="CY150" s="189"/>
      <c r="CZ150" s="189"/>
      <c r="DA150" s="189"/>
      <c r="DB150" s="189"/>
      <c r="DC150" s="189"/>
      <c r="DD150" s="189"/>
      <c r="DE150" s="189"/>
      <c r="DF150" s="189"/>
      <c r="DG150" s="189"/>
      <c r="DH150" s="189"/>
      <c r="DI150" s="189"/>
      <c r="DJ150" s="189"/>
      <c r="DK150" s="189"/>
      <c r="DL150" s="189"/>
      <c r="DM150" s="189"/>
      <c r="DN150" s="189"/>
      <c r="DO150" s="189"/>
      <c r="DP150" s="189"/>
      <c r="DQ150" s="189"/>
      <c r="DR150" s="189"/>
      <c r="DS150" s="189"/>
      <c r="DT150" s="189"/>
      <c r="DU150" s="189"/>
      <c r="DV150" s="189"/>
      <c r="DW150" s="189"/>
      <c r="DX150" s="189"/>
      <c r="DY150" s="189"/>
      <c r="DZ150" s="189"/>
      <c r="EA150" s="189"/>
      <c r="EB150" s="189"/>
      <c r="EC150" s="189"/>
      <c r="ED150" s="189"/>
      <c r="EE150" s="189"/>
      <c r="EF150" s="189"/>
      <c r="EG150" s="189"/>
      <c r="EH150" s="189"/>
      <c r="EI150" s="189"/>
      <c r="EJ150" s="189"/>
      <c r="EK150" s="189"/>
      <c r="EL150" s="189"/>
      <c r="EM150" s="189"/>
      <c r="EN150" s="189"/>
      <c r="EO150" s="189"/>
      <c r="EP150" s="189"/>
      <c r="EQ150" s="189"/>
      <c r="ER150" s="189"/>
      <c r="ES150" s="189"/>
      <c r="ET150" s="189"/>
      <c r="EU150" s="189"/>
      <c r="EV150" s="189"/>
      <c r="EW150" s="189"/>
      <c r="EX150" s="189"/>
      <c r="EY150" s="189"/>
      <c r="EZ150" s="189"/>
      <c r="FA150" s="189"/>
      <c r="FB150" s="189"/>
      <c r="FC150" s="189"/>
      <c r="FD150" s="189"/>
      <c r="FE150" s="189"/>
      <c r="FF150" s="189"/>
      <c r="FG150" s="189"/>
      <c r="FH150" s="189"/>
      <c r="FI150" s="189"/>
      <c r="FJ150" s="189"/>
      <c r="FK150" s="189"/>
      <c r="FL150" s="189"/>
      <c r="FM150" s="189"/>
      <c r="FN150" s="189"/>
      <c r="FO150" s="189"/>
      <c r="FP150" s="189"/>
      <c r="FQ150" s="189"/>
      <c r="FR150" s="189"/>
      <c r="FS150" s="189"/>
      <c r="FT150" s="189"/>
      <c r="FU150" s="189"/>
      <c r="FV150" s="189"/>
      <c r="FW150" s="189"/>
      <c r="FX150" s="189"/>
      <c r="FY150" s="189"/>
      <c r="FZ150" s="189"/>
      <c r="GA150" s="189"/>
      <c r="GB150" s="189"/>
      <c r="GC150" s="189"/>
      <c r="GD150" s="189"/>
      <c r="GE150" s="189"/>
      <c r="GF150" s="189"/>
      <c r="GG150" s="189"/>
      <c r="GH150" s="189"/>
      <c r="GI150" s="189"/>
      <c r="GJ150" s="189"/>
      <c r="GK150" s="189"/>
      <c r="GL150" s="189"/>
      <c r="GM150" s="189"/>
      <c r="GN150" s="189"/>
      <c r="GO150" s="189"/>
      <c r="GP150" s="189"/>
      <c r="GQ150" s="189"/>
      <c r="GR150" s="189"/>
      <c r="GS150" s="189"/>
      <c r="GT150" s="189"/>
      <c r="GU150" s="189"/>
      <c r="GV150" s="189"/>
      <c r="GW150" s="189"/>
      <c r="GX150" s="189"/>
      <c r="GY150" s="189"/>
      <c r="GZ150" s="189"/>
      <c r="HA150" s="189"/>
      <c r="HB150" s="189"/>
      <c r="HC150" s="189"/>
      <c r="HD150" s="189"/>
      <c r="HE150" s="189"/>
      <c r="HF150" s="189"/>
      <c r="HG150" s="189"/>
      <c r="HH150" s="189"/>
      <c r="HI150" s="189"/>
      <c r="HJ150" s="189"/>
      <c r="HK150" s="189"/>
      <c r="HL150" s="189"/>
      <c r="HM150" s="189"/>
      <c r="HN150" s="189"/>
      <c r="HO150" s="189"/>
      <c r="HP150" s="189"/>
      <c r="HQ150" s="189"/>
      <c r="HR150" s="189"/>
      <c r="HS150" s="189"/>
      <c r="HT150" s="189"/>
      <c r="HU150" s="189"/>
      <c r="HV150" s="189"/>
      <c r="HW150" s="189"/>
      <c r="HX150" s="189"/>
      <c r="HY150" s="189"/>
      <c r="HZ150" s="189"/>
      <c r="IA150" s="189"/>
      <c r="IB150" s="189"/>
      <c r="IC150" s="189"/>
      <c r="ID150" s="189"/>
      <c r="IE150" s="189"/>
      <c r="IF150" s="189"/>
      <c r="IG150" s="189"/>
      <c r="IH150" s="189"/>
      <c r="II150" s="189"/>
      <c r="IJ150" s="189"/>
      <c r="IK150" s="189"/>
      <c r="IL150" s="189"/>
      <c r="IM150" s="189"/>
      <c r="IN150" s="189"/>
      <c r="IO150" s="189"/>
      <c r="IP150" s="189"/>
      <c r="IQ150" s="189"/>
      <c r="IR150" s="189"/>
      <c r="IS150" s="189"/>
      <c r="IT150" s="189"/>
      <c r="IU150" s="189"/>
      <c r="IV150" s="189"/>
      <c r="IW150" s="189"/>
    </row>
    <row r="151" customFormat="false" ht="12.75" hidden="false" customHeight="false" outlineLevel="0" collapsed="false">
      <c r="A151" s="140"/>
      <c r="B151" s="173" t="s">
        <v>141</v>
      </c>
      <c r="C151" s="171"/>
      <c r="D151" s="174" t="n">
        <v>0</v>
      </c>
      <c r="E151" s="174" t="n">
        <v>0</v>
      </c>
      <c r="F151" s="174" t="n">
        <v>0</v>
      </c>
      <c r="G151" s="174" t="n">
        <v>0</v>
      </c>
      <c r="H151" s="174" t="n">
        <v>0</v>
      </c>
      <c r="I151" s="174" t="n">
        <v>0</v>
      </c>
      <c r="J151" s="174" t="n">
        <v>0</v>
      </c>
      <c r="K151" s="174" t="n">
        <v>0</v>
      </c>
      <c r="L151" s="174" t="n">
        <v>0</v>
      </c>
      <c r="M151" s="174" t="n">
        <v>0</v>
      </c>
      <c r="N151" s="174" t="n">
        <v>0</v>
      </c>
      <c r="O151" s="174" t="n">
        <v>0</v>
      </c>
      <c r="P151" s="174" t="n">
        <v>0</v>
      </c>
      <c r="Q151" s="174" t="n">
        <v>0</v>
      </c>
      <c r="R151" s="174" t="n">
        <v>0</v>
      </c>
      <c r="S151" s="174" t="n">
        <v>0</v>
      </c>
      <c r="T151" s="174" t="n">
        <v>0</v>
      </c>
      <c r="U151" s="174" t="n">
        <v>0</v>
      </c>
      <c r="V151" s="174" t="n">
        <v>0</v>
      </c>
      <c r="W151" s="174" t="n">
        <v>1</v>
      </c>
      <c r="X151" s="174" t="n">
        <v>0</v>
      </c>
      <c r="Y151" s="174" t="n">
        <v>0</v>
      </c>
      <c r="Z151" s="174" t="n">
        <v>0</v>
      </c>
      <c r="AA151" s="174" t="n">
        <v>0</v>
      </c>
      <c r="AB151" s="174" t="n">
        <v>0</v>
      </c>
      <c r="AC151" s="174" t="n">
        <v>0</v>
      </c>
      <c r="AD151" s="174" t="n">
        <v>0</v>
      </c>
      <c r="AE151" s="174" t="n">
        <v>0</v>
      </c>
      <c r="AF151" s="174" t="n">
        <v>0</v>
      </c>
      <c r="AG151" s="149" t="n">
        <v>0</v>
      </c>
      <c r="AH151" s="174" t="n">
        <v>0</v>
      </c>
      <c r="AI151" s="174" t="n">
        <v>0</v>
      </c>
      <c r="AJ151" s="174" t="n">
        <v>0</v>
      </c>
      <c r="AK151" s="174" t="n">
        <v>0</v>
      </c>
      <c r="AL151" s="174" t="n">
        <v>0</v>
      </c>
      <c r="AM151" s="174" t="n">
        <v>0</v>
      </c>
      <c r="AN151" s="174" t="n">
        <v>0</v>
      </c>
      <c r="AO151" s="174" t="n">
        <v>0</v>
      </c>
      <c r="AP151" s="174" t="n">
        <v>0</v>
      </c>
      <c r="AQ151" s="174" t="n">
        <v>0</v>
      </c>
      <c r="AR151" s="174" t="n">
        <v>0</v>
      </c>
      <c r="AS151" s="174" t="n">
        <v>0</v>
      </c>
      <c r="AT151" s="174" t="n">
        <v>0</v>
      </c>
      <c r="AU151" s="174" t="n">
        <v>0</v>
      </c>
      <c r="AV151" s="174" t="n">
        <v>0</v>
      </c>
      <c r="AW151" s="174" t="n">
        <v>0</v>
      </c>
      <c r="AX151" s="174" t="n">
        <v>0</v>
      </c>
      <c r="AY151" s="174" t="n">
        <v>0</v>
      </c>
      <c r="AZ151" s="174" t="n">
        <v>0</v>
      </c>
      <c r="BA151" s="174" t="n">
        <v>0</v>
      </c>
      <c r="BB151" s="174" t="n">
        <v>0</v>
      </c>
      <c r="BC151" s="188" t="n">
        <f aca="false">SUM(D151:BB151)</f>
        <v>1</v>
      </c>
      <c r="BD151" s="173"/>
      <c r="BE151" s="189"/>
      <c r="BF151" s="189"/>
      <c r="BG151" s="189"/>
      <c r="BH151" s="189"/>
      <c r="BI151" s="189"/>
      <c r="BJ151" s="189"/>
      <c r="BK151" s="189"/>
      <c r="BL151" s="189"/>
      <c r="BM151" s="189"/>
      <c r="BN151" s="189"/>
      <c r="BO151" s="189"/>
      <c r="BP151" s="189"/>
      <c r="BQ151" s="189"/>
      <c r="BR151" s="189"/>
      <c r="BS151" s="189"/>
      <c r="BT151" s="189"/>
      <c r="BU151" s="189"/>
      <c r="BV151" s="189"/>
      <c r="BW151" s="189"/>
      <c r="BX151" s="189"/>
      <c r="BY151" s="189"/>
      <c r="BZ151" s="189"/>
      <c r="CA151" s="189"/>
      <c r="CB151" s="189"/>
      <c r="CC151" s="189"/>
      <c r="CD151" s="189"/>
      <c r="CE151" s="189"/>
      <c r="CF151" s="189"/>
      <c r="CG151" s="189"/>
      <c r="CH151" s="189"/>
      <c r="CI151" s="189"/>
      <c r="CJ151" s="189"/>
      <c r="CK151" s="189"/>
      <c r="CL151" s="189"/>
      <c r="CM151" s="189"/>
      <c r="CN151" s="189"/>
      <c r="CO151" s="189"/>
      <c r="CP151" s="189"/>
      <c r="CQ151" s="189"/>
      <c r="CR151" s="189"/>
      <c r="CS151" s="189"/>
      <c r="CT151" s="189"/>
      <c r="CU151" s="189"/>
      <c r="CV151" s="189"/>
      <c r="CW151" s="189"/>
      <c r="CX151" s="189"/>
      <c r="CY151" s="189"/>
      <c r="CZ151" s="189"/>
      <c r="DA151" s="189"/>
      <c r="DB151" s="189"/>
      <c r="DC151" s="189"/>
      <c r="DD151" s="189"/>
      <c r="DE151" s="189"/>
      <c r="DF151" s="189"/>
      <c r="DG151" s="189"/>
      <c r="DH151" s="189"/>
      <c r="DI151" s="189"/>
      <c r="DJ151" s="189"/>
      <c r="DK151" s="189"/>
      <c r="DL151" s="189"/>
      <c r="DM151" s="189"/>
      <c r="DN151" s="189"/>
      <c r="DO151" s="189"/>
      <c r="DP151" s="189"/>
      <c r="DQ151" s="189"/>
      <c r="DR151" s="189"/>
      <c r="DS151" s="189"/>
      <c r="DT151" s="189"/>
      <c r="DU151" s="189"/>
      <c r="DV151" s="189"/>
      <c r="DW151" s="189"/>
      <c r="DX151" s="189"/>
      <c r="DY151" s="189"/>
      <c r="DZ151" s="189"/>
      <c r="EA151" s="189"/>
      <c r="EB151" s="189"/>
      <c r="EC151" s="189"/>
      <c r="ED151" s="189"/>
      <c r="EE151" s="189"/>
      <c r="EF151" s="189"/>
      <c r="EG151" s="189"/>
      <c r="EH151" s="189"/>
      <c r="EI151" s="189"/>
      <c r="EJ151" s="189"/>
      <c r="EK151" s="189"/>
      <c r="EL151" s="189"/>
      <c r="EM151" s="189"/>
      <c r="EN151" s="189"/>
      <c r="EO151" s="189"/>
      <c r="EP151" s="189"/>
      <c r="EQ151" s="189"/>
      <c r="ER151" s="189"/>
      <c r="ES151" s="189"/>
      <c r="ET151" s="189"/>
      <c r="EU151" s="189"/>
      <c r="EV151" s="189"/>
      <c r="EW151" s="189"/>
      <c r="EX151" s="189"/>
      <c r="EY151" s="189"/>
      <c r="EZ151" s="189"/>
      <c r="FA151" s="189"/>
      <c r="FB151" s="189"/>
      <c r="FC151" s="189"/>
      <c r="FD151" s="189"/>
      <c r="FE151" s="189"/>
      <c r="FF151" s="189"/>
      <c r="FG151" s="189"/>
      <c r="FH151" s="189"/>
      <c r="FI151" s="189"/>
      <c r="FJ151" s="189"/>
      <c r="FK151" s="189"/>
      <c r="FL151" s="189"/>
      <c r="FM151" s="189"/>
      <c r="FN151" s="189"/>
      <c r="FO151" s="189"/>
      <c r="FP151" s="189"/>
      <c r="FQ151" s="189"/>
      <c r="FR151" s="189"/>
      <c r="FS151" s="189"/>
      <c r="FT151" s="189"/>
      <c r="FU151" s="189"/>
      <c r="FV151" s="189"/>
      <c r="FW151" s="189"/>
      <c r="FX151" s="189"/>
      <c r="FY151" s="189"/>
      <c r="FZ151" s="189"/>
      <c r="GA151" s="189"/>
      <c r="GB151" s="189"/>
      <c r="GC151" s="189"/>
      <c r="GD151" s="189"/>
      <c r="GE151" s="189"/>
      <c r="GF151" s="189"/>
      <c r="GG151" s="189"/>
      <c r="GH151" s="189"/>
      <c r="GI151" s="189"/>
      <c r="GJ151" s="189"/>
      <c r="GK151" s="189"/>
      <c r="GL151" s="189"/>
      <c r="GM151" s="189"/>
      <c r="GN151" s="189"/>
      <c r="GO151" s="189"/>
      <c r="GP151" s="189"/>
      <c r="GQ151" s="189"/>
      <c r="GR151" s="189"/>
      <c r="GS151" s="189"/>
      <c r="GT151" s="189"/>
      <c r="GU151" s="189"/>
      <c r="GV151" s="189"/>
      <c r="GW151" s="189"/>
      <c r="GX151" s="189"/>
      <c r="GY151" s="189"/>
      <c r="GZ151" s="189"/>
      <c r="HA151" s="189"/>
      <c r="HB151" s="189"/>
      <c r="HC151" s="189"/>
      <c r="HD151" s="189"/>
      <c r="HE151" s="189"/>
      <c r="HF151" s="189"/>
      <c r="HG151" s="189"/>
      <c r="HH151" s="189"/>
      <c r="HI151" s="189"/>
      <c r="HJ151" s="189"/>
      <c r="HK151" s="189"/>
      <c r="HL151" s="189"/>
      <c r="HM151" s="189"/>
      <c r="HN151" s="189"/>
      <c r="HO151" s="189"/>
      <c r="HP151" s="189"/>
      <c r="HQ151" s="189"/>
      <c r="HR151" s="189"/>
      <c r="HS151" s="189"/>
      <c r="HT151" s="189"/>
      <c r="HU151" s="189"/>
      <c r="HV151" s="189"/>
      <c r="HW151" s="189"/>
      <c r="HX151" s="189"/>
      <c r="HY151" s="189"/>
      <c r="HZ151" s="189"/>
      <c r="IA151" s="189"/>
      <c r="IB151" s="189"/>
      <c r="IC151" s="189"/>
      <c r="ID151" s="189"/>
      <c r="IE151" s="189"/>
      <c r="IF151" s="189"/>
      <c r="IG151" s="189"/>
      <c r="IH151" s="189"/>
      <c r="II151" s="189"/>
      <c r="IJ151" s="189"/>
      <c r="IK151" s="189"/>
      <c r="IL151" s="189"/>
      <c r="IM151" s="189"/>
      <c r="IN151" s="189"/>
      <c r="IO151" s="189"/>
      <c r="IP151" s="189"/>
      <c r="IQ151" s="189"/>
      <c r="IR151" s="189"/>
      <c r="IS151" s="189"/>
      <c r="IT151" s="189"/>
      <c r="IU151" s="189"/>
      <c r="IV151" s="189"/>
      <c r="IW151" s="189"/>
    </row>
    <row r="152" customFormat="false" ht="12.75" hidden="false" customHeight="false" outlineLevel="0" collapsed="false">
      <c r="A152" s="140"/>
      <c r="B152" s="173" t="s">
        <v>142</v>
      </c>
      <c r="C152" s="171"/>
      <c r="D152" s="174" t="n">
        <f aca="false">+D151</f>
        <v>0</v>
      </c>
      <c r="E152" s="174" t="n">
        <f aca="false">+D152+E151</f>
        <v>0</v>
      </c>
      <c r="F152" s="174" t="n">
        <f aca="false">+E152+F151</f>
        <v>0</v>
      </c>
      <c r="G152" s="174" t="n">
        <f aca="false">+F152+G151</f>
        <v>0</v>
      </c>
      <c r="H152" s="174" t="n">
        <f aca="false">+G152+H151</f>
        <v>0</v>
      </c>
      <c r="I152" s="174" t="n">
        <f aca="false">+H152+I151</f>
        <v>0</v>
      </c>
      <c r="J152" s="174" t="n">
        <f aca="false">+I152+J151</f>
        <v>0</v>
      </c>
      <c r="K152" s="174" t="n">
        <f aca="false">+J152+K151</f>
        <v>0</v>
      </c>
      <c r="L152" s="174" t="n">
        <f aca="false">+K152+L151</f>
        <v>0</v>
      </c>
      <c r="M152" s="174" t="n">
        <f aca="false">+L152+M151</f>
        <v>0</v>
      </c>
      <c r="N152" s="174" t="n">
        <f aca="false">+M152+N151</f>
        <v>0</v>
      </c>
      <c r="O152" s="174" t="n">
        <f aca="false">+N152+O151</f>
        <v>0</v>
      </c>
      <c r="P152" s="174" t="n">
        <f aca="false">+O152+P151</f>
        <v>0</v>
      </c>
      <c r="Q152" s="174" t="n">
        <f aca="false">+P152+Q151</f>
        <v>0</v>
      </c>
      <c r="R152" s="174" t="n">
        <f aca="false">+Q152+R151</f>
        <v>0</v>
      </c>
      <c r="S152" s="174" t="n">
        <f aca="false">+R152+S151</f>
        <v>0</v>
      </c>
      <c r="T152" s="174" t="n">
        <f aca="false">+S152+T151</f>
        <v>0</v>
      </c>
      <c r="U152" s="174" t="n">
        <f aca="false">+T152+U151</f>
        <v>0</v>
      </c>
      <c r="V152" s="174" t="n">
        <f aca="false">+U152+V151</f>
        <v>0</v>
      </c>
      <c r="W152" s="174" t="n">
        <f aca="false">+V152+W151</f>
        <v>1</v>
      </c>
      <c r="X152" s="174" t="n">
        <f aca="false">+W152+X151</f>
        <v>1</v>
      </c>
      <c r="Y152" s="174" t="n">
        <f aca="false">+X152+Y151</f>
        <v>1</v>
      </c>
      <c r="Z152" s="174" t="n">
        <f aca="false">+Y152+Z151</f>
        <v>1</v>
      </c>
      <c r="AA152" s="174" t="n">
        <f aca="false">+Z152+AA151</f>
        <v>1</v>
      </c>
      <c r="AB152" s="174" t="n">
        <f aca="false">+AA152+AB151</f>
        <v>1</v>
      </c>
      <c r="AC152" s="174" t="n">
        <f aca="false">+AB152+AC151</f>
        <v>1</v>
      </c>
      <c r="AD152" s="174" t="n">
        <f aca="false">+AC152+AD151</f>
        <v>1</v>
      </c>
      <c r="AE152" s="174" t="n">
        <f aca="false">+AD152+AE151</f>
        <v>1</v>
      </c>
      <c r="AF152" s="174" t="n">
        <f aca="false">+AE152+AF151</f>
        <v>1</v>
      </c>
      <c r="AG152" s="149" t="n">
        <f aca="false">+AF152+AG151</f>
        <v>1</v>
      </c>
      <c r="AH152" s="174" t="n">
        <f aca="false">+AG152+AH151</f>
        <v>1</v>
      </c>
      <c r="AI152" s="174" t="n">
        <f aca="false">+AH152+AI151</f>
        <v>1</v>
      </c>
      <c r="AJ152" s="174" t="n">
        <f aca="false">+AI152+AJ151</f>
        <v>1</v>
      </c>
      <c r="AK152" s="174" t="n">
        <f aca="false">+AJ152+AK151</f>
        <v>1</v>
      </c>
      <c r="AL152" s="174" t="n">
        <f aca="false">+AK152+AL151</f>
        <v>1</v>
      </c>
      <c r="AM152" s="174" t="n">
        <f aca="false">+AL152+AM151</f>
        <v>1</v>
      </c>
      <c r="AN152" s="174" t="n">
        <f aca="false">+AM152+AN151</f>
        <v>1</v>
      </c>
      <c r="AO152" s="174" t="n">
        <f aca="false">+AN152+AO151</f>
        <v>1</v>
      </c>
      <c r="AP152" s="174" t="n">
        <f aca="false">+AO152+AP151</f>
        <v>1</v>
      </c>
      <c r="AQ152" s="174" t="n">
        <f aca="false">+AP152+AQ151</f>
        <v>1</v>
      </c>
      <c r="AR152" s="174" t="n">
        <f aca="false">+AQ152+AR151</f>
        <v>1</v>
      </c>
      <c r="AS152" s="174" t="n">
        <f aca="false">+AR152+AS151</f>
        <v>1</v>
      </c>
      <c r="AT152" s="174" t="n">
        <f aca="false">+AS152+AT151</f>
        <v>1</v>
      </c>
      <c r="AU152" s="174" t="n">
        <f aca="false">+AT152+AU151</f>
        <v>1</v>
      </c>
      <c r="AV152" s="174" t="n">
        <f aca="false">+AU152+AV151</f>
        <v>1</v>
      </c>
      <c r="AW152" s="174" t="n">
        <f aca="false">+AV152+AW151</f>
        <v>1</v>
      </c>
      <c r="AX152" s="174" t="n">
        <f aca="false">+AW152+AX151</f>
        <v>1</v>
      </c>
      <c r="AY152" s="174" t="n">
        <f aca="false">+AX152+AY151</f>
        <v>1</v>
      </c>
      <c r="AZ152" s="174" t="n">
        <f aca="false">+AY152+AZ151</f>
        <v>1</v>
      </c>
      <c r="BA152" s="174" t="n">
        <f aca="false">+AZ152+BA151</f>
        <v>1</v>
      </c>
      <c r="BB152" s="174" t="n">
        <f aca="false">+BA152+BB151</f>
        <v>1</v>
      </c>
      <c r="BC152" s="188"/>
      <c r="BD152" s="173"/>
      <c r="BE152" s="189"/>
      <c r="BF152" s="189"/>
      <c r="BG152" s="189"/>
      <c r="BH152" s="189"/>
      <c r="BI152" s="189"/>
      <c r="BJ152" s="189"/>
      <c r="BK152" s="189"/>
      <c r="BL152" s="189"/>
      <c r="BM152" s="189"/>
      <c r="BN152" s="189"/>
      <c r="BO152" s="189"/>
      <c r="BP152" s="189"/>
      <c r="BQ152" s="189"/>
      <c r="BR152" s="189"/>
      <c r="BS152" s="189"/>
      <c r="BT152" s="189"/>
      <c r="BU152" s="189"/>
      <c r="BV152" s="189"/>
      <c r="BW152" s="189"/>
      <c r="BX152" s="189"/>
      <c r="BY152" s="189"/>
      <c r="BZ152" s="189"/>
      <c r="CA152" s="189"/>
      <c r="CB152" s="189"/>
      <c r="CC152" s="189"/>
      <c r="CD152" s="189"/>
      <c r="CE152" s="189"/>
      <c r="CF152" s="189"/>
      <c r="CG152" s="189"/>
      <c r="CH152" s="189"/>
      <c r="CI152" s="189"/>
      <c r="CJ152" s="189"/>
      <c r="CK152" s="189"/>
      <c r="CL152" s="189"/>
      <c r="CM152" s="189"/>
      <c r="CN152" s="189"/>
      <c r="CO152" s="189"/>
      <c r="CP152" s="189"/>
      <c r="CQ152" s="189"/>
      <c r="CR152" s="189"/>
      <c r="CS152" s="189"/>
      <c r="CT152" s="189"/>
      <c r="CU152" s="189"/>
      <c r="CV152" s="189"/>
      <c r="CW152" s="189"/>
      <c r="CX152" s="189"/>
      <c r="CY152" s="189"/>
      <c r="CZ152" s="189"/>
      <c r="DA152" s="189"/>
      <c r="DB152" s="189"/>
      <c r="DC152" s="189"/>
      <c r="DD152" s="189"/>
      <c r="DE152" s="189"/>
      <c r="DF152" s="189"/>
      <c r="DG152" s="189"/>
      <c r="DH152" s="189"/>
      <c r="DI152" s="189"/>
      <c r="DJ152" s="189"/>
      <c r="DK152" s="189"/>
      <c r="DL152" s="189"/>
      <c r="DM152" s="189"/>
      <c r="DN152" s="189"/>
      <c r="DO152" s="189"/>
      <c r="DP152" s="189"/>
      <c r="DQ152" s="189"/>
      <c r="DR152" s="189"/>
      <c r="DS152" s="189"/>
      <c r="DT152" s="189"/>
      <c r="DU152" s="189"/>
      <c r="DV152" s="189"/>
      <c r="DW152" s="189"/>
      <c r="DX152" s="189"/>
      <c r="DY152" s="189"/>
      <c r="DZ152" s="189"/>
      <c r="EA152" s="189"/>
      <c r="EB152" s="189"/>
      <c r="EC152" s="189"/>
      <c r="ED152" s="189"/>
      <c r="EE152" s="189"/>
      <c r="EF152" s="189"/>
      <c r="EG152" s="189"/>
      <c r="EH152" s="189"/>
      <c r="EI152" s="189"/>
      <c r="EJ152" s="189"/>
      <c r="EK152" s="189"/>
      <c r="EL152" s="189"/>
      <c r="EM152" s="189"/>
      <c r="EN152" s="189"/>
      <c r="EO152" s="189"/>
      <c r="EP152" s="189"/>
      <c r="EQ152" s="189"/>
      <c r="ER152" s="189"/>
      <c r="ES152" s="189"/>
      <c r="ET152" s="189"/>
      <c r="EU152" s="189"/>
      <c r="EV152" s="189"/>
      <c r="EW152" s="189"/>
      <c r="EX152" s="189"/>
      <c r="EY152" s="189"/>
      <c r="EZ152" s="189"/>
      <c r="FA152" s="189"/>
      <c r="FB152" s="189"/>
      <c r="FC152" s="189"/>
      <c r="FD152" s="189"/>
      <c r="FE152" s="189"/>
      <c r="FF152" s="189"/>
      <c r="FG152" s="189"/>
      <c r="FH152" s="189"/>
      <c r="FI152" s="189"/>
      <c r="FJ152" s="189"/>
      <c r="FK152" s="189"/>
      <c r="FL152" s="189"/>
      <c r="FM152" s="189"/>
      <c r="FN152" s="189"/>
      <c r="FO152" s="189"/>
      <c r="FP152" s="189"/>
      <c r="FQ152" s="189"/>
      <c r="FR152" s="189"/>
      <c r="FS152" s="189"/>
      <c r="FT152" s="189"/>
      <c r="FU152" s="189"/>
      <c r="FV152" s="189"/>
      <c r="FW152" s="189"/>
      <c r="FX152" s="189"/>
      <c r="FY152" s="189"/>
      <c r="FZ152" s="189"/>
      <c r="GA152" s="189"/>
      <c r="GB152" s="189"/>
      <c r="GC152" s="189"/>
      <c r="GD152" s="189"/>
      <c r="GE152" s="189"/>
      <c r="GF152" s="189"/>
      <c r="GG152" s="189"/>
      <c r="GH152" s="189"/>
      <c r="GI152" s="189"/>
      <c r="GJ152" s="189"/>
      <c r="GK152" s="189"/>
      <c r="GL152" s="189"/>
      <c r="GM152" s="189"/>
      <c r="GN152" s="189"/>
      <c r="GO152" s="189"/>
      <c r="GP152" s="189"/>
      <c r="GQ152" s="189"/>
      <c r="GR152" s="189"/>
      <c r="GS152" s="189"/>
      <c r="GT152" s="189"/>
      <c r="GU152" s="189"/>
      <c r="GV152" s="189"/>
      <c r="GW152" s="189"/>
      <c r="GX152" s="189"/>
      <c r="GY152" s="189"/>
      <c r="GZ152" s="189"/>
      <c r="HA152" s="189"/>
      <c r="HB152" s="189"/>
      <c r="HC152" s="189"/>
      <c r="HD152" s="189"/>
      <c r="HE152" s="189"/>
      <c r="HF152" s="189"/>
      <c r="HG152" s="189"/>
      <c r="HH152" s="189"/>
      <c r="HI152" s="189"/>
      <c r="HJ152" s="189"/>
      <c r="HK152" s="189"/>
      <c r="HL152" s="189"/>
      <c r="HM152" s="189"/>
      <c r="HN152" s="189"/>
      <c r="HO152" s="189"/>
      <c r="HP152" s="189"/>
      <c r="HQ152" s="189"/>
      <c r="HR152" s="189"/>
      <c r="HS152" s="189"/>
      <c r="HT152" s="189"/>
      <c r="HU152" s="189"/>
      <c r="HV152" s="189"/>
      <c r="HW152" s="189"/>
      <c r="HX152" s="189"/>
      <c r="HY152" s="189"/>
      <c r="HZ152" s="189"/>
      <c r="IA152" s="189"/>
      <c r="IB152" s="189"/>
      <c r="IC152" s="189"/>
      <c r="ID152" s="189"/>
      <c r="IE152" s="189"/>
      <c r="IF152" s="189"/>
      <c r="IG152" s="189"/>
      <c r="IH152" s="189"/>
      <c r="II152" s="189"/>
      <c r="IJ152" s="189"/>
      <c r="IK152" s="189"/>
      <c r="IL152" s="189"/>
      <c r="IM152" s="189"/>
      <c r="IN152" s="189"/>
      <c r="IO152" s="189"/>
      <c r="IP152" s="189"/>
      <c r="IQ152" s="189"/>
      <c r="IR152" s="189"/>
      <c r="IS152" s="189"/>
      <c r="IT152" s="189"/>
      <c r="IU152" s="189"/>
      <c r="IV152" s="189"/>
      <c r="IW152" s="189"/>
    </row>
    <row r="153" customFormat="false" ht="12.75" hidden="false" customHeight="false" outlineLevel="0" collapsed="false">
      <c r="A153" s="140"/>
      <c r="B153" s="175"/>
      <c r="C153" s="171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67"/>
      <c r="AH153" s="176"/>
      <c r="AI153" s="176"/>
      <c r="AJ153" s="176"/>
      <c r="AK153" s="176"/>
      <c r="AL153" s="176"/>
      <c r="AM153" s="176"/>
      <c r="AN153" s="176"/>
      <c r="AO153" s="176"/>
      <c r="AP153" s="176"/>
      <c r="AQ153" s="176"/>
      <c r="AR153" s="176"/>
      <c r="AS153" s="176"/>
      <c r="AT153" s="176"/>
      <c r="AU153" s="176"/>
      <c r="AV153" s="176"/>
      <c r="AW153" s="176"/>
      <c r="AX153" s="176"/>
      <c r="AY153" s="176"/>
      <c r="AZ153" s="176"/>
      <c r="BA153" s="176"/>
      <c r="BB153" s="176"/>
      <c r="BC153" s="190"/>
      <c r="BD153" s="186"/>
      <c r="BE153" s="186"/>
      <c r="BF153" s="186"/>
      <c r="BG153" s="186"/>
      <c r="BH153" s="186"/>
      <c r="BI153" s="186"/>
      <c r="BJ153" s="186"/>
      <c r="BK153" s="186"/>
      <c r="BL153" s="186"/>
      <c r="BM153" s="186"/>
      <c r="BN153" s="186"/>
      <c r="BO153" s="186"/>
      <c r="BP153" s="186"/>
      <c r="BQ153" s="186"/>
      <c r="BR153" s="186"/>
      <c r="BS153" s="186"/>
      <c r="BT153" s="186"/>
      <c r="BU153" s="186"/>
      <c r="BV153" s="186"/>
      <c r="BW153" s="186"/>
      <c r="BX153" s="186"/>
      <c r="BY153" s="186"/>
      <c r="BZ153" s="186"/>
      <c r="CA153" s="186"/>
      <c r="CB153" s="186"/>
      <c r="CC153" s="186"/>
      <c r="CD153" s="186"/>
      <c r="CE153" s="186"/>
      <c r="CF153" s="186"/>
      <c r="CG153" s="186"/>
      <c r="CH153" s="186"/>
      <c r="CI153" s="186"/>
      <c r="CJ153" s="186"/>
      <c r="CK153" s="186"/>
      <c r="CL153" s="187"/>
      <c r="CM153" s="187"/>
      <c r="CN153" s="187"/>
      <c r="CO153" s="187"/>
      <c r="CP153" s="187"/>
      <c r="CQ153" s="187"/>
      <c r="CR153" s="187"/>
      <c r="CS153" s="187"/>
      <c r="CT153" s="187"/>
      <c r="CU153" s="187"/>
      <c r="CV153" s="187"/>
      <c r="CW153" s="187"/>
      <c r="CX153" s="187"/>
      <c r="CY153" s="187"/>
      <c r="CZ153" s="187"/>
      <c r="DA153" s="187"/>
      <c r="DB153" s="187"/>
      <c r="DC153" s="187"/>
      <c r="DD153" s="187"/>
      <c r="DE153" s="187"/>
      <c r="DF153" s="187"/>
      <c r="DG153" s="187"/>
      <c r="DH153" s="187"/>
      <c r="DI153" s="187"/>
      <c r="DJ153" s="187"/>
      <c r="DK153" s="187"/>
      <c r="DL153" s="187"/>
      <c r="DM153" s="187"/>
      <c r="DN153" s="187"/>
      <c r="DO153" s="187"/>
      <c r="DP153" s="187"/>
      <c r="DQ153" s="187"/>
      <c r="DR153" s="187"/>
      <c r="DS153" s="187"/>
      <c r="DT153" s="187"/>
      <c r="DU153" s="187"/>
      <c r="DV153" s="187"/>
      <c r="DW153" s="187"/>
      <c r="DX153" s="187"/>
      <c r="DY153" s="187"/>
      <c r="DZ153" s="187"/>
      <c r="EA153" s="187"/>
      <c r="EB153" s="187"/>
      <c r="EC153" s="187"/>
      <c r="ED153" s="187"/>
      <c r="EE153" s="187"/>
      <c r="EF153" s="187"/>
      <c r="EG153" s="187"/>
      <c r="EH153" s="187"/>
      <c r="EI153" s="187"/>
      <c r="EJ153" s="187"/>
      <c r="EK153" s="187"/>
      <c r="EL153" s="187"/>
      <c r="EM153" s="187"/>
      <c r="EN153" s="187"/>
      <c r="EO153" s="187"/>
      <c r="EP153" s="187"/>
      <c r="EQ153" s="187"/>
      <c r="ER153" s="187"/>
      <c r="ES153" s="187"/>
      <c r="ET153" s="187"/>
      <c r="EU153" s="187"/>
      <c r="EV153" s="187"/>
      <c r="EW153" s="187"/>
      <c r="EX153" s="187"/>
      <c r="EY153" s="187"/>
      <c r="EZ153" s="187"/>
      <c r="FA153" s="187"/>
      <c r="FB153" s="187"/>
      <c r="FC153" s="187"/>
      <c r="FD153" s="187"/>
      <c r="FE153" s="187"/>
      <c r="FF153" s="187"/>
      <c r="FG153" s="187"/>
      <c r="FH153" s="187"/>
      <c r="FI153" s="187"/>
      <c r="FJ153" s="187"/>
      <c r="FK153" s="187"/>
      <c r="FL153" s="187"/>
      <c r="FM153" s="187"/>
      <c r="FN153" s="187"/>
      <c r="FO153" s="187"/>
      <c r="FP153" s="187"/>
      <c r="FQ153" s="187"/>
      <c r="FR153" s="187"/>
      <c r="FS153" s="187"/>
      <c r="FT153" s="187"/>
      <c r="FU153" s="187"/>
      <c r="FV153" s="187"/>
      <c r="FW153" s="187"/>
      <c r="FX153" s="187"/>
      <c r="FY153" s="187"/>
      <c r="FZ153" s="187"/>
      <c r="GA153" s="187"/>
      <c r="GB153" s="187"/>
      <c r="GC153" s="187"/>
      <c r="GD153" s="187"/>
      <c r="GE153" s="187"/>
      <c r="GF153" s="187"/>
      <c r="GG153" s="187"/>
      <c r="GH153" s="187"/>
      <c r="GI153" s="187"/>
      <c r="GJ153" s="187"/>
      <c r="GK153" s="187"/>
      <c r="GL153" s="187"/>
      <c r="GM153" s="187"/>
      <c r="GN153" s="187"/>
      <c r="GO153" s="187"/>
      <c r="GP153" s="187"/>
      <c r="GQ153" s="187"/>
      <c r="GR153" s="187"/>
      <c r="GS153" s="187"/>
      <c r="GT153" s="187"/>
      <c r="GU153" s="187"/>
      <c r="GV153" s="187"/>
      <c r="GW153" s="187"/>
      <c r="GX153" s="187"/>
      <c r="GY153" s="187"/>
      <c r="GZ153" s="187"/>
      <c r="HA153" s="187"/>
      <c r="HB153" s="187"/>
      <c r="HC153" s="187"/>
      <c r="HD153" s="187"/>
      <c r="HE153" s="187"/>
      <c r="HF153" s="187"/>
      <c r="HG153" s="187"/>
      <c r="HH153" s="187"/>
      <c r="HI153" s="187"/>
      <c r="HJ153" s="187"/>
      <c r="HK153" s="187"/>
      <c r="HL153" s="187"/>
      <c r="HM153" s="187"/>
      <c r="HN153" s="187"/>
      <c r="HO153" s="187"/>
      <c r="HP153" s="187"/>
      <c r="HQ153" s="187"/>
      <c r="HR153" s="187"/>
      <c r="HS153" s="187"/>
      <c r="HT153" s="187"/>
      <c r="HU153" s="187"/>
      <c r="HV153" s="187"/>
      <c r="HW153" s="187"/>
      <c r="HX153" s="187"/>
      <c r="HY153" s="187"/>
      <c r="HZ153" s="187"/>
      <c r="IA153" s="187"/>
      <c r="IB153" s="187"/>
      <c r="IC153" s="187"/>
      <c r="ID153" s="187"/>
      <c r="IE153" s="187"/>
      <c r="IF153" s="187"/>
      <c r="IG153" s="187"/>
      <c r="IH153" s="187"/>
      <c r="II153" s="187"/>
      <c r="IJ153" s="187"/>
      <c r="IK153" s="187"/>
      <c r="IL153" s="187"/>
      <c r="IM153" s="187"/>
      <c r="IN153" s="187"/>
      <c r="IO153" s="187"/>
      <c r="IP153" s="187"/>
      <c r="IQ153" s="187"/>
      <c r="IR153" s="187"/>
      <c r="IS153" s="187"/>
      <c r="IT153" s="187"/>
      <c r="IU153" s="187"/>
      <c r="IV153" s="187"/>
      <c r="IW153" s="187"/>
    </row>
    <row r="154" customFormat="false" ht="12.75" hidden="false" customHeight="false" outlineLevel="0" collapsed="false">
      <c r="A154" s="140"/>
      <c r="B154" s="177" t="s">
        <v>143</v>
      </c>
      <c r="C154" s="178" t="n">
        <f aca="false">13/2</f>
        <v>6.5</v>
      </c>
      <c r="D154" s="179" t="n">
        <f aca="false">+D150*$C154</f>
        <v>0</v>
      </c>
      <c r="E154" s="179" t="n">
        <f aca="false">+E150*$C154</f>
        <v>0</v>
      </c>
      <c r="F154" s="179" t="n">
        <f aca="false">+F150*$C154</f>
        <v>0</v>
      </c>
      <c r="G154" s="179" t="n">
        <f aca="false">+G150*$C154</f>
        <v>0</v>
      </c>
      <c r="H154" s="179" t="n">
        <f aca="false">+H150*$C154</f>
        <v>0</v>
      </c>
      <c r="I154" s="179" t="n">
        <f aca="false">+I150*$C154</f>
        <v>0</v>
      </c>
      <c r="J154" s="179" t="n">
        <f aca="false">+J150*$C154</f>
        <v>0</v>
      </c>
      <c r="K154" s="179" t="n">
        <f aca="false">+K150*$C154</f>
        <v>0</v>
      </c>
      <c r="L154" s="179" t="n">
        <f aca="false">+L150*$C154</f>
        <v>0</v>
      </c>
      <c r="M154" s="179" t="n">
        <f aca="false">+M150*$C154</f>
        <v>0</v>
      </c>
      <c r="N154" s="179" t="n">
        <f aca="false">+N150*$C154</f>
        <v>0</v>
      </c>
      <c r="O154" s="179" t="n">
        <f aca="false">+O150*$C154</f>
        <v>0</v>
      </c>
      <c r="P154" s="179" t="n">
        <f aca="false">+P150*$C154</f>
        <v>0</v>
      </c>
      <c r="Q154" s="179" t="n">
        <f aca="false">+Q150*$C154</f>
        <v>0</v>
      </c>
      <c r="R154" s="179" t="n">
        <f aca="false">+R150*$C154</f>
        <v>0</v>
      </c>
      <c r="S154" s="179" t="n">
        <f aca="false">+S150*$C154</f>
        <v>0</v>
      </c>
      <c r="T154" s="179" t="n">
        <f aca="false">+T150*$C154</f>
        <v>0</v>
      </c>
      <c r="U154" s="179" t="n">
        <f aca="false">+U150*$C154</f>
        <v>0</v>
      </c>
      <c r="V154" s="179" t="n">
        <f aca="false">+V150*$C154</f>
        <v>0</v>
      </c>
      <c r="W154" s="179" t="n">
        <f aca="false">+W150*$C154</f>
        <v>6.5</v>
      </c>
      <c r="X154" s="179" t="n">
        <f aca="false">+X150*$C154</f>
        <v>6.5</v>
      </c>
      <c r="Y154" s="179" t="n">
        <f aca="false">+Y150*$C154</f>
        <v>6.5</v>
      </c>
      <c r="Z154" s="179" t="n">
        <f aca="false">+Z150*$C154</f>
        <v>6.5</v>
      </c>
      <c r="AA154" s="179" t="n">
        <f aca="false">+AA150*$C154</f>
        <v>6.5</v>
      </c>
      <c r="AB154" s="179" t="n">
        <f aca="false">+AB150*$C154</f>
        <v>6.5</v>
      </c>
      <c r="AC154" s="179" t="n">
        <f aca="false">+AC150*$C154</f>
        <v>6.5</v>
      </c>
      <c r="AD154" s="179" t="n">
        <f aca="false">+AD150*$C154</f>
        <v>6.5</v>
      </c>
      <c r="AE154" s="179" t="n">
        <f aca="false">+AE150*$C154</f>
        <v>6.5</v>
      </c>
      <c r="AF154" s="179" t="n">
        <f aca="false">+AF150*$C154</f>
        <v>6.5</v>
      </c>
      <c r="AG154" s="156" t="n">
        <f aca="false">+AG150*$C154</f>
        <v>6.5</v>
      </c>
      <c r="AH154" s="179" t="n">
        <f aca="false">+AH150*$C154</f>
        <v>6.5</v>
      </c>
      <c r="AI154" s="179" t="n">
        <f aca="false">+AI150*$C154</f>
        <v>6.5</v>
      </c>
      <c r="AJ154" s="179" t="n">
        <f aca="false">+AJ150*$C154</f>
        <v>6.5</v>
      </c>
      <c r="AK154" s="179" t="n">
        <f aca="false">+AK150*$C154</f>
        <v>6.5</v>
      </c>
      <c r="AL154" s="179" t="n">
        <f aca="false">+AL150*$C154</f>
        <v>6.5</v>
      </c>
      <c r="AM154" s="179" t="n">
        <f aca="false">+AM150*$C154</f>
        <v>6.5</v>
      </c>
      <c r="AN154" s="179" t="n">
        <f aca="false">+AN150*$C154</f>
        <v>6.5</v>
      </c>
      <c r="AO154" s="179" t="n">
        <f aca="false">+AO150*$C154</f>
        <v>6.5</v>
      </c>
      <c r="AP154" s="179" t="n">
        <f aca="false">+AP150*$C154</f>
        <v>6.5</v>
      </c>
      <c r="AQ154" s="179" t="n">
        <f aca="false">+AQ150*$C154</f>
        <v>6.5</v>
      </c>
      <c r="AR154" s="179" t="n">
        <f aca="false">+AR150*$C154</f>
        <v>6.5</v>
      </c>
      <c r="AS154" s="179" t="n">
        <f aca="false">+AS150*$C154</f>
        <v>6.5</v>
      </c>
      <c r="AT154" s="179" t="n">
        <f aca="false">+AT150*$C154</f>
        <v>6.5</v>
      </c>
      <c r="AU154" s="179" t="n">
        <f aca="false">+AU150*$C154</f>
        <v>6.5</v>
      </c>
      <c r="AV154" s="179" t="n">
        <f aca="false">+AV150*$C154</f>
        <v>6.5</v>
      </c>
      <c r="AW154" s="179" t="n">
        <f aca="false">+AW150*$C154</f>
        <v>6.5</v>
      </c>
      <c r="AX154" s="179" t="n">
        <f aca="false">+AX150*$C154</f>
        <v>6.5</v>
      </c>
      <c r="AY154" s="179" t="n">
        <f aca="false">+AY150*$C154</f>
        <v>6.5</v>
      </c>
      <c r="AZ154" s="179" t="n">
        <f aca="false">+AZ150*$C154</f>
        <v>6.5</v>
      </c>
      <c r="BA154" s="179" t="n">
        <f aca="false">+BA150*$C154</f>
        <v>6.5</v>
      </c>
      <c r="BB154" s="179" t="n">
        <f aca="false">+BB150*$C154</f>
        <v>6.5</v>
      </c>
      <c r="BC154" s="191"/>
      <c r="BD154" s="192"/>
      <c r="BE154" s="192"/>
      <c r="BF154" s="192"/>
      <c r="BG154" s="192"/>
      <c r="BH154" s="192"/>
      <c r="BI154" s="192"/>
      <c r="BJ154" s="192"/>
      <c r="BK154" s="192"/>
      <c r="BL154" s="192"/>
      <c r="BM154" s="192"/>
      <c r="BN154" s="192"/>
      <c r="BO154" s="192"/>
      <c r="BP154" s="192"/>
      <c r="BQ154" s="192"/>
      <c r="BR154" s="192"/>
      <c r="BS154" s="192"/>
      <c r="BT154" s="192"/>
      <c r="BU154" s="192"/>
      <c r="BV154" s="192"/>
      <c r="BW154" s="192"/>
      <c r="BX154" s="192"/>
      <c r="BY154" s="192"/>
      <c r="BZ154" s="192"/>
      <c r="CA154" s="192"/>
      <c r="CB154" s="192"/>
      <c r="CC154" s="192"/>
      <c r="CD154" s="192"/>
      <c r="CE154" s="192"/>
      <c r="CF154" s="192"/>
      <c r="CG154" s="192"/>
      <c r="CH154" s="192"/>
      <c r="CI154" s="192"/>
      <c r="CJ154" s="192"/>
      <c r="CK154" s="192"/>
      <c r="CL154" s="177"/>
      <c r="CM154" s="177"/>
      <c r="CN154" s="177"/>
      <c r="CO154" s="177"/>
      <c r="CP154" s="177"/>
      <c r="CQ154" s="177"/>
      <c r="CR154" s="177"/>
      <c r="CS154" s="177"/>
      <c r="CT154" s="177"/>
      <c r="CU154" s="177"/>
      <c r="CV154" s="177"/>
      <c r="CW154" s="177"/>
      <c r="CX154" s="177"/>
      <c r="CY154" s="177"/>
      <c r="CZ154" s="177"/>
      <c r="DA154" s="177"/>
      <c r="DB154" s="177"/>
      <c r="DC154" s="177"/>
      <c r="DD154" s="177"/>
      <c r="DE154" s="177"/>
      <c r="DF154" s="177"/>
      <c r="DG154" s="177"/>
      <c r="DH154" s="177"/>
      <c r="DI154" s="177"/>
      <c r="DJ154" s="177"/>
      <c r="DK154" s="177"/>
      <c r="DL154" s="177"/>
      <c r="DM154" s="177"/>
      <c r="DN154" s="177"/>
      <c r="DO154" s="177"/>
      <c r="DP154" s="177"/>
      <c r="DQ154" s="177"/>
      <c r="DR154" s="177"/>
      <c r="DS154" s="177"/>
      <c r="DT154" s="177"/>
      <c r="DU154" s="177"/>
      <c r="DV154" s="177"/>
      <c r="DW154" s="177"/>
      <c r="DX154" s="177"/>
      <c r="DY154" s="177"/>
      <c r="DZ154" s="177"/>
      <c r="EA154" s="177"/>
      <c r="EB154" s="177"/>
      <c r="EC154" s="177"/>
      <c r="ED154" s="177"/>
      <c r="EE154" s="177"/>
      <c r="EF154" s="177"/>
      <c r="EG154" s="177"/>
      <c r="EH154" s="177"/>
      <c r="EI154" s="177"/>
      <c r="EJ154" s="177"/>
      <c r="EK154" s="177"/>
      <c r="EL154" s="177"/>
      <c r="EM154" s="177"/>
      <c r="EN154" s="177"/>
      <c r="EO154" s="177"/>
      <c r="EP154" s="177"/>
      <c r="EQ154" s="177"/>
      <c r="ER154" s="177"/>
      <c r="ES154" s="177"/>
      <c r="ET154" s="177"/>
      <c r="EU154" s="177"/>
      <c r="EV154" s="177"/>
      <c r="EW154" s="177"/>
      <c r="EX154" s="177"/>
      <c r="EY154" s="177"/>
      <c r="EZ154" s="177"/>
      <c r="FA154" s="177"/>
      <c r="FB154" s="177"/>
      <c r="FC154" s="177"/>
      <c r="FD154" s="177"/>
      <c r="FE154" s="177"/>
      <c r="FF154" s="177"/>
      <c r="FG154" s="177"/>
      <c r="FH154" s="177"/>
      <c r="FI154" s="177"/>
      <c r="FJ154" s="177"/>
      <c r="FK154" s="177"/>
      <c r="FL154" s="177"/>
      <c r="FM154" s="177"/>
      <c r="FN154" s="177"/>
      <c r="FO154" s="177"/>
      <c r="FP154" s="177"/>
      <c r="FQ154" s="177"/>
      <c r="FR154" s="177"/>
      <c r="FS154" s="177"/>
      <c r="FT154" s="177"/>
      <c r="FU154" s="177"/>
      <c r="FV154" s="177"/>
      <c r="FW154" s="177"/>
      <c r="FX154" s="177"/>
      <c r="FY154" s="177"/>
      <c r="FZ154" s="177"/>
      <c r="GA154" s="177"/>
      <c r="GB154" s="177"/>
      <c r="GC154" s="177"/>
      <c r="GD154" s="177"/>
      <c r="GE154" s="177"/>
      <c r="GF154" s="177"/>
      <c r="GG154" s="177"/>
      <c r="GH154" s="177"/>
      <c r="GI154" s="177"/>
      <c r="GJ154" s="177"/>
      <c r="GK154" s="177"/>
      <c r="GL154" s="177"/>
      <c r="GM154" s="177"/>
      <c r="GN154" s="177"/>
      <c r="GO154" s="177"/>
      <c r="GP154" s="177"/>
      <c r="GQ154" s="177"/>
      <c r="GR154" s="177"/>
      <c r="GS154" s="177"/>
      <c r="GT154" s="177"/>
      <c r="GU154" s="177"/>
      <c r="GV154" s="177"/>
      <c r="GW154" s="177"/>
      <c r="GX154" s="177"/>
      <c r="GY154" s="177"/>
      <c r="GZ154" s="177"/>
      <c r="HA154" s="177"/>
      <c r="HB154" s="177"/>
      <c r="HC154" s="177"/>
      <c r="HD154" s="177"/>
      <c r="HE154" s="177"/>
      <c r="HF154" s="177"/>
      <c r="HG154" s="177"/>
      <c r="HH154" s="177"/>
      <c r="HI154" s="177"/>
      <c r="HJ154" s="177"/>
      <c r="HK154" s="177"/>
      <c r="HL154" s="177"/>
      <c r="HM154" s="177"/>
      <c r="HN154" s="177"/>
      <c r="HO154" s="177"/>
      <c r="HP154" s="177"/>
      <c r="HQ154" s="177"/>
      <c r="HR154" s="177"/>
      <c r="HS154" s="177"/>
      <c r="HT154" s="177"/>
      <c r="HU154" s="177"/>
      <c r="HV154" s="177"/>
      <c r="HW154" s="177"/>
      <c r="HX154" s="177"/>
      <c r="HY154" s="177"/>
      <c r="HZ154" s="177"/>
      <c r="IA154" s="177"/>
      <c r="IB154" s="177"/>
      <c r="IC154" s="177"/>
      <c r="ID154" s="177"/>
      <c r="IE154" s="177"/>
      <c r="IF154" s="177"/>
      <c r="IG154" s="177"/>
      <c r="IH154" s="177"/>
      <c r="II154" s="177"/>
      <c r="IJ154" s="177"/>
      <c r="IK154" s="177"/>
      <c r="IL154" s="177"/>
      <c r="IM154" s="177"/>
      <c r="IN154" s="177"/>
      <c r="IO154" s="177"/>
      <c r="IP154" s="177"/>
      <c r="IQ154" s="177"/>
      <c r="IR154" s="177"/>
      <c r="IS154" s="177"/>
      <c r="IT154" s="177"/>
      <c r="IU154" s="177"/>
      <c r="IV154" s="177"/>
      <c r="IW154" s="177"/>
    </row>
    <row r="155" customFormat="false" ht="13.5" hidden="false" customHeight="false" outlineLevel="0" collapsed="false">
      <c r="A155" s="140"/>
      <c r="B155" s="180" t="s">
        <v>144</v>
      </c>
      <c r="C155" s="181" t="str">
        <f aca="false">+'Detail by Turbine'!B25</f>
        <v>Available</v>
      </c>
      <c r="D155" s="182" t="n">
        <f aca="false">+D152*$C154</f>
        <v>0</v>
      </c>
      <c r="E155" s="182" t="n">
        <f aca="false">+E152*$C154</f>
        <v>0</v>
      </c>
      <c r="F155" s="182" t="n">
        <f aca="false">+F152*$C154</f>
        <v>0</v>
      </c>
      <c r="G155" s="182" t="n">
        <f aca="false">+G152*$C154</f>
        <v>0</v>
      </c>
      <c r="H155" s="182" t="n">
        <f aca="false">+H152*$C154</f>
        <v>0</v>
      </c>
      <c r="I155" s="182" t="n">
        <f aca="false">+I152*$C154</f>
        <v>0</v>
      </c>
      <c r="J155" s="182" t="n">
        <f aca="false">+J152*$C154</f>
        <v>0</v>
      </c>
      <c r="K155" s="182" t="n">
        <f aca="false">+K152*$C154</f>
        <v>0</v>
      </c>
      <c r="L155" s="182" t="n">
        <f aca="false">+L152*$C154</f>
        <v>0</v>
      </c>
      <c r="M155" s="182" t="n">
        <f aca="false">+M152*$C154</f>
        <v>0</v>
      </c>
      <c r="N155" s="182" t="n">
        <f aca="false">+N152*$C154</f>
        <v>0</v>
      </c>
      <c r="O155" s="182" t="n">
        <f aca="false">+O152*$C154</f>
        <v>0</v>
      </c>
      <c r="P155" s="182" t="n">
        <f aca="false">+P152*$C154</f>
        <v>0</v>
      </c>
      <c r="Q155" s="182" t="n">
        <f aca="false">+Q152*$C154</f>
        <v>0</v>
      </c>
      <c r="R155" s="182" t="n">
        <f aca="false">+R152*$C154</f>
        <v>0</v>
      </c>
      <c r="S155" s="182" t="n">
        <f aca="false">+S152*$C154</f>
        <v>0</v>
      </c>
      <c r="T155" s="182" t="n">
        <f aca="false">+T152*$C154</f>
        <v>0</v>
      </c>
      <c r="U155" s="182" t="n">
        <f aca="false">+U152*$C154</f>
        <v>0</v>
      </c>
      <c r="V155" s="182" t="n">
        <f aca="false">+V152*$C154</f>
        <v>0</v>
      </c>
      <c r="W155" s="182" t="n">
        <f aca="false">+W152*$C154</f>
        <v>6.5</v>
      </c>
      <c r="X155" s="182" t="n">
        <f aca="false">+X152*$C154</f>
        <v>6.5</v>
      </c>
      <c r="Y155" s="182" t="n">
        <f aca="false">+Y152*$C154</f>
        <v>6.5</v>
      </c>
      <c r="Z155" s="182" t="n">
        <f aca="false">+Z152*$C154</f>
        <v>6.5</v>
      </c>
      <c r="AA155" s="182" t="n">
        <f aca="false">+AA152*$C154</f>
        <v>6.5</v>
      </c>
      <c r="AB155" s="182" t="n">
        <f aca="false">+AB152*$C154</f>
        <v>6.5</v>
      </c>
      <c r="AC155" s="182" t="n">
        <f aca="false">+AC152*$C154</f>
        <v>6.5</v>
      </c>
      <c r="AD155" s="182" t="n">
        <f aca="false">+AD152*$C154</f>
        <v>6.5</v>
      </c>
      <c r="AE155" s="182" t="n">
        <f aca="false">+AE152*$C154</f>
        <v>6.5</v>
      </c>
      <c r="AF155" s="182" t="n">
        <f aca="false">+AF152*$C154</f>
        <v>6.5</v>
      </c>
      <c r="AG155" s="162" t="n">
        <f aca="false">+AG152*$C154</f>
        <v>6.5</v>
      </c>
      <c r="AH155" s="182" t="n">
        <f aca="false">+AH152*$C154</f>
        <v>6.5</v>
      </c>
      <c r="AI155" s="182" t="n">
        <f aca="false">+AI152*$C154</f>
        <v>6.5</v>
      </c>
      <c r="AJ155" s="182" t="n">
        <f aca="false">+AJ152*$C154</f>
        <v>6.5</v>
      </c>
      <c r="AK155" s="182" t="n">
        <f aca="false">+AK152*$C154</f>
        <v>6.5</v>
      </c>
      <c r="AL155" s="182" t="n">
        <f aca="false">+AL152*$C154</f>
        <v>6.5</v>
      </c>
      <c r="AM155" s="182" t="n">
        <f aca="false">+AM152*$C154</f>
        <v>6.5</v>
      </c>
      <c r="AN155" s="182" t="n">
        <f aca="false">+AN152*$C154</f>
        <v>6.5</v>
      </c>
      <c r="AO155" s="182" t="n">
        <f aca="false">+AO152*$C154</f>
        <v>6.5</v>
      </c>
      <c r="AP155" s="182" t="n">
        <f aca="false">+AP152*$C154</f>
        <v>6.5</v>
      </c>
      <c r="AQ155" s="182" t="n">
        <f aca="false">+AQ152*$C154</f>
        <v>6.5</v>
      </c>
      <c r="AR155" s="182" t="n">
        <f aca="false">+AR152*$C154</f>
        <v>6.5</v>
      </c>
      <c r="AS155" s="182" t="n">
        <f aca="false">+AS152*$C154</f>
        <v>6.5</v>
      </c>
      <c r="AT155" s="182" t="n">
        <f aca="false">+AT152*$C154</f>
        <v>6.5</v>
      </c>
      <c r="AU155" s="182" t="n">
        <f aca="false">+AU152*$C154</f>
        <v>6.5</v>
      </c>
      <c r="AV155" s="182" t="n">
        <f aca="false">+AV152*$C154</f>
        <v>6.5</v>
      </c>
      <c r="AW155" s="182" t="n">
        <f aca="false">+AW152*$C154</f>
        <v>6.5</v>
      </c>
      <c r="AX155" s="182" t="n">
        <f aca="false">+AX152*$C154</f>
        <v>6.5</v>
      </c>
      <c r="AY155" s="182" t="n">
        <f aca="false">+AY152*$C154</f>
        <v>6.5</v>
      </c>
      <c r="AZ155" s="182" t="n">
        <f aca="false">+AZ152*$C154</f>
        <v>6.5</v>
      </c>
      <c r="BA155" s="182" t="n">
        <f aca="false">+BA152*$C154</f>
        <v>6.5</v>
      </c>
      <c r="BB155" s="182" t="n">
        <f aca="false">+BB152*$C154</f>
        <v>6.5</v>
      </c>
      <c r="BC155" s="193"/>
      <c r="BD155" s="194"/>
      <c r="BE155" s="194"/>
      <c r="BF155" s="194"/>
      <c r="BG155" s="194"/>
      <c r="BH155" s="194"/>
      <c r="BI155" s="194"/>
      <c r="BJ155" s="194"/>
      <c r="BK155" s="194"/>
      <c r="BL155" s="194"/>
      <c r="BM155" s="194"/>
      <c r="BN155" s="194"/>
      <c r="BO155" s="194"/>
      <c r="BP155" s="194"/>
      <c r="BQ155" s="194"/>
      <c r="BR155" s="194"/>
      <c r="BS155" s="194"/>
      <c r="BT155" s="194"/>
      <c r="BU155" s="194"/>
      <c r="BV155" s="194"/>
      <c r="BW155" s="194"/>
      <c r="BX155" s="194"/>
      <c r="BY155" s="194"/>
      <c r="BZ155" s="194"/>
      <c r="CA155" s="194"/>
      <c r="CB155" s="194"/>
      <c r="CC155" s="194"/>
      <c r="CD155" s="194"/>
      <c r="CE155" s="194"/>
      <c r="CF155" s="194"/>
      <c r="CG155" s="194"/>
      <c r="CH155" s="194"/>
      <c r="CI155" s="194"/>
      <c r="CJ155" s="194"/>
      <c r="CK155" s="194"/>
      <c r="CL155" s="180"/>
      <c r="CM155" s="180"/>
      <c r="CN155" s="180"/>
      <c r="CO155" s="180"/>
      <c r="CP155" s="180"/>
      <c r="CQ155" s="180"/>
      <c r="CR155" s="180"/>
      <c r="CS155" s="180"/>
      <c r="CT155" s="180"/>
      <c r="CU155" s="180"/>
      <c r="CV155" s="180"/>
      <c r="CW155" s="180"/>
      <c r="CX155" s="180"/>
      <c r="CY155" s="180"/>
      <c r="CZ155" s="180"/>
      <c r="DA155" s="180"/>
      <c r="DB155" s="180"/>
      <c r="DC155" s="180"/>
      <c r="DD155" s="180"/>
      <c r="DE155" s="180"/>
      <c r="DF155" s="180"/>
      <c r="DG155" s="180"/>
      <c r="DH155" s="180"/>
      <c r="DI155" s="180"/>
      <c r="DJ155" s="180"/>
      <c r="DK155" s="180"/>
      <c r="DL155" s="180"/>
      <c r="DM155" s="180"/>
      <c r="DN155" s="180"/>
      <c r="DO155" s="180"/>
      <c r="DP155" s="180"/>
      <c r="DQ155" s="180"/>
      <c r="DR155" s="180"/>
      <c r="DS155" s="180"/>
      <c r="DT155" s="180"/>
      <c r="DU155" s="180"/>
      <c r="DV155" s="180"/>
      <c r="DW155" s="180"/>
      <c r="DX155" s="180"/>
      <c r="DY155" s="180"/>
      <c r="DZ155" s="180"/>
      <c r="EA155" s="180"/>
      <c r="EB155" s="180"/>
      <c r="EC155" s="180"/>
      <c r="ED155" s="180"/>
      <c r="EE155" s="180"/>
      <c r="EF155" s="180"/>
      <c r="EG155" s="180"/>
      <c r="EH155" s="180"/>
      <c r="EI155" s="180"/>
      <c r="EJ155" s="180"/>
      <c r="EK155" s="180"/>
      <c r="EL155" s="180"/>
      <c r="EM155" s="180"/>
      <c r="EN155" s="180"/>
      <c r="EO155" s="180"/>
      <c r="EP155" s="180"/>
      <c r="EQ155" s="180"/>
      <c r="ER155" s="180"/>
      <c r="ES155" s="180"/>
      <c r="ET155" s="180"/>
      <c r="EU155" s="180"/>
      <c r="EV155" s="180"/>
      <c r="EW155" s="180"/>
      <c r="EX155" s="180"/>
      <c r="EY155" s="180"/>
      <c r="EZ155" s="180"/>
      <c r="FA155" s="180"/>
      <c r="FB155" s="180"/>
      <c r="FC155" s="180"/>
      <c r="FD155" s="180"/>
      <c r="FE155" s="180"/>
      <c r="FF155" s="180"/>
      <c r="FG155" s="180"/>
      <c r="FH155" s="180"/>
      <c r="FI155" s="180"/>
      <c r="FJ155" s="180"/>
      <c r="FK155" s="180"/>
      <c r="FL155" s="180"/>
      <c r="FM155" s="180"/>
      <c r="FN155" s="180"/>
      <c r="FO155" s="180"/>
      <c r="FP155" s="180"/>
      <c r="FQ155" s="180"/>
      <c r="FR155" s="180"/>
      <c r="FS155" s="180"/>
      <c r="FT155" s="180"/>
      <c r="FU155" s="180"/>
      <c r="FV155" s="180"/>
      <c r="FW155" s="180"/>
      <c r="FX155" s="180"/>
      <c r="FY155" s="180"/>
      <c r="FZ155" s="180"/>
      <c r="GA155" s="180"/>
      <c r="GB155" s="180"/>
      <c r="GC155" s="180"/>
      <c r="GD155" s="180"/>
      <c r="GE155" s="180"/>
      <c r="GF155" s="180"/>
      <c r="GG155" s="180"/>
      <c r="GH155" s="180"/>
      <c r="GI155" s="180"/>
      <c r="GJ155" s="180"/>
      <c r="GK155" s="180"/>
      <c r="GL155" s="180"/>
      <c r="GM155" s="180"/>
      <c r="GN155" s="180"/>
      <c r="GO155" s="180"/>
      <c r="GP155" s="180"/>
      <c r="GQ155" s="180"/>
      <c r="GR155" s="180"/>
      <c r="GS155" s="180"/>
      <c r="GT155" s="180"/>
      <c r="GU155" s="180"/>
      <c r="GV155" s="180"/>
      <c r="GW155" s="180"/>
      <c r="GX155" s="180"/>
      <c r="GY155" s="180"/>
      <c r="GZ155" s="180"/>
      <c r="HA155" s="180"/>
      <c r="HB155" s="180"/>
      <c r="HC155" s="180"/>
      <c r="HD155" s="180"/>
      <c r="HE155" s="180"/>
      <c r="HF155" s="180"/>
      <c r="HG155" s="180"/>
      <c r="HH155" s="180"/>
      <c r="HI155" s="180"/>
      <c r="HJ155" s="180"/>
      <c r="HK155" s="180"/>
      <c r="HL155" s="180"/>
      <c r="HM155" s="180"/>
      <c r="HN155" s="180"/>
      <c r="HO155" s="180"/>
      <c r="HP155" s="180"/>
      <c r="HQ155" s="180"/>
      <c r="HR155" s="180"/>
      <c r="HS155" s="180"/>
      <c r="HT155" s="180"/>
      <c r="HU155" s="180"/>
      <c r="HV155" s="180"/>
      <c r="HW155" s="180"/>
      <c r="HX155" s="180"/>
      <c r="HY155" s="180"/>
      <c r="HZ155" s="180"/>
      <c r="IA155" s="180"/>
      <c r="IB155" s="180"/>
      <c r="IC155" s="180"/>
      <c r="ID155" s="180"/>
      <c r="IE155" s="180"/>
      <c r="IF155" s="180"/>
      <c r="IG155" s="180"/>
      <c r="IH155" s="180"/>
      <c r="II155" s="180"/>
      <c r="IJ155" s="180"/>
      <c r="IK155" s="180"/>
      <c r="IL155" s="180"/>
      <c r="IM155" s="180"/>
      <c r="IN155" s="180"/>
      <c r="IO155" s="180"/>
      <c r="IP155" s="180"/>
      <c r="IQ155" s="180"/>
      <c r="IR155" s="180"/>
      <c r="IS155" s="180"/>
      <c r="IT155" s="180"/>
      <c r="IU155" s="180"/>
      <c r="IV155" s="180"/>
      <c r="IW155" s="180"/>
    </row>
    <row r="156" customFormat="false" ht="13.5" hidden="false" customHeight="false" outlineLevel="0" collapsed="false">
      <c r="A156" s="140" t="n">
        <f aca="false">+A148+1</f>
        <v>20</v>
      </c>
      <c r="B156" s="170" t="str">
        <f aca="false">+'Detail by Turbine'!G26</f>
        <v>Fr 6B 60 hz power barges (BV = 0)</v>
      </c>
      <c r="C156" s="171" t="str">
        <f aca="false">+'Detail by Turbine'!S26</f>
        <v>Unassigned</v>
      </c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4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5"/>
      <c r="BD156" s="186"/>
      <c r="BE156" s="186"/>
      <c r="BF156" s="186"/>
      <c r="BG156" s="186"/>
      <c r="BH156" s="186"/>
      <c r="BI156" s="186"/>
      <c r="BJ156" s="186"/>
      <c r="BK156" s="186"/>
      <c r="BL156" s="186"/>
      <c r="BM156" s="186"/>
      <c r="BN156" s="186"/>
      <c r="BO156" s="186"/>
      <c r="BP156" s="186"/>
      <c r="BQ156" s="186"/>
      <c r="BR156" s="186"/>
      <c r="BS156" s="186"/>
      <c r="BT156" s="186"/>
      <c r="BU156" s="186"/>
      <c r="BV156" s="186"/>
      <c r="BW156" s="186"/>
      <c r="BX156" s="186"/>
      <c r="BY156" s="186"/>
      <c r="BZ156" s="186"/>
      <c r="CA156" s="186"/>
      <c r="CB156" s="186"/>
      <c r="CC156" s="186"/>
      <c r="CD156" s="186"/>
      <c r="CE156" s="186"/>
      <c r="CF156" s="186"/>
      <c r="CG156" s="186"/>
      <c r="CH156" s="186"/>
      <c r="CI156" s="186"/>
      <c r="CJ156" s="186"/>
      <c r="CK156" s="186"/>
      <c r="CL156" s="187"/>
      <c r="CM156" s="187"/>
      <c r="CN156" s="187"/>
      <c r="CO156" s="187"/>
      <c r="CP156" s="187"/>
      <c r="CQ156" s="187"/>
      <c r="CR156" s="187"/>
      <c r="CS156" s="187"/>
      <c r="CT156" s="187"/>
      <c r="CU156" s="187"/>
      <c r="CV156" s="187"/>
      <c r="CW156" s="187"/>
      <c r="CX156" s="187"/>
      <c r="CY156" s="187"/>
      <c r="CZ156" s="187"/>
      <c r="DA156" s="187"/>
      <c r="DB156" s="187"/>
      <c r="DC156" s="187"/>
      <c r="DD156" s="187"/>
      <c r="DE156" s="187"/>
      <c r="DF156" s="187"/>
      <c r="DG156" s="187"/>
      <c r="DH156" s="187"/>
      <c r="DI156" s="187"/>
      <c r="DJ156" s="187"/>
      <c r="DK156" s="187"/>
      <c r="DL156" s="187"/>
      <c r="DM156" s="187"/>
      <c r="DN156" s="187"/>
      <c r="DO156" s="187"/>
      <c r="DP156" s="187"/>
      <c r="DQ156" s="187"/>
      <c r="DR156" s="187"/>
      <c r="DS156" s="187"/>
      <c r="DT156" s="187"/>
      <c r="DU156" s="187"/>
      <c r="DV156" s="187"/>
      <c r="DW156" s="187"/>
      <c r="DX156" s="187"/>
      <c r="DY156" s="187"/>
      <c r="DZ156" s="187"/>
      <c r="EA156" s="187"/>
      <c r="EB156" s="187"/>
      <c r="EC156" s="187"/>
      <c r="ED156" s="187"/>
      <c r="EE156" s="187"/>
      <c r="EF156" s="187"/>
      <c r="EG156" s="187"/>
      <c r="EH156" s="187"/>
      <c r="EI156" s="187"/>
      <c r="EJ156" s="187"/>
      <c r="EK156" s="187"/>
      <c r="EL156" s="187"/>
      <c r="EM156" s="187"/>
      <c r="EN156" s="187"/>
      <c r="EO156" s="187"/>
      <c r="EP156" s="187"/>
      <c r="EQ156" s="187"/>
      <c r="ER156" s="187"/>
      <c r="ES156" s="187"/>
      <c r="ET156" s="187"/>
      <c r="EU156" s="187"/>
      <c r="EV156" s="187"/>
      <c r="EW156" s="187"/>
      <c r="EX156" s="187"/>
      <c r="EY156" s="187"/>
      <c r="EZ156" s="187"/>
      <c r="FA156" s="187"/>
      <c r="FB156" s="187"/>
      <c r="FC156" s="187"/>
      <c r="FD156" s="187"/>
      <c r="FE156" s="187"/>
      <c r="FF156" s="187"/>
      <c r="FG156" s="187"/>
      <c r="FH156" s="187"/>
      <c r="FI156" s="187"/>
      <c r="FJ156" s="187"/>
      <c r="FK156" s="187"/>
      <c r="FL156" s="187"/>
      <c r="FM156" s="187"/>
      <c r="FN156" s="187"/>
      <c r="FO156" s="187"/>
      <c r="FP156" s="187"/>
      <c r="FQ156" s="187"/>
      <c r="FR156" s="187"/>
      <c r="FS156" s="187"/>
      <c r="FT156" s="187"/>
      <c r="FU156" s="187"/>
      <c r="FV156" s="187"/>
      <c r="FW156" s="187"/>
      <c r="FX156" s="187"/>
      <c r="FY156" s="187"/>
      <c r="FZ156" s="187"/>
      <c r="GA156" s="187"/>
      <c r="GB156" s="187"/>
      <c r="GC156" s="187"/>
      <c r="GD156" s="187"/>
      <c r="GE156" s="187"/>
      <c r="GF156" s="187"/>
      <c r="GG156" s="187"/>
      <c r="GH156" s="187"/>
      <c r="GI156" s="187"/>
      <c r="GJ156" s="187"/>
      <c r="GK156" s="187"/>
      <c r="GL156" s="187"/>
      <c r="GM156" s="187"/>
      <c r="GN156" s="187"/>
      <c r="GO156" s="187"/>
      <c r="GP156" s="187"/>
      <c r="GQ156" s="187"/>
      <c r="GR156" s="187"/>
      <c r="GS156" s="187"/>
      <c r="GT156" s="187"/>
      <c r="GU156" s="187"/>
      <c r="GV156" s="187"/>
      <c r="GW156" s="187"/>
      <c r="GX156" s="187"/>
      <c r="GY156" s="187"/>
      <c r="GZ156" s="187"/>
      <c r="HA156" s="187"/>
      <c r="HB156" s="187"/>
      <c r="HC156" s="187"/>
      <c r="HD156" s="187"/>
      <c r="HE156" s="187"/>
      <c r="HF156" s="187"/>
      <c r="HG156" s="187"/>
      <c r="HH156" s="187"/>
      <c r="HI156" s="187"/>
      <c r="HJ156" s="187"/>
      <c r="HK156" s="187"/>
      <c r="HL156" s="187"/>
      <c r="HM156" s="187"/>
      <c r="HN156" s="187"/>
      <c r="HO156" s="187"/>
      <c r="HP156" s="187"/>
      <c r="HQ156" s="187"/>
      <c r="HR156" s="187"/>
      <c r="HS156" s="187"/>
      <c r="HT156" s="187"/>
      <c r="HU156" s="187"/>
      <c r="HV156" s="187"/>
      <c r="HW156" s="187"/>
      <c r="HX156" s="187"/>
      <c r="HY156" s="187"/>
      <c r="HZ156" s="187"/>
      <c r="IA156" s="187"/>
      <c r="IB156" s="187"/>
      <c r="IC156" s="187"/>
      <c r="ID156" s="187"/>
      <c r="IE156" s="187"/>
      <c r="IF156" s="187"/>
      <c r="IG156" s="187"/>
      <c r="IH156" s="187"/>
      <c r="II156" s="187"/>
      <c r="IJ156" s="187"/>
      <c r="IK156" s="187"/>
      <c r="IL156" s="187"/>
      <c r="IM156" s="187"/>
      <c r="IN156" s="187"/>
      <c r="IO156" s="187"/>
      <c r="IP156" s="187"/>
      <c r="IQ156" s="187"/>
      <c r="IR156" s="187"/>
      <c r="IS156" s="187"/>
      <c r="IT156" s="187"/>
      <c r="IU156" s="187"/>
      <c r="IV156" s="187"/>
      <c r="IW156" s="187"/>
    </row>
    <row r="157" customFormat="false" ht="12.75" hidden="false" customHeight="false" outlineLevel="0" collapsed="false">
      <c r="A157" s="140"/>
      <c r="B157" s="173" t="s">
        <v>139</v>
      </c>
      <c r="C157" s="171"/>
      <c r="D157" s="174" t="n">
        <v>0</v>
      </c>
      <c r="E157" s="174" t="n">
        <v>0</v>
      </c>
      <c r="F157" s="174" t="n">
        <v>0</v>
      </c>
      <c r="G157" s="174" t="n">
        <v>0</v>
      </c>
      <c r="H157" s="174" t="n">
        <v>0</v>
      </c>
      <c r="I157" s="174" t="n">
        <v>0</v>
      </c>
      <c r="J157" s="174" t="n">
        <v>0</v>
      </c>
      <c r="K157" s="174" t="n">
        <v>0</v>
      </c>
      <c r="L157" s="174" t="n">
        <v>0</v>
      </c>
      <c r="M157" s="174" t="n">
        <v>0</v>
      </c>
      <c r="N157" s="174" t="n">
        <v>0</v>
      </c>
      <c r="O157" s="174" t="n">
        <v>0</v>
      </c>
      <c r="P157" s="174" t="n">
        <v>0</v>
      </c>
      <c r="Q157" s="174" t="n">
        <v>0</v>
      </c>
      <c r="R157" s="174" t="n">
        <v>0</v>
      </c>
      <c r="S157" s="174" t="n">
        <v>0</v>
      </c>
      <c r="T157" s="174" t="n">
        <v>0</v>
      </c>
      <c r="U157" s="174" t="n">
        <v>0</v>
      </c>
      <c r="V157" s="174" t="n">
        <v>0</v>
      </c>
      <c r="W157" s="174" t="n">
        <v>1</v>
      </c>
      <c r="X157" s="174" t="n">
        <v>0</v>
      </c>
      <c r="Y157" s="174" t="n">
        <v>0</v>
      </c>
      <c r="Z157" s="174" t="n">
        <v>0</v>
      </c>
      <c r="AA157" s="174" t="n">
        <v>0</v>
      </c>
      <c r="AB157" s="174" t="n">
        <v>0</v>
      </c>
      <c r="AC157" s="174" t="n">
        <v>0</v>
      </c>
      <c r="AD157" s="174" t="n">
        <v>0</v>
      </c>
      <c r="AE157" s="174" t="n">
        <v>0</v>
      </c>
      <c r="AF157" s="174" t="n">
        <v>0</v>
      </c>
      <c r="AG157" s="149" t="n">
        <v>0</v>
      </c>
      <c r="AH157" s="174" t="n">
        <v>0</v>
      </c>
      <c r="AI157" s="174" t="n">
        <v>0</v>
      </c>
      <c r="AJ157" s="174" t="n">
        <v>0</v>
      </c>
      <c r="AK157" s="174" t="n">
        <v>0</v>
      </c>
      <c r="AL157" s="174" t="n">
        <v>0</v>
      </c>
      <c r="AM157" s="174" t="n">
        <v>0</v>
      </c>
      <c r="AN157" s="174" t="n">
        <v>0</v>
      </c>
      <c r="AO157" s="174" t="n">
        <v>0</v>
      </c>
      <c r="AP157" s="174" t="n">
        <v>0</v>
      </c>
      <c r="AQ157" s="174" t="n">
        <v>0</v>
      </c>
      <c r="AR157" s="174" t="n">
        <v>0</v>
      </c>
      <c r="AS157" s="174" t="n">
        <v>0</v>
      </c>
      <c r="AT157" s="174" t="n">
        <v>0</v>
      </c>
      <c r="AU157" s="174" t="n">
        <v>0</v>
      </c>
      <c r="AV157" s="174" t="n">
        <v>0</v>
      </c>
      <c r="AW157" s="174" t="n">
        <v>0</v>
      </c>
      <c r="AX157" s="174" t="n">
        <v>0</v>
      </c>
      <c r="AY157" s="174" t="n">
        <v>0</v>
      </c>
      <c r="AZ157" s="174" t="n">
        <v>0</v>
      </c>
      <c r="BA157" s="174" t="n">
        <v>0</v>
      </c>
      <c r="BB157" s="174" t="n">
        <v>0</v>
      </c>
      <c r="BC157" s="188" t="n">
        <f aca="false">SUM(D157:BB157)</f>
        <v>1</v>
      </c>
      <c r="BD157" s="173"/>
      <c r="BE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  <c r="BS157" s="189"/>
      <c r="BT157" s="189"/>
      <c r="BU157" s="189"/>
      <c r="BV157" s="189"/>
      <c r="BW157" s="189"/>
      <c r="BX157" s="189"/>
      <c r="BY157" s="189"/>
      <c r="BZ157" s="189"/>
      <c r="CA157" s="189"/>
      <c r="CB157" s="189"/>
      <c r="CC157" s="189"/>
      <c r="CD157" s="189"/>
      <c r="CE157" s="189"/>
      <c r="CF157" s="189"/>
      <c r="CG157" s="189"/>
      <c r="CH157" s="189"/>
      <c r="CI157" s="189"/>
      <c r="CJ157" s="189"/>
      <c r="CK157" s="189"/>
      <c r="CL157" s="189"/>
      <c r="CM157" s="189"/>
      <c r="CN157" s="189"/>
      <c r="CO157" s="189"/>
      <c r="CP157" s="189"/>
      <c r="CQ157" s="189"/>
      <c r="CR157" s="189"/>
      <c r="CS157" s="189"/>
      <c r="CT157" s="189"/>
      <c r="CU157" s="189"/>
      <c r="CV157" s="189"/>
      <c r="CW157" s="189"/>
      <c r="CX157" s="189"/>
      <c r="CY157" s="189"/>
      <c r="CZ157" s="189"/>
      <c r="DA157" s="189"/>
      <c r="DB157" s="189"/>
      <c r="DC157" s="189"/>
      <c r="DD157" s="189"/>
      <c r="DE157" s="189"/>
      <c r="DF157" s="189"/>
      <c r="DG157" s="189"/>
      <c r="DH157" s="189"/>
      <c r="DI157" s="189"/>
      <c r="DJ157" s="189"/>
      <c r="DK157" s="189"/>
      <c r="DL157" s="189"/>
      <c r="DM157" s="189"/>
      <c r="DN157" s="189"/>
      <c r="DO157" s="189"/>
      <c r="DP157" s="189"/>
      <c r="DQ157" s="189"/>
      <c r="DR157" s="189"/>
      <c r="DS157" s="189"/>
      <c r="DT157" s="189"/>
      <c r="DU157" s="189"/>
      <c r="DV157" s="189"/>
      <c r="DW157" s="189"/>
      <c r="DX157" s="189"/>
      <c r="DY157" s="189"/>
      <c r="DZ157" s="189"/>
      <c r="EA157" s="189"/>
      <c r="EB157" s="189"/>
      <c r="EC157" s="189"/>
      <c r="ED157" s="189"/>
      <c r="EE157" s="189"/>
      <c r="EF157" s="189"/>
      <c r="EG157" s="189"/>
      <c r="EH157" s="189"/>
      <c r="EI157" s="189"/>
      <c r="EJ157" s="189"/>
      <c r="EK157" s="189"/>
      <c r="EL157" s="189"/>
      <c r="EM157" s="189"/>
      <c r="EN157" s="189"/>
      <c r="EO157" s="189"/>
      <c r="EP157" s="189"/>
      <c r="EQ157" s="189"/>
      <c r="ER157" s="189"/>
      <c r="ES157" s="189"/>
      <c r="ET157" s="189"/>
      <c r="EU157" s="189"/>
      <c r="EV157" s="189"/>
      <c r="EW157" s="189"/>
      <c r="EX157" s="189"/>
      <c r="EY157" s="189"/>
      <c r="EZ157" s="189"/>
      <c r="FA157" s="189"/>
      <c r="FB157" s="189"/>
      <c r="FC157" s="189"/>
      <c r="FD157" s="189"/>
      <c r="FE157" s="189"/>
      <c r="FF157" s="189"/>
      <c r="FG157" s="189"/>
      <c r="FH157" s="189"/>
      <c r="FI157" s="189"/>
      <c r="FJ157" s="189"/>
      <c r="FK157" s="189"/>
      <c r="FL157" s="189"/>
      <c r="FM157" s="189"/>
      <c r="FN157" s="189"/>
      <c r="FO157" s="189"/>
      <c r="FP157" s="189"/>
      <c r="FQ157" s="189"/>
      <c r="FR157" s="189"/>
      <c r="FS157" s="189"/>
      <c r="FT157" s="189"/>
      <c r="FU157" s="189"/>
      <c r="FV157" s="189"/>
      <c r="FW157" s="189"/>
      <c r="FX157" s="189"/>
      <c r="FY157" s="189"/>
      <c r="FZ157" s="189"/>
      <c r="GA157" s="189"/>
      <c r="GB157" s="189"/>
      <c r="GC157" s="189"/>
      <c r="GD157" s="189"/>
      <c r="GE157" s="189"/>
      <c r="GF157" s="189"/>
      <c r="GG157" s="189"/>
      <c r="GH157" s="189"/>
      <c r="GI157" s="189"/>
      <c r="GJ157" s="189"/>
      <c r="GK157" s="189"/>
      <c r="GL157" s="189"/>
      <c r="GM157" s="189"/>
      <c r="GN157" s="189"/>
      <c r="GO157" s="189"/>
      <c r="GP157" s="189"/>
      <c r="GQ157" s="189"/>
      <c r="GR157" s="189"/>
      <c r="GS157" s="189"/>
      <c r="GT157" s="189"/>
      <c r="GU157" s="189"/>
      <c r="GV157" s="189"/>
      <c r="GW157" s="189"/>
      <c r="GX157" s="189"/>
      <c r="GY157" s="189"/>
      <c r="GZ157" s="189"/>
      <c r="HA157" s="189"/>
      <c r="HB157" s="189"/>
      <c r="HC157" s="189"/>
      <c r="HD157" s="189"/>
      <c r="HE157" s="189"/>
      <c r="HF157" s="189"/>
      <c r="HG157" s="189"/>
      <c r="HH157" s="189"/>
      <c r="HI157" s="189"/>
      <c r="HJ157" s="189"/>
      <c r="HK157" s="189"/>
      <c r="HL157" s="189"/>
      <c r="HM157" s="189"/>
      <c r="HN157" s="189"/>
      <c r="HO157" s="189"/>
      <c r="HP157" s="189"/>
      <c r="HQ157" s="189"/>
      <c r="HR157" s="189"/>
      <c r="HS157" s="189"/>
      <c r="HT157" s="189"/>
      <c r="HU157" s="189"/>
      <c r="HV157" s="189"/>
      <c r="HW157" s="189"/>
      <c r="HX157" s="189"/>
      <c r="HY157" s="189"/>
      <c r="HZ157" s="189"/>
      <c r="IA157" s="189"/>
      <c r="IB157" s="189"/>
      <c r="IC157" s="189"/>
      <c r="ID157" s="189"/>
      <c r="IE157" s="189"/>
      <c r="IF157" s="189"/>
      <c r="IG157" s="189"/>
      <c r="IH157" s="189"/>
      <c r="II157" s="189"/>
      <c r="IJ157" s="189"/>
      <c r="IK157" s="189"/>
      <c r="IL157" s="189"/>
      <c r="IM157" s="189"/>
      <c r="IN157" s="189"/>
      <c r="IO157" s="189"/>
      <c r="IP157" s="189"/>
      <c r="IQ157" s="189"/>
      <c r="IR157" s="189"/>
      <c r="IS157" s="189"/>
      <c r="IT157" s="189"/>
      <c r="IU157" s="189"/>
      <c r="IV157" s="189"/>
      <c r="IW157" s="189"/>
    </row>
    <row r="158" customFormat="false" ht="12.75" hidden="false" customHeight="false" outlineLevel="0" collapsed="false">
      <c r="A158" s="140"/>
      <c r="B158" s="173" t="s">
        <v>140</v>
      </c>
      <c r="C158" s="171"/>
      <c r="D158" s="174" t="n">
        <f aca="false">D157</f>
        <v>0</v>
      </c>
      <c r="E158" s="174" t="n">
        <f aca="false">+D158+E157</f>
        <v>0</v>
      </c>
      <c r="F158" s="174" t="n">
        <f aca="false">+E158+F157</f>
        <v>0</v>
      </c>
      <c r="G158" s="174" t="n">
        <f aca="false">+F158+G157</f>
        <v>0</v>
      </c>
      <c r="H158" s="174" t="n">
        <f aca="false">+G158+H157</f>
        <v>0</v>
      </c>
      <c r="I158" s="174" t="n">
        <f aca="false">+H158+I157</f>
        <v>0</v>
      </c>
      <c r="J158" s="174" t="n">
        <f aca="false">+I158+J157</f>
        <v>0</v>
      </c>
      <c r="K158" s="174" t="n">
        <f aca="false">+J158+K157</f>
        <v>0</v>
      </c>
      <c r="L158" s="174" t="n">
        <f aca="false">+K158+L157</f>
        <v>0</v>
      </c>
      <c r="M158" s="174" t="n">
        <f aca="false">+L158+M157</f>
        <v>0</v>
      </c>
      <c r="N158" s="174" t="n">
        <f aca="false">+M158+N157</f>
        <v>0</v>
      </c>
      <c r="O158" s="174" t="n">
        <f aca="false">+N158+O157</f>
        <v>0</v>
      </c>
      <c r="P158" s="174" t="n">
        <f aca="false">+O158+P157</f>
        <v>0</v>
      </c>
      <c r="Q158" s="174" t="n">
        <f aca="false">+P158+Q157</f>
        <v>0</v>
      </c>
      <c r="R158" s="174" t="n">
        <f aca="false">+Q158+R157</f>
        <v>0</v>
      </c>
      <c r="S158" s="174" t="n">
        <f aca="false">+R158+S157</f>
        <v>0</v>
      </c>
      <c r="T158" s="174" t="n">
        <f aca="false">+S158+T157</f>
        <v>0</v>
      </c>
      <c r="U158" s="174" t="n">
        <f aca="false">+T158+U157</f>
        <v>0</v>
      </c>
      <c r="V158" s="174" t="n">
        <f aca="false">+U158+V157</f>
        <v>0</v>
      </c>
      <c r="W158" s="174" t="n">
        <f aca="false">+V158+W157</f>
        <v>1</v>
      </c>
      <c r="X158" s="174" t="n">
        <f aca="false">+W158+X157</f>
        <v>1</v>
      </c>
      <c r="Y158" s="174" t="n">
        <f aca="false">+X158+Y157</f>
        <v>1</v>
      </c>
      <c r="Z158" s="174" t="n">
        <f aca="false">+Y158+Z157</f>
        <v>1</v>
      </c>
      <c r="AA158" s="174" t="n">
        <f aca="false">+Z158+AA157</f>
        <v>1</v>
      </c>
      <c r="AB158" s="174" t="n">
        <f aca="false">+AA158+AB157</f>
        <v>1</v>
      </c>
      <c r="AC158" s="174" t="n">
        <f aca="false">+AB158+AC157</f>
        <v>1</v>
      </c>
      <c r="AD158" s="174" t="n">
        <f aca="false">+AC158+AD157</f>
        <v>1</v>
      </c>
      <c r="AE158" s="174" t="n">
        <f aca="false">+AD158+AE157</f>
        <v>1</v>
      </c>
      <c r="AF158" s="174" t="n">
        <f aca="false">+AE158+AF157</f>
        <v>1</v>
      </c>
      <c r="AG158" s="149" t="n">
        <f aca="false">+AF158+AG157</f>
        <v>1</v>
      </c>
      <c r="AH158" s="174" t="n">
        <f aca="false">+AG158+AH157</f>
        <v>1</v>
      </c>
      <c r="AI158" s="174" t="n">
        <f aca="false">+AH158+AI157</f>
        <v>1</v>
      </c>
      <c r="AJ158" s="174" t="n">
        <f aca="false">+AI158+AJ157</f>
        <v>1</v>
      </c>
      <c r="AK158" s="174" t="n">
        <f aca="false">+AJ158+AK157</f>
        <v>1</v>
      </c>
      <c r="AL158" s="174" t="n">
        <f aca="false">+AK158+AL157</f>
        <v>1</v>
      </c>
      <c r="AM158" s="174" t="n">
        <f aca="false">+AL158+AM157</f>
        <v>1</v>
      </c>
      <c r="AN158" s="174" t="n">
        <f aca="false">+AM158+AN157</f>
        <v>1</v>
      </c>
      <c r="AO158" s="174" t="n">
        <f aca="false">+AN158+AO157</f>
        <v>1</v>
      </c>
      <c r="AP158" s="174" t="n">
        <f aca="false">+AO158+AP157</f>
        <v>1</v>
      </c>
      <c r="AQ158" s="174" t="n">
        <f aca="false">+AP158+AQ157</f>
        <v>1</v>
      </c>
      <c r="AR158" s="174" t="n">
        <f aca="false">+AQ158+AR157</f>
        <v>1</v>
      </c>
      <c r="AS158" s="174" t="n">
        <f aca="false">+AR158+AS157</f>
        <v>1</v>
      </c>
      <c r="AT158" s="174" t="n">
        <f aca="false">+AS158+AT157</f>
        <v>1</v>
      </c>
      <c r="AU158" s="174" t="n">
        <f aca="false">+AT158+AU157</f>
        <v>1</v>
      </c>
      <c r="AV158" s="174" t="n">
        <f aca="false">+AU158+AV157</f>
        <v>1</v>
      </c>
      <c r="AW158" s="174" t="n">
        <f aca="false">+AV158+AW157</f>
        <v>1</v>
      </c>
      <c r="AX158" s="174" t="n">
        <f aca="false">+AW158+AX157</f>
        <v>1</v>
      </c>
      <c r="AY158" s="174" t="n">
        <f aca="false">+AX158+AY157</f>
        <v>1</v>
      </c>
      <c r="AZ158" s="174" t="n">
        <f aca="false">+AY158+AZ157</f>
        <v>1</v>
      </c>
      <c r="BA158" s="174" t="n">
        <f aca="false">+AZ158+BA157</f>
        <v>1</v>
      </c>
      <c r="BB158" s="174" t="n">
        <f aca="false">+BA158+BB157</f>
        <v>1</v>
      </c>
      <c r="BC158" s="188"/>
      <c r="BD158" s="173"/>
      <c r="BE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  <c r="BS158" s="189"/>
      <c r="BT158" s="189"/>
      <c r="BU158" s="189"/>
      <c r="BV158" s="189"/>
      <c r="BW158" s="189"/>
      <c r="BX158" s="189"/>
      <c r="BY158" s="189"/>
      <c r="BZ158" s="189"/>
      <c r="CA158" s="189"/>
      <c r="CB158" s="189"/>
      <c r="CC158" s="189"/>
      <c r="CD158" s="189"/>
      <c r="CE158" s="189"/>
      <c r="CF158" s="189"/>
      <c r="CG158" s="189"/>
      <c r="CH158" s="189"/>
      <c r="CI158" s="189"/>
      <c r="CJ158" s="189"/>
      <c r="CK158" s="189"/>
      <c r="CL158" s="189"/>
      <c r="CM158" s="189"/>
      <c r="CN158" s="189"/>
      <c r="CO158" s="189"/>
      <c r="CP158" s="189"/>
      <c r="CQ158" s="189"/>
      <c r="CR158" s="189"/>
      <c r="CS158" s="189"/>
      <c r="CT158" s="189"/>
      <c r="CU158" s="189"/>
      <c r="CV158" s="189"/>
      <c r="CW158" s="189"/>
      <c r="CX158" s="189"/>
      <c r="CY158" s="189"/>
      <c r="CZ158" s="189"/>
      <c r="DA158" s="189"/>
      <c r="DB158" s="189"/>
      <c r="DC158" s="189"/>
      <c r="DD158" s="189"/>
      <c r="DE158" s="189"/>
      <c r="DF158" s="189"/>
      <c r="DG158" s="189"/>
      <c r="DH158" s="189"/>
      <c r="DI158" s="189"/>
      <c r="DJ158" s="189"/>
      <c r="DK158" s="189"/>
      <c r="DL158" s="189"/>
      <c r="DM158" s="189"/>
      <c r="DN158" s="189"/>
      <c r="DO158" s="189"/>
      <c r="DP158" s="189"/>
      <c r="DQ158" s="189"/>
      <c r="DR158" s="189"/>
      <c r="DS158" s="189"/>
      <c r="DT158" s="189"/>
      <c r="DU158" s="189"/>
      <c r="DV158" s="189"/>
      <c r="DW158" s="189"/>
      <c r="DX158" s="189"/>
      <c r="DY158" s="189"/>
      <c r="DZ158" s="189"/>
      <c r="EA158" s="189"/>
      <c r="EB158" s="189"/>
      <c r="EC158" s="189"/>
      <c r="ED158" s="189"/>
      <c r="EE158" s="189"/>
      <c r="EF158" s="189"/>
      <c r="EG158" s="189"/>
      <c r="EH158" s="189"/>
      <c r="EI158" s="189"/>
      <c r="EJ158" s="189"/>
      <c r="EK158" s="189"/>
      <c r="EL158" s="189"/>
      <c r="EM158" s="189"/>
      <c r="EN158" s="189"/>
      <c r="EO158" s="189"/>
      <c r="EP158" s="189"/>
      <c r="EQ158" s="189"/>
      <c r="ER158" s="189"/>
      <c r="ES158" s="189"/>
      <c r="ET158" s="189"/>
      <c r="EU158" s="189"/>
      <c r="EV158" s="189"/>
      <c r="EW158" s="189"/>
      <c r="EX158" s="189"/>
      <c r="EY158" s="189"/>
      <c r="EZ158" s="189"/>
      <c r="FA158" s="189"/>
      <c r="FB158" s="189"/>
      <c r="FC158" s="189"/>
      <c r="FD158" s="189"/>
      <c r="FE158" s="189"/>
      <c r="FF158" s="189"/>
      <c r="FG158" s="189"/>
      <c r="FH158" s="189"/>
      <c r="FI158" s="189"/>
      <c r="FJ158" s="189"/>
      <c r="FK158" s="189"/>
      <c r="FL158" s="189"/>
      <c r="FM158" s="189"/>
      <c r="FN158" s="189"/>
      <c r="FO158" s="189"/>
      <c r="FP158" s="189"/>
      <c r="FQ158" s="189"/>
      <c r="FR158" s="189"/>
      <c r="FS158" s="189"/>
      <c r="FT158" s="189"/>
      <c r="FU158" s="189"/>
      <c r="FV158" s="189"/>
      <c r="FW158" s="189"/>
      <c r="FX158" s="189"/>
      <c r="FY158" s="189"/>
      <c r="FZ158" s="189"/>
      <c r="GA158" s="189"/>
      <c r="GB158" s="189"/>
      <c r="GC158" s="189"/>
      <c r="GD158" s="189"/>
      <c r="GE158" s="189"/>
      <c r="GF158" s="189"/>
      <c r="GG158" s="189"/>
      <c r="GH158" s="189"/>
      <c r="GI158" s="189"/>
      <c r="GJ158" s="189"/>
      <c r="GK158" s="189"/>
      <c r="GL158" s="189"/>
      <c r="GM158" s="189"/>
      <c r="GN158" s="189"/>
      <c r="GO158" s="189"/>
      <c r="GP158" s="189"/>
      <c r="GQ158" s="189"/>
      <c r="GR158" s="189"/>
      <c r="GS158" s="189"/>
      <c r="GT158" s="189"/>
      <c r="GU158" s="189"/>
      <c r="GV158" s="189"/>
      <c r="GW158" s="189"/>
      <c r="GX158" s="189"/>
      <c r="GY158" s="189"/>
      <c r="GZ158" s="189"/>
      <c r="HA158" s="189"/>
      <c r="HB158" s="189"/>
      <c r="HC158" s="189"/>
      <c r="HD158" s="189"/>
      <c r="HE158" s="189"/>
      <c r="HF158" s="189"/>
      <c r="HG158" s="189"/>
      <c r="HH158" s="189"/>
      <c r="HI158" s="189"/>
      <c r="HJ158" s="189"/>
      <c r="HK158" s="189"/>
      <c r="HL158" s="189"/>
      <c r="HM158" s="189"/>
      <c r="HN158" s="189"/>
      <c r="HO158" s="189"/>
      <c r="HP158" s="189"/>
      <c r="HQ158" s="189"/>
      <c r="HR158" s="189"/>
      <c r="HS158" s="189"/>
      <c r="HT158" s="189"/>
      <c r="HU158" s="189"/>
      <c r="HV158" s="189"/>
      <c r="HW158" s="189"/>
      <c r="HX158" s="189"/>
      <c r="HY158" s="189"/>
      <c r="HZ158" s="189"/>
      <c r="IA158" s="189"/>
      <c r="IB158" s="189"/>
      <c r="IC158" s="189"/>
      <c r="ID158" s="189"/>
      <c r="IE158" s="189"/>
      <c r="IF158" s="189"/>
      <c r="IG158" s="189"/>
      <c r="IH158" s="189"/>
      <c r="II158" s="189"/>
      <c r="IJ158" s="189"/>
      <c r="IK158" s="189"/>
      <c r="IL158" s="189"/>
      <c r="IM158" s="189"/>
      <c r="IN158" s="189"/>
      <c r="IO158" s="189"/>
      <c r="IP158" s="189"/>
      <c r="IQ158" s="189"/>
      <c r="IR158" s="189"/>
      <c r="IS158" s="189"/>
      <c r="IT158" s="189"/>
      <c r="IU158" s="189"/>
      <c r="IV158" s="189"/>
      <c r="IW158" s="189"/>
    </row>
    <row r="159" customFormat="false" ht="12.75" hidden="false" customHeight="false" outlineLevel="0" collapsed="false">
      <c r="A159" s="140"/>
      <c r="B159" s="173" t="s">
        <v>141</v>
      </c>
      <c r="C159" s="171"/>
      <c r="D159" s="174" t="n">
        <v>0</v>
      </c>
      <c r="E159" s="174" t="n">
        <v>0</v>
      </c>
      <c r="F159" s="174" t="n">
        <v>0</v>
      </c>
      <c r="G159" s="174" t="n">
        <v>0</v>
      </c>
      <c r="H159" s="174" t="n">
        <v>0</v>
      </c>
      <c r="I159" s="174" t="n">
        <v>0</v>
      </c>
      <c r="J159" s="174" t="n">
        <v>0</v>
      </c>
      <c r="K159" s="174" t="n">
        <v>0</v>
      </c>
      <c r="L159" s="174" t="n">
        <v>0</v>
      </c>
      <c r="M159" s="174" t="n">
        <v>0</v>
      </c>
      <c r="N159" s="174" t="n">
        <v>0</v>
      </c>
      <c r="O159" s="174" t="n">
        <v>0</v>
      </c>
      <c r="P159" s="174" t="n">
        <v>0</v>
      </c>
      <c r="Q159" s="174" t="n">
        <v>0</v>
      </c>
      <c r="R159" s="174" t="n">
        <v>0</v>
      </c>
      <c r="S159" s="174" t="n">
        <v>0</v>
      </c>
      <c r="T159" s="174" t="n">
        <v>0</v>
      </c>
      <c r="U159" s="174" t="n">
        <v>0</v>
      </c>
      <c r="V159" s="174" t="n">
        <v>0</v>
      </c>
      <c r="W159" s="174" t="n">
        <v>1</v>
      </c>
      <c r="X159" s="174" t="n">
        <v>0</v>
      </c>
      <c r="Y159" s="174" t="n">
        <v>0</v>
      </c>
      <c r="Z159" s="174" t="n">
        <v>0</v>
      </c>
      <c r="AA159" s="174" t="n">
        <v>0</v>
      </c>
      <c r="AB159" s="174" t="n">
        <v>0</v>
      </c>
      <c r="AC159" s="174" t="n">
        <v>0</v>
      </c>
      <c r="AD159" s="174" t="n">
        <v>0</v>
      </c>
      <c r="AE159" s="174" t="n">
        <v>0</v>
      </c>
      <c r="AF159" s="174" t="n">
        <v>0</v>
      </c>
      <c r="AG159" s="149" t="n">
        <v>0</v>
      </c>
      <c r="AH159" s="174" t="n">
        <v>0</v>
      </c>
      <c r="AI159" s="174" t="n">
        <v>0</v>
      </c>
      <c r="AJ159" s="174" t="n">
        <v>0</v>
      </c>
      <c r="AK159" s="174" t="n">
        <v>0</v>
      </c>
      <c r="AL159" s="174" t="n">
        <v>0</v>
      </c>
      <c r="AM159" s="174" t="n">
        <v>0</v>
      </c>
      <c r="AN159" s="174" t="n">
        <v>0</v>
      </c>
      <c r="AO159" s="174" t="n">
        <v>0</v>
      </c>
      <c r="AP159" s="174" t="n">
        <v>0</v>
      </c>
      <c r="AQ159" s="174" t="n">
        <v>0</v>
      </c>
      <c r="AR159" s="174" t="n">
        <v>0</v>
      </c>
      <c r="AS159" s="174" t="n">
        <v>0</v>
      </c>
      <c r="AT159" s="174" t="n">
        <v>0</v>
      </c>
      <c r="AU159" s="174" t="n">
        <v>0</v>
      </c>
      <c r="AV159" s="174" t="n">
        <v>0</v>
      </c>
      <c r="AW159" s="174" t="n">
        <v>0</v>
      </c>
      <c r="AX159" s="174" t="n">
        <v>0</v>
      </c>
      <c r="AY159" s="174" t="n">
        <v>0</v>
      </c>
      <c r="AZ159" s="174" t="n">
        <v>0</v>
      </c>
      <c r="BA159" s="174" t="n">
        <v>0</v>
      </c>
      <c r="BB159" s="174" t="n">
        <v>0</v>
      </c>
      <c r="BC159" s="188" t="n">
        <f aca="false">SUM(D159:BB159)</f>
        <v>1</v>
      </c>
      <c r="BD159" s="173"/>
      <c r="BE159" s="189"/>
      <c r="BF159" s="189"/>
      <c r="BG159" s="189"/>
      <c r="BH159" s="189"/>
      <c r="BI159" s="189"/>
      <c r="BJ159" s="189"/>
      <c r="BK159" s="189"/>
      <c r="BL159" s="189"/>
      <c r="BM159" s="189"/>
      <c r="BN159" s="189"/>
      <c r="BO159" s="189"/>
      <c r="BP159" s="189"/>
      <c r="BQ159" s="189"/>
      <c r="BR159" s="189"/>
      <c r="BS159" s="189"/>
      <c r="BT159" s="189"/>
      <c r="BU159" s="189"/>
      <c r="BV159" s="189"/>
      <c r="BW159" s="189"/>
      <c r="BX159" s="189"/>
      <c r="BY159" s="189"/>
      <c r="BZ159" s="189"/>
      <c r="CA159" s="189"/>
      <c r="CB159" s="189"/>
      <c r="CC159" s="189"/>
      <c r="CD159" s="189"/>
      <c r="CE159" s="189"/>
      <c r="CF159" s="189"/>
      <c r="CG159" s="189"/>
      <c r="CH159" s="189"/>
      <c r="CI159" s="189"/>
      <c r="CJ159" s="189"/>
      <c r="CK159" s="189"/>
      <c r="CL159" s="189"/>
      <c r="CM159" s="189"/>
      <c r="CN159" s="189"/>
      <c r="CO159" s="189"/>
      <c r="CP159" s="189"/>
      <c r="CQ159" s="189"/>
      <c r="CR159" s="189"/>
      <c r="CS159" s="189"/>
      <c r="CT159" s="189"/>
      <c r="CU159" s="189"/>
      <c r="CV159" s="189"/>
      <c r="CW159" s="189"/>
      <c r="CX159" s="189"/>
      <c r="CY159" s="189"/>
      <c r="CZ159" s="189"/>
      <c r="DA159" s="189"/>
      <c r="DB159" s="189"/>
      <c r="DC159" s="189"/>
      <c r="DD159" s="189"/>
      <c r="DE159" s="189"/>
      <c r="DF159" s="189"/>
      <c r="DG159" s="189"/>
      <c r="DH159" s="189"/>
      <c r="DI159" s="189"/>
      <c r="DJ159" s="189"/>
      <c r="DK159" s="189"/>
      <c r="DL159" s="189"/>
      <c r="DM159" s="189"/>
      <c r="DN159" s="189"/>
      <c r="DO159" s="189"/>
      <c r="DP159" s="189"/>
      <c r="DQ159" s="189"/>
      <c r="DR159" s="189"/>
      <c r="DS159" s="189"/>
      <c r="DT159" s="189"/>
      <c r="DU159" s="189"/>
      <c r="DV159" s="189"/>
      <c r="DW159" s="189"/>
      <c r="DX159" s="189"/>
      <c r="DY159" s="189"/>
      <c r="DZ159" s="189"/>
      <c r="EA159" s="189"/>
      <c r="EB159" s="189"/>
      <c r="EC159" s="189"/>
      <c r="ED159" s="189"/>
      <c r="EE159" s="189"/>
      <c r="EF159" s="189"/>
      <c r="EG159" s="189"/>
      <c r="EH159" s="189"/>
      <c r="EI159" s="189"/>
      <c r="EJ159" s="189"/>
      <c r="EK159" s="189"/>
      <c r="EL159" s="189"/>
      <c r="EM159" s="189"/>
      <c r="EN159" s="189"/>
      <c r="EO159" s="189"/>
      <c r="EP159" s="189"/>
      <c r="EQ159" s="189"/>
      <c r="ER159" s="189"/>
      <c r="ES159" s="189"/>
      <c r="ET159" s="189"/>
      <c r="EU159" s="189"/>
      <c r="EV159" s="189"/>
      <c r="EW159" s="189"/>
      <c r="EX159" s="189"/>
      <c r="EY159" s="189"/>
      <c r="EZ159" s="189"/>
      <c r="FA159" s="189"/>
      <c r="FB159" s="189"/>
      <c r="FC159" s="189"/>
      <c r="FD159" s="189"/>
      <c r="FE159" s="189"/>
      <c r="FF159" s="189"/>
      <c r="FG159" s="189"/>
      <c r="FH159" s="189"/>
      <c r="FI159" s="189"/>
      <c r="FJ159" s="189"/>
      <c r="FK159" s="189"/>
      <c r="FL159" s="189"/>
      <c r="FM159" s="189"/>
      <c r="FN159" s="189"/>
      <c r="FO159" s="189"/>
      <c r="FP159" s="189"/>
      <c r="FQ159" s="189"/>
      <c r="FR159" s="189"/>
      <c r="FS159" s="189"/>
      <c r="FT159" s="189"/>
      <c r="FU159" s="189"/>
      <c r="FV159" s="189"/>
      <c r="FW159" s="189"/>
      <c r="FX159" s="189"/>
      <c r="FY159" s="189"/>
      <c r="FZ159" s="189"/>
      <c r="GA159" s="189"/>
      <c r="GB159" s="189"/>
      <c r="GC159" s="189"/>
      <c r="GD159" s="189"/>
      <c r="GE159" s="189"/>
      <c r="GF159" s="189"/>
      <c r="GG159" s="189"/>
      <c r="GH159" s="189"/>
      <c r="GI159" s="189"/>
      <c r="GJ159" s="189"/>
      <c r="GK159" s="189"/>
      <c r="GL159" s="189"/>
      <c r="GM159" s="189"/>
      <c r="GN159" s="189"/>
      <c r="GO159" s="189"/>
      <c r="GP159" s="189"/>
      <c r="GQ159" s="189"/>
      <c r="GR159" s="189"/>
      <c r="GS159" s="189"/>
      <c r="GT159" s="189"/>
      <c r="GU159" s="189"/>
      <c r="GV159" s="189"/>
      <c r="GW159" s="189"/>
      <c r="GX159" s="189"/>
      <c r="GY159" s="189"/>
      <c r="GZ159" s="189"/>
      <c r="HA159" s="189"/>
      <c r="HB159" s="189"/>
      <c r="HC159" s="189"/>
      <c r="HD159" s="189"/>
      <c r="HE159" s="189"/>
      <c r="HF159" s="189"/>
      <c r="HG159" s="189"/>
      <c r="HH159" s="189"/>
      <c r="HI159" s="189"/>
      <c r="HJ159" s="189"/>
      <c r="HK159" s="189"/>
      <c r="HL159" s="189"/>
      <c r="HM159" s="189"/>
      <c r="HN159" s="189"/>
      <c r="HO159" s="189"/>
      <c r="HP159" s="189"/>
      <c r="HQ159" s="189"/>
      <c r="HR159" s="189"/>
      <c r="HS159" s="189"/>
      <c r="HT159" s="189"/>
      <c r="HU159" s="189"/>
      <c r="HV159" s="189"/>
      <c r="HW159" s="189"/>
      <c r="HX159" s="189"/>
      <c r="HY159" s="189"/>
      <c r="HZ159" s="189"/>
      <c r="IA159" s="189"/>
      <c r="IB159" s="189"/>
      <c r="IC159" s="189"/>
      <c r="ID159" s="189"/>
      <c r="IE159" s="189"/>
      <c r="IF159" s="189"/>
      <c r="IG159" s="189"/>
      <c r="IH159" s="189"/>
      <c r="II159" s="189"/>
      <c r="IJ159" s="189"/>
      <c r="IK159" s="189"/>
      <c r="IL159" s="189"/>
      <c r="IM159" s="189"/>
      <c r="IN159" s="189"/>
      <c r="IO159" s="189"/>
      <c r="IP159" s="189"/>
      <c r="IQ159" s="189"/>
      <c r="IR159" s="189"/>
      <c r="IS159" s="189"/>
      <c r="IT159" s="189"/>
      <c r="IU159" s="189"/>
      <c r="IV159" s="189"/>
      <c r="IW159" s="189"/>
    </row>
    <row r="160" customFormat="false" ht="12.75" hidden="false" customHeight="false" outlineLevel="0" collapsed="false">
      <c r="A160" s="140"/>
      <c r="B160" s="173" t="s">
        <v>142</v>
      </c>
      <c r="C160" s="171"/>
      <c r="D160" s="174" t="n">
        <f aca="false">D159</f>
        <v>0</v>
      </c>
      <c r="E160" s="174" t="n">
        <f aca="false">+D160+E159</f>
        <v>0</v>
      </c>
      <c r="F160" s="174" t="n">
        <f aca="false">+E160+F159</f>
        <v>0</v>
      </c>
      <c r="G160" s="174" t="n">
        <f aca="false">+F160+G159</f>
        <v>0</v>
      </c>
      <c r="H160" s="174" t="n">
        <f aca="false">+G160+H159</f>
        <v>0</v>
      </c>
      <c r="I160" s="174" t="n">
        <f aca="false">+H160+I159</f>
        <v>0</v>
      </c>
      <c r="J160" s="174" t="n">
        <f aca="false">+I160+J159</f>
        <v>0</v>
      </c>
      <c r="K160" s="174" t="n">
        <f aca="false">+J160+K159</f>
        <v>0</v>
      </c>
      <c r="L160" s="174" t="n">
        <f aca="false">+K160+L159</f>
        <v>0</v>
      </c>
      <c r="M160" s="174" t="n">
        <f aca="false">+L160+M159</f>
        <v>0</v>
      </c>
      <c r="N160" s="174" t="n">
        <f aca="false">+M160+N159</f>
        <v>0</v>
      </c>
      <c r="O160" s="174" t="n">
        <f aca="false">+N160+O159</f>
        <v>0</v>
      </c>
      <c r="P160" s="174" t="n">
        <f aca="false">+O160+P159</f>
        <v>0</v>
      </c>
      <c r="Q160" s="174" t="n">
        <f aca="false">+P160+Q159</f>
        <v>0</v>
      </c>
      <c r="R160" s="174" t="n">
        <f aca="false">+Q160+R159</f>
        <v>0</v>
      </c>
      <c r="S160" s="174" t="n">
        <f aca="false">+R160+S159</f>
        <v>0</v>
      </c>
      <c r="T160" s="174" t="n">
        <f aca="false">+S160+T159</f>
        <v>0</v>
      </c>
      <c r="U160" s="174" t="n">
        <f aca="false">+T160+U159</f>
        <v>0</v>
      </c>
      <c r="V160" s="174" t="n">
        <f aca="false">+U160+V159</f>
        <v>0</v>
      </c>
      <c r="W160" s="174" t="n">
        <f aca="false">+V160+W159</f>
        <v>1</v>
      </c>
      <c r="X160" s="174" t="n">
        <f aca="false">+W160+X159</f>
        <v>1</v>
      </c>
      <c r="Y160" s="174" t="n">
        <f aca="false">+X160+Y159</f>
        <v>1</v>
      </c>
      <c r="Z160" s="174" t="n">
        <f aca="false">+Y160+Z159</f>
        <v>1</v>
      </c>
      <c r="AA160" s="174" t="n">
        <f aca="false">+Z160+AA159</f>
        <v>1</v>
      </c>
      <c r="AB160" s="174" t="n">
        <f aca="false">+AA160+AB159</f>
        <v>1</v>
      </c>
      <c r="AC160" s="174" t="n">
        <f aca="false">+AB160+AC159</f>
        <v>1</v>
      </c>
      <c r="AD160" s="174" t="n">
        <f aca="false">+AC160+AD159</f>
        <v>1</v>
      </c>
      <c r="AE160" s="174" t="n">
        <f aca="false">+AD160+AE159</f>
        <v>1</v>
      </c>
      <c r="AF160" s="174" t="n">
        <f aca="false">+AE160+AF159</f>
        <v>1</v>
      </c>
      <c r="AG160" s="149" t="n">
        <f aca="false">+AF160+AG159</f>
        <v>1</v>
      </c>
      <c r="AH160" s="174" t="n">
        <f aca="false">+AG160+AH159</f>
        <v>1</v>
      </c>
      <c r="AI160" s="174" t="n">
        <f aca="false">+AH160+AI159</f>
        <v>1</v>
      </c>
      <c r="AJ160" s="174" t="n">
        <f aca="false">+AI160+AJ159</f>
        <v>1</v>
      </c>
      <c r="AK160" s="174" t="n">
        <f aca="false">+AJ160+AK159</f>
        <v>1</v>
      </c>
      <c r="AL160" s="174" t="n">
        <f aca="false">+AK160+AL159</f>
        <v>1</v>
      </c>
      <c r="AM160" s="174" t="n">
        <f aca="false">+AL160+AM159</f>
        <v>1</v>
      </c>
      <c r="AN160" s="174" t="n">
        <f aca="false">+AM160+AN159</f>
        <v>1</v>
      </c>
      <c r="AO160" s="174" t="n">
        <f aca="false">+AN160+AO159</f>
        <v>1</v>
      </c>
      <c r="AP160" s="174" t="n">
        <f aca="false">+AO160+AP159</f>
        <v>1</v>
      </c>
      <c r="AQ160" s="174" t="n">
        <f aca="false">+AP160+AQ159</f>
        <v>1</v>
      </c>
      <c r="AR160" s="174" t="n">
        <f aca="false">+AQ160+AR159</f>
        <v>1</v>
      </c>
      <c r="AS160" s="174" t="n">
        <f aca="false">+AR160+AS159</f>
        <v>1</v>
      </c>
      <c r="AT160" s="174" t="n">
        <f aca="false">+AS160+AT159</f>
        <v>1</v>
      </c>
      <c r="AU160" s="174" t="n">
        <f aca="false">+AT160+AU159</f>
        <v>1</v>
      </c>
      <c r="AV160" s="174" t="n">
        <f aca="false">+AU160+AV159</f>
        <v>1</v>
      </c>
      <c r="AW160" s="174" t="n">
        <f aca="false">+AV160+AW159</f>
        <v>1</v>
      </c>
      <c r="AX160" s="174" t="n">
        <f aca="false">+AW160+AX159</f>
        <v>1</v>
      </c>
      <c r="AY160" s="174" t="n">
        <f aca="false">+AX160+AY159</f>
        <v>1</v>
      </c>
      <c r="AZ160" s="174" t="n">
        <f aca="false">+AY160+AZ159</f>
        <v>1</v>
      </c>
      <c r="BA160" s="174" t="n">
        <f aca="false">+AZ160+BA159</f>
        <v>1</v>
      </c>
      <c r="BB160" s="174" t="n">
        <f aca="false">+BA160+BB159</f>
        <v>1</v>
      </c>
      <c r="BC160" s="188"/>
      <c r="BD160" s="173"/>
      <c r="BE160" s="189"/>
      <c r="BF160" s="189"/>
      <c r="BG160" s="189"/>
      <c r="BH160" s="189"/>
      <c r="BI160" s="189"/>
      <c r="BJ160" s="189"/>
      <c r="BK160" s="189"/>
      <c r="BL160" s="189"/>
      <c r="BM160" s="189"/>
      <c r="BN160" s="189"/>
      <c r="BO160" s="189"/>
      <c r="BP160" s="189"/>
      <c r="BQ160" s="189"/>
      <c r="BR160" s="189"/>
      <c r="BS160" s="189"/>
      <c r="BT160" s="189"/>
      <c r="BU160" s="189"/>
      <c r="BV160" s="189"/>
      <c r="BW160" s="189"/>
      <c r="BX160" s="189"/>
      <c r="BY160" s="189"/>
      <c r="BZ160" s="189"/>
      <c r="CA160" s="189"/>
      <c r="CB160" s="189"/>
      <c r="CC160" s="189"/>
      <c r="CD160" s="189"/>
      <c r="CE160" s="189"/>
      <c r="CF160" s="189"/>
      <c r="CG160" s="189"/>
      <c r="CH160" s="189"/>
      <c r="CI160" s="189"/>
      <c r="CJ160" s="189"/>
      <c r="CK160" s="189"/>
      <c r="CL160" s="189"/>
      <c r="CM160" s="189"/>
      <c r="CN160" s="189"/>
      <c r="CO160" s="189"/>
      <c r="CP160" s="189"/>
      <c r="CQ160" s="189"/>
      <c r="CR160" s="189"/>
      <c r="CS160" s="189"/>
      <c r="CT160" s="189"/>
      <c r="CU160" s="189"/>
      <c r="CV160" s="189"/>
      <c r="CW160" s="189"/>
      <c r="CX160" s="189"/>
      <c r="CY160" s="189"/>
      <c r="CZ160" s="189"/>
      <c r="DA160" s="189"/>
      <c r="DB160" s="189"/>
      <c r="DC160" s="189"/>
      <c r="DD160" s="189"/>
      <c r="DE160" s="189"/>
      <c r="DF160" s="189"/>
      <c r="DG160" s="189"/>
      <c r="DH160" s="189"/>
      <c r="DI160" s="189"/>
      <c r="DJ160" s="189"/>
      <c r="DK160" s="189"/>
      <c r="DL160" s="189"/>
      <c r="DM160" s="189"/>
      <c r="DN160" s="189"/>
      <c r="DO160" s="189"/>
      <c r="DP160" s="189"/>
      <c r="DQ160" s="189"/>
      <c r="DR160" s="189"/>
      <c r="DS160" s="189"/>
      <c r="DT160" s="189"/>
      <c r="DU160" s="189"/>
      <c r="DV160" s="189"/>
      <c r="DW160" s="189"/>
      <c r="DX160" s="189"/>
      <c r="DY160" s="189"/>
      <c r="DZ160" s="189"/>
      <c r="EA160" s="189"/>
      <c r="EB160" s="189"/>
      <c r="EC160" s="189"/>
      <c r="ED160" s="189"/>
      <c r="EE160" s="189"/>
      <c r="EF160" s="189"/>
      <c r="EG160" s="189"/>
      <c r="EH160" s="189"/>
      <c r="EI160" s="189"/>
      <c r="EJ160" s="189"/>
      <c r="EK160" s="189"/>
      <c r="EL160" s="189"/>
      <c r="EM160" s="189"/>
      <c r="EN160" s="189"/>
      <c r="EO160" s="189"/>
      <c r="EP160" s="189"/>
      <c r="EQ160" s="189"/>
      <c r="ER160" s="189"/>
      <c r="ES160" s="189"/>
      <c r="ET160" s="189"/>
      <c r="EU160" s="189"/>
      <c r="EV160" s="189"/>
      <c r="EW160" s="189"/>
      <c r="EX160" s="189"/>
      <c r="EY160" s="189"/>
      <c r="EZ160" s="189"/>
      <c r="FA160" s="189"/>
      <c r="FB160" s="189"/>
      <c r="FC160" s="189"/>
      <c r="FD160" s="189"/>
      <c r="FE160" s="189"/>
      <c r="FF160" s="189"/>
      <c r="FG160" s="189"/>
      <c r="FH160" s="189"/>
      <c r="FI160" s="189"/>
      <c r="FJ160" s="189"/>
      <c r="FK160" s="189"/>
      <c r="FL160" s="189"/>
      <c r="FM160" s="189"/>
      <c r="FN160" s="189"/>
      <c r="FO160" s="189"/>
      <c r="FP160" s="189"/>
      <c r="FQ160" s="189"/>
      <c r="FR160" s="189"/>
      <c r="FS160" s="189"/>
      <c r="FT160" s="189"/>
      <c r="FU160" s="189"/>
      <c r="FV160" s="189"/>
      <c r="FW160" s="189"/>
      <c r="FX160" s="189"/>
      <c r="FY160" s="189"/>
      <c r="FZ160" s="189"/>
      <c r="GA160" s="189"/>
      <c r="GB160" s="189"/>
      <c r="GC160" s="189"/>
      <c r="GD160" s="189"/>
      <c r="GE160" s="189"/>
      <c r="GF160" s="189"/>
      <c r="GG160" s="189"/>
      <c r="GH160" s="189"/>
      <c r="GI160" s="189"/>
      <c r="GJ160" s="189"/>
      <c r="GK160" s="189"/>
      <c r="GL160" s="189"/>
      <c r="GM160" s="189"/>
      <c r="GN160" s="189"/>
      <c r="GO160" s="189"/>
      <c r="GP160" s="189"/>
      <c r="GQ160" s="189"/>
      <c r="GR160" s="189"/>
      <c r="GS160" s="189"/>
      <c r="GT160" s="189"/>
      <c r="GU160" s="189"/>
      <c r="GV160" s="189"/>
      <c r="GW160" s="189"/>
      <c r="GX160" s="189"/>
      <c r="GY160" s="189"/>
      <c r="GZ160" s="189"/>
      <c r="HA160" s="189"/>
      <c r="HB160" s="189"/>
      <c r="HC160" s="189"/>
      <c r="HD160" s="189"/>
      <c r="HE160" s="189"/>
      <c r="HF160" s="189"/>
      <c r="HG160" s="189"/>
      <c r="HH160" s="189"/>
      <c r="HI160" s="189"/>
      <c r="HJ160" s="189"/>
      <c r="HK160" s="189"/>
      <c r="HL160" s="189"/>
      <c r="HM160" s="189"/>
      <c r="HN160" s="189"/>
      <c r="HO160" s="189"/>
      <c r="HP160" s="189"/>
      <c r="HQ160" s="189"/>
      <c r="HR160" s="189"/>
      <c r="HS160" s="189"/>
      <c r="HT160" s="189"/>
      <c r="HU160" s="189"/>
      <c r="HV160" s="189"/>
      <c r="HW160" s="189"/>
      <c r="HX160" s="189"/>
      <c r="HY160" s="189"/>
      <c r="HZ160" s="189"/>
      <c r="IA160" s="189"/>
      <c r="IB160" s="189"/>
      <c r="IC160" s="189"/>
      <c r="ID160" s="189"/>
      <c r="IE160" s="189"/>
      <c r="IF160" s="189"/>
      <c r="IG160" s="189"/>
      <c r="IH160" s="189"/>
      <c r="II160" s="189"/>
      <c r="IJ160" s="189"/>
      <c r="IK160" s="189"/>
      <c r="IL160" s="189"/>
      <c r="IM160" s="189"/>
      <c r="IN160" s="189"/>
      <c r="IO160" s="189"/>
      <c r="IP160" s="189"/>
      <c r="IQ160" s="189"/>
      <c r="IR160" s="189"/>
      <c r="IS160" s="189"/>
      <c r="IT160" s="189"/>
      <c r="IU160" s="189"/>
      <c r="IV160" s="189"/>
      <c r="IW160" s="189"/>
    </row>
    <row r="161" customFormat="false" ht="12.75" hidden="false" customHeight="false" outlineLevel="0" collapsed="false">
      <c r="A161" s="140"/>
      <c r="B161" s="175"/>
      <c r="C161" s="171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67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6"/>
      <c r="AT161" s="176"/>
      <c r="AU161" s="176"/>
      <c r="AV161" s="176"/>
      <c r="AW161" s="176"/>
      <c r="AX161" s="176"/>
      <c r="AY161" s="176"/>
      <c r="AZ161" s="176"/>
      <c r="BA161" s="176"/>
      <c r="BB161" s="176"/>
      <c r="BC161" s="190"/>
      <c r="BD161" s="186"/>
      <c r="BE161" s="186"/>
      <c r="BF161" s="186"/>
      <c r="BG161" s="186"/>
      <c r="BH161" s="186"/>
      <c r="BI161" s="186"/>
      <c r="BJ161" s="186"/>
      <c r="BK161" s="186"/>
      <c r="BL161" s="186"/>
      <c r="BM161" s="186"/>
      <c r="BN161" s="186"/>
      <c r="BO161" s="186"/>
      <c r="BP161" s="186"/>
      <c r="BQ161" s="186"/>
      <c r="BR161" s="186"/>
      <c r="BS161" s="186"/>
      <c r="BT161" s="186"/>
      <c r="BU161" s="186"/>
      <c r="BV161" s="186"/>
      <c r="BW161" s="186"/>
      <c r="BX161" s="186"/>
      <c r="BY161" s="186"/>
      <c r="BZ161" s="186"/>
      <c r="CA161" s="186"/>
      <c r="CB161" s="186"/>
      <c r="CC161" s="186"/>
      <c r="CD161" s="186"/>
      <c r="CE161" s="186"/>
      <c r="CF161" s="186"/>
      <c r="CG161" s="186"/>
      <c r="CH161" s="186"/>
      <c r="CI161" s="186"/>
      <c r="CJ161" s="186"/>
      <c r="CK161" s="186"/>
      <c r="CL161" s="187"/>
      <c r="CM161" s="187"/>
      <c r="CN161" s="187"/>
      <c r="CO161" s="187"/>
      <c r="CP161" s="187"/>
      <c r="CQ161" s="187"/>
      <c r="CR161" s="187"/>
      <c r="CS161" s="187"/>
      <c r="CT161" s="187"/>
      <c r="CU161" s="187"/>
      <c r="CV161" s="187"/>
      <c r="CW161" s="187"/>
      <c r="CX161" s="187"/>
      <c r="CY161" s="187"/>
      <c r="CZ161" s="187"/>
      <c r="DA161" s="187"/>
      <c r="DB161" s="187"/>
      <c r="DC161" s="187"/>
      <c r="DD161" s="187"/>
      <c r="DE161" s="187"/>
      <c r="DF161" s="187"/>
      <c r="DG161" s="187"/>
      <c r="DH161" s="187"/>
      <c r="DI161" s="187"/>
      <c r="DJ161" s="187"/>
      <c r="DK161" s="187"/>
      <c r="DL161" s="187"/>
      <c r="DM161" s="187"/>
      <c r="DN161" s="187"/>
      <c r="DO161" s="187"/>
      <c r="DP161" s="187"/>
      <c r="DQ161" s="187"/>
      <c r="DR161" s="187"/>
      <c r="DS161" s="187"/>
      <c r="DT161" s="187"/>
      <c r="DU161" s="187"/>
      <c r="DV161" s="187"/>
      <c r="DW161" s="187"/>
      <c r="DX161" s="187"/>
      <c r="DY161" s="187"/>
      <c r="DZ161" s="187"/>
      <c r="EA161" s="187"/>
      <c r="EB161" s="187"/>
      <c r="EC161" s="187"/>
      <c r="ED161" s="187"/>
      <c r="EE161" s="187"/>
      <c r="EF161" s="187"/>
      <c r="EG161" s="187"/>
      <c r="EH161" s="187"/>
      <c r="EI161" s="187"/>
      <c r="EJ161" s="187"/>
      <c r="EK161" s="187"/>
      <c r="EL161" s="187"/>
      <c r="EM161" s="187"/>
      <c r="EN161" s="187"/>
      <c r="EO161" s="187"/>
      <c r="EP161" s="187"/>
      <c r="EQ161" s="187"/>
      <c r="ER161" s="187"/>
      <c r="ES161" s="187"/>
      <c r="ET161" s="187"/>
      <c r="EU161" s="187"/>
      <c r="EV161" s="187"/>
      <c r="EW161" s="187"/>
      <c r="EX161" s="187"/>
      <c r="EY161" s="187"/>
      <c r="EZ161" s="187"/>
      <c r="FA161" s="187"/>
      <c r="FB161" s="187"/>
      <c r="FC161" s="187"/>
      <c r="FD161" s="187"/>
      <c r="FE161" s="187"/>
      <c r="FF161" s="187"/>
      <c r="FG161" s="187"/>
      <c r="FH161" s="187"/>
      <c r="FI161" s="187"/>
      <c r="FJ161" s="187"/>
      <c r="FK161" s="187"/>
      <c r="FL161" s="187"/>
      <c r="FM161" s="187"/>
      <c r="FN161" s="187"/>
      <c r="FO161" s="187"/>
      <c r="FP161" s="187"/>
      <c r="FQ161" s="187"/>
      <c r="FR161" s="187"/>
      <c r="FS161" s="187"/>
      <c r="FT161" s="187"/>
      <c r="FU161" s="187"/>
      <c r="FV161" s="187"/>
      <c r="FW161" s="187"/>
      <c r="FX161" s="187"/>
      <c r="FY161" s="187"/>
      <c r="FZ161" s="187"/>
      <c r="GA161" s="187"/>
      <c r="GB161" s="187"/>
      <c r="GC161" s="187"/>
      <c r="GD161" s="187"/>
      <c r="GE161" s="187"/>
      <c r="GF161" s="187"/>
      <c r="GG161" s="187"/>
      <c r="GH161" s="187"/>
      <c r="GI161" s="187"/>
      <c r="GJ161" s="187"/>
      <c r="GK161" s="187"/>
      <c r="GL161" s="187"/>
      <c r="GM161" s="187"/>
      <c r="GN161" s="187"/>
      <c r="GO161" s="187"/>
      <c r="GP161" s="187"/>
      <c r="GQ161" s="187"/>
      <c r="GR161" s="187"/>
      <c r="GS161" s="187"/>
      <c r="GT161" s="187"/>
      <c r="GU161" s="187"/>
      <c r="GV161" s="187"/>
      <c r="GW161" s="187"/>
      <c r="GX161" s="187"/>
      <c r="GY161" s="187"/>
      <c r="GZ161" s="187"/>
      <c r="HA161" s="187"/>
      <c r="HB161" s="187"/>
      <c r="HC161" s="187"/>
      <c r="HD161" s="187"/>
      <c r="HE161" s="187"/>
      <c r="HF161" s="187"/>
      <c r="HG161" s="187"/>
      <c r="HH161" s="187"/>
      <c r="HI161" s="187"/>
      <c r="HJ161" s="187"/>
      <c r="HK161" s="187"/>
      <c r="HL161" s="187"/>
      <c r="HM161" s="187"/>
      <c r="HN161" s="187"/>
      <c r="HO161" s="187"/>
      <c r="HP161" s="187"/>
      <c r="HQ161" s="187"/>
      <c r="HR161" s="187"/>
      <c r="HS161" s="187"/>
      <c r="HT161" s="187"/>
      <c r="HU161" s="187"/>
      <c r="HV161" s="187"/>
      <c r="HW161" s="187"/>
      <c r="HX161" s="187"/>
      <c r="HY161" s="187"/>
      <c r="HZ161" s="187"/>
      <c r="IA161" s="187"/>
      <c r="IB161" s="187"/>
      <c r="IC161" s="187"/>
      <c r="ID161" s="187"/>
      <c r="IE161" s="187"/>
      <c r="IF161" s="187"/>
      <c r="IG161" s="187"/>
      <c r="IH161" s="187"/>
      <c r="II161" s="187"/>
      <c r="IJ161" s="187"/>
      <c r="IK161" s="187"/>
      <c r="IL161" s="187"/>
      <c r="IM161" s="187"/>
      <c r="IN161" s="187"/>
      <c r="IO161" s="187"/>
      <c r="IP161" s="187"/>
      <c r="IQ161" s="187"/>
      <c r="IR161" s="187"/>
      <c r="IS161" s="187"/>
      <c r="IT161" s="187"/>
      <c r="IU161" s="187"/>
      <c r="IV161" s="187"/>
      <c r="IW161" s="187"/>
    </row>
    <row r="162" customFormat="false" ht="12.75" hidden="false" customHeight="false" outlineLevel="0" collapsed="false">
      <c r="A162" s="140"/>
      <c r="B162" s="177" t="s">
        <v>143</v>
      </c>
      <c r="C162" s="178" t="n">
        <f aca="false">13/2</f>
        <v>6.5</v>
      </c>
      <c r="D162" s="179" t="n">
        <f aca="false">+D158*$C162</f>
        <v>0</v>
      </c>
      <c r="E162" s="179" t="n">
        <f aca="false">+E158*$C162</f>
        <v>0</v>
      </c>
      <c r="F162" s="179" t="n">
        <f aca="false">+F158*$C162</f>
        <v>0</v>
      </c>
      <c r="G162" s="179" t="n">
        <f aca="false">+G158*$C162</f>
        <v>0</v>
      </c>
      <c r="H162" s="179" t="n">
        <f aca="false">+H158*$C162</f>
        <v>0</v>
      </c>
      <c r="I162" s="179" t="n">
        <f aca="false">+I158*$C162</f>
        <v>0</v>
      </c>
      <c r="J162" s="179" t="n">
        <f aca="false">+J158*$C162</f>
        <v>0</v>
      </c>
      <c r="K162" s="179" t="n">
        <f aca="false">+K158*$C162</f>
        <v>0</v>
      </c>
      <c r="L162" s="179" t="n">
        <f aca="false">+L158*$C162</f>
        <v>0</v>
      </c>
      <c r="M162" s="179" t="n">
        <f aca="false">+M158*$C162</f>
        <v>0</v>
      </c>
      <c r="N162" s="179" t="n">
        <f aca="false">+N158*$C162</f>
        <v>0</v>
      </c>
      <c r="O162" s="179" t="n">
        <f aca="false">+O158*$C162</f>
        <v>0</v>
      </c>
      <c r="P162" s="179" t="n">
        <f aca="false">+P158*$C162</f>
        <v>0</v>
      </c>
      <c r="Q162" s="179" t="n">
        <f aca="false">+Q158*$C162</f>
        <v>0</v>
      </c>
      <c r="R162" s="179" t="n">
        <f aca="false">+R158*$C162</f>
        <v>0</v>
      </c>
      <c r="S162" s="179" t="n">
        <f aca="false">+S158*$C162</f>
        <v>0</v>
      </c>
      <c r="T162" s="179" t="n">
        <f aca="false">+T158*$C162</f>
        <v>0</v>
      </c>
      <c r="U162" s="179" t="n">
        <f aca="false">+U158*$C162</f>
        <v>0</v>
      </c>
      <c r="V162" s="179" t="n">
        <f aca="false">+V158*$C162</f>
        <v>0</v>
      </c>
      <c r="W162" s="179" t="n">
        <f aca="false">+W158*$C162</f>
        <v>6.5</v>
      </c>
      <c r="X162" s="179" t="n">
        <f aca="false">+X158*$C162</f>
        <v>6.5</v>
      </c>
      <c r="Y162" s="179" t="n">
        <f aca="false">+Y158*$C162</f>
        <v>6.5</v>
      </c>
      <c r="Z162" s="179" t="n">
        <f aca="false">+Z158*$C162</f>
        <v>6.5</v>
      </c>
      <c r="AA162" s="179" t="n">
        <f aca="false">+AA158*$C162</f>
        <v>6.5</v>
      </c>
      <c r="AB162" s="179" t="n">
        <f aca="false">+AB158*$C162</f>
        <v>6.5</v>
      </c>
      <c r="AC162" s="179" t="n">
        <f aca="false">+AC158*$C162</f>
        <v>6.5</v>
      </c>
      <c r="AD162" s="179" t="n">
        <f aca="false">+AD158*$C162</f>
        <v>6.5</v>
      </c>
      <c r="AE162" s="179" t="n">
        <f aca="false">+AE158*$C162</f>
        <v>6.5</v>
      </c>
      <c r="AF162" s="179" t="n">
        <f aca="false">+AF158*$C162</f>
        <v>6.5</v>
      </c>
      <c r="AG162" s="156" t="n">
        <f aca="false">+AG158*$C162</f>
        <v>6.5</v>
      </c>
      <c r="AH162" s="179" t="n">
        <f aca="false">+AH158*$C162</f>
        <v>6.5</v>
      </c>
      <c r="AI162" s="179" t="n">
        <f aca="false">+AI158*$C162</f>
        <v>6.5</v>
      </c>
      <c r="AJ162" s="179" t="n">
        <f aca="false">+AJ158*$C162</f>
        <v>6.5</v>
      </c>
      <c r="AK162" s="179" t="n">
        <f aca="false">+AK158*$C162</f>
        <v>6.5</v>
      </c>
      <c r="AL162" s="179" t="n">
        <f aca="false">+AL158*$C162</f>
        <v>6.5</v>
      </c>
      <c r="AM162" s="179" t="n">
        <f aca="false">+AM158*$C162</f>
        <v>6.5</v>
      </c>
      <c r="AN162" s="179" t="n">
        <f aca="false">+AN158*$C162</f>
        <v>6.5</v>
      </c>
      <c r="AO162" s="179" t="n">
        <f aca="false">+AO158*$C162</f>
        <v>6.5</v>
      </c>
      <c r="AP162" s="179" t="n">
        <f aca="false">+AP158*$C162</f>
        <v>6.5</v>
      </c>
      <c r="AQ162" s="179" t="n">
        <f aca="false">+AQ158*$C162</f>
        <v>6.5</v>
      </c>
      <c r="AR162" s="179" t="n">
        <f aca="false">+AR158*$C162</f>
        <v>6.5</v>
      </c>
      <c r="AS162" s="179" t="n">
        <f aca="false">+AS158*$C162</f>
        <v>6.5</v>
      </c>
      <c r="AT162" s="179" t="n">
        <f aca="false">+AT158*$C162</f>
        <v>6.5</v>
      </c>
      <c r="AU162" s="179" t="n">
        <f aca="false">+AU158*$C162</f>
        <v>6.5</v>
      </c>
      <c r="AV162" s="179" t="n">
        <f aca="false">+AV158*$C162</f>
        <v>6.5</v>
      </c>
      <c r="AW162" s="179" t="n">
        <f aca="false">+AW158*$C162</f>
        <v>6.5</v>
      </c>
      <c r="AX162" s="179" t="n">
        <f aca="false">+AX158*$C162</f>
        <v>6.5</v>
      </c>
      <c r="AY162" s="179" t="n">
        <f aca="false">+AY158*$C162</f>
        <v>6.5</v>
      </c>
      <c r="AZ162" s="179" t="n">
        <f aca="false">+AZ158*$C162</f>
        <v>6.5</v>
      </c>
      <c r="BA162" s="179" t="n">
        <f aca="false">+BA158*$C162</f>
        <v>6.5</v>
      </c>
      <c r="BB162" s="179" t="n">
        <f aca="false">+BB158*$C162</f>
        <v>6.5</v>
      </c>
      <c r="BC162" s="191"/>
      <c r="BD162" s="192"/>
      <c r="BE162" s="192"/>
      <c r="BF162" s="192"/>
      <c r="BG162" s="192"/>
      <c r="BH162" s="192"/>
      <c r="BI162" s="192"/>
      <c r="BJ162" s="192"/>
      <c r="BK162" s="192"/>
      <c r="BL162" s="192"/>
      <c r="BM162" s="192"/>
      <c r="BN162" s="192"/>
      <c r="BO162" s="192"/>
      <c r="BP162" s="192"/>
      <c r="BQ162" s="192"/>
      <c r="BR162" s="192"/>
      <c r="BS162" s="192"/>
      <c r="BT162" s="192"/>
      <c r="BU162" s="192"/>
      <c r="BV162" s="192"/>
      <c r="BW162" s="192"/>
      <c r="BX162" s="192"/>
      <c r="BY162" s="192"/>
      <c r="BZ162" s="192"/>
      <c r="CA162" s="192"/>
      <c r="CB162" s="192"/>
      <c r="CC162" s="192"/>
      <c r="CD162" s="192"/>
      <c r="CE162" s="192"/>
      <c r="CF162" s="192"/>
      <c r="CG162" s="192"/>
      <c r="CH162" s="192"/>
      <c r="CI162" s="192"/>
      <c r="CJ162" s="192"/>
      <c r="CK162" s="192"/>
      <c r="CL162" s="177"/>
      <c r="CM162" s="177"/>
      <c r="CN162" s="177"/>
      <c r="CO162" s="177"/>
      <c r="CP162" s="177"/>
      <c r="CQ162" s="177"/>
      <c r="CR162" s="177"/>
      <c r="CS162" s="177"/>
      <c r="CT162" s="177"/>
      <c r="CU162" s="177"/>
      <c r="CV162" s="177"/>
      <c r="CW162" s="177"/>
      <c r="CX162" s="177"/>
      <c r="CY162" s="177"/>
      <c r="CZ162" s="177"/>
      <c r="DA162" s="177"/>
      <c r="DB162" s="177"/>
      <c r="DC162" s="177"/>
      <c r="DD162" s="177"/>
      <c r="DE162" s="177"/>
      <c r="DF162" s="177"/>
      <c r="DG162" s="177"/>
      <c r="DH162" s="177"/>
      <c r="DI162" s="177"/>
      <c r="DJ162" s="177"/>
      <c r="DK162" s="177"/>
      <c r="DL162" s="177"/>
      <c r="DM162" s="177"/>
      <c r="DN162" s="177"/>
      <c r="DO162" s="177"/>
      <c r="DP162" s="177"/>
      <c r="DQ162" s="177"/>
      <c r="DR162" s="177"/>
      <c r="DS162" s="177"/>
      <c r="DT162" s="177"/>
      <c r="DU162" s="177"/>
      <c r="DV162" s="177"/>
      <c r="DW162" s="177"/>
      <c r="DX162" s="177"/>
      <c r="DY162" s="177"/>
      <c r="DZ162" s="177"/>
      <c r="EA162" s="177"/>
      <c r="EB162" s="177"/>
      <c r="EC162" s="177"/>
      <c r="ED162" s="177"/>
      <c r="EE162" s="177"/>
      <c r="EF162" s="177"/>
      <c r="EG162" s="177"/>
      <c r="EH162" s="177"/>
      <c r="EI162" s="177"/>
      <c r="EJ162" s="177"/>
      <c r="EK162" s="177"/>
      <c r="EL162" s="177"/>
      <c r="EM162" s="177"/>
      <c r="EN162" s="177"/>
      <c r="EO162" s="177"/>
      <c r="EP162" s="177"/>
      <c r="EQ162" s="177"/>
      <c r="ER162" s="177"/>
      <c r="ES162" s="177"/>
      <c r="ET162" s="177"/>
      <c r="EU162" s="177"/>
      <c r="EV162" s="177"/>
      <c r="EW162" s="177"/>
      <c r="EX162" s="177"/>
      <c r="EY162" s="177"/>
      <c r="EZ162" s="177"/>
      <c r="FA162" s="177"/>
      <c r="FB162" s="177"/>
      <c r="FC162" s="177"/>
      <c r="FD162" s="177"/>
      <c r="FE162" s="177"/>
      <c r="FF162" s="177"/>
      <c r="FG162" s="177"/>
      <c r="FH162" s="177"/>
      <c r="FI162" s="177"/>
      <c r="FJ162" s="177"/>
      <c r="FK162" s="177"/>
      <c r="FL162" s="177"/>
      <c r="FM162" s="177"/>
      <c r="FN162" s="177"/>
      <c r="FO162" s="177"/>
      <c r="FP162" s="177"/>
      <c r="FQ162" s="177"/>
      <c r="FR162" s="177"/>
      <c r="FS162" s="177"/>
      <c r="FT162" s="177"/>
      <c r="FU162" s="177"/>
      <c r="FV162" s="177"/>
      <c r="FW162" s="177"/>
      <c r="FX162" s="177"/>
      <c r="FY162" s="177"/>
      <c r="FZ162" s="177"/>
      <c r="GA162" s="177"/>
      <c r="GB162" s="177"/>
      <c r="GC162" s="177"/>
      <c r="GD162" s="177"/>
      <c r="GE162" s="177"/>
      <c r="GF162" s="177"/>
      <c r="GG162" s="177"/>
      <c r="GH162" s="177"/>
      <c r="GI162" s="177"/>
      <c r="GJ162" s="177"/>
      <c r="GK162" s="177"/>
      <c r="GL162" s="177"/>
      <c r="GM162" s="177"/>
      <c r="GN162" s="177"/>
      <c r="GO162" s="177"/>
      <c r="GP162" s="177"/>
      <c r="GQ162" s="177"/>
      <c r="GR162" s="177"/>
      <c r="GS162" s="177"/>
      <c r="GT162" s="177"/>
      <c r="GU162" s="177"/>
      <c r="GV162" s="177"/>
      <c r="GW162" s="177"/>
      <c r="GX162" s="177"/>
      <c r="GY162" s="177"/>
      <c r="GZ162" s="177"/>
      <c r="HA162" s="177"/>
      <c r="HB162" s="177"/>
      <c r="HC162" s="177"/>
      <c r="HD162" s="177"/>
      <c r="HE162" s="177"/>
      <c r="HF162" s="177"/>
      <c r="HG162" s="177"/>
      <c r="HH162" s="177"/>
      <c r="HI162" s="177"/>
      <c r="HJ162" s="177"/>
      <c r="HK162" s="177"/>
      <c r="HL162" s="177"/>
      <c r="HM162" s="177"/>
      <c r="HN162" s="177"/>
      <c r="HO162" s="177"/>
      <c r="HP162" s="177"/>
      <c r="HQ162" s="177"/>
      <c r="HR162" s="177"/>
      <c r="HS162" s="177"/>
      <c r="HT162" s="177"/>
      <c r="HU162" s="177"/>
      <c r="HV162" s="177"/>
      <c r="HW162" s="177"/>
      <c r="HX162" s="177"/>
      <c r="HY162" s="177"/>
      <c r="HZ162" s="177"/>
      <c r="IA162" s="177"/>
      <c r="IB162" s="177"/>
      <c r="IC162" s="177"/>
      <c r="ID162" s="177"/>
      <c r="IE162" s="177"/>
      <c r="IF162" s="177"/>
      <c r="IG162" s="177"/>
      <c r="IH162" s="177"/>
      <c r="II162" s="177"/>
      <c r="IJ162" s="177"/>
      <c r="IK162" s="177"/>
      <c r="IL162" s="177"/>
      <c r="IM162" s="177"/>
      <c r="IN162" s="177"/>
      <c r="IO162" s="177"/>
      <c r="IP162" s="177"/>
      <c r="IQ162" s="177"/>
      <c r="IR162" s="177"/>
      <c r="IS162" s="177"/>
      <c r="IT162" s="177"/>
      <c r="IU162" s="177"/>
      <c r="IV162" s="177"/>
      <c r="IW162" s="177"/>
    </row>
    <row r="163" customFormat="false" ht="13.5" hidden="false" customHeight="false" outlineLevel="0" collapsed="false">
      <c r="A163" s="140"/>
      <c r="B163" s="180" t="s">
        <v>144</v>
      </c>
      <c r="C163" s="181" t="str">
        <f aca="false">+'Detail by Turbine'!B26</f>
        <v>Available</v>
      </c>
      <c r="D163" s="182" t="n">
        <f aca="false">+D160*$C162</f>
        <v>0</v>
      </c>
      <c r="E163" s="182" t="n">
        <f aca="false">+E160*$C162</f>
        <v>0</v>
      </c>
      <c r="F163" s="182" t="n">
        <f aca="false">+F160*$C162</f>
        <v>0</v>
      </c>
      <c r="G163" s="182" t="n">
        <f aca="false">+G160*$C162</f>
        <v>0</v>
      </c>
      <c r="H163" s="182" t="n">
        <f aca="false">+H160*$C162</f>
        <v>0</v>
      </c>
      <c r="I163" s="182" t="n">
        <f aca="false">+I160*$C162</f>
        <v>0</v>
      </c>
      <c r="J163" s="182" t="n">
        <f aca="false">+J160*$C162</f>
        <v>0</v>
      </c>
      <c r="K163" s="182" t="n">
        <f aca="false">+K160*$C162</f>
        <v>0</v>
      </c>
      <c r="L163" s="182" t="n">
        <f aca="false">+L160*$C162</f>
        <v>0</v>
      </c>
      <c r="M163" s="182" t="n">
        <f aca="false">+M160*$C162</f>
        <v>0</v>
      </c>
      <c r="N163" s="182" t="n">
        <f aca="false">+N160*$C162</f>
        <v>0</v>
      </c>
      <c r="O163" s="182" t="n">
        <f aca="false">+O160*$C162</f>
        <v>0</v>
      </c>
      <c r="P163" s="182" t="n">
        <f aca="false">+P160*$C162</f>
        <v>0</v>
      </c>
      <c r="Q163" s="182" t="n">
        <f aca="false">+Q160*$C162</f>
        <v>0</v>
      </c>
      <c r="R163" s="182" t="n">
        <f aca="false">+R160*$C162</f>
        <v>0</v>
      </c>
      <c r="S163" s="182" t="n">
        <f aca="false">+S160*$C162</f>
        <v>0</v>
      </c>
      <c r="T163" s="182" t="n">
        <f aca="false">+T160*$C162</f>
        <v>0</v>
      </c>
      <c r="U163" s="182" t="n">
        <f aca="false">+U160*$C162</f>
        <v>0</v>
      </c>
      <c r="V163" s="182" t="n">
        <f aca="false">+V160*$C162</f>
        <v>0</v>
      </c>
      <c r="W163" s="182" t="n">
        <f aca="false">+W160*$C162</f>
        <v>6.5</v>
      </c>
      <c r="X163" s="182" t="n">
        <f aca="false">+X160*$C162</f>
        <v>6.5</v>
      </c>
      <c r="Y163" s="182" t="n">
        <f aca="false">+Y160*$C162</f>
        <v>6.5</v>
      </c>
      <c r="Z163" s="182" t="n">
        <f aca="false">+Z160*$C162</f>
        <v>6.5</v>
      </c>
      <c r="AA163" s="182" t="n">
        <f aca="false">+AA160*$C162</f>
        <v>6.5</v>
      </c>
      <c r="AB163" s="182" t="n">
        <f aca="false">+AB160*$C162</f>
        <v>6.5</v>
      </c>
      <c r="AC163" s="182" t="n">
        <f aca="false">+AC160*$C162</f>
        <v>6.5</v>
      </c>
      <c r="AD163" s="182" t="n">
        <f aca="false">+AD160*$C162</f>
        <v>6.5</v>
      </c>
      <c r="AE163" s="182" t="n">
        <f aca="false">+AE160*$C162</f>
        <v>6.5</v>
      </c>
      <c r="AF163" s="182" t="n">
        <f aca="false">+AF160*$C162</f>
        <v>6.5</v>
      </c>
      <c r="AG163" s="162" t="n">
        <f aca="false">+AG160*$C162</f>
        <v>6.5</v>
      </c>
      <c r="AH163" s="182" t="n">
        <f aca="false">+AH160*$C162</f>
        <v>6.5</v>
      </c>
      <c r="AI163" s="182" t="n">
        <f aca="false">+AI160*$C162</f>
        <v>6.5</v>
      </c>
      <c r="AJ163" s="182" t="n">
        <f aca="false">+AJ160*$C162</f>
        <v>6.5</v>
      </c>
      <c r="AK163" s="182" t="n">
        <f aca="false">+AK160*$C162</f>
        <v>6.5</v>
      </c>
      <c r="AL163" s="182" t="n">
        <f aca="false">+AL160*$C162</f>
        <v>6.5</v>
      </c>
      <c r="AM163" s="182" t="n">
        <f aca="false">+AM160*$C162</f>
        <v>6.5</v>
      </c>
      <c r="AN163" s="182" t="n">
        <f aca="false">+AN160*$C162</f>
        <v>6.5</v>
      </c>
      <c r="AO163" s="182" t="n">
        <f aca="false">+AO160*$C162</f>
        <v>6.5</v>
      </c>
      <c r="AP163" s="182" t="n">
        <f aca="false">+AP160*$C162</f>
        <v>6.5</v>
      </c>
      <c r="AQ163" s="182" t="n">
        <f aca="false">+AQ160*$C162</f>
        <v>6.5</v>
      </c>
      <c r="AR163" s="182" t="n">
        <f aca="false">+AR160*$C162</f>
        <v>6.5</v>
      </c>
      <c r="AS163" s="182" t="n">
        <f aca="false">+AS160*$C162</f>
        <v>6.5</v>
      </c>
      <c r="AT163" s="182" t="n">
        <f aca="false">+AT160*$C162</f>
        <v>6.5</v>
      </c>
      <c r="AU163" s="182" t="n">
        <f aca="false">+AU160*$C162</f>
        <v>6.5</v>
      </c>
      <c r="AV163" s="182" t="n">
        <f aca="false">+AV160*$C162</f>
        <v>6.5</v>
      </c>
      <c r="AW163" s="182" t="n">
        <f aca="false">+AW160*$C162</f>
        <v>6.5</v>
      </c>
      <c r="AX163" s="182" t="n">
        <f aca="false">+AX160*$C162</f>
        <v>6.5</v>
      </c>
      <c r="AY163" s="182" t="n">
        <f aca="false">+AY160*$C162</f>
        <v>6.5</v>
      </c>
      <c r="AZ163" s="182" t="n">
        <f aca="false">+AZ160*$C162</f>
        <v>6.5</v>
      </c>
      <c r="BA163" s="182" t="n">
        <f aca="false">+BA160*$C162</f>
        <v>6.5</v>
      </c>
      <c r="BB163" s="182" t="n">
        <f aca="false">+BB160*$C162</f>
        <v>6.5</v>
      </c>
      <c r="BC163" s="193"/>
      <c r="BD163" s="194"/>
      <c r="BE163" s="194"/>
      <c r="BF163" s="194"/>
      <c r="BG163" s="194"/>
      <c r="BH163" s="194"/>
      <c r="BI163" s="194"/>
      <c r="BJ163" s="194"/>
      <c r="BK163" s="194"/>
      <c r="BL163" s="194"/>
      <c r="BM163" s="194"/>
      <c r="BN163" s="194"/>
      <c r="BO163" s="194"/>
      <c r="BP163" s="194"/>
      <c r="BQ163" s="194"/>
      <c r="BR163" s="194"/>
      <c r="BS163" s="194"/>
      <c r="BT163" s="194"/>
      <c r="BU163" s="194"/>
      <c r="BV163" s="194"/>
      <c r="BW163" s="194"/>
      <c r="BX163" s="194"/>
      <c r="BY163" s="194"/>
      <c r="BZ163" s="194"/>
      <c r="CA163" s="194"/>
      <c r="CB163" s="194"/>
      <c r="CC163" s="194"/>
      <c r="CD163" s="194"/>
      <c r="CE163" s="194"/>
      <c r="CF163" s="194"/>
      <c r="CG163" s="194"/>
      <c r="CH163" s="194"/>
      <c r="CI163" s="194"/>
      <c r="CJ163" s="194"/>
      <c r="CK163" s="194"/>
      <c r="CL163" s="180"/>
      <c r="CM163" s="180"/>
      <c r="CN163" s="180"/>
      <c r="CO163" s="180"/>
      <c r="CP163" s="180"/>
      <c r="CQ163" s="180"/>
      <c r="CR163" s="180"/>
      <c r="CS163" s="180"/>
      <c r="CT163" s="180"/>
      <c r="CU163" s="180"/>
      <c r="CV163" s="180"/>
      <c r="CW163" s="180"/>
      <c r="CX163" s="180"/>
      <c r="CY163" s="180"/>
      <c r="CZ163" s="180"/>
      <c r="DA163" s="180"/>
      <c r="DB163" s="180"/>
      <c r="DC163" s="180"/>
      <c r="DD163" s="180"/>
      <c r="DE163" s="180"/>
      <c r="DF163" s="180"/>
      <c r="DG163" s="180"/>
      <c r="DH163" s="180"/>
      <c r="DI163" s="180"/>
      <c r="DJ163" s="180"/>
      <c r="DK163" s="180"/>
      <c r="DL163" s="180"/>
      <c r="DM163" s="180"/>
      <c r="DN163" s="180"/>
      <c r="DO163" s="180"/>
      <c r="DP163" s="180"/>
      <c r="DQ163" s="180"/>
      <c r="DR163" s="180"/>
      <c r="DS163" s="180"/>
      <c r="DT163" s="180"/>
      <c r="DU163" s="180"/>
      <c r="DV163" s="180"/>
      <c r="DW163" s="180"/>
      <c r="DX163" s="180"/>
      <c r="DY163" s="180"/>
      <c r="DZ163" s="180"/>
      <c r="EA163" s="180"/>
      <c r="EB163" s="180"/>
      <c r="EC163" s="180"/>
      <c r="ED163" s="180"/>
      <c r="EE163" s="180"/>
      <c r="EF163" s="180"/>
      <c r="EG163" s="180"/>
      <c r="EH163" s="180"/>
      <c r="EI163" s="180"/>
      <c r="EJ163" s="180"/>
      <c r="EK163" s="180"/>
      <c r="EL163" s="180"/>
      <c r="EM163" s="180"/>
      <c r="EN163" s="180"/>
      <c r="EO163" s="180"/>
      <c r="EP163" s="180"/>
      <c r="EQ163" s="180"/>
      <c r="ER163" s="180"/>
      <c r="ES163" s="180"/>
      <c r="ET163" s="180"/>
      <c r="EU163" s="180"/>
      <c r="EV163" s="180"/>
      <c r="EW163" s="180"/>
      <c r="EX163" s="180"/>
      <c r="EY163" s="180"/>
      <c r="EZ163" s="180"/>
      <c r="FA163" s="180"/>
      <c r="FB163" s="180"/>
      <c r="FC163" s="180"/>
      <c r="FD163" s="180"/>
      <c r="FE163" s="180"/>
      <c r="FF163" s="180"/>
      <c r="FG163" s="180"/>
      <c r="FH163" s="180"/>
      <c r="FI163" s="180"/>
      <c r="FJ163" s="180"/>
      <c r="FK163" s="180"/>
      <c r="FL163" s="180"/>
      <c r="FM163" s="180"/>
      <c r="FN163" s="180"/>
      <c r="FO163" s="180"/>
      <c r="FP163" s="180"/>
      <c r="FQ163" s="180"/>
      <c r="FR163" s="180"/>
      <c r="FS163" s="180"/>
      <c r="FT163" s="180"/>
      <c r="FU163" s="180"/>
      <c r="FV163" s="180"/>
      <c r="FW163" s="180"/>
      <c r="FX163" s="180"/>
      <c r="FY163" s="180"/>
      <c r="FZ163" s="180"/>
      <c r="GA163" s="180"/>
      <c r="GB163" s="180"/>
      <c r="GC163" s="180"/>
      <c r="GD163" s="180"/>
      <c r="GE163" s="180"/>
      <c r="GF163" s="180"/>
      <c r="GG163" s="180"/>
      <c r="GH163" s="180"/>
      <c r="GI163" s="180"/>
      <c r="GJ163" s="180"/>
      <c r="GK163" s="180"/>
      <c r="GL163" s="180"/>
      <c r="GM163" s="180"/>
      <c r="GN163" s="180"/>
      <c r="GO163" s="180"/>
      <c r="GP163" s="180"/>
      <c r="GQ163" s="180"/>
      <c r="GR163" s="180"/>
      <c r="GS163" s="180"/>
      <c r="GT163" s="180"/>
      <c r="GU163" s="180"/>
      <c r="GV163" s="180"/>
      <c r="GW163" s="180"/>
      <c r="GX163" s="180"/>
      <c r="GY163" s="180"/>
      <c r="GZ163" s="180"/>
      <c r="HA163" s="180"/>
      <c r="HB163" s="180"/>
      <c r="HC163" s="180"/>
      <c r="HD163" s="180"/>
      <c r="HE163" s="180"/>
      <c r="HF163" s="180"/>
      <c r="HG163" s="180"/>
      <c r="HH163" s="180"/>
      <c r="HI163" s="180"/>
      <c r="HJ163" s="180"/>
      <c r="HK163" s="180"/>
      <c r="HL163" s="180"/>
      <c r="HM163" s="180"/>
      <c r="HN163" s="180"/>
      <c r="HO163" s="180"/>
      <c r="HP163" s="180"/>
      <c r="HQ163" s="180"/>
      <c r="HR163" s="180"/>
      <c r="HS163" s="180"/>
      <c r="HT163" s="180"/>
      <c r="HU163" s="180"/>
      <c r="HV163" s="180"/>
      <c r="HW163" s="180"/>
      <c r="HX163" s="180"/>
      <c r="HY163" s="180"/>
      <c r="HZ163" s="180"/>
      <c r="IA163" s="180"/>
      <c r="IB163" s="180"/>
      <c r="IC163" s="180"/>
      <c r="ID163" s="180"/>
      <c r="IE163" s="180"/>
      <c r="IF163" s="180"/>
      <c r="IG163" s="180"/>
      <c r="IH163" s="180"/>
      <c r="II163" s="180"/>
      <c r="IJ163" s="180"/>
      <c r="IK163" s="180"/>
      <c r="IL163" s="180"/>
      <c r="IM163" s="180"/>
      <c r="IN163" s="180"/>
      <c r="IO163" s="180"/>
      <c r="IP163" s="180"/>
      <c r="IQ163" s="180"/>
      <c r="IR163" s="180"/>
      <c r="IS163" s="180"/>
      <c r="IT163" s="180"/>
      <c r="IU163" s="180"/>
      <c r="IV163" s="180"/>
      <c r="IW163" s="180"/>
    </row>
    <row r="164" customFormat="false" ht="15" hidden="false" customHeight="true" outlineLevel="0" collapsed="false">
      <c r="A164" s="140" t="n">
        <f aca="false">+A156+1</f>
        <v>21</v>
      </c>
      <c r="B164" s="170" t="str">
        <f aca="false">+'Detail by Turbine'!G27</f>
        <v>Steam Turbine (book value =0)</v>
      </c>
      <c r="C164" s="171" t="str">
        <f aca="false">+'Detail by Turbine'!S27</f>
        <v>Unassigned</v>
      </c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44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85"/>
      <c r="BD164" s="187"/>
      <c r="BE164" s="187"/>
      <c r="BF164" s="187"/>
      <c r="BG164" s="187"/>
      <c r="BH164" s="187"/>
      <c r="BI164" s="187"/>
      <c r="BJ164" s="187"/>
      <c r="BK164" s="187"/>
      <c r="BL164" s="187"/>
      <c r="BM164" s="187"/>
      <c r="BN164" s="187"/>
      <c r="BO164" s="187"/>
      <c r="BP164" s="187"/>
      <c r="BQ164" s="187"/>
      <c r="BR164" s="187"/>
      <c r="BS164" s="187"/>
      <c r="BT164" s="187"/>
      <c r="BU164" s="187"/>
      <c r="BV164" s="187"/>
      <c r="BW164" s="187"/>
      <c r="BX164" s="187"/>
      <c r="BY164" s="187"/>
      <c r="BZ164" s="187"/>
      <c r="CA164" s="187"/>
      <c r="CB164" s="187"/>
      <c r="CC164" s="187"/>
      <c r="CD164" s="187"/>
      <c r="CE164" s="187"/>
      <c r="CF164" s="187"/>
      <c r="CG164" s="187"/>
      <c r="CH164" s="187"/>
      <c r="CI164" s="187"/>
      <c r="CJ164" s="187"/>
      <c r="CK164" s="187"/>
      <c r="CL164" s="187"/>
      <c r="CM164" s="187"/>
      <c r="CN164" s="187"/>
      <c r="CO164" s="187"/>
      <c r="CP164" s="187"/>
      <c r="CQ164" s="187"/>
      <c r="CR164" s="187"/>
      <c r="CS164" s="187"/>
      <c r="CT164" s="187"/>
      <c r="CU164" s="187"/>
      <c r="CV164" s="187"/>
      <c r="CW164" s="187"/>
      <c r="CX164" s="187"/>
      <c r="CY164" s="187"/>
      <c r="CZ164" s="187"/>
      <c r="DA164" s="187"/>
      <c r="DB164" s="187"/>
      <c r="DC164" s="187"/>
      <c r="DD164" s="187"/>
      <c r="DE164" s="187"/>
      <c r="DF164" s="187"/>
      <c r="DG164" s="187"/>
      <c r="DH164" s="187"/>
      <c r="DI164" s="187"/>
      <c r="DJ164" s="187"/>
      <c r="DK164" s="187"/>
      <c r="DL164" s="187"/>
      <c r="DM164" s="187"/>
      <c r="DN164" s="187"/>
      <c r="DO164" s="187"/>
      <c r="DP164" s="187"/>
      <c r="DQ164" s="187"/>
      <c r="DR164" s="187"/>
      <c r="DS164" s="187"/>
      <c r="DT164" s="187"/>
      <c r="DU164" s="187"/>
      <c r="DV164" s="187"/>
      <c r="DW164" s="187"/>
      <c r="DX164" s="187"/>
      <c r="DY164" s="187"/>
      <c r="DZ164" s="187"/>
      <c r="EA164" s="187"/>
      <c r="EB164" s="187"/>
      <c r="EC164" s="187"/>
      <c r="ED164" s="187"/>
      <c r="EE164" s="187"/>
      <c r="EF164" s="187"/>
      <c r="EG164" s="187"/>
      <c r="EH164" s="187"/>
      <c r="EI164" s="187"/>
      <c r="EJ164" s="187"/>
      <c r="EK164" s="187"/>
      <c r="EL164" s="187"/>
      <c r="EM164" s="187"/>
      <c r="EN164" s="187"/>
      <c r="EO164" s="187"/>
      <c r="EP164" s="187"/>
      <c r="EQ164" s="187"/>
      <c r="ER164" s="187"/>
      <c r="ES164" s="187"/>
      <c r="ET164" s="187"/>
      <c r="EU164" s="187"/>
      <c r="EV164" s="187"/>
      <c r="EW164" s="187"/>
      <c r="EX164" s="187"/>
      <c r="EY164" s="187"/>
      <c r="EZ164" s="187"/>
      <c r="FA164" s="187"/>
      <c r="FB164" s="187"/>
      <c r="FC164" s="187"/>
      <c r="FD164" s="187"/>
      <c r="FE164" s="187"/>
      <c r="FF164" s="187"/>
      <c r="FG164" s="187"/>
      <c r="FH164" s="187"/>
      <c r="FI164" s="187"/>
      <c r="FJ164" s="187"/>
      <c r="FK164" s="187"/>
      <c r="FL164" s="187"/>
      <c r="FM164" s="187"/>
      <c r="FN164" s="187"/>
      <c r="FO164" s="187"/>
      <c r="FP164" s="187"/>
      <c r="FQ164" s="187"/>
      <c r="FR164" s="187"/>
      <c r="FS164" s="187"/>
      <c r="FT164" s="187"/>
      <c r="FU164" s="187"/>
      <c r="FV164" s="187"/>
      <c r="FW164" s="187"/>
      <c r="FX164" s="187"/>
      <c r="FY164" s="187"/>
      <c r="FZ164" s="187"/>
      <c r="GA164" s="187"/>
      <c r="GB164" s="187"/>
      <c r="GC164" s="187"/>
      <c r="GD164" s="187"/>
      <c r="GE164" s="187"/>
      <c r="GF164" s="187"/>
      <c r="GG164" s="187"/>
      <c r="GH164" s="187"/>
      <c r="GI164" s="187"/>
      <c r="GJ164" s="187"/>
      <c r="GK164" s="187"/>
      <c r="GL164" s="187"/>
      <c r="GM164" s="187"/>
      <c r="GN164" s="187"/>
      <c r="GO164" s="187"/>
      <c r="GP164" s="187"/>
      <c r="GQ164" s="187"/>
      <c r="GR164" s="187"/>
      <c r="GS164" s="187"/>
      <c r="GT164" s="187"/>
      <c r="GU164" s="187"/>
      <c r="GV164" s="187"/>
      <c r="GW164" s="187"/>
      <c r="GX164" s="187"/>
      <c r="GY164" s="187"/>
      <c r="GZ164" s="187"/>
      <c r="HA164" s="187"/>
      <c r="HB164" s="187"/>
      <c r="HC164" s="187"/>
      <c r="HD164" s="187"/>
      <c r="HE164" s="187"/>
      <c r="HF164" s="187"/>
      <c r="HG164" s="187"/>
      <c r="HH164" s="187"/>
      <c r="HI164" s="187"/>
      <c r="HJ164" s="187"/>
      <c r="HK164" s="187"/>
      <c r="HL164" s="187"/>
      <c r="HM164" s="187"/>
      <c r="HN164" s="187"/>
      <c r="HO164" s="187"/>
      <c r="HP164" s="187"/>
      <c r="HQ164" s="187"/>
      <c r="HR164" s="187"/>
      <c r="HS164" s="187"/>
      <c r="HT164" s="187"/>
      <c r="HU164" s="187"/>
      <c r="HV164" s="187"/>
      <c r="HW164" s="187"/>
      <c r="HX164" s="187"/>
      <c r="HY164" s="187"/>
      <c r="HZ164" s="187"/>
      <c r="IA164" s="187"/>
      <c r="IB164" s="187"/>
      <c r="IC164" s="187"/>
      <c r="ID164" s="187"/>
      <c r="IE164" s="187"/>
      <c r="IF164" s="187"/>
      <c r="IG164" s="187"/>
      <c r="IH164" s="187"/>
      <c r="II164" s="187"/>
      <c r="IJ164" s="187"/>
      <c r="IK164" s="187"/>
      <c r="IL164" s="187"/>
      <c r="IM164" s="187"/>
      <c r="IN164" s="187"/>
      <c r="IO164" s="187"/>
      <c r="IP164" s="187"/>
      <c r="IQ164" s="187"/>
      <c r="IR164" s="187"/>
      <c r="IS164" s="187"/>
      <c r="IT164" s="187"/>
      <c r="IU164" s="187"/>
      <c r="IV164" s="187"/>
      <c r="IW164" s="187"/>
    </row>
    <row r="165" customFormat="false" ht="12.75" hidden="false" customHeight="false" outlineLevel="0" collapsed="false">
      <c r="A165" s="140"/>
      <c r="B165" s="173" t="s">
        <v>139</v>
      </c>
      <c r="C165" s="171"/>
      <c r="D165" s="174" t="n">
        <v>0</v>
      </c>
      <c r="E165" s="174" t="n">
        <v>0</v>
      </c>
      <c r="F165" s="174" t="n">
        <v>0</v>
      </c>
      <c r="G165" s="174" t="n">
        <v>0</v>
      </c>
      <c r="H165" s="174" t="n">
        <v>0</v>
      </c>
      <c r="I165" s="174" t="n">
        <v>0</v>
      </c>
      <c r="J165" s="174" t="n">
        <v>0</v>
      </c>
      <c r="K165" s="174" t="n">
        <v>0</v>
      </c>
      <c r="L165" s="174" t="n">
        <v>0</v>
      </c>
      <c r="M165" s="174" t="n">
        <v>0</v>
      </c>
      <c r="N165" s="174" t="n">
        <v>1</v>
      </c>
      <c r="O165" s="174" t="n">
        <v>0</v>
      </c>
      <c r="P165" s="174" t="n">
        <v>0</v>
      </c>
      <c r="Q165" s="174" t="n">
        <v>0</v>
      </c>
      <c r="R165" s="174" t="n">
        <v>0</v>
      </c>
      <c r="S165" s="174" t="n">
        <v>0</v>
      </c>
      <c r="T165" s="174" t="n">
        <v>0</v>
      </c>
      <c r="U165" s="174" t="n">
        <v>0</v>
      </c>
      <c r="V165" s="174" t="n">
        <v>0</v>
      </c>
      <c r="W165" s="174" t="n">
        <v>0</v>
      </c>
      <c r="X165" s="174" t="n">
        <v>0</v>
      </c>
      <c r="Y165" s="174" t="n">
        <v>0</v>
      </c>
      <c r="Z165" s="174" t="n">
        <v>0</v>
      </c>
      <c r="AA165" s="174" t="n">
        <v>0</v>
      </c>
      <c r="AB165" s="174" t="n">
        <v>0</v>
      </c>
      <c r="AC165" s="174" t="n">
        <v>0</v>
      </c>
      <c r="AD165" s="174" t="n">
        <v>0</v>
      </c>
      <c r="AE165" s="174" t="n">
        <v>0</v>
      </c>
      <c r="AF165" s="174" t="n">
        <v>0</v>
      </c>
      <c r="AG165" s="149" t="n">
        <v>0</v>
      </c>
      <c r="AH165" s="174" t="n">
        <v>0</v>
      </c>
      <c r="AI165" s="174" t="n">
        <v>0</v>
      </c>
      <c r="AJ165" s="174" t="n">
        <v>0</v>
      </c>
      <c r="AK165" s="174" t="n">
        <v>0</v>
      </c>
      <c r="AL165" s="174" t="n">
        <v>0</v>
      </c>
      <c r="AM165" s="174" t="n">
        <v>0</v>
      </c>
      <c r="AN165" s="174" t="n">
        <v>0</v>
      </c>
      <c r="AO165" s="174" t="n">
        <v>0</v>
      </c>
      <c r="AP165" s="174" t="n">
        <v>0</v>
      </c>
      <c r="AQ165" s="174" t="n">
        <v>0</v>
      </c>
      <c r="AR165" s="174" t="n">
        <v>0</v>
      </c>
      <c r="AS165" s="174" t="n">
        <v>0</v>
      </c>
      <c r="AT165" s="174" t="n">
        <v>0</v>
      </c>
      <c r="AU165" s="174"/>
      <c r="AV165" s="174"/>
      <c r="AW165" s="174"/>
      <c r="AX165" s="174"/>
      <c r="AY165" s="174"/>
      <c r="AZ165" s="174"/>
      <c r="BA165" s="174"/>
      <c r="BB165" s="174"/>
      <c r="BC165" s="188" t="n">
        <f aca="false">SUM(D165:BB165)</f>
        <v>1</v>
      </c>
      <c r="BD165" s="173"/>
      <c r="BE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  <c r="BS165" s="189"/>
      <c r="BT165" s="189"/>
      <c r="BU165" s="189"/>
      <c r="BV165" s="189"/>
      <c r="BW165" s="189"/>
      <c r="BX165" s="189"/>
      <c r="BY165" s="189"/>
      <c r="BZ165" s="189"/>
      <c r="CA165" s="189"/>
      <c r="CB165" s="189"/>
      <c r="CC165" s="189"/>
      <c r="CD165" s="189"/>
      <c r="CE165" s="189"/>
      <c r="CF165" s="189"/>
      <c r="CG165" s="189"/>
      <c r="CH165" s="189"/>
      <c r="CI165" s="189"/>
      <c r="CJ165" s="189"/>
      <c r="CK165" s="189"/>
      <c r="CL165" s="189"/>
      <c r="CM165" s="189"/>
      <c r="CN165" s="189"/>
      <c r="CO165" s="189"/>
      <c r="CP165" s="189"/>
      <c r="CQ165" s="189"/>
      <c r="CR165" s="189"/>
      <c r="CS165" s="189"/>
      <c r="CT165" s="189"/>
      <c r="CU165" s="189"/>
      <c r="CV165" s="189"/>
      <c r="CW165" s="189"/>
      <c r="CX165" s="189"/>
      <c r="CY165" s="189"/>
      <c r="CZ165" s="189"/>
      <c r="DA165" s="189"/>
      <c r="DB165" s="189"/>
      <c r="DC165" s="189"/>
      <c r="DD165" s="189"/>
      <c r="DE165" s="189"/>
      <c r="DF165" s="189"/>
      <c r="DG165" s="189"/>
      <c r="DH165" s="189"/>
      <c r="DI165" s="189"/>
      <c r="DJ165" s="189"/>
      <c r="DK165" s="189"/>
      <c r="DL165" s="189"/>
      <c r="DM165" s="189"/>
      <c r="DN165" s="189"/>
      <c r="DO165" s="189"/>
      <c r="DP165" s="189"/>
      <c r="DQ165" s="189"/>
      <c r="DR165" s="189"/>
      <c r="DS165" s="189"/>
      <c r="DT165" s="189"/>
      <c r="DU165" s="189"/>
      <c r="DV165" s="189"/>
      <c r="DW165" s="189"/>
      <c r="DX165" s="189"/>
      <c r="DY165" s="189"/>
      <c r="DZ165" s="189"/>
      <c r="EA165" s="189"/>
      <c r="EB165" s="189"/>
      <c r="EC165" s="189"/>
      <c r="ED165" s="189"/>
      <c r="EE165" s="189"/>
      <c r="EF165" s="189"/>
      <c r="EG165" s="189"/>
      <c r="EH165" s="189"/>
      <c r="EI165" s="189"/>
      <c r="EJ165" s="189"/>
      <c r="EK165" s="189"/>
      <c r="EL165" s="189"/>
      <c r="EM165" s="189"/>
      <c r="EN165" s="189"/>
      <c r="EO165" s="189"/>
      <c r="EP165" s="189"/>
      <c r="EQ165" s="189"/>
      <c r="ER165" s="189"/>
      <c r="ES165" s="189"/>
      <c r="ET165" s="189"/>
      <c r="EU165" s="189"/>
      <c r="EV165" s="189"/>
      <c r="EW165" s="189"/>
      <c r="EX165" s="189"/>
      <c r="EY165" s="189"/>
      <c r="EZ165" s="189"/>
      <c r="FA165" s="189"/>
      <c r="FB165" s="189"/>
      <c r="FC165" s="189"/>
      <c r="FD165" s="189"/>
      <c r="FE165" s="189"/>
      <c r="FF165" s="189"/>
      <c r="FG165" s="189"/>
      <c r="FH165" s="189"/>
      <c r="FI165" s="189"/>
      <c r="FJ165" s="189"/>
      <c r="FK165" s="189"/>
      <c r="FL165" s="189"/>
      <c r="FM165" s="189"/>
      <c r="FN165" s="189"/>
      <c r="FO165" s="189"/>
      <c r="FP165" s="189"/>
      <c r="FQ165" s="189"/>
      <c r="FR165" s="189"/>
      <c r="FS165" s="189"/>
      <c r="FT165" s="189"/>
      <c r="FU165" s="189"/>
      <c r="FV165" s="189"/>
      <c r="FW165" s="189"/>
      <c r="FX165" s="189"/>
      <c r="FY165" s="189"/>
      <c r="FZ165" s="189"/>
      <c r="GA165" s="189"/>
      <c r="GB165" s="189"/>
      <c r="GC165" s="189"/>
      <c r="GD165" s="189"/>
      <c r="GE165" s="189"/>
      <c r="GF165" s="189"/>
      <c r="GG165" s="189"/>
      <c r="GH165" s="189"/>
      <c r="GI165" s="189"/>
      <c r="GJ165" s="189"/>
      <c r="GK165" s="189"/>
      <c r="GL165" s="189"/>
      <c r="GM165" s="189"/>
      <c r="GN165" s="189"/>
      <c r="GO165" s="189"/>
      <c r="GP165" s="189"/>
      <c r="GQ165" s="189"/>
      <c r="GR165" s="189"/>
      <c r="GS165" s="189"/>
      <c r="GT165" s="189"/>
      <c r="GU165" s="189"/>
      <c r="GV165" s="189"/>
      <c r="GW165" s="189"/>
      <c r="GX165" s="189"/>
      <c r="GY165" s="189"/>
      <c r="GZ165" s="189"/>
      <c r="HA165" s="189"/>
      <c r="HB165" s="189"/>
      <c r="HC165" s="189"/>
      <c r="HD165" s="189"/>
      <c r="HE165" s="189"/>
      <c r="HF165" s="189"/>
      <c r="HG165" s="189"/>
      <c r="HH165" s="189"/>
      <c r="HI165" s="189"/>
      <c r="HJ165" s="189"/>
      <c r="HK165" s="189"/>
      <c r="HL165" s="189"/>
      <c r="HM165" s="189"/>
      <c r="HN165" s="189"/>
      <c r="HO165" s="189"/>
      <c r="HP165" s="189"/>
      <c r="HQ165" s="189"/>
      <c r="HR165" s="189"/>
      <c r="HS165" s="189"/>
      <c r="HT165" s="189"/>
      <c r="HU165" s="189"/>
      <c r="HV165" s="189"/>
      <c r="HW165" s="189"/>
      <c r="HX165" s="189"/>
      <c r="HY165" s="189"/>
      <c r="HZ165" s="189"/>
      <c r="IA165" s="189"/>
      <c r="IB165" s="189"/>
      <c r="IC165" s="189"/>
      <c r="ID165" s="189"/>
      <c r="IE165" s="189"/>
      <c r="IF165" s="189"/>
      <c r="IG165" s="189"/>
      <c r="IH165" s="189"/>
      <c r="II165" s="189"/>
      <c r="IJ165" s="189"/>
      <c r="IK165" s="189"/>
      <c r="IL165" s="189"/>
      <c r="IM165" s="189"/>
      <c r="IN165" s="189"/>
      <c r="IO165" s="189"/>
      <c r="IP165" s="189"/>
      <c r="IQ165" s="189"/>
      <c r="IR165" s="189"/>
      <c r="IS165" s="189"/>
      <c r="IT165" s="189"/>
      <c r="IU165" s="189"/>
      <c r="IV165" s="189"/>
      <c r="IW165" s="189"/>
    </row>
    <row r="166" customFormat="false" ht="12.75" hidden="false" customHeight="false" outlineLevel="0" collapsed="false">
      <c r="A166" s="140"/>
      <c r="B166" s="173" t="s">
        <v>140</v>
      </c>
      <c r="C166" s="171"/>
      <c r="D166" s="174" t="n">
        <f aca="false">D165</f>
        <v>0</v>
      </c>
      <c r="E166" s="174" t="n">
        <f aca="false">+D166+E165</f>
        <v>0</v>
      </c>
      <c r="F166" s="174" t="n">
        <f aca="false">+E166+F165</f>
        <v>0</v>
      </c>
      <c r="G166" s="174" t="n">
        <f aca="false">+F166+G165</f>
        <v>0</v>
      </c>
      <c r="H166" s="174" t="n">
        <f aca="false">+G166+H165</f>
        <v>0</v>
      </c>
      <c r="I166" s="174" t="n">
        <f aca="false">+H166+I165</f>
        <v>0</v>
      </c>
      <c r="J166" s="174" t="n">
        <f aca="false">+I166+J165</f>
        <v>0</v>
      </c>
      <c r="K166" s="174" t="n">
        <f aca="false">+J166+K165</f>
        <v>0</v>
      </c>
      <c r="L166" s="174" t="n">
        <f aca="false">+K166+L165</f>
        <v>0</v>
      </c>
      <c r="M166" s="174" t="n">
        <f aca="false">+L166+M165</f>
        <v>0</v>
      </c>
      <c r="N166" s="174" t="n">
        <f aca="false">+M166+N165</f>
        <v>1</v>
      </c>
      <c r="O166" s="174" t="n">
        <f aca="false">+N166+O165</f>
        <v>1</v>
      </c>
      <c r="P166" s="174" t="n">
        <f aca="false">+O166+P165</f>
        <v>1</v>
      </c>
      <c r="Q166" s="174" t="n">
        <f aca="false">+P166+Q165</f>
        <v>1</v>
      </c>
      <c r="R166" s="174" t="n">
        <f aca="false">+Q166+R165</f>
        <v>1</v>
      </c>
      <c r="S166" s="174" t="n">
        <f aca="false">+R166+S165</f>
        <v>1</v>
      </c>
      <c r="T166" s="174" t="n">
        <f aca="false">+S166+T165</f>
        <v>1</v>
      </c>
      <c r="U166" s="174" t="n">
        <f aca="false">+T166+U165</f>
        <v>1</v>
      </c>
      <c r="V166" s="174" t="n">
        <f aca="false">+U166+V165</f>
        <v>1</v>
      </c>
      <c r="W166" s="174" t="n">
        <f aca="false">+V166+W165</f>
        <v>1</v>
      </c>
      <c r="X166" s="174" t="n">
        <f aca="false">+W166+X165</f>
        <v>1</v>
      </c>
      <c r="Y166" s="174" t="n">
        <f aca="false">+X166+Y165</f>
        <v>1</v>
      </c>
      <c r="Z166" s="174" t="n">
        <f aca="false">+Y166+Z165</f>
        <v>1</v>
      </c>
      <c r="AA166" s="174" t="n">
        <f aca="false">+Z166+AA165</f>
        <v>1</v>
      </c>
      <c r="AB166" s="174" t="n">
        <f aca="false">+AA166+AB165</f>
        <v>1</v>
      </c>
      <c r="AC166" s="174" t="n">
        <f aca="false">+AB166+AC165</f>
        <v>1</v>
      </c>
      <c r="AD166" s="174" t="n">
        <f aca="false">+AC166+AD165</f>
        <v>1</v>
      </c>
      <c r="AE166" s="174" t="n">
        <f aca="false">+AD166+AE165</f>
        <v>1</v>
      </c>
      <c r="AF166" s="174" t="n">
        <f aca="false">+AE166+AF165</f>
        <v>1</v>
      </c>
      <c r="AG166" s="149" t="n">
        <f aca="false">+AF166+AG165</f>
        <v>1</v>
      </c>
      <c r="AH166" s="174" t="n">
        <f aca="false">+AG166+AH165</f>
        <v>1</v>
      </c>
      <c r="AI166" s="174" t="n">
        <f aca="false">+AH166+AI165</f>
        <v>1</v>
      </c>
      <c r="AJ166" s="174" t="n">
        <f aca="false">+AI166+AJ165</f>
        <v>1</v>
      </c>
      <c r="AK166" s="174" t="n">
        <f aca="false">+AJ166+AK165</f>
        <v>1</v>
      </c>
      <c r="AL166" s="174" t="n">
        <f aca="false">+AK166+AL165</f>
        <v>1</v>
      </c>
      <c r="AM166" s="174" t="n">
        <f aca="false">+AL166+AM165</f>
        <v>1</v>
      </c>
      <c r="AN166" s="174" t="n">
        <f aca="false">+AM166+AN165</f>
        <v>1</v>
      </c>
      <c r="AO166" s="174" t="n">
        <f aca="false">+AN166+AO165</f>
        <v>1</v>
      </c>
      <c r="AP166" s="174" t="n">
        <f aca="false">+AO166+AP165</f>
        <v>1</v>
      </c>
      <c r="AQ166" s="174" t="n">
        <f aca="false">+AP166+AQ165</f>
        <v>1</v>
      </c>
      <c r="AR166" s="174" t="n">
        <f aca="false">+AQ166+AR165</f>
        <v>1</v>
      </c>
      <c r="AS166" s="174" t="n">
        <f aca="false">+AR166+AS165</f>
        <v>1</v>
      </c>
      <c r="AT166" s="174" t="n">
        <f aca="false">+AS166+AT165</f>
        <v>1</v>
      </c>
      <c r="AU166" s="174" t="n">
        <f aca="false">+AT166+AU165</f>
        <v>1</v>
      </c>
      <c r="AV166" s="174" t="n">
        <f aca="false">+AU166+AV165</f>
        <v>1</v>
      </c>
      <c r="AW166" s="174" t="n">
        <f aca="false">+AV166+AW165</f>
        <v>1</v>
      </c>
      <c r="AX166" s="174" t="n">
        <f aca="false">+AW166+AX165</f>
        <v>1</v>
      </c>
      <c r="AY166" s="174" t="n">
        <f aca="false">+AX166+AY165</f>
        <v>1</v>
      </c>
      <c r="AZ166" s="174" t="n">
        <f aca="false">+AY166+AZ165</f>
        <v>1</v>
      </c>
      <c r="BA166" s="174" t="n">
        <f aca="false">+AZ166+BA165</f>
        <v>1</v>
      </c>
      <c r="BB166" s="174" t="n">
        <f aca="false">+BA166+BB165</f>
        <v>1</v>
      </c>
      <c r="BC166" s="188"/>
      <c r="BD166" s="173"/>
      <c r="BE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  <c r="BS166" s="189"/>
      <c r="BT166" s="189"/>
      <c r="BU166" s="189"/>
      <c r="BV166" s="189"/>
      <c r="BW166" s="189"/>
      <c r="BX166" s="189"/>
      <c r="BY166" s="189"/>
      <c r="BZ166" s="189"/>
      <c r="CA166" s="189"/>
      <c r="CB166" s="189"/>
      <c r="CC166" s="189"/>
      <c r="CD166" s="189"/>
      <c r="CE166" s="189"/>
      <c r="CF166" s="189"/>
      <c r="CG166" s="189"/>
      <c r="CH166" s="189"/>
      <c r="CI166" s="189"/>
      <c r="CJ166" s="189"/>
      <c r="CK166" s="189"/>
      <c r="CL166" s="189"/>
      <c r="CM166" s="189"/>
      <c r="CN166" s="189"/>
      <c r="CO166" s="189"/>
      <c r="CP166" s="189"/>
      <c r="CQ166" s="189"/>
      <c r="CR166" s="189"/>
      <c r="CS166" s="189"/>
      <c r="CT166" s="189"/>
      <c r="CU166" s="189"/>
      <c r="CV166" s="189"/>
      <c r="CW166" s="189"/>
      <c r="CX166" s="189"/>
      <c r="CY166" s="189"/>
      <c r="CZ166" s="189"/>
      <c r="DA166" s="189"/>
      <c r="DB166" s="189"/>
      <c r="DC166" s="189"/>
      <c r="DD166" s="189"/>
      <c r="DE166" s="189"/>
      <c r="DF166" s="189"/>
      <c r="DG166" s="189"/>
      <c r="DH166" s="189"/>
      <c r="DI166" s="189"/>
      <c r="DJ166" s="189"/>
      <c r="DK166" s="189"/>
      <c r="DL166" s="189"/>
      <c r="DM166" s="189"/>
      <c r="DN166" s="189"/>
      <c r="DO166" s="189"/>
      <c r="DP166" s="189"/>
      <c r="DQ166" s="189"/>
      <c r="DR166" s="189"/>
      <c r="DS166" s="189"/>
      <c r="DT166" s="189"/>
      <c r="DU166" s="189"/>
      <c r="DV166" s="189"/>
      <c r="DW166" s="189"/>
      <c r="DX166" s="189"/>
      <c r="DY166" s="189"/>
      <c r="DZ166" s="189"/>
      <c r="EA166" s="189"/>
      <c r="EB166" s="189"/>
      <c r="EC166" s="189"/>
      <c r="ED166" s="189"/>
      <c r="EE166" s="189"/>
      <c r="EF166" s="189"/>
      <c r="EG166" s="189"/>
      <c r="EH166" s="189"/>
      <c r="EI166" s="189"/>
      <c r="EJ166" s="189"/>
      <c r="EK166" s="189"/>
      <c r="EL166" s="189"/>
      <c r="EM166" s="189"/>
      <c r="EN166" s="189"/>
      <c r="EO166" s="189"/>
      <c r="EP166" s="189"/>
      <c r="EQ166" s="189"/>
      <c r="ER166" s="189"/>
      <c r="ES166" s="189"/>
      <c r="ET166" s="189"/>
      <c r="EU166" s="189"/>
      <c r="EV166" s="189"/>
      <c r="EW166" s="189"/>
      <c r="EX166" s="189"/>
      <c r="EY166" s="189"/>
      <c r="EZ166" s="189"/>
      <c r="FA166" s="189"/>
      <c r="FB166" s="189"/>
      <c r="FC166" s="189"/>
      <c r="FD166" s="189"/>
      <c r="FE166" s="189"/>
      <c r="FF166" s="189"/>
      <c r="FG166" s="189"/>
      <c r="FH166" s="189"/>
      <c r="FI166" s="189"/>
      <c r="FJ166" s="189"/>
      <c r="FK166" s="189"/>
      <c r="FL166" s="189"/>
      <c r="FM166" s="189"/>
      <c r="FN166" s="189"/>
      <c r="FO166" s="189"/>
      <c r="FP166" s="189"/>
      <c r="FQ166" s="189"/>
      <c r="FR166" s="189"/>
      <c r="FS166" s="189"/>
      <c r="FT166" s="189"/>
      <c r="FU166" s="189"/>
      <c r="FV166" s="189"/>
      <c r="FW166" s="189"/>
      <c r="FX166" s="189"/>
      <c r="FY166" s="189"/>
      <c r="FZ166" s="189"/>
      <c r="GA166" s="189"/>
      <c r="GB166" s="189"/>
      <c r="GC166" s="189"/>
      <c r="GD166" s="189"/>
      <c r="GE166" s="189"/>
      <c r="GF166" s="189"/>
      <c r="GG166" s="189"/>
      <c r="GH166" s="189"/>
      <c r="GI166" s="189"/>
      <c r="GJ166" s="189"/>
      <c r="GK166" s="189"/>
      <c r="GL166" s="189"/>
      <c r="GM166" s="189"/>
      <c r="GN166" s="189"/>
      <c r="GO166" s="189"/>
      <c r="GP166" s="189"/>
      <c r="GQ166" s="189"/>
      <c r="GR166" s="189"/>
      <c r="GS166" s="189"/>
      <c r="GT166" s="189"/>
      <c r="GU166" s="189"/>
      <c r="GV166" s="189"/>
      <c r="GW166" s="189"/>
      <c r="GX166" s="189"/>
      <c r="GY166" s="189"/>
      <c r="GZ166" s="189"/>
      <c r="HA166" s="189"/>
      <c r="HB166" s="189"/>
      <c r="HC166" s="189"/>
      <c r="HD166" s="189"/>
      <c r="HE166" s="189"/>
      <c r="HF166" s="189"/>
      <c r="HG166" s="189"/>
      <c r="HH166" s="189"/>
      <c r="HI166" s="189"/>
      <c r="HJ166" s="189"/>
      <c r="HK166" s="189"/>
      <c r="HL166" s="189"/>
      <c r="HM166" s="189"/>
      <c r="HN166" s="189"/>
      <c r="HO166" s="189"/>
      <c r="HP166" s="189"/>
      <c r="HQ166" s="189"/>
      <c r="HR166" s="189"/>
      <c r="HS166" s="189"/>
      <c r="HT166" s="189"/>
      <c r="HU166" s="189"/>
      <c r="HV166" s="189"/>
      <c r="HW166" s="189"/>
      <c r="HX166" s="189"/>
      <c r="HY166" s="189"/>
      <c r="HZ166" s="189"/>
      <c r="IA166" s="189"/>
      <c r="IB166" s="189"/>
      <c r="IC166" s="189"/>
      <c r="ID166" s="189"/>
      <c r="IE166" s="189"/>
      <c r="IF166" s="189"/>
      <c r="IG166" s="189"/>
      <c r="IH166" s="189"/>
      <c r="II166" s="189"/>
      <c r="IJ166" s="189"/>
      <c r="IK166" s="189"/>
      <c r="IL166" s="189"/>
      <c r="IM166" s="189"/>
      <c r="IN166" s="189"/>
      <c r="IO166" s="189"/>
      <c r="IP166" s="189"/>
      <c r="IQ166" s="189"/>
      <c r="IR166" s="189"/>
      <c r="IS166" s="189"/>
      <c r="IT166" s="189"/>
      <c r="IU166" s="189"/>
      <c r="IV166" s="189"/>
      <c r="IW166" s="189"/>
    </row>
    <row r="167" customFormat="false" ht="12.75" hidden="false" customHeight="false" outlineLevel="0" collapsed="false">
      <c r="A167" s="140"/>
      <c r="B167" s="173" t="s">
        <v>141</v>
      </c>
      <c r="C167" s="171"/>
      <c r="D167" s="174" t="n">
        <v>0</v>
      </c>
      <c r="E167" s="174" t="n">
        <v>0</v>
      </c>
      <c r="F167" s="174" t="n">
        <v>0</v>
      </c>
      <c r="G167" s="174" t="n">
        <v>0</v>
      </c>
      <c r="H167" s="174" t="n">
        <v>0</v>
      </c>
      <c r="I167" s="174" t="n">
        <v>0</v>
      </c>
      <c r="J167" s="174" t="n">
        <v>0</v>
      </c>
      <c r="K167" s="174" t="n">
        <v>0</v>
      </c>
      <c r="L167" s="174" t="n">
        <v>0</v>
      </c>
      <c r="M167" s="174" t="n">
        <v>0</v>
      </c>
      <c r="N167" s="174" t="n">
        <v>0</v>
      </c>
      <c r="O167" s="174" t="n">
        <v>0</v>
      </c>
      <c r="P167" s="174" t="n">
        <v>0</v>
      </c>
      <c r="Q167" s="174" t="n">
        <v>0</v>
      </c>
      <c r="R167" s="174" t="n">
        <v>0</v>
      </c>
      <c r="S167" s="174" t="n">
        <v>0</v>
      </c>
      <c r="T167" s="174" t="n">
        <v>0</v>
      </c>
      <c r="U167" s="174" t="n">
        <v>0</v>
      </c>
      <c r="V167" s="174" t="n">
        <v>0</v>
      </c>
      <c r="W167" s="174" t="n">
        <v>0</v>
      </c>
      <c r="X167" s="174" t="n">
        <v>0</v>
      </c>
      <c r="Y167" s="174" t="n">
        <v>0</v>
      </c>
      <c r="Z167" s="174" t="n">
        <v>0</v>
      </c>
      <c r="AA167" s="174" t="n">
        <v>0</v>
      </c>
      <c r="AB167" s="174" t="n">
        <v>0</v>
      </c>
      <c r="AC167" s="174" t="n">
        <v>0</v>
      </c>
      <c r="AD167" s="174" t="n">
        <v>0</v>
      </c>
      <c r="AE167" s="174" t="n">
        <v>0</v>
      </c>
      <c r="AF167" s="174" t="n">
        <v>0</v>
      </c>
      <c r="AG167" s="149" t="n">
        <v>0</v>
      </c>
      <c r="AH167" s="174" t="n">
        <v>0</v>
      </c>
      <c r="AI167" s="174" t="n">
        <v>0</v>
      </c>
      <c r="AJ167" s="174" t="n">
        <v>0</v>
      </c>
      <c r="AK167" s="174" t="n">
        <v>0</v>
      </c>
      <c r="AL167" s="174" t="n">
        <v>0</v>
      </c>
      <c r="AM167" s="174" t="n">
        <v>0</v>
      </c>
      <c r="AN167" s="174" t="n">
        <v>0</v>
      </c>
      <c r="AO167" s="174" t="n">
        <v>0</v>
      </c>
      <c r="AP167" s="174" t="n">
        <v>0</v>
      </c>
      <c r="AQ167" s="174" t="n">
        <v>0</v>
      </c>
      <c r="AR167" s="174" t="n">
        <v>0</v>
      </c>
      <c r="AS167" s="174" t="n">
        <v>0</v>
      </c>
      <c r="AT167" s="174" t="n">
        <v>0</v>
      </c>
      <c r="AU167" s="174"/>
      <c r="AV167" s="174"/>
      <c r="AW167" s="174"/>
      <c r="AX167" s="174"/>
      <c r="AY167" s="174"/>
      <c r="AZ167" s="174"/>
      <c r="BA167" s="174"/>
      <c r="BB167" s="174"/>
      <c r="BC167" s="188" t="n">
        <f aca="false">SUM(D167:BB167)</f>
        <v>0</v>
      </c>
      <c r="BD167" s="173"/>
      <c r="BE167" s="189"/>
      <c r="BF167" s="189"/>
      <c r="BG167" s="189"/>
      <c r="BH167" s="189"/>
      <c r="BI167" s="189"/>
      <c r="BJ167" s="189"/>
      <c r="BK167" s="189"/>
      <c r="BL167" s="189"/>
      <c r="BM167" s="189"/>
      <c r="BN167" s="189"/>
      <c r="BO167" s="189"/>
      <c r="BP167" s="189"/>
      <c r="BQ167" s="189"/>
      <c r="BR167" s="189"/>
      <c r="BS167" s="189"/>
      <c r="BT167" s="189"/>
      <c r="BU167" s="189"/>
      <c r="BV167" s="189"/>
      <c r="BW167" s="189"/>
      <c r="BX167" s="189"/>
      <c r="BY167" s="189"/>
      <c r="BZ167" s="189"/>
      <c r="CA167" s="189"/>
      <c r="CB167" s="189"/>
      <c r="CC167" s="189"/>
      <c r="CD167" s="189"/>
      <c r="CE167" s="189"/>
      <c r="CF167" s="189"/>
      <c r="CG167" s="189"/>
      <c r="CH167" s="189"/>
      <c r="CI167" s="189"/>
      <c r="CJ167" s="189"/>
      <c r="CK167" s="189"/>
      <c r="CL167" s="189"/>
      <c r="CM167" s="189"/>
      <c r="CN167" s="189"/>
      <c r="CO167" s="189"/>
      <c r="CP167" s="189"/>
      <c r="CQ167" s="189"/>
      <c r="CR167" s="189"/>
      <c r="CS167" s="189"/>
      <c r="CT167" s="189"/>
      <c r="CU167" s="189"/>
      <c r="CV167" s="189"/>
      <c r="CW167" s="189"/>
      <c r="CX167" s="189"/>
      <c r="CY167" s="189"/>
      <c r="CZ167" s="189"/>
      <c r="DA167" s="189"/>
      <c r="DB167" s="189"/>
      <c r="DC167" s="189"/>
      <c r="DD167" s="189"/>
      <c r="DE167" s="189"/>
      <c r="DF167" s="189"/>
      <c r="DG167" s="189"/>
      <c r="DH167" s="189"/>
      <c r="DI167" s="189"/>
      <c r="DJ167" s="189"/>
      <c r="DK167" s="189"/>
      <c r="DL167" s="189"/>
      <c r="DM167" s="189"/>
      <c r="DN167" s="189"/>
      <c r="DO167" s="189"/>
      <c r="DP167" s="189"/>
      <c r="DQ167" s="189"/>
      <c r="DR167" s="189"/>
      <c r="DS167" s="189"/>
      <c r="DT167" s="189"/>
      <c r="DU167" s="189"/>
      <c r="DV167" s="189"/>
      <c r="DW167" s="189"/>
      <c r="DX167" s="189"/>
      <c r="DY167" s="189"/>
      <c r="DZ167" s="189"/>
      <c r="EA167" s="189"/>
      <c r="EB167" s="189"/>
      <c r="EC167" s="189"/>
      <c r="ED167" s="189"/>
      <c r="EE167" s="189"/>
      <c r="EF167" s="189"/>
      <c r="EG167" s="189"/>
      <c r="EH167" s="189"/>
      <c r="EI167" s="189"/>
      <c r="EJ167" s="189"/>
      <c r="EK167" s="189"/>
      <c r="EL167" s="189"/>
      <c r="EM167" s="189"/>
      <c r="EN167" s="189"/>
      <c r="EO167" s="189"/>
      <c r="EP167" s="189"/>
      <c r="EQ167" s="189"/>
      <c r="ER167" s="189"/>
      <c r="ES167" s="189"/>
      <c r="ET167" s="189"/>
      <c r="EU167" s="189"/>
      <c r="EV167" s="189"/>
      <c r="EW167" s="189"/>
      <c r="EX167" s="189"/>
      <c r="EY167" s="189"/>
      <c r="EZ167" s="189"/>
      <c r="FA167" s="189"/>
      <c r="FB167" s="189"/>
      <c r="FC167" s="189"/>
      <c r="FD167" s="189"/>
      <c r="FE167" s="189"/>
      <c r="FF167" s="189"/>
      <c r="FG167" s="189"/>
      <c r="FH167" s="189"/>
      <c r="FI167" s="189"/>
      <c r="FJ167" s="189"/>
      <c r="FK167" s="189"/>
      <c r="FL167" s="189"/>
      <c r="FM167" s="189"/>
      <c r="FN167" s="189"/>
      <c r="FO167" s="189"/>
      <c r="FP167" s="189"/>
      <c r="FQ167" s="189"/>
      <c r="FR167" s="189"/>
      <c r="FS167" s="189"/>
      <c r="FT167" s="189"/>
      <c r="FU167" s="189"/>
      <c r="FV167" s="189"/>
      <c r="FW167" s="189"/>
      <c r="FX167" s="189"/>
      <c r="FY167" s="189"/>
      <c r="FZ167" s="189"/>
      <c r="GA167" s="189"/>
      <c r="GB167" s="189"/>
      <c r="GC167" s="189"/>
      <c r="GD167" s="189"/>
      <c r="GE167" s="189"/>
      <c r="GF167" s="189"/>
      <c r="GG167" s="189"/>
      <c r="GH167" s="189"/>
      <c r="GI167" s="189"/>
      <c r="GJ167" s="189"/>
      <c r="GK167" s="189"/>
      <c r="GL167" s="189"/>
      <c r="GM167" s="189"/>
      <c r="GN167" s="189"/>
      <c r="GO167" s="189"/>
      <c r="GP167" s="189"/>
      <c r="GQ167" s="189"/>
      <c r="GR167" s="189"/>
      <c r="GS167" s="189"/>
      <c r="GT167" s="189"/>
      <c r="GU167" s="189"/>
      <c r="GV167" s="189"/>
      <c r="GW167" s="189"/>
      <c r="GX167" s="189"/>
      <c r="GY167" s="189"/>
      <c r="GZ167" s="189"/>
      <c r="HA167" s="189"/>
      <c r="HB167" s="189"/>
      <c r="HC167" s="189"/>
      <c r="HD167" s="189"/>
      <c r="HE167" s="189"/>
      <c r="HF167" s="189"/>
      <c r="HG167" s="189"/>
      <c r="HH167" s="189"/>
      <c r="HI167" s="189"/>
      <c r="HJ167" s="189"/>
      <c r="HK167" s="189"/>
      <c r="HL167" s="189"/>
      <c r="HM167" s="189"/>
      <c r="HN167" s="189"/>
      <c r="HO167" s="189"/>
      <c r="HP167" s="189"/>
      <c r="HQ167" s="189"/>
      <c r="HR167" s="189"/>
      <c r="HS167" s="189"/>
      <c r="HT167" s="189"/>
      <c r="HU167" s="189"/>
      <c r="HV167" s="189"/>
      <c r="HW167" s="189"/>
      <c r="HX167" s="189"/>
      <c r="HY167" s="189"/>
      <c r="HZ167" s="189"/>
      <c r="IA167" s="189"/>
      <c r="IB167" s="189"/>
      <c r="IC167" s="189"/>
      <c r="ID167" s="189"/>
      <c r="IE167" s="189"/>
      <c r="IF167" s="189"/>
      <c r="IG167" s="189"/>
      <c r="IH167" s="189"/>
      <c r="II167" s="189"/>
      <c r="IJ167" s="189"/>
      <c r="IK167" s="189"/>
      <c r="IL167" s="189"/>
      <c r="IM167" s="189"/>
      <c r="IN167" s="189"/>
      <c r="IO167" s="189"/>
      <c r="IP167" s="189"/>
      <c r="IQ167" s="189"/>
      <c r="IR167" s="189"/>
      <c r="IS167" s="189"/>
      <c r="IT167" s="189"/>
      <c r="IU167" s="189"/>
      <c r="IV167" s="189"/>
      <c r="IW167" s="189"/>
    </row>
    <row r="168" customFormat="false" ht="12.75" hidden="false" customHeight="false" outlineLevel="0" collapsed="false">
      <c r="A168" s="140"/>
      <c r="B168" s="173" t="s">
        <v>142</v>
      </c>
      <c r="C168" s="171"/>
      <c r="D168" s="174" t="n">
        <f aca="false">D167</f>
        <v>0</v>
      </c>
      <c r="E168" s="174" t="n">
        <f aca="false">+D168+E167</f>
        <v>0</v>
      </c>
      <c r="F168" s="174" t="n">
        <f aca="false">+E168+F167</f>
        <v>0</v>
      </c>
      <c r="G168" s="174" t="n">
        <f aca="false">+F168+G167</f>
        <v>0</v>
      </c>
      <c r="H168" s="174" t="n">
        <f aca="false">+G168+H167</f>
        <v>0</v>
      </c>
      <c r="I168" s="174" t="n">
        <f aca="false">+H168+I167</f>
        <v>0</v>
      </c>
      <c r="J168" s="174" t="n">
        <f aca="false">+I168+J167</f>
        <v>0</v>
      </c>
      <c r="K168" s="174" t="n">
        <f aca="false">+J168+K167</f>
        <v>0</v>
      </c>
      <c r="L168" s="174" t="n">
        <f aca="false">+K168+L167</f>
        <v>0</v>
      </c>
      <c r="M168" s="174" t="n">
        <f aca="false">+L168+M167</f>
        <v>0</v>
      </c>
      <c r="N168" s="174" t="n">
        <f aca="false">+M168+N167</f>
        <v>0</v>
      </c>
      <c r="O168" s="174" t="n">
        <f aca="false">+N168+O167</f>
        <v>0</v>
      </c>
      <c r="P168" s="174" t="n">
        <f aca="false">+O168+P167</f>
        <v>0</v>
      </c>
      <c r="Q168" s="174" t="n">
        <f aca="false">+P168+Q167</f>
        <v>0</v>
      </c>
      <c r="R168" s="174" t="n">
        <f aca="false">+Q168+R167</f>
        <v>0</v>
      </c>
      <c r="S168" s="174" t="n">
        <f aca="false">+R168+S167</f>
        <v>0</v>
      </c>
      <c r="T168" s="174" t="n">
        <f aca="false">+S168+T167</f>
        <v>0</v>
      </c>
      <c r="U168" s="174" t="n">
        <f aca="false">+T168+U167</f>
        <v>0</v>
      </c>
      <c r="V168" s="174" t="n">
        <f aca="false">+U168+V167</f>
        <v>0</v>
      </c>
      <c r="W168" s="174" t="n">
        <f aca="false">+V168+W167</f>
        <v>0</v>
      </c>
      <c r="X168" s="174" t="n">
        <f aca="false">+W168+X167</f>
        <v>0</v>
      </c>
      <c r="Y168" s="174" t="n">
        <f aca="false">+X168+Y167</f>
        <v>0</v>
      </c>
      <c r="Z168" s="174" t="n">
        <f aca="false">+Y168+Z167</f>
        <v>0</v>
      </c>
      <c r="AA168" s="174" t="n">
        <f aca="false">+Z168+AA167</f>
        <v>0</v>
      </c>
      <c r="AB168" s="174" t="n">
        <f aca="false">+AA168+AB167</f>
        <v>0</v>
      </c>
      <c r="AC168" s="174" t="n">
        <f aca="false">+AB168+AC167</f>
        <v>0</v>
      </c>
      <c r="AD168" s="174" t="n">
        <f aca="false">+AC168+AD167</f>
        <v>0</v>
      </c>
      <c r="AE168" s="174" t="n">
        <f aca="false">+AD168+AE167</f>
        <v>0</v>
      </c>
      <c r="AF168" s="174" t="n">
        <f aca="false">+AE168+AF167</f>
        <v>0</v>
      </c>
      <c r="AG168" s="149" t="n">
        <f aca="false">+AF168+AG167</f>
        <v>0</v>
      </c>
      <c r="AH168" s="174" t="n">
        <f aca="false">+AG168+AH167</f>
        <v>0</v>
      </c>
      <c r="AI168" s="174" t="n">
        <f aca="false">+AH168+AI167</f>
        <v>0</v>
      </c>
      <c r="AJ168" s="174" t="n">
        <f aca="false">+AI168+AJ167</f>
        <v>0</v>
      </c>
      <c r="AK168" s="174" t="n">
        <f aca="false">+AJ168+AK167</f>
        <v>0</v>
      </c>
      <c r="AL168" s="174" t="n">
        <f aca="false">+AK168+AL167</f>
        <v>0</v>
      </c>
      <c r="AM168" s="174" t="n">
        <f aca="false">+AL168+AM167</f>
        <v>0</v>
      </c>
      <c r="AN168" s="174" t="n">
        <f aca="false">+AM168+AN167</f>
        <v>0</v>
      </c>
      <c r="AO168" s="174" t="n">
        <f aca="false">+AN168+AO167</f>
        <v>0</v>
      </c>
      <c r="AP168" s="174" t="n">
        <f aca="false">+AO168+AP167</f>
        <v>0</v>
      </c>
      <c r="AQ168" s="174" t="n">
        <f aca="false">+AP168+AQ167</f>
        <v>0</v>
      </c>
      <c r="AR168" s="174" t="n">
        <f aca="false">+AQ168+AR167</f>
        <v>0</v>
      </c>
      <c r="AS168" s="174" t="n">
        <f aca="false">+AR168+AS167</f>
        <v>0</v>
      </c>
      <c r="AT168" s="174" t="n">
        <f aca="false">+AS168+AT167</f>
        <v>0</v>
      </c>
      <c r="AU168" s="174" t="n">
        <f aca="false">+AT168+AU167</f>
        <v>0</v>
      </c>
      <c r="AV168" s="174" t="n">
        <f aca="false">+AU168+AV167</f>
        <v>0</v>
      </c>
      <c r="AW168" s="174" t="n">
        <f aca="false">+AV168+AW167</f>
        <v>0</v>
      </c>
      <c r="AX168" s="174" t="n">
        <f aca="false">+AW168+AX167</f>
        <v>0</v>
      </c>
      <c r="AY168" s="174" t="n">
        <f aca="false">+AX168+AY167</f>
        <v>0</v>
      </c>
      <c r="AZ168" s="174" t="n">
        <f aca="false">+AY168+AZ167</f>
        <v>0</v>
      </c>
      <c r="BA168" s="174" t="n">
        <f aca="false">+AZ168+BA167</f>
        <v>0</v>
      </c>
      <c r="BB168" s="174" t="n">
        <f aca="false">+BA168+BB167</f>
        <v>0</v>
      </c>
      <c r="BC168" s="188"/>
      <c r="BD168" s="173"/>
      <c r="BE168" s="189"/>
      <c r="BF168" s="189"/>
      <c r="BG168" s="189"/>
      <c r="BH168" s="189"/>
      <c r="BI168" s="189"/>
      <c r="BJ168" s="189"/>
      <c r="BK168" s="189"/>
      <c r="BL168" s="189"/>
      <c r="BM168" s="189"/>
      <c r="BN168" s="189"/>
      <c r="BO168" s="189"/>
      <c r="BP168" s="189"/>
      <c r="BQ168" s="189"/>
      <c r="BR168" s="189"/>
      <c r="BS168" s="189"/>
      <c r="BT168" s="189"/>
      <c r="BU168" s="189"/>
      <c r="BV168" s="189"/>
      <c r="BW168" s="189"/>
      <c r="BX168" s="189"/>
      <c r="BY168" s="189"/>
      <c r="BZ168" s="189"/>
      <c r="CA168" s="189"/>
      <c r="CB168" s="189"/>
      <c r="CC168" s="189"/>
      <c r="CD168" s="189"/>
      <c r="CE168" s="189"/>
      <c r="CF168" s="189"/>
      <c r="CG168" s="189"/>
      <c r="CH168" s="189"/>
      <c r="CI168" s="189"/>
      <c r="CJ168" s="189"/>
      <c r="CK168" s="189"/>
      <c r="CL168" s="189"/>
      <c r="CM168" s="189"/>
      <c r="CN168" s="189"/>
      <c r="CO168" s="189"/>
      <c r="CP168" s="189"/>
      <c r="CQ168" s="189"/>
      <c r="CR168" s="189"/>
      <c r="CS168" s="189"/>
      <c r="CT168" s="189"/>
      <c r="CU168" s="189"/>
      <c r="CV168" s="189"/>
      <c r="CW168" s="189"/>
      <c r="CX168" s="189"/>
      <c r="CY168" s="189"/>
      <c r="CZ168" s="189"/>
      <c r="DA168" s="189"/>
      <c r="DB168" s="189"/>
      <c r="DC168" s="189"/>
      <c r="DD168" s="189"/>
      <c r="DE168" s="189"/>
      <c r="DF168" s="189"/>
      <c r="DG168" s="189"/>
      <c r="DH168" s="189"/>
      <c r="DI168" s="189"/>
      <c r="DJ168" s="189"/>
      <c r="DK168" s="189"/>
      <c r="DL168" s="189"/>
      <c r="DM168" s="189"/>
      <c r="DN168" s="189"/>
      <c r="DO168" s="189"/>
      <c r="DP168" s="189"/>
      <c r="DQ168" s="189"/>
      <c r="DR168" s="189"/>
      <c r="DS168" s="189"/>
      <c r="DT168" s="189"/>
      <c r="DU168" s="189"/>
      <c r="DV168" s="189"/>
      <c r="DW168" s="189"/>
      <c r="DX168" s="189"/>
      <c r="DY168" s="189"/>
      <c r="DZ168" s="189"/>
      <c r="EA168" s="189"/>
      <c r="EB168" s="189"/>
      <c r="EC168" s="189"/>
      <c r="ED168" s="189"/>
      <c r="EE168" s="189"/>
      <c r="EF168" s="189"/>
      <c r="EG168" s="189"/>
      <c r="EH168" s="189"/>
      <c r="EI168" s="189"/>
      <c r="EJ168" s="189"/>
      <c r="EK168" s="189"/>
      <c r="EL168" s="189"/>
      <c r="EM168" s="189"/>
      <c r="EN168" s="189"/>
      <c r="EO168" s="189"/>
      <c r="EP168" s="189"/>
      <c r="EQ168" s="189"/>
      <c r="ER168" s="189"/>
      <c r="ES168" s="189"/>
      <c r="ET168" s="189"/>
      <c r="EU168" s="189"/>
      <c r="EV168" s="189"/>
      <c r="EW168" s="189"/>
      <c r="EX168" s="189"/>
      <c r="EY168" s="189"/>
      <c r="EZ168" s="189"/>
      <c r="FA168" s="189"/>
      <c r="FB168" s="189"/>
      <c r="FC168" s="189"/>
      <c r="FD168" s="189"/>
      <c r="FE168" s="189"/>
      <c r="FF168" s="189"/>
      <c r="FG168" s="189"/>
      <c r="FH168" s="189"/>
      <c r="FI168" s="189"/>
      <c r="FJ168" s="189"/>
      <c r="FK168" s="189"/>
      <c r="FL168" s="189"/>
      <c r="FM168" s="189"/>
      <c r="FN168" s="189"/>
      <c r="FO168" s="189"/>
      <c r="FP168" s="189"/>
      <c r="FQ168" s="189"/>
      <c r="FR168" s="189"/>
      <c r="FS168" s="189"/>
      <c r="FT168" s="189"/>
      <c r="FU168" s="189"/>
      <c r="FV168" s="189"/>
      <c r="FW168" s="189"/>
      <c r="FX168" s="189"/>
      <c r="FY168" s="189"/>
      <c r="FZ168" s="189"/>
      <c r="GA168" s="189"/>
      <c r="GB168" s="189"/>
      <c r="GC168" s="189"/>
      <c r="GD168" s="189"/>
      <c r="GE168" s="189"/>
      <c r="GF168" s="189"/>
      <c r="GG168" s="189"/>
      <c r="GH168" s="189"/>
      <c r="GI168" s="189"/>
      <c r="GJ168" s="189"/>
      <c r="GK168" s="189"/>
      <c r="GL168" s="189"/>
      <c r="GM168" s="189"/>
      <c r="GN168" s="189"/>
      <c r="GO168" s="189"/>
      <c r="GP168" s="189"/>
      <c r="GQ168" s="189"/>
      <c r="GR168" s="189"/>
      <c r="GS168" s="189"/>
      <c r="GT168" s="189"/>
      <c r="GU168" s="189"/>
      <c r="GV168" s="189"/>
      <c r="GW168" s="189"/>
      <c r="GX168" s="189"/>
      <c r="GY168" s="189"/>
      <c r="GZ168" s="189"/>
      <c r="HA168" s="189"/>
      <c r="HB168" s="189"/>
      <c r="HC168" s="189"/>
      <c r="HD168" s="189"/>
      <c r="HE168" s="189"/>
      <c r="HF168" s="189"/>
      <c r="HG168" s="189"/>
      <c r="HH168" s="189"/>
      <c r="HI168" s="189"/>
      <c r="HJ168" s="189"/>
      <c r="HK168" s="189"/>
      <c r="HL168" s="189"/>
      <c r="HM168" s="189"/>
      <c r="HN168" s="189"/>
      <c r="HO168" s="189"/>
      <c r="HP168" s="189"/>
      <c r="HQ168" s="189"/>
      <c r="HR168" s="189"/>
      <c r="HS168" s="189"/>
      <c r="HT168" s="189"/>
      <c r="HU168" s="189"/>
      <c r="HV168" s="189"/>
      <c r="HW168" s="189"/>
      <c r="HX168" s="189"/>
      <c r="HY168" s="189"/>
      <c r="HZ168" s="189"/>
      <c r="IA168" s="189"/>
      <c r="IB168" s="189"/>
      <c r="IC168" s="189"/>
      <c r="ID168" s="189"/>
      <c r="IE168" s="189"/>
      <c r="IF168" s="189"/>
      <c r="IG168" s="189"/>
      <c r="IH168" s="189"/>
      <c r="II168" s="189"/>
      <c r="IJ168" s="189"/>
      <c r="IK168" s="189"/>
      <c r="IL168" s="189"/>
      <c r="IM168" s="189"/>
      <c r="IN168" s="189"/>
      <c r="IO168" s="189"/>
      <c r="IP168" s="189"/>
      <c r="IQ168" s="189"/>
      <c r="IR168" s="189"/>
      <c r="IS168" s="189"/>
      <c r="IT168" s="189"/>
      <c r="IU168" s="189"/>
      <c r="IV168" s="189"/>
      <c r="IW168" s="189"/>
    </row>
    <row r="169" customFormat="false" ht="12.75" hidden="false" customHeight="false" outlineLevel="0" collapsed="false">
      <c r="A169" s="140"/>
      <c r="B169" s="175"/>
      <c r="C169" s="171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67"/>
      <c r="AH169" s="176"/>
      <c r="AI169" s="176"/>
      <c r="AJ169" s="176"/>
      <c r="AK169" s="176"/>
      <c r="AL169" s="176"/>
      <c r="AM169" s="176"/>
      <c r="AN169" s="176"/>
      <c r="AO169" s="176"/>
      <c r="AP169" s="176"/>
      <c r="AQ169" s="176"/>
      <c r="AR169" s="176"/>
      <c r="AS169" s="176"/>
      <c r="AT169" s="176"/>
      <c r="AU169" s="176"/>
      <c r="AV169" s="176"/>
      <c r="AW169" s="176"/>
      <c r="AX169" s="176"/>
      <c r="AY169" s="176"/>
      <c r="AZ169" s="176"/>
      <c r="BA169" s="176"/>
      <c r="BB169" s="176"/>
      <c r="BC169" s="190"/>
      <c r="BD169" s="175"/>
      <c r="BE169" s="195"/>
      <c r="BF169" s="195"/>
      <c r="BG169" s="195"/>
      <c r="BH169" s="195"/>
      <c r="BI169" s="195"/>
      <c r="BJ169" s="195"/>
      <c r="BK169" s="195"/>
      <c r="BL169" s="195"/>
      <c r="BM169" s="195"/>
      <c r="BN169" s="195"/>
      <c r="BO169" s="195"/>
      <c r="BP169" s="195"/>
      <c r="BQ169" s="195"/>
      <c r="BR169" s="195"/>
      <c r="BS169" s="195"/>
      <c r="BT169" s="195"/>
      <c r="BU169" s="195"/>
      <c r="BV169" s="195"/>
      <c r="BW169" s="195"/>
      <c r="BX169" s="195"/>
      <c r="BY169" s="195"/>
      <c r="BZ169" s="195"/>
      <c r="CA169" s="195"/>
      <c r="CB169" s="195"/>
      <c r="CC169" s="195"/>
      <c r="CD169" s="195"/>
      <c r="CE169" s="195"/>
      <c r="CF169" s="195"/>
      <c r="CG169" s="195"/>
      <c r="CH169" s="195"/>
      <c r="CI169" s="195"/>
      <c r="CJ169" s="195"/>
      <c r="CK169" s="195"/>
      <c r="CL169" s="195"/>
      <c r="CM169" s="195"/>
      <c r="CN169" s="195"/>
      <c r="CO169" s="195"/>
      <c r="CP169" s="195"/>
      <c r="CQ169" s="195"/>
      <c r="CR169" s="195"/>
      <c r="CS169" s="195"/>
      <c r="CT169" s="195"/>
      <c r="CU169" s="195"/>
      <c r="CV169" s="195"/>
      <c r="CW169" s="195"/>
      <c r="CX169" s="195"/>
      <c r="CY169" s="195"/>
      <c r="CZ169" s="195"/>
      <c r="DA169" s="195"/>
      <c r="DB169" s="195"/>
      <c r="DC169" s="195"/>
      <c r="DD169" s="195"/>
      <c r="DE169" s="195"/>
      <c r="DF169" s="195"/>
      <c r="DG169" s="195"/>
      <c r="DH169" s="195"/>
      <c r="DI169" s="195"/>
      <c r="DJ169" s="195"/>
      <c r="DK169" s="195"/>
      <c r="DL169" s="195"/>
      <c r="DM169" s="195"/>
      <c r="DN169" s="195"/>
      <c r="DO169" s="195"/>
      <c r="DP169" s="195"/>
      <c r="DQ169" s="195"/>
      <c r="DR169" s="195"/>
      <c r="DS169" s="195"/>
      <c r="DT169" s="195"/>
      <c r="DU169" s="195"/>
      <c r="DV169" s="195"/>
      <c r="DW169" s="195"/>
      <c r="DX169" s="195"/>
      <c r="DY169" s="195"/>
      <c r="DZ169" s="195"/>
      <c r="EA169" s="195"/>
      <c r="EB169" s="195"/>
      <c r="EC169" s="195"/>
      <c r="ED169" s="195"/>
      <c r="EE169" s="195"/>
      <c r="EF169" s="195"/>
      <c r="EG169" s="195"/>
      <c r="EH169" s="195"/>
      <c r="EI169" s="195"/>
      <c r="EJ169" s="195"/>
      <c r="EK169" s="195"/>
      <c r="EL169" s="195"/>
      <c r="EM169" s="195"/>
      <c r="EN169" s="195"/>
      <c r="EO169" s="195"/>
      <c r="EP169" s="195"/>
      <c r="EQ169" s="195"/>
      <c r="ER169" s="195"/>
      <c r="ES169" s="195"/>
      <c r="ET169" s="195"/>
      <c r="EU169" s="195"/>
      <c r="EV169" s="195"/>
      <c r="EW169" s="195"/>
      <c r="EX169" s="195"/>
      <c r="EY169" s="195"/>
      <c r="EZ169" s="195"/>
      <c r="FA169" s="195"/>
      <c r="FB169" s="195"/>
      <c r="FC169" s="195"/>
      <c r="FD169" s="195"/>
      <c r="FE169" s="195"/>
      <c r="FF169" s="195"/>
      <c r="FG169" s="195"/>
      <c r="FH169" s="195"/>
      <c r="FI169" s="195"/>
      <c r="FJ169" s="195"/>
      <c r="FK169" s="195"/>
      <c r="FL169" s="195"/>
      <c r="FM169" s="195"/>
      <c r="FN169" s="195"/>
      <c r="FO169" s="195"/>
      <c r="FP169" s="195"/>
      <c r="FQ169" s="195"/>
      <c r="FR169" s="195"/>
      <c r="FS169" s="195"/>
      <c r="FT169" s="195"/>
      <c r="FU169" s="195"/>
      <c r="FV169" s="195"/>
      <c r="FW169" s="195"/>
      <c r="FX169" s="195"/>
      <c r="FY169" s="195"/>
      <c r="FZ169" s="195"/>
      <c r="GA169" s="195"/>
      <c r="GB169" s="195"/>
      <c r="GC169" s="195"/>
      <c r="GD169" s="195"/>
      <c r="GE169" s="195"/>
      <c r="GF169" s="195"/>
      <c r="GG169" s="195"/>
      <c r="GH169" s="195"/>
      <c r="GI169" s="195"/>
      <c r="GJ169" s="195"/>
      <c r="GK169" s="195"/>
      <c r="GL169" s="195"/>
      <c r="GM169" s="195"/>
      <c r="GN169" s="195"/>
      <c r="GO169" s="195"/>
      <c r="GP169" s="195"/>
      <c r="GQ169" s="195"/>
      <c r="GR169" s="195"/>
      <c r="GS169" s="195"/>
      <c r="GT169" s="195"/>
      <c r="GU169" s="195"/>
      <c r="GV169" s="195"/>
      <c r="GW169" s="195"/>
      <c r="GX169" s="195"/>
      <c r="GY169" s="195"/>
      <c r="GZ169" s="195"/>
      <c r="HA169" s="195"/>
      <c r="HB169" s="195"/>
      <c r="HC169" s="195"/>
      <c r="HD169" s="195"/>
      <c r="HE169" s="195"/>
      <c r="HF169" s="195"/>
      <c r="HG169" s="195"/>
      <c r="HH169" s="195"/>
      <c r="HI169" s="195"/>
      <c r="HJ169" s="195"/>
      <c r="HK169" s="195"/>
      <c r="HL169" s="195"/>
      <c r="HM169" s="195"/>
      <c r="HN169" s="195"/>
      <c r="HO169" s="195"/>
      <c r="HP169" s="195"/>
      <c r="HQ169" s="195"/>
      <c r="HR169" s="195"/>
      <c r="HS169" s="195"/>
      <c r="HT169" s="195"/>
      <c r="HU169" s="195"/>
      <c r="HV169" s="195"/>
      <c r="HW169" s="195"/>
      <c r="HX169" s="195"/>
      <c r="HY169" s="195"/>
      <c r="HZ169" s="195"/>
      <c r="IA169" s="195"/>
      <c r="IB169" s="195"/>
      <c r="IC169" s="195"/>
      <c r="ID169" s="195"/>
      <c r="IE169" s="195"/>
      <c r="IF169" s="195"/>
      <c r="IG169" s="195"/>
      <c r="IH169" s="195"/>
      <c r="II169" s="195"/>
      <c r="IJ169" s="195"/>
      <c r="IK169" s="195"/>
      <c r="IL169" s="195"/>
      <c r="IM169" s="195"/>
      <c r="IN169" s="195"/>
      <c r="IO169" s="195"/>
      <c r="IP169" s="195"/>
      <c r="IQ169" s="195"/>
      <c r="IR169" s="195"/>
      <c r="IS169" s="195"/>
      <c r="IT169" s="195"/>
      <c r="IU169" s="195"/>
      <c r="IV169" s="195"/>
      <c r="IW169" s="195"/>
    </row>
    <row r="170" customFormat="false" ht="12.75" hidden="false" customHeight="false" outlineLevel="0" collapsed="false">
      <c r="A170" s="140"/>
      <c r="B170" s="177" t="s">
        <v>143</v>
      </c>
      <c r="C170" s="178" t="n">
        <v>2.3</v>
      </c>
      <c r="D170" s="179" t="n">
        <f aca="false">+D166*$C170</f>
        <v>0</v>
      </c>
      <c r="E170" s="179" t="n">
        <f aca="false">+E166*$C170</f>
        <v>0</v>
      </c>
      <c r="F170" s="179" t="n">
        <f aca="false">+F166*$C170</f>
        <v>0</v>
      </c>
      <c r="G170" s="179" t="n">
        <f aca="false">+G166*$C170</f>
        <v>0</v>
      </c>
      <c r="H170" s="179" t="n">
        <f aca="false">+H166*$C170</f>
        <v>0</v>
      </c>
      <c r="I170" s="179" t="n">
        <f aca="false">+I166*$C170</f>
        <v>0</v>
      </c>
      <c r="J170" s="179" t="n">
        <f aca="false">+J166*$C170</f>
        <v>0</v>
      </c>
      <c r="K170" s="179" t="n">
        <f aca="false">+K166*$C170</f>
        <v>0</v>
      </c>
      <c r="L170" s="179" t="n">
        <f aca="false">+L166*$C170</f>
        <v>0</v>
      </c>
      <c r="M170" s="179" t="n">
        <f aca="false">+M166*$C170</f>
        <v>0</v>
      </c>
      <c r="N170" s="179" t="n">
        <f aca="false">+N166*$C170</f>
        <v>2.3</v>
      </c>
      <c r="O170" s="179" t="n">
        <f aca="false">+O166*$C170</f>
        <v>2.3</v>
      </c>
      <c r="P170" s="179" t="n">
        <f aca="false">+P166*$C170</f>
        <v>2.3</v>
      </c>
      <c r="Q170" s="179" t="n">
        <f aca="false">+Q166*$C170</f>
        <v>2.3</v>
      </c>
      <c r="R170" s="179" t="n">
        <f aca="false">+R166*$C170</f>
        <v>2.3</v>
      </c>
      <c r="S170" s="179" t="n">
        <f aca="false">+S166*$C170</f>
        <v>2.3</v>
      </c>
      <c r="T170" s="179" t="n">
        <f aca="false">+T166*$C170</f>
        <v>2.3</v>
      </c>
      <c r="U170" s="179" t="n">
        <f aca="false">+U166*$C170</f>
        <v>2.3</v>
      </c>
      <c r="V170" s="179" t="n">
        <f aca="false">+V166*$C170</f>
        <v>2.3</v>
      </c>
      <c r="W170" s="179" t="n">
        <f aca="false">+W166*$C170</f>
        <v>2.3</v>
      </c>
      <c r="X170" s="179" t="n">
        <f aca="false">+X166*$C170</f>
        <v>2.3</v>
      </c>
      <c r="Y170" s="179" t="n">
        <f aca="false">+Y166*$C170</f>
        <v>2.3</v>
      </c>
      <c r="Z170" s="179" t="n">
        <f aca="false">+Z166*$C170</f>
        <v>2.3</v>
      </c>
      <c r="AA170" s="179" t="n">
        <f aca="false">+AA166*$C170</f>
        <v>2.3</v>
      </c>
      <c r="AB170" s="179" t="n">
        <f aca="false">+AB166*$C170</f>
        <v>2.3</v>
      </c>
      <c r="AC170" s="179" t="n">
        <f aca="false">+AC166*$C170</f>
        <v>2.3</v>
      </c>
      <c r="AD170" s="179" t="n">
        <f aca="false">+AD166*$C170</f>
        <v>2.3</v>
      </c>
      <c r="AE170" s="179" t="n">
        <f aca="false">+AE166*$C170</f>
        <v>2.3</v>
      </c>
      <c r="AF170" s="179" t="n">
        <f aca="false">+AF166*$C170</f>
        <v>2.3</v>
      </c>
      <c r="AG170" s="156" t="n">
        <f aca="false">+AG166*$C170</f>
        <v>2.3</v>
      </c>
      <c r="AH170" s="179" t="n">
        <f aca="false">+AH166*$C170</f>
        <v>2.3</v>
      </c>
      <c r="AI170" s="179" t="n">
        <f aca="false">+AI166*$C170</f>
        <v>2.3</v>
      </c>
      <c r="AJ170" s="179" t="n">
        <f aca="false">+AJ166*$C170</f>
        <v>2.3</v>
      </c>
      <c r="AK170" s="179" t="n">
        <f aca="false">+AK166*$C170</f>
        <v>2.3</v>
      </c>
      <c r="AL170" s="179" t="n">
        <f aca="false">+AL166*$C170</f>
        <v>2.3</v>
      </c>
      <c r="AM170" s="179" t="n">
        <f aca="false">+AM166*$C170</f>
        <v>2.3</v>
      </c>
      <c r="AN170" s="179" t="n">
        <f aca="false">+AN166*$C170</f>
        <v>2.3</v>
      </c>
      <c r="AO170" s="179" t="n">
        <f aca="false">+AO166*$C170</f>
        <v>2.3</v>
      </c>
      <c r="AP170" s="179" t="n">
        <f aca="false">+AP166*$C170</f>
        <v>2.3</v>
      </c>
      <c r="AQ170" s="179" t="n">
        <f aca="false">+AQ166*$C170</f>
        <v>2.3</v>
      </c>
      <c r="AR170" s="179" t="n">
        <f aca="false">+AR166*$C170</f>
        <v>2.3</v>
      </c>
      <c r="AS170" s="179" t="n">
        <f aca="false">+AS166*$C170</f>
        <v>2.3</v>
      </c>
      <c r="AT170" s="179" t="n">
        <f aca="false">+AT166*$C170</f>
        <v>2.3</v>
      </c>
      <c r="AU170" s="179" t="n">
        <f aca="false">+AU166*$C170</f>
        <v>2.3</v>
      </c>
      <c r="AV170" s="179" t="n">
        <f aca="false">+AV166*$C170</f>
        <v>2.3</v>
      </c>
      <c r="AW170" s="179" t="n">
        <f aca="false">+AW166*$C170</f>
        <v>2.3</v>
      </c>
      <c r="AX170" s="179" t="n">
        <f aca="false">+AX166*$C170</f>
        <v>2.3</v>
      </c>
      <c r="AY170" s="179" t="n">
        <f aca="false">+AY166*$C170</f>
        <v>2.3</v>
      </c>
      <c r="AZ170" s="179" t="n">
        <f aca="false">+AZ166*$C170</f>
        <v>2.3</v>
      </c>
      <c r="BA170" s="179" t="n">
        <f aca="false">+BA166*$C170</f>
        <v>2.3</v>
      </c>
      <c r="BB170" s="179" t="n">
        <f aca="false">+BB166*$C170</f>
        <v>2.3</v>
      </c>
      <c r="BC170" s="191"/>
      <c r="BD170" s="192"/>
      <c r="BE170" s="192"/>
      <c r="BF170" s="192"/>
      <c r="BG170" s="192"/>
      <c r="BH170" s="192"/>
      <c r="BI170" s="192"/>
      <c r="BJ170" s="192"/>
      <c r="BK170" s="192"/>
      <c r="BL170" s="192"/>
      <c r="BM170" s="192"/>
      <c r="BN170" s="192"/>
      <c r="BO170" s="192"/>
      <c r="BP170" s="192"/>
      <c r="BQ170" s="192"/>
      <c r="BR170" s="192"/>
      <c r="BS170" s="192"/>
      <c r="BT170" s="192"/>
      <c r="BU170" s="192"/>
      <c r="BV170" s="192"/>
      <c r="BW170" s="192"/>
      <c r="BX170" s="192"/>
      <c r="BY170" s="192"/>
      <c r="BZ170" s="192"/>
      <c r="CA170" s="192"/>
      <c r="CB170" s="192"/>
      <c r="CC170" s="192"/>
      <c r="CD170" s="192"/>
      <c r="CE170" s="192"/>
      <c r="CF170" s="192"/>
      <c r="CG170" s="192"/>
      <c r="CH170" s="192"/>
      <c r="CI170" s="192"/>
      <c r="CJ170" s="192"/>
      <c r="CK170" s="192"/>
      <c r="CL170" s="177"/>
      <c r="CM170" s="177"/>
      <c r="CN170" s="177"/>
      <c r="CO170" s="177"/>
      <c r="CP170" s="177"/>
      <c r="CQ170" s="177"/>
      <c r="CR170" s="177"/>
      <c r="CS170" s="177"/>
      <c r="CT170" s="177"/>
      <c r="CU170" s="177"/>
      <c r="CV170" s="177"/>
      <c r="CW170" s="177"/>
      <c r="CX170" s="177"/>
      <c r="CY170" s="177"/>
      <c r="CZ170" s="177"/>
      <c r="DA170" s="177"/>
      <c r="DB170" s="177"/>
      <c r="DC170" s="177"/>
      <c r="DD170" s="177"/>
      <c r="DE170" s="177"/>
      <c r="DF170" s="177"/>
      <c r="DG170" s="177"/>
      <c r="DH170" s="177"/>
      <c r="DI170" s="177"/>
      <c r="DJ170" s="177"/>
      <c r="DK170" s="177"/>
      <c r="DL170" s="177"/>
      <c r="DM170" s="177"/>
      <c r="DN170" s="177"/>
      <c r="DO170" s="177"/>
      <c r="DP170" s="177"/>
      <c r="DQ170" s="177"/>
      <c r="DR170" s="177"/>
      <c r="DS170" s="177"/>
      <c r="DT170" s="177"/>
      <c r="DU170" s="177"/>
      <c r="DV170" s="177"/>
      <c r="DW170" s="177"/>
      <c r="DX170" s="177"/>
      <c r="DY170" s="177"/>
      <c r="DZ170" s="177"/>
      <c r="EA170" s="177"/>
      <c r="EB170" s="177"/>
      <c r="EC170" s="177"/>
      <c r="ED170" s="177"/>
      <c r="EE170" s="177"/>
      <c r="EF170" s="177"/>
      <c r="EG170" s="177"/>
      <c r="EH170" s="177"/>
      <c r="EI170" s="177"/>
      <c r="EJ170" s="177"/>
      <c r="EK170" s="177"/>
      <c r="EL170" s="177"/>
      <c r="EM170" s="177"/>
      <c r="EN170" s="177"/>
      <c r="EO170" s="177"/>
      <c r="EP170" s="177"/>
      <c r="EQ170" s="177"/>
      <c r="ER170" s="177"/>
      <c r="ES170" s="177"/>
      <c r="ET170" s="177"/>
      <c r="EU170" s="177"/>
      <c r="EV170" s="177"/>
      <c r="EW170" s="177"/>
      <c r="EX170" s="177"/>
      <c r="EY170" s="177"/>
      <c r="EZ170" s="177"/>
      <c r="FA170" s="177"/>
      <c r="FB170" s="177"/>
      <c r="FC170" s="177"/>
      <c r="FD170" s="177"/>
      <c r="FE170" s="177"/>
      <c r="FF170" s="177"/>
      <c r="FG170" s="177"/>
      <c r="FH170" s="177"/>
      <c r="FI170" s="177"/>
      <c r="FJ170" s="177"/>
      <c r="FK170" s="177"/>
      <c r="FL170" s="177"/>
      <c r="FM170" s="177"/>
      <c r="FN170" s="177"/>
      <c r="FO170" s="177"/>
      <c r="FP170" s="177"/>
      <c r="FQ170" s="177"/>
      <c r="FR170" s="177"/>
      <c r="FS170" s="177"/>
      <c r="FT170" s="177"/>
      <c r="FU170" s="177"/>
      <c r="FV170" s="177"/>
      <c r="FW170" s="177"/>
      <c r="FX170" s="177"/>
      <c r="FY170" s="177"/>
      <c r="FZ170" s="177"/>
      <c r="GA170" s="177"/>
      <c r="GB170" s="177"/>
      <c r="GC170" s="177"/>
      <c r="GD170" s="177"/>
      <c r="GE170" s="177"/>
      <c r="GF170" s="177"/>
      <c r="GG170" s="177"/>
      <c r="GH170" s="177"/>
      <c r="GI170" s="177"/>
      <c r="GJ170" s="177"/>
      <c r="GK170" s="177"/>
      <c r="GL170" s="177"/>
      <c r="GM170" s="177"/>
      <c r="GN170" s="177"/>
      <c r="GO170" s="177"/>
      <c r="GP170" s="177"/>
      <c r="GQ170" s="177"/>
      <c r="GR170" s="177"/>
      <c r="GS170" s="177"/>
      <c r="GT170" s="177"/>
      <c r="GU170" s="177"/>
      <c r="GV170" s="177"/>
      <c r="GW170" s="177"/>
      <c r="GX170" s="177"/>
      <c r="GY170" s="177"/>
      <c r="GZ170" s="177"/>
      <c r="HA170" s="177"/>
      <c r="HB170" s="177"/>
      <c r="HC170" s="177"/>
      <c r="HD170" s="177"/>
      <c r="HE170" s="177"/>
      <c r="HF170" s="177"/>
      <c r="HG170" s="177"/>
      <c r="HH170" s="177"/>
      <c r="HI170" s="177"/>
      <c r="HJ170" s="177"/>
      <c r="HK170" s="177"/>
      <c r="HL170" s="177"/>
      <c r="HM170" s="177"/>
      <c r="HN170" s="177"/>
      <c r="HO170" s="177"/>
      <c r="HP170" s="177"/>
      <c r="HQ170" s="177"/>
      <c r="HR170" s="177"/>
      <c r="HS170" s="177"/>
      <c r="HT170" s="177"/>
      <c r="HU170" s="177"/>
      <c r="HV170" s="177"/>
      <c r="HW170" s="177"/>
      <c r="HX170" s="177"/>
      <c r="HY170" s="177"/>
      <c r="HZ170" s="177"/>
      <c r="IA170" s="177"/>
      <c r="IB170" s="177"/>
      <c r="IC170" s="177"/>
      <c r="ID170" s="177"/>
      <c r="IE170" s="177"/>
      <c r="IF170" s="177"/>
      <c r="IG170" s="177"/>
      <c r="IH170" s="177"/>
      <c r="II170" s="177"/>
      <c r="IJ170" s="177"/>
      <c r="IK170" s="177"/>
      <c r="IL170" s="177"/>
      <c r="IM170" s="177"/>
      <c r="IN170" s="177"/>
      <c r="IO170" s="177"/>
      <c r="IP170" s="177"/>
      <c r="IQ170" s="177"/>
      <c r="IR170" s="177"/>
      <c r="IS170" s="177"/>
      <c r="IT170" s="177"/>
      <c r="IU170" s="177"/>
      <c r="IV170" s="177"/>
      <c r="IW170" s="177"/>
    </row>
    <row r="171" customFormat="false" ht="13.5" hidden="false" customHeight="false" outlineLevel="0" collapsed="false">
      <c r="A171" s="140"/>
      <c r="B171" s="180" t="s">
        <v>144</v>
      </c>
      <c r="C171" s="181" t="str">
        <f aca="false">+'Detail by Turbine'!B27</f>
        <v>Available</v>
      </c>
      <c r="D171" s="182" t="n">
        <f aca="false">+D168*$C170</f>
        <v>0</v>
      </c>
      <c r="E171" s="182" t="n">
        <f aca="false">+E168*$C170</f>
        <v>0</v>
      </c>
      <c r="F171" s="182" t="n">
        <f aca="false">+F168*$C170</f>
        <v>0</v>
      </c>
      <c r="G171" s="182" t="n">
        <f aca="false">+G168*$C170</f>
        <v>0</v>
      </c>
      <c r="H171" s="182" t="n">
        <f aca="false">+H168*$C170</f>
        <v>0</v>
      </c>
      <c r="I171" s="182" t="n">
        <f aca="false">+I168*$C170</f>
        <v>0</v>
      </c>
      <c r="J171" s="182" t="n">
        <f aca="false">+J168*$C170</f>
        <v>0</v>
      </c>
      <c r="K171" s="182" t="n">
        <f aca="false">+K168*$C170</f>
        <v>0</v>
      </c>
      <c r="L171" s="182" t="n">
        <f aca="false">+L168*$C170</f>
        <v>0</v>
      </c>
      <c r="M171" s="182" t="n">
        <f aca="false">+M168*$C170</f>
        <v>0</v>
      </c>
      <c r="N171" s="182" t="n">
        <f aca="false">+N168*$C170</f>
        <v>0</v>
      </c>
      <c r="O171" s="182" t="n">
        <f aca="false">+O168*$C170</f>
        <v>0</v>
      </c>
      <c r="P171" s="182" t="n">
        <f aca="false">+P168*$C170</f>
        <v>0</v>
      </c>
      <c r="Q171" s="182" t="n">
        <f aca="false">+Q168*$C170</f>
        <v>0</v>
      </c>
      <c r="R171" s="182" t="n">
        <f aca="false">+R168*$C170</f>
        <v>0</v>
      </c>
      <c r="S171" s="182" t="n">
        <f aca="false">+S168*$C170</f>
        <v>0</v>
      </c>
      <c r="T171" s="182" t="n">
        <f aca="false">+T168*$C170</f>
        <v>0</v>
      </c>
      <c r="U171" s="182" t="n">
        <f aca="false">+U168*$C170</f>
        <v>0</v>
      </c>
      <c r="V171" s="182" t="n">
        <f aca="false">+V168*$C170</f>
        <v>0</v>
      </c>
      <c r="W171" s="182" t="n">
        <f aca="false">+W168*$C170</f>
        <v>0</v>
      </c>
      <c r="X171" s="182" t="n">
        <f aca="false">+X168*$C170</f>
        <v>0</v>
      </c>
      <c r="Y171" s="182" t="n">
        <f aca="false">+Y168*$C170</f>
        <v>0</v>
      </c>
      <c r="Z171" s="182" t="n">
        <f aca="false">+Z168*$C170</f>
        <v>0</v>
      </c>
      <c r="AA171" s="182" t="n">
        <f aca="false">+AA168*$C170</f>
        <v>0</v>
      </c>
      <c r="AB171" s="182" t="n">
        <f aca="false">+AB168*$C170</f>
        <v>0</v>
      </c>
      <c r="AC171" s="182" t="n">
        <f aca="false">+AC168*$C170</f>
        <v>0</v>
      </c>
      <c r="AD171" s="182" t="n">
        <f aca="false">+AD168*$C170</f>
        <v>0</v>
      </c>
      <c r="AE171" s="182" t="n">
        <f aca="false">+AE168*$C170</f>
        <v>0</v>
      </c>
      <c r="AF171" s="182" t="n">
        <f aca="false">+AF168*$C170</f>
        <v>0</v>
      </c>
      <c r="AG171" s="162" t="n">
        <f aca="false">+AG168*$C170</f>
        <v>0</v>
      </c>
      <c r="AH171" s="182" t="n">
        <f aca="false">+AH168*$C170</f>
        <v>0</v>
      </c>
      <c r="AI171" s="182" t="n">
        <f aca="false">+AI168*$C170</f>
        <v>0</v>
      </c>
      <c r="AJ171" s="182" t="n">
        <f aca="false">+AJ168*$C170</f>
        <v>0</v>
      </c>
      <c r="AK171" s="182" t="n">
        <f aca="false">+AK168*$C170</f>
        <v>0</v>
      </c>
      <c r="AL171" s="182" t="n">
        <f aca="false">+AL168*$C170</f>
        <v>0</v>
      </c>
      <c r="AM171" s="182" t="n">
        <f aca="false">+AM168*$C170</f>
        <v>0</v>
      </c>
      <c r="AN171" s="182" t="n">
        <f aca="false">+AN168*$C170</f>
        <v>0</v>
      </c>
      <c r="AO171" s="182" t="n">
        <f aca="false">+AO168*$C170</f>
        <v>0</v>
      </c>
      <c r="AP171" s="182" t="n">
        <f aca="false">+AP168*$C170</f>
        <v>0</v>
      </c>
      <c r="AQ171" s="182" t="n">
        <f aca="false">+AQ168*$C170</f>
        <v>0</v>
      </c>
      <c r="AR171" s="182" t="n">
        <f aca="false">+AR168*$C170</f>
        <v>0</v>
      </c>
      <c r="AS171" s="182" t="n">
        <f aca="false">+AS168*$C170</f>
        <v>0</v>
      </c>
      <c r="AT171" s="182" t="n">
        <f aca="false">+AT168*$C170</f>
        <v>0</v>
      </c>
      <c r="AU171" s="182" t="n">
        <f aca="false">+AU168*$C170</f>
        <v>0</v>
      </c>
      <c r="AV171" s="182" t="n">
        <f aca="false">+AV168*$C170</f>
        <v>0</v>
      </c>
      <c r="AW171" s="182" t="n">
        <f aca="false">+AW168*$C170</f>
        <v>0</v>
      </c>
      <c r="AX171" s="182" t="n">
        <f aca="false">+AX168*$C170</f>
        <v>0</v>
      </c>
      <c r="AY171" s="182" t="n">
        <f aca="false">+AY168*$C170</f>
        <v>0</v>
      </c>
      <c r="AZ171" s="182" t="n">
        <f aca="false">+AZ168*$C170</f>
        <v>0</v>
      </c>
      <c r="BA171" s="182" t="n">
        <f aca="false">+BA168*$C170</f>
        <v>0</v>
      </c>
      <c r="BB171" s="182" t="n">
        <f aca="false">+BB168*$C170</f>
        <v>0</v>
      </c>
      <c r="BC171" s="193"/>
      <c r="BD171" s="194"/>
      <c r="BE171" s="194"/>
      <c r="BF171" s="194"/>
      <c r="BG171" s="194"/>
      <c r="BH171" s="194"/>
      <c r="BI171" s="194"/>
      <c r="BJ171" s="194"/>
      <c r="BK171" s="194"/>
      <c r="BL171" s="194"/>
      <c r="BM171" s="194"/>
      <c r="BN171" s="194"/>
      <c r="BO171" s="194"/>
      <c r="BP171" s="194"/>
      <c r="BQ171" s="194"/>
      <c r="BR171" s="194"/>
      <c r="BS171" s="194"/>
      <c r="BT171" s="194"/>
      <c r="BU171" s="194"/>
      <c r="BV171" s="194"/>
      <c r="BW171" s="194"/>
      <c r="BX171" s="194"/>
      <c r="BY171" s="194"/>
      <c r="BZ171" s="194"/>
      <c r="CA171" s="194"/>
      <c r="CB171" s="194"/>
      <c r="CC171" s="194"/>
      <c r="CD171" s="194"/>
      <c r="CE171" s="194"/>
      <c r="CF171" s="194"/>
      <c r="CG171" s="194"/>
      <c r="CH171" s="194"/>
      <c r="CI171" s="194"/>
      <c r="CJ171" s="194"/>
      <c r="CK171" s="194"/>
      <c r="CL171" s="180"/>
      <c r="CM171" s="180"/>
      <c r="CN171" s="180"/>
      <c r="CO171" s="180"/>
      <c r="CP171" s="180"/>
      <c r="CQ171" s="180"/>
      <c r="CR171" s="180"/>
      <c r="CS171" s="180"/>
      <c r="CT171" s="180"/>
      <c r="CU171" s="180"/>
      <c r="CV171" s="180"/>
      <c r="CW171" s="180"/>
      <c r="CX171" s="180"/>
      <c r="CY171" s="180"/>
      <c r="CZ171" s="180"/>
      <c r="DA171" s="180"/>
      <c r="DB171" s="180"/>
      <c r="DC171" s="180"/>
      <c r="DD171" s="180"/>
      <c r="DE171" s="180"/>
      <c r="DF171" s="180"/>
      <c r="DG171" s="180"/>
      <c r="DH171" s="180"/>
      <c r="DI171" s="180"/>
      <c r="DJ171" s="180"/>
      <c r="DK171" s="180"/>
      <c r="DL171" s="180"/>
      <c r="DM171" s="180"/>
      <c r="DN171" s="180"/>
      <c r="DO171" s="180"/>
      <c r="DP171" s="180"/>
      <c r="DQ171" s="180"/>
      <c r="DR171" s="180"/>
      <c r="DS171" s="180"/>
      <c r="DT171" s="180"/>
      <c r="DU171" s="180"/>
      <c r="DV171" s="180"/>
      <c r="DW171" s="180"/>
      <c r="DX171" s="180"/>
      <c r="DY171" s="180"/>
      <c r="DZ171" s="180"/>
      <c r="EA171" s="180"/>
      <c r="EB171" s="180"/>
      <c r="EC171" s="180"/>
      <c r="ED171" s="180"/>
      <c r="EE171" s="180"/>
      <c r="EF171" s="180"/>
      <c r="EG171" s="180"/>
      <c r="EH171" s="180"/>
      <c r="EI171" s="180"/>
      <c r="EJ171" s="180"/>
      <c r="EK171" s="180"/>
      <c r="EL171" s="180"/>
      <c r="EM171" s="180"/>
      <c r="EN171" s="180"/>
      <c r="EO171" s="180"/>
      <c r="EP171" s="180"/>
      <c r="EQ171" s="180"/>
      <c r="ER171" s="180"/>
      <c r="ES171" s="180"/>
      <c r="ET171" s="180"/>
      <c r="EU171" s="180"/>
      <c r="EV171" s="180"/>
      <c r="EW171" s="180"/>
      <c r="EX171" s="180"/>
      <c r="EY171" s="180"/>
      <c r="EZ171" s="180"/>
      <c r="FA171" s="180"/>
      <c r="FB171" s="180"/>
      <c r="FC171" s="180"/>
      <c r="FD171" s="180"/>
      <c r="FE171" s="180"/>
      <c r="FF171" s="180"/>
      <c r="FG171" s="180"/>
      <c r="FH171" s="180"/>
      <c r="FI171" s="180"/>
      <c r="FJ171" s="180"/>
      <c r="FK171" s="180"/>
      <c r="FL171" s="180"/>
      <c r="FM171" s="180"/>
      <c r="FN171" s="180"/>
      <c r="FO171" s="180"/>
      <c r="FP171" s="180"/>
      <c r="FQ171" s="180"/>
      <c r="FR171" s="180"/>
      <c r="FS171" s="180"/>
      <c r="FT171" s="180"/>
      <c r="FU171" s="180"/>
      <c r="FV171" s="180"/>
      <c r="FW171" s="180"/>
      <c r="FX171" s="180"/>
      <c r="FY171" s="180"/>
      <c r="FZ171" s="180"/>
      <c r="GA171" s="180"/>
      <c r="GB171" s="180"/>
      <c r="GC171" s="180"/>
      <c r="GD171" s="180"/>
      <c r="GE171" s="180"/>
      <c r="GF171" s="180"/>
      <c r="GG171" s="180"/>
      <c r="GH171" s="180"/>
      <c r="GI171" s="180"/>
      <c r="GJ171" s="180"/>
      <c r="GK171" s="180"/>
      <c r="GL171" s="180"/>
      <c r="GM171" s="180"/>
      <c r="GN171" s="180"/>
      <c r="GO171" s="180"/>
      <c r="GP171" s="180"/>
      <c r="GQ171" s="180"/>
      <c r="GR171" s="180"/>
      <c r="GS171" s="180"/>
      <c r="GT171" s="180"/>
      <c r="GU171" s="180"/>
      <c r="GV171" s="180"/>
      <c r="GW171" s="180"/>
      <c r="GX171" s="180"/>
      <c r="GY171" s="180"/>
      <c r="GZ171" s="180"/>
      <c r="HA171" s="180"/>
      <c r="HB171" s="180"/>
      <c r="HC171" s="180"/>
      <c r="HD171" s="180"/>
      <c r="HE171" s="180"/>
      <c r="HF171" s="180"/>
      <c r="HG171" s="180"/>
      <c r="HH171" s="180"/>
      <c r="HI171" s="180"/>
      <c r="HJ171" s="180"/>
      <c r="HK171" s="180"/>
      <c r="HL171" s="180"/>
      <c r="HM171" s="180"/>
      <c r="HN171" s="180"/>
      <c r="HO171" s="180"/>
      <c r="HP171" s="180"/>
      <c r="HQ171" s="180"/>
      <c r="HR171" s="180"/>
      <c r="HS171" s="180"/>
      <c r="HT171" s="180"/>
      <c r="HU171" s="180"/>
      <c r="HV171" s="180"/>
      <c r="HW171" s="180"/>
      <c r="HX171" s="180"/>
      <c r="HY171" s="180"/>
      <c r="HZ171" s="180"/>
      <c r="IA171" s="180"/>
      <c r="IB171" s="180"/>
      <c r="IC171" s="180"/>
      <c r="ID171" s="180"/>
      <c r="IE171" s="180"/>
      <c r="IF171" s="180"/>
      <c r="IG171" s="180"/>
      <c r="IH171" s="180"/>
      <c r="II171" s="180"/>
      <c r="IJ171" s="180"/>
      <c r="IK171" s="180"/>
      <c r="IL171" s="180"/>
      <c r="IM171" s="180"/>
      <c r="IN171" s="180"/>
      <c r="IO171" s="180"/>
      <c r="IP171" s="180"/>
      <c r="IQ171" s="180"/>
      <c r="IR171" s="180"/>
      <c r="IS171" s="180"/>
      <c r="IT171" s="180"/>
      <c r="IU171" s="180"/>
      <c r="IV171" s="180"/>
      <c r="IW171" s="180"/>
    </row>
    <row r="172" customFormat="false" ht="12.75" hidden="false" customHeight="false" outlineLevel="0" collapsed="false">
      <c r="D172" s="196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7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</row>
    <row r="173" customFormat="false" ht="12.75" hidden="false" customHeight="false" outlineLevel="0" collapsed="false">
      <c r="A173" s="134"/>
      <c r="B173" s="135" t="s">
        <v>145</v>
      </c>
      <c r="C173" s="198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200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199"/>
      <c r="AT173" s="199"/>
      <c r="AU173" s="199"/>
      <c r="AV173" s="199"/>
      <c r="AW173" s="199"/>
      <c r="AX173" s="199"/>
      <c r="AY173" s="199"/>
      <c r="AZ173" s="199"/>
      <c r="BA173" s="199"/>
      <c r="BB173" s="199"/>
      <c r="BC173" s="134"/>
      <c r="BD173" s="134"/>
      <c r="BE173" s="134"/>
      <c r="BF173" s="134"/>
      <c r="BG173" s="134"/>
      <c r="BH173" s="134"/>
      <c r="BI173" s="134"/>
      <c r="BJ173" s="134"/>
      <c r="BK173" s="134"/>
      <c r="BL173" s="134"/>
      <c r="BM173" s="134"/>
      <c r="BN173" s="134"/>
      <c r="BO173" s="134"/>
      <c r="BP173" s="134"/>
      <c r="BQ173" s="134"/>
      <c r="BR173" s="134"/>
      <c r="BS173" s="134"/>
      <c r="BT173" s="134"/>
      <c r="BU173" s="134"/>
      <c r="BV173" s="134"/>
      <c r="BW173" s="134"/>
      <c r="BX173" s="134"/>
      <c r="BY173" s="134"/>
      <c r="BZ173" s="134"/>
      <c r="CA173" s="134"/>
      <c r="CB173" s="134"/>
      <c r="CC173" s="134"/>
      <c r="CD173" s="134"/>
      <c r="CE173" s="134"/>
      <c r="CF173" s="134"/>
      <c r="CG173" s="134"/>
      <c r="CH173" s="134"/>
      <c r="CI173" s="134"/>
      <c r="CJ173" s="134"/>
      <c r="CK173" s="134"/>
      <c r="CL173" s="134"/>
      <c r="CM173" s="134"/>
      <c r="CN173" s="134"/>
      <c r="CO173" s="134"/>
      <c r="CP173" s="134"/>
      <c r="CQ173" s="134"/>
      <c r="CR173" s="134"/>
      <c r="CS173" s="134"/>
      <c r="CT173" s="134"/>
      <c r="CU173" s="134"/>
      <c r="CV173" s="134"/>
      <c r="CW173" s="134"/>
      <c r="CX173" s="134"/>
      <c r="CY173" s="134"/>
      <c r="CZ173" s="134"/>
      <c r="DA173" s="134"/>
      <c r="DB173" s="134"/>
      <c r="DC173" s="134"/>
      <c r="DD173" s="134"/>
      <c r="DE173" s="134"/>
      <c r="DF173" s="134"/>
      <c r="DG173" s="134"/>
      <c r="DH173" s="134"/>
      <c r="DI173" s="134"/>
      <c r="DJ173" s="134"/>
      <c r="DK173" s="134"/>
      <c r="DL173" s="134"/>
      <c r="DM173" s="134"/>
      <c r="DN173" s="134"/>
      <c r="DO173" s="134"/>
      <c r="DP173" s="134"/>
      <c r="DQ173" s="134"/>
      <c r="DR173" s="134"/>
      <c r="DS173" s="134"/>
      <c r="DT173" s="134"/>
      <c r="DU173" s="134"/>
      <c r="DV173" s="134"/>
      <c r="DW173" s="134"/>
      <c r="DX173" s="134"/>
      <c r="DY173" s="134"/>
      <c r="DZ173" s="134"/>
      <c r="EA173" s="134"/>
      <c r="EB173" s="134"/>
      <c r="EC173" s="134"/>
      <c r="ED173" s="134"/>
      <c r="EE173" s="134"/>
      <c r="EF173" s="134"/>
      <c r="EG173" s="134"/>
      <c r="EH173" s="134"/>
      <c r="EI173" s="134"/>
      <c r="EJ173" s="134"/>
      <c r="EK173" s="134"/>
      <c r="EL173" s="134"/>
      <c r="EM173" s="134"/>
      <c r="EN173" s="134"/>
      <c r="EO173" s="134"/>
      <c r="EP173" s="134"/>
      <c r="EQ173" s="134"/>
      <c r="ER173" s="134"/>
      <c r="ES173" s="134"/>
      <c r="ET173" s="134"/>
      <c r="EU173" s="134"/>
      <c r="EV173" s="134"/>
      <c r="EW173" s="134"/>
      <c r="EX173" s="134"/>
      <c r="EY173" s="134"/>
      <c r="EZ173" s="134"/>
      <c r="FA173" s="134"/>
      <c r="FB173" s="134"/>
      <c r="FC173" s="134"/>
      <c r="FD173" s="134"/>
      <c r="FE173" s="134"/>
      <c r="FF173" s="134"/>
      <c r="FG173" s="134"/>
      <c r="FH173" s="134"/>
      <c r="FI173" s="134"/>
      <c r="FJ173" s="134"/>
      <c r="FK173" s="134"/>
      <c r="FL173" s="134"/>
      <c r="FM173" s="134"/>
      <c r="FN173" s="134"/>
      <c r="FO173" s="134"/>
      <c r="FP173" s="134"/>
      <c r="FQ173" s="134"/>
      <c r="FR173" s="134"/>
      <c r="FS173" s="134"/>
      <c r="FT173" s="134"/>
      <c r="FU173" s="134"/>
      <c r="FV173" s="134"/>
      <c r="FW173" s="134"/>
      <c r="FX173" s="134"/>
      <c r="FY173" s="134"/>
      <c r="FZ173" s="134"/>
      <c r="GA173" s="134"/>
      <c r="GB173" s="134"/>
      <c r="GC173" s="134"/>
      <c r="GD173" s="134"/>
      <c r="GE173" s="134"/>
      <c r="GF173" s="134"/>
      <c r="GG173" s="134"/>
      <c r="GH173" s="134"/>
      <c r="GI173" s="134"/>
      <c r="GJ173" s="134"/>
      <c r="GK173" s="134"/>
      <c r="GL173" s="134"/>
      <c r="GM173" s="134"/>
      <c r="GN173" s="134"/>
      <c r="GO173" s="134"/>
      <c r="GP173" s="134"/>
      <c r="GQ173" s="134"/>
      <c r="GR173" s="134"/>
      <c r="GS173" s="134"/>
      <c r="GT173" s="134"/>
      <c r="GU173" s="134"/>
      <c r="GV173" s="134"/>
      <c r="GW173" s="134"/>
      <c r="GX173" s="134"/>
      <c r="GY173" s="134"/>
      <c r="GZ173" s="134"/>
      <c r="HA173" s="134"/>
      <c r="HB173" s="134"/>
      <c r="HC173" s="134"/>
      <c r="HD173" s="134"/>
      <c r="HE173" s="134"/>
      <c r="HF173" s="134"/>
      <c r="HG173" s="134"/>
      <c r="HH173" s="134"/>
      <c r="HI173" s="134"/>
      <c r="HJ173" s="134"/>
      <c r="HK173" s="134"/>
      <c r="HL173" s="134"/>
      <c r="HM173" s="134"/>
      <c r="HN173" s="134"/>
      <c r="HO173" s="134"/>
      <c r="HP173" s="134"/>
      <c r="HQ173" s="134"/>
      <c r="HR173" s="134"/>
      <c r="HS173" s="134"/>
      <c r="HT173" s="134"/>
      <c r="HU173" s="134"/>
      <c r="HV173" s="134"/>
      <c r="HW173" s="134"/>
      <c r="HX173" s="134"/>
      <c r="HY173" s="134"/>
      <c r="HZ173" s="134"/>
      <c r="IA173" s="134"/>
      <c r="IB173" s="134"/>
      <c r="IC173" s="134"/>
      <c r="ID173" s="134"/>
      <c r="IE173" s="134"/>
      <c r="IF173" s="134"/>
      <c r="IG173" s="134"/>
      <c r="IH173" s="134"/>
      <c r="II173" s="134"/>
      <c r="IJ173" s="134"/>
      <c r="IK173" s="134"/>
      <c r="IL173" s="134"/>
      <c r="IM173" s="134"/>
      <c r="IN173" s="134"/>
      <c r="IO173" s="134"/>
      <c r="IP173" s="134"/>
      <c r="IQ173" s="134"/>
      <c r="IR173" s="134"/>
      <c r="IS173" s="134"/>
      <c r="IT173" s="134"/>
      <c r="IU173" s="134"/>
      <c r="IV173" s="134"/>
      <c r="IW173" s="134"/>
    </row>
    <row r="174" customFormat="false" ht="12.75" hidden="false" customHeight="false" outlineLevel="0" collapsed="false">
      <c r="A174" s="201"/>
      <c r="B174" s="201" t="s">
        <v>146</v>
      </c>
      <c r="C174" s="202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0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203"/>
      <c r="AV174" s="203"/>
      <c r="AW174" s="203"/>
      <c r="AX174" s="203"/>
      <c r="AY174" s="203"/>
      <c r="AZ174" s="203"/>
      <c r="BA174" s="203"/>
      <c r="BB174" s="203"/>
      <c r="BC174" s="201"/>
      <c r="BD174" s="201"/>
      <c r="BE174" s="201"/>
      <c r="BF174" s="201"/>
      <c r="BG174" s="201"/>
      <c r="BH174" s="201"/>
      <c r="BI174" s="201"/>
      <c r="BJ174" s="201"/>
      <c r="BK174" s="201"/>
      <c r="BL174" s="201"/>
      <c r="BM174" s="201"/>
      <c r="BN174" s="201"/>
      <c r="BO174" s="201"/>
      <c r="BP174" s="201"/>
      <c r="BQ174" s="201"/>
      <c r="BR174" s="201"/>
      <c r="BS174" s="201"/>
      <c r="BT174" s="201"/>
      <c r="BU174" s="201"/>
      <c r="BV174" s="201"/>
      <c r="BW174" s="201"/>
      <c r="BX174" s="201"/>
      <c r="BY174" s="201"/>
      <c r="BZ174" s="201"/>
      <c r="CA174" s="201"/>
      <c r="CB174" s="201"/>
      <c r="CC174" s="201"/>
      <c r="CD174" s="201"/>
      <c r="CE174" s="201"/>
      <c r="CF174" s="201"/>
      <c r="CG174" s="201"/>
      <c r="CH174" s="201"/>
      <c r="CI174" s="201"/>
      <c r="CJ174" s="201"/>
      <c r="CK174" s="201"/>
      <c r="CL174" s="201"/>
      <c r="CM174" s="201"/>
      <c r="CN174" s="201"/>
      <c r="CO174" s="201"/>
      <c r="CP174" s="201"/>
      <c r="CQ174" s="201"/>
      <c r="CR174" s="201"/>
      <c r="CS174" s="201"/>
      <c r="CT174" s="201"/>
      <c r="CU174" s="201"/>
      <c r="CV174" s="201"/>
      <c r="CW174" s="201"/>
      <c r="CX174" s="201"/>
      <c r="CY174" s="201"/>
      <c r="CZ174" s="201"/>
      <c r="DA174" s="201"/>
      <c r="DB174" s="201"/>
      <c r="DC174" s="201"/>
      <c r="DD174" s="201"/>
      <c r="DE174" s="201"/>
      <c r="DF174" s="201"/>
      <c r="DG174" s="201"/>
      <c r="DH174" s="201"/>
      <c r="DI174" s="201"/>
      <c r="DJ174" s="201"/>
      <c r="DK174" s="201"/>
      <c r="DL174" s="201"/>
      <c r="DM174" s="201"/>
      <c r="DN174" s="201"/>
      <c r="DO174" s="201"/>
      <c r="DP174" s="201"/>
      <c r="DQ174" s="201"/>
      <c r="DR174" s="201"/>
      <c r="DS174" s="201"/>
      <c r="DT174" s="201"/>
      <c r="DU174" s="201"/>
      <c r="DV174" s="201"/>
      <c r="DW174" s="201"/>
      <c r="DX174" s="201"/>
      <c r="DY174" s="201"/>
      <c r="DZ174" s="201"/>
      <c r="EA174" s="201"/>
      <c r="EB174" s="201"/>
      <c r="EC174" s="201"/>
      <c r="ED174" s="201"/>
      <c r="EE174" s="201"/>
      <c r="EF174" s="201"/>
      <c r="EG174" s="201"/>
      <c r="EH174" s="201"/>
      <c r="EI174" s="201"/>
      <c r="EJ174" s="201"/>
      <c r="EK174" s="201"/>
      <c r="EL174" s="201"/>
      <c r="EM174" s="201"/>
      <c r="EN174" s="201"/>
      <c r="EO174" s="201"/>
      <c r="EP174" s="201"/>
      <c r="EQ174" s="201"/>
      <c r="ER174" s="201"/>
      <c r="ES174" s="201"/>
      <c r="ET174" s="201"/>
      <c r="EU174" s="201"/>
      <c r="EV174" s="201"/>
      <c r="EW174" s="201"/>
      <c r="EX174" s="201"/>
      <c r="EY174" s="201"/>
      <c r="EZ174" s="201"/>
      <c r="FA174" s="201"/>
      <c r="FB174" s="201"/>
      <c r="FC174" s="201"/>
      <c r="FD174" s="201"/>
      <c r="FE174" s="201"/>
      <c r="FF174" s="201"/>
      <c r="FG174" s="201"/>
      <c r="FH174" s="201"/>
      <c r="FI174" s="201"/>
      <c r="FJ174" s="201"/>
      <c r="FK174" s="201"/>
      <c r="FL174" s="201"/>
      <c r="FM174" s="201"/>
      <c r="FN174" s="201"/>
      <c r="FO174" s="201"/>
      <c r="FP174" s="201"/>
      <c r="FQ174" s="201"/>
      <c r="FR174" s="201"/>
      <c r="FS174" s="201"/>
      <c r="FT174" s="201"/>
      <c r="FU174" s="201"/>
      <c r="FV174" s="201"/>
      <c r="FW174" s="201"/>
      <c r="FX174" s="201"/>
      <c r="FY174" s="201"/>
      <c r="FZ174" s="201"/>
      <c r="GA174" s="201"/>
      <c r="GB174" s="201"/>
      <c r="GC174" s="201"/>
      <c r="GD174" s="201"/>
      <c r="GE174" s="201"/>
      <c r="GF174" s="201"/>
      <c r="GG174" s="201"/>
      <c r="GH174" s="201"/>
      <c r="GI174" s="201"/>
      <c r="GJ174" s="201"/>
      <c r="GK174" s="201"/>
      <c r="GL174" s="201"/>
      <c r="GM174" s="201"/>
      <c r="GN174" s="201"/>
      <c r="GO174" s="201"/>
      <c r="GP174" s="201"/>
      <c r="GQ174" s="201"/>
      <c r="GR174" s="201"/>
      <c r="GS174" s="201"/>
      <c r="GT174" s="201"/>
      <c r="GU174" s="201"/>
      <c r="GV174" s="201"/>
      <c r="GW174" s="201"/>
      <c r="GX174" s="201"/>
      <c r="GY174" s="201"/>
      <c r="GZ174" s="201"/>
      <c r="HA174" s="201"/>
      <c r="HB174" s="201"/>
      <c r="HC174" s="201"/>
      <c r="HD174" s="201"/>
      <c r="HE174" s="201"/>
      <c r="HF174" s="201"/>
      <c r="HG174" s="201"/>
      <c r="HH174" s="201"/>
      <c r="HI174" s="201"/>
      <c r="HJ174" s="201"/>
      <c r="HK174" s="201"/>
      <c r="HL174" s="201"/>
      <c r="HM174" s="201"/>
      <c r="HN174" s="201"/>
      <c r="HO174" s="201"/>
      <c r="HP174" s="201"/>
      <c r="HQ174" s="201"/>
      <c r="HR174" s="201"/>
      <c r="HS174" s="201"/>
      <c r="HT174" s="201"/>
      <c r="HU174" s="201"/>
      <c r="HV174" s="201"/>
      <c r="HW174" s="201"/>
      <c r="HX174" s="201"/>
      <c r="HY174" s="201"/>
      <c r="HZ174" s="201"/>
      <c r="IA174" s="201"/>
      <c r="IB174" s="201"/>
      <c r="IC174" s="201"/>
      <c r="ID174" s="201"/>
      <c r="IE174" s="201"/>
      <c r="IF174" s="201"/>
      <c r="IG174" s="201"/>
      <c r="IH174" s="201"/>
      <c r="II174" s="201"/>
      <c r="IJ174" s="201"/>
      <c r="IK174" s="201"/>
      <c r="IL174" s="201"/>
      <c r="IM174" s="201"/>
      <c r="IN174" s="201"/>
      <c r="IO174" s="201"/>
      <c r="IP174" s="201"/>
      <c r="IQ174" s="201"/>
      <c r="IR174" s="201"/>
      <c r="IS174" s="201"/>
      <c r="IT174" s="201"/>
      <c r="IU174" s="201"/>
      <c r="IV174" s="201"/>
      <c r="IW174" s="201"/>
    </row>
    <row r="175" customFormat="false" ht="12.75" hidden="false" customHeight="false" outlineLevel="0" collapsed="false">
      <c r="A175" s="201"/>
      <c r="B175" s="201" t="s">
        <v>143</v>
      </c>
      <c r="C175" s="204" t="n">
        <v>0</v>
      </c>
      <c r="D175" s="205" t="n">
        <v>0</v>
      </c>
      <c r="E175" s="205" t="n">
        <v>0</v>
      </c>
      <c r="F175" s="205" t="n">
        <v>0</v>
      </c>
      <c r="G175" s="205" t="n">
        <v>0</v>
      </c>
      <c r="H175" s="205" t="n">
        <v>0</v>
      </c>
      <c r="I175" s="205" t="n">
        <v>0</v>
      </c>
      <c r="J175" s="205" t="n">
        <v>0</v>
      </c>
      <c r="K175" s="205" t="n">
        <v>0</v>
      </c>
      <c r="L175" s="205" t="n">
        <v>0</v>
      </c>
      <c r="M175" s="205" t="n">
        <v>0</v>
      </c>
      <c r="N175" s="205" t="n">
        <v>0</v>
      </c>
      <c r="O175" s="205" t="n">
        <v>0</v>
      </c>
      <c r="P175" s="205" t="n">
        <v>0</v>
      </c>
      <c r="Q175" s="205" t="n">
        <v>0</v>
      </c>
      <c r="R175" s="205" t="n">
        <v>0</v>
      </c>
      <c r="S175" s="205" t="n">
        <v>0</v>
      </c>
      <c r="T175" s="205" t="n">
        <v>0</v>
      </c>
      <c r="U175" s="205" t="n">
        <v>0</v>
      </c>
      <c r="V175" s="205" t="n">
        <v>0</v>
      </c>
      <c r="W175" s="205" t="n">
        <v>0</v>
      </c>
      <c r="X175" s="205" t="n">
        <v>0</v>
      </c>
      <c r="Y175" s="205" t="n">
        <v>0</v>
      </c>
      <c r="Z175" s="205" t="n">
        <v>0</v>
      </c>
      <c r="AA175" s="205" t="n">
        <v>0</v>
      </c>
      <c r="AB175" s="205" t="n">
        <v>0</v>
      </c>
      <c r="AC175" s="205" t="n">
        <v>0</v>
      </c>
      <c r="AD175" s="205" t="n">
        <v>0</v>
      </c>
      <c r="AE175" s="205" t="n">
        <v>0</v>
      </c>
      <c r="AF175" s="205" t="n">
        <v>0</v>
      </c>
      <c r="AG175" s="156" t="n">
        <v>0</v>
      </c>
      <c r="AH175" s="205" t="n">
        <v>0</v>
      </c>
      <c r="AI175" s="205" t="n">
        <v>0</v>
      </c>
      <c r="AJ175" s="205" t="n">
        <v>0</v>
      </c>
      <c r="AK175" s="205" t="n">
        <v>0</v>
      </c>
      <c r="AL175" s="205" t="n">
        <v>0</v>
      </c>
      <c r="AM175" s="205" t="n">
        <v>0</v>
      </c>
      <c r="AN175" s="205" t="n">
        <v>0</v>
      </c>
      <c r="AO175" s="205" t="n">
        <v>0</v>
      </c>
      <c r="AP175" s="205" t="n">
        <v>0</v>
      </c>
      <c r="AQ175" s="205" t="n">
        <v>0</v>
      </c>
      <c r="AR175" s="205" t="n">
        <v>0</v>
      </c>
      <c r="AS175" s="205" t="n">
        <v>0</v>
      </c>
      <c r="AT175" s="205" t="n">
        <v>0</v>
      </c>
      <c r="AU175" s="205" t="n">
        <v>0</v>
      </c>
      <c r="AV175" s="205" t="n">
        <v>0</v>
      </c>
      <c r="AW175" s="205" t="n">
        <v>0</v>
      </c>
      <c r="AX175" s="205" t="n">
        <v>0</v>
      </c>
      <c r="AY175" s="205" t="n">
        <v>0</v>
      </c>
      <c r="AZ175" s="205" t="n">
        <v>0</v>
      </c>
      <c r="BA175" s="205" t="n">
        <v>0</v>
      </c>
      <c r="BB175" s="205" t="n">
        <v>0</v>
      </c>
      <c r="BC175" s="206"/>
      <c r="BD175" s="207"/>
      <c r="BE175" s="207"/>
      <c r="BF175" s="207"/>
      <c r="BG175" s="207"/>
      <c r="BH175" s="207"/>
      <c r="BI175" s="207"/>
      <c r="BJ175" s="207"/>
      <c r="BK175" s="207"/>
      <c r="BL175" s="207"/>
      <c r="BM175" s="207"/>
      <c r="BN175" s="207"/>
      <c r="BO175" s="207"/>
      <c r="BP175" s="207"/>
      <c r="BQ175" s="207"/>
      <c r="BR175" s="207"/>
      <c r="BS175" s="207"/>
      <c r="BT175" s="207"/>
      <c r="BU175" s="207"/>
      <c r="BV175" s="207"/>
      <c r="BW175" s="207"/>
      <c r="BX175" s="207"/>
      <c r="BY175" s="207"/>
      <c r="BZ175" s="207"/>
      <c r="CA175" s="207"/>
      <c r="CB175" s="207"/>
      <c r="CC175" s="207"/>
      <c r="CD175" s="207"/>
      <c r="CE175" s="207"/>
      <c r="CF175" s="207"/>
      <c r="CG175" s="207"/>
      <c r="CH175" s="207"/>
      <c r="CI175" s="207"/>
      <c r="CJ175" s="207"/>
      <c r="CK175" s="207"/>
      <c r="CL175" s="201"/>
      <c r="CM175" s="201"/>
      <c r="CN175" s="201"/>
      <c r="CO175" s="201"/>
      <c r="CP175" s="201"/>
      <c r="CQ175" s="201"/>
      <c r="CR175" s="201"/>
      <c r="CS175" s="201"/>
      <c r="CT175" s="201"/>
      <c r="CU175" s="201"/>
      <c r="CV175" s="201"/>
      <c r="CW175" s="201"/>
      <c r="CX175" s="201"/>
      <c r="CY175" s="201"/>
      <c r="CZ175" s="201"/>
      <c r="DA175" s="201"/>
      <c r="DB175" s="201"/>
      <c r="DC175" s="201"/>
      <c r="DD175" s="201"/>
      <c r="DE175" s="201"/>
      <c r="DF175" s="201"/>
      <c r="DG175" s="201"/>
      <c r="DH175" s="201"/>
      <c r="DI175" s="201"/>
      <c r="DJ175" s="201"/>
      <c r="DK175" s="201"/>
      <c r="DL175" s="201"/>
      <c r="DM175" s="201"/>
      <c r="DN175" s="201"/>
      <c r="DO175" s="201"/>
      <c r="DP175" s="201"/>
      <c r="DQ175" s="201"/>
      <c r="DR175" s="201"/>
      <c r="DS175" s="201"/>
      <c r="DT175" s="201"/>
      <c r="DU175" s="201"/>
      <c r="DV175" s="201"/>
      <c r="DW175" s="201"/>
      <c r="DX175" s="201"/>
      <c r="DY175" s="201"/>
      <c r="DZ175" s="201"/>
      <c r="EA175" s="201"/>
      <c r="EB175" s="201"/>
      <c r="EC175" s="201"/>
      <c r="ED175" s="201"/>
      <c r="EE175" s="201"/>
      <c r="EF175" s="201"/>
      <c r="EG175" s="201"/>
      <c r="EH175" s="201"/>
      <c r="EI175" s="201"/>
      <c r="EJ175" s="201"/>
      <c r="EK175" s="201"/>
      <c r="EL175" s="201"/>
      <c r="EM175" s="201"/>
      <c r="EN175" s="201"/>
      <c r="EO175" s="201"/>
      <c r="EP175" s="201"/>
      <c r="EQ175" s="201"/>
      <c r="ER175" s="201"/>
      <c r="ES175" s="201"/>
      <c r="ET175" s="201"/>
      <c r="EU175" s="201"/>
      <c r="EV175" s="201"/>
      <c r="EW175" s="201"/>
      <c r="EX175" s="201"/>
      <c r="EY175" s="201"/>
      <c r="EZ175" s="201"/>
      <c r="FA175" s="201"/>
      <c r="FB175" s="201"/>
      <c r="FC175" s="201"/>
      <c r="FD175" s="201"/>
      <c r="FE175" s="201"/>
      <c r="FF175" s="201"/>
      <c r="FG175" s="201"/>
      <c r="FH175" s="201"/>
      <c r="FI175" s="201"/>
      <c r="FJ175" s="201"/>
      <c r="FK175" s="201"/>
      <c r="FL175" s="201"/>
      <c r="FM175" s="201"/>
      <c r="FN175" s="201"/>
      <c r="FO175" s="201"/>
      <c r="FP175" s="201"/>
      <c r="FQ175" s="201"/>
      <c r="FR175" s="201"/>
      <c r="FS175" s="201"/>
      <c r="FT175" s="201"/>
      <c r="FU175" s="201"/>
      <c r="FV175" s="201"/>
      <c r="FW175" s="201"/>
      <c r="FX175" s="201"/>
      <c r="FY175" s="201"/>
      <c r="FZ175" s="201"/>
      <c r="GA175" s="201"/>
      <c r="GB175" s="201"/>
      <c r="GC175" s="201"/>
      <c r="GD175" s="201"/>
      <c r="GE175" s="201"/>
      <c r="GF175" s="201"/>
      <c r="GG175" s="201"/>
      <c r="GH175" s="201"/>
      <c r="GI175" s="201"/>
      <c r="GJ175" s="201"/>
      <c r="GK175" s="201"/>
      <c r="GL175" s="201"/>
      <c r="GM175" s="201"/>
      <c r="GN175" s="201"/>
      <c r="GO175" s="201"/>
      <c r="GP175" s="201"/>
      <c r="GQ175" s="201"/>
      <c r="GR175" s="201"/>
      <c r="GS175" s="201"/>
      <c r="GT175" s="201"/>
      <c r="GU175" s="201"/>
      <c r="GV175" s="201"/>
      <c r="GW175" s="201"/>
      <c r="GX175" s="201"/>
      <c r="GY175" s="201"/>
      <c r="GZ175" s="201"/>
      <c r="HA175" s="201"/>
      <c r="HB175" s="201"/>
      <c r="HC175" s="201"/>
      <c r="HD175" s="201"/>
      <c r="HE175" s="201"/>
      <c r="HF175" s="201"/>
      <c r="HG175" s="201"/>
      <c r="HH175" s="201"/>
      <c r="HI175" s="201"/>
      <c r="HJ175" s="201"/>
      <c r="HK175" s="201"/>
      <c r="HL175" s="201"/>
      <c r="HM175" s="201"/>
      <c r="HN175" s="201"/>
      <c r="HO175" s="201"/>
      <c r="HP175" s="201"/>
      <c r="HQ175" s="201"/>
      <c r="HR175" s="201"/>
      <c r="HS175" s="201"/>
      <c r="HT175" s="201"/>
      <c r="HU175" s="201"/>
      <c r="HV175" s="201"/>
      <c r="HW175" s="201"/>
      <c r="HX175" s="201"/>
      <c r="HY175" s="201"/>
      <c r="HZ175" s="201"/>
      <c r="IA175" s="201"/>
      <c r="IB175" s="201"/>
      <c r="IC175" s="201"/>
      <c r="ID175" s="201"/>
      <c r="IE175" s="201"/>
      <c r="IF175" s="201"/>
      <c r="IG175" s="201"/>
      <c r="IH175" s="201"/>
      <c r="II175" s="201"/>
      <c r="IJ175" s="201"/>
      <c r="IK175" s="201"/>
      <c r="IL175" s="201"/>
      <c r="IM175" s="201"/>
      <c r="IN175" s="201"/>
      <c r="IO175" s="201"/>
      <c r="IP175" s="201"/>
      <c r="IQ175" s="201"/>
      <c r="IR175" s="201"/>
      <c r="IS175" s="201"/>
      <c r="IT175" s="201"/>
      <c r="IU175" s="201"/>
      <c r="IV175" s="201"/>
      <c r="IW175" s="201"/>
    </row>
    <row r="176" customFormat="false" ht="12.75" hidden="false" customHeight="false" outlineLevel="0" collapsed="false">
      <c r="A176" s="201"/>
      <c r="B176" s="201" t="s">
        <v>144</v>
      </c>
      <c r="C176" s="208"/>
      <c r="D176" s="205" t="n">
        <v>0</v>
      </c>
      <c r="E176" s="205" t="n">
        <v>0</v>
      </c>
      <c r="F176" s="205" t="n">
        <v>0</v>
      </c>
      <c r="G176" s="205" t="n">
        <v>0</v>
      </c>
      <c r="H176" s="205" t="n">
        <v>0</v>
      </c>
      <c r="I176" s="205" t="n">
        <v>0</v>
      </c>
      <c r="J176" s="205" t="n">
        <v>0</v>
      </c>
      <c r="K176" s="205" t="n">
        <v>0</v>
      </c>
      <c r="L176" s="205" t="n">
        <v>0</v>
      </c>
      <c r="M176" s="205" t="n">
        <v>0</v>
      </c>
      <c r="N176" s="205" t="n">
        <v>0</v>
      </c>
      <c r="O176" s="205" t="n">
        <v>0</v>
      </c>
      <c r="P176" s="205" t="n">
        <v>0</v>
      </c>
      <c r="Q176" s="205" t="n">
        <v>0</v>
      </c>
      <c r="R176" s="205" t="n">
        <v>0</v>
      </c>
      <c r="S176" s="205" t="n">
        <v>0</v>
      </c>
      <c r="T176" s="205" t="n">
        <v>0</v>
      </c>
      <c r="U176" s="205" t="n">
        <v>0</v>
      </c>
      <c r="V176" s="205" t="n">
        <v>0</v>
      </c>
      <c r="W176" s="205" t="n">
        <v>0</v>
      </c>
      <c r="X176" s="205" t="n">
        <v>0</v>
      </c>
      <c r="Y176" s="205" t="n">
        <v>0</v>
      </c>
      <c r="Z176" s="205" t="n">
        <v>0</v>
      </c>
      <c r="AA176" s="205" t="n">
        <v>0</v>
      </c>
      <c r="AB176" s="205" t="n">
        <v>0</v>
      </c>
      <c r="AC176" s="205" t="n">
        <v>0</v>
      </c>
      <c r="AD176" s="205" t="n">
        <v>0</v>
      </c>
      <c r="AE176" s="205" t="n">
        <v>0</v>
      </c>
      <c r="AF176" s="205" t="n">
        <v>0</v>
      </c>
      <c r="AG176" s="156" t="n">
        <v>0</v>
      </c>
      <c r="AH176" s="205" t="n">
        <v>0</v>
      </c>
      <c r="AI176" s="205" t="n">
        <v>0</v>
      </c>
      <c r="AJ176" s="205" t="n">
        <v>0</v>
      </c>
      <c r="AK176" s="205" t="n">
        <v>0</v>
      </c>
      <c r="AL176" s="205" t="n">
        <v>0</v>
      </c>
      <c r="AM176" s="205" t="n">
        <v>0</v>
      </c>
      <c r="AN176" s="205" t="n">
        <v>0</v>
      </c>
      <c r="AO176" s="205" t="n">
        <v>0</v>
      </c>
      <c r="AP176" s="205" t="n">
        <v>0</v>
      </c>
      <c r="AQ176" s="205" t="n">
        <v>0</v>
      </c>
      <c r="AR176" s="205" t="n">
        <v>0</v>
      </c>
      <c r="AS176" s="205" t="n">
        <v>0</v>
      </c>
      <c r="AT176" s="205" t="n">
        <v>0</v>
      </c>
      <c r="AU176" s="205" t="n">
        <v>0</v>
      </c>
      <c r="AV176" s="205" t="n">
        <v>0</v>
      </c>
      <c r="AW176" s="205" t="n">
        <v>0</v>
      </c>
      <c r="AX176" s="205" t="n">
        <v>0</v>
      </c>
      <c r="AY176" s="205" t="n">
        <v>0</v>
      </c>
      <c r="AZ176" s="205" t="n">
        <v>0</v>
      </c>
      <c r="BA176" s="205" t="n">
        <v>0</v>
      </c>
      <c r="BB176" s="205" t="n">
        <v>0</v>
      </c>
      <c r="BC176" s="206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07"/>
      <c r="BN176" s="207"/>
      <c r="BO176" s="207"/>
      <c r="BP176" s="207"/>
      <c r="BQ176" s="207"/>
      <c r="BR176" s="207"/>
      <c r="BS176" s="207"/>
      <c r="BT176" s="207"/>
      <c r="BU176" s="207"/>
      <c r="BV176" s="207"/>
      <c r="BW176" s="207"/>
      <c r="BX176" s="207"/>
      <c r="BY176" s="207"/>
      <c r="BZ176" s="207"/>
      <c r="CA176" s="207"/>
      <c r="CB176" s="207"/>
      <c r="CC176" s="207"/>
      <c r="CD176" s="207"/>
      <c r="CE176" s="207"/>
      <c r="CF176" s="207"/>
      <c r="CG176" s="207"/>
      <c r="CH176" s="207"/>
      <c r="CI176" s="207"/>
      <c r="CJ176" s="207"/>
      <c r="CK176" s="207"/>
      <c r="CL176" s="201"/>
      <c r="CM176" s="201"/>
      <c r="CN176" s="201"/>
      <c r="CO176" s="201"/>
      <c r="CP176" s="201"/>
      <c r="CQ176" s="201"/>
      <c r="CR176" s="201"/>
      <c r="CS176" s="201"/>
      <c r="CT176" s="201"/>
      <c r="CU176" s="201"/>
      <c r="CV176" s="201"/>
      <c r="CW176" s="201"/>
      <c r="CX176" s="201"/>
      <c r="CY176" s="201"/>
      <c r="CZ176" s="201"/>
      <c r="DA176" s="201"/>
      <c r="DB176" s="201"/>
      <c r="DC176" s="201"/>
      <c r="DD176" s="201"/>
      <c r="DE176" s="201"/>
      <c r="DF176" s="201"/>
      <c r="DG176" s="201"/>
      <c r="DH176" s="201"/>
      <c r="DI176" s="201"/>
      <c r="DJ176" s="201"/>
      <c r="DK176" s="201"/>
      <c r="DL176" s="201"/>
      <c r="DM176" s="201"/>
      <c r="DN176" s="201"/>
      <c r="DO176" s="201"/>
      <c r="DP176" s="201"/>
      <c r="DQ176" s="201"/>
      <c r="DR176" s="201"/>
      <c r="DS176" s="201"/>
      <c r="DT176" s="201"/>
      <c r="DU176" s="201"/>
      <c r="DV176" s="201"/>
      <c r="DW176" s="201"/>
      <c r="DX176" s="201"/>
      <c r="DY176" s="201"/>
      <c r="DZ176" s="201"/>
      <c r="EA176" s="201"/>
      <c r="EB176" s="201"/>
      <c r="EC176" s="201"/>
      <c r="ED176" s="201"/>
      <c r="EE176" s="201"/>
      <c r="EF176" s="201"/>
      <c r="EG176" s="201"/>
      <c r="EH176" s="201"/>
      <c r="EI176" s="201"/>
      <c r="EJ176" s="201"/>
      <c r="EK176" s="201"/>
      <c r="EL176" s="201"/>
      <c r="EM176" s="201"/>
      <c r="EN176" s="201"/>
      <c r="EO176" s="201"/>
      <c r="EP176" s="201"/>
      <c r="EQ176" s="201"/>
      <c r="ER176" s="201"/>
      <c r="ES176" s="201"/>
      <c r="ET176" s="201"/>
      <c r="EU176" s="201"/>
      <c r="EV176" s="201"/>
      <c r="EW176" s="201"/>
      <c r="EX176" s="201"/>
      <c r="EY176" s="201"/>
      <c r="EZ176" s="201"/>
      <c r="FA176" s="201"/>
      <c r="FB176" s="201"/>
      <c r="FC176" s="201"/>
      <c r="FD176" s="201"/>
      <c r="FE176" s="201"/>
      <c r="FF176" s="201"/>
      <c r="FG176" s="201"/>
      <c r="FH176" s="201"/>
      <c r="FI176" s="201"/>
      <c r="FJ176" s="201"/>
      <c r="FK176" s="201"/>
      <c r="FL176" s="201"/>
      <c r="FM176" s="201"/>
      <c r="FN176" s="201"/>
      <c r="FO176" s="201"/>
      <c r="FP176" s="201"/>
      <c r="FQ176" s="201"/>
      <c r="FR176" s="201"/>
      <c r="FS176" s="201"/>
      <c r="FT176" s="201"/>
      <c r="FU176" s="201"/>
      <c r="FV176" s="201"/>
      <c r="FW176" s="201"/>
      <c r="FX176" s="201"/>
      <c r="FY176" s="201"/>
      <c r="FZ176" s="201"/>
      <c r="GA176" s="201"/>
      <c r="GB176" s="201"/>
      <c r="GC176" s="201"/>
      <c r="GD176" s="201"/>
      <c r="GE176" s="201"/>
      <c r="GF176" s="201"/>
      <c r="GG176" s="201"/>
      <c r="GH176" s="201"/>
      <c r="GI176" s="201"/>
      <c r="GJ176" s="201"/>
      <c r="GK176" s="201"/>
      <c r="GL176" s="201"/>
      <c r="GM176" s="201"/>
      <c r="GN176" s="201"/>
      <c r="GO176" s="201"/>
      <c r="GP176" s="201"/>
      <c r="GQ176" s="201"/>
      <c r="GR176" s="201"/>
      <c r="GS176" s="201"/>
      <c r="GT176" s="201"/>
      <c r="GU176" s="201"/>
      <c r="GV176" s="201"/>
      <c r="GW176" s="201"/>
      <c r="GX176" s="201"/>
      <c r="GY176" s="201"/>
      <c r="GZ176" s="201"/>
      <c r="HA176" s="201"/>
      <c r="HB176" s="201"/>
      <c r="HC176" s="201"/>
      <c r="HD176" s="201"/>
      <c r="HE176" s="201"/>
      <c r="HF176" s="201"/>
      <c r="HG176" s="201"/>
      <c r="HH176" s="201"/>
      <c r="HI176" s="201"/>
      <c r="HJ176" s="201"/>
      <c r="HK176" s="201"/>
      <c r="HL176" s="201"/>
      <c r="HM176" s="201"/>
      <c r="HN176" s="201"/>
      <c r="HO176" s="201"/>
      <c r="HP176" s="201"/>
      <c r="HQ176" s="201"/>
      <c r="HR176" s="201"/>
      <c r="HS176" s="201"/>
      <c r="HT176" s="201"/>
      <c r="HU176" s="201"/>
      <c r="HV176" s="201"/>
      <c r="HW176" s="201"/>
      <c r="HX176" s="201"/>
      <c r="HY176" s="201"/>
      <c r="HZ176" s="201"/>
      <c r="IA176" s="201"/>
      <c r="IB176" s="201"/>
      <c r="IC176" s="201"/>
      <c r="ID176" s="201"/>
      <c r="IE176" s="201"/>
      <c r="IF176" s="201"/>
      <c r="IG176" s="201"/>
      <c r="IH176" s="201"/>
      <c r="II176" s="201"/>
      <c r="IJ176" s="201"/>
      <c r="IK176" s="201"/>
      <c r="IL176" s="201"/>
      <c r="IM176" s="201"/>
      <c r="IN176" s="201"/>
      <c r="IO176" s="201"/>
      <c r="IP176" s="201"/>
      <c r="IQ176" s="201"/>
      <c r="IR176" s="201"/>
      <c r="IS176" s="201"/>
      <c r="IT176" s="201"/>
      <c r="IU176" s="201"/>
      <c r="IV176" s="201"/>
      <c r="IW176" s="201"/>
    </row>
    <row r="177" customFormat="false" ht="12.75" hidden="false" customHeight="false" outlineLevel="0" collapsed="false">
      <c r="A177" s="134"/>
      <c r="B177" s="135"/>
      <c r="C177" s="198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200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199"/>
      <c r="AT177" s="199"/>
      <c r="AU177" s="199"/>
      <c r="AV177" s="199"/>
      <c r="AW177" s="199"/>
      <c r="AX177" s="199"/>
      <c r="AY177" s="199"/>
      <c r="AZ177" s="199"/>
      <c r="BA177" s="199"/>
      <c r="BB177" s="199"/>
      <c r="BC177" s="134"/>
      <c r="BD177" s="134"/>
      <c r="BE177" s="134"/>
      <c r="BF177" s="134"/>
      <c r="BG177" s="134"/>
      <c r="BH177" s="134"/>
      <c r="BI177" s="134"/>
      <c r="BJ177" s="134"/>
      <c r="BK177" s="134"/>
      <c r="BL177" s="134"/>
      <c r="BM177" s="134"/>
      <c r="BN177" s="134"/>
      <c r="BO177" s="134"/>
      <c r="BP177" s="134"/>
      <c r="BQ177" s="134"/>
      <c r="BR177" s="134"/>
      <c r="BS177" s="134"/>
      <c r="BT177" s="134"/>
      <c r="BU177" s="134"/>
      <c r="BV177" s="134"/>
      <c r="BW177" s="134"/>
      <c r="BX177" s="134"/>
      <c r="BY177" s="134"/>
      <c r="BZ177" s="134"/>
      <c r="CA177" s="134"/>
      <c r="CB177" s="134"/>
      <c r="CC177" s="134"/>
      <c r="CD177" s="134"/>
      <c r="CE177" s="134"/>
      <c r="CF177" s="134"/>
      <c r="CG177" s="134"/>
      <c r="CH177" s="134"/>
      <c r="CI177" s="134"/>
      <c r="CJ177" s="134"/>
      <c r="CK177" s="134"/>
      <c r="CL177" s="134"/>
      <c r="CM177" s="134"/>
      <c r="CN177" s="134"/>
      <c r="CO177" s="134"/>
      <c r="CP177" s="134"/>
      <c r="CQ177" s="134"/>
      <c r="CR177" s="134"/>
      <c r="CS177" s="134"/>
      <c r="CT177" s="134"/>
      <c r="CU177" s="134"/>
      <c r="CV177" s="134"/>
      <c r="CW177" s="134"/>
      <c r="CX177" s="134"/>
      <c r="CY177" s="134"/>
      <c r="CZ177" s="134"/>
      <c r="DA177" s="134"/>
      <c r="DB177" s="134"/>
      <c r="DC177" s="134"/>
      <c r="DD177" s="134"/>
      <c r="DE177" s="134"/>
      <c r="DF177" s="134"/>
      <c r="DG177" s="134"/>
      <c r="DH177" s="134"/>
      <c r="DI177" s="134"/>
      <c r="DJ177" s="134"/>
      <c r="DK177" s="134"/>
      <c r="DL177" s="134"/>
      <c r="DM177" s="134"/>
      <c r="DN177" s="134"/>
      <c r="DO177" s="134"/>
      <c r="DP177" s="134"/>
      <c r="DQ177" s="134"/>
      <c r="DR177" s="134"/>
      <c r="DS177" s="134"/>
      <c r="DT177" s="134"/>
      <c r="DU177" s="134"/>
      <c r="DV177" s="134"/>
      <c r="DW177" s="134"/>
      <c r="DX177" s="134"/>
      <c r="DY177" s="134"/>
      <c r="DZ177" s="134"/>
      <c r="EA177" s="134"/>
      <c r="EB177" s="134"/>
      <c r="EC177" s="134"/>
      <c r="ED177" s="134"/>
      <c r="EE177" s="134"/>
      <c r="EF177" s="134"/>
      <c r="EG177" s="134"/>
      <c r="EH177" s="134"/>
      <c r="EI177" s="134"/>
      <c r="EJ177" s="134"/>
      <c r="EK177" s="134"/>
      <c r="EL177" s="134"/>
      <c r="EM177" s="134"/>
      <c r="EN177" s="134"/>
      <c r="EO177" s="134"/>
      <c r="EP177" s="134"/>
      <c r="EQ177" s="134"/>
      <c r="ER177" s="134"/>
      <c r="ES177" s="134"/>
      <c r="ET177" s="134"/>
      <c r="EU177" s="134"/>
      <c r="EV177" s="134"/>
      <c r="EW177" s="134"/>
      <c r="EX177" s="134"/>
      <c r="EY177" s="134"/>
      <c r="EZ177" s="134"/>
      <c r="FA177" s="134"/>
      <c r="FB177" s="134"/>
      <c r="FC177" s="134"/>
      <c r="FD177" s="134"/>
      <c r="FE177" s="134"/>
      <c r="FF177" s="134"/>
      <c r="FG177" s="134"/>
      <c r="FH177" s="134"/>
      <c r="FI177" s="134"/>
      <c r="FJ177" s="134"/>
      <c r="FK177" s="134"/>
      <c r="FL177" s="134"/>
      <c r="FM177" s="134"/>
      <c r="FN177" s="134"/>
      <c r="FO177" s="134"/>
      <c r="FP177" s="134"/>
      <c r="FQ177" s="134"/>
      <c r="FR177" s="134"/>
      <c r="FS177" s="134"/>
      <c r="FT177" s="134"/>
      <c r="FU177" s="134"/>
      <c r="FV177" s="134"/>
      <c r="FW177" s="134"/>
      <c r="FX177" s="134"/>
      <c r="FY177" s="134"/>
      <c r="FZ177" s="134"/>
      <c r="GA177" s="134"/>
      <c r="GB177" s="134"/>
      <c r="GC177" s="134"/>
      <c r="GD177" s="134"/>
      <c r="GE177" s="134"/>
      <c r="GF177" s="134"/>
      <c r="GG177" s="134"/>
      <c r="GH177" s="134"/>
      <c r="GI177" s="134"/>
      <c r="GJ177" s="134"/>
      <c r="GK177" s="134"/>
      <c r="GL177" s="134"/>
      <c r="GM177" s="134"/>
      <c r="GN177" s="134"/>
      <c r="GO177" s="134"/>
      <c r="GP177" s="134"/>
      <c r="GQ177" s="134"/>
      <c r="GR177" s="134"/>
      <c r="GS177" s="134"/>
      <c r="GT177" s="134"/>
      <c r="GU177" s="134"/>
      <c r="GV177" s="134"/>
      <c r="GW177" s="134"/>
      <c r="GX177" s="134"/>
      <c r="GY177" s="134"/>
      <c r="GZ177" s="134"/>
      <c r="HA177" s="134"/>
      <c r="HB177" s="134"/>
      <c r="HC177" s="134"/>
      <c r="HD177" s="134"/>
      <c r="HE177" s="134"/>
      <c r="HF177" s="134"/>
      <c r="HG177" s="134"/>
      <c r="HH177" s="134"/>
      <c r="HI177" s="134"/>
      <c r="HJ177" s="134"/>
      <c r="HK177" s="134"/>
      <c r="HL177" s="134"/>
      <c r="HM177" s="134"/>
      <c r="HN177" s="134"/>
      <c r="HO177" s="134"/>
      <c r="HP177" s="134"/>
      <c r="HQ177" s="134"/>
      <c r="HR177" s="134"/>
      <c r="HS177" s="134"/>
      <c r="HT177" s="134"/>
      <c r="HU177" s="134"/>
      <c r="HV177" s="134"/>
      <c r="HW177" s="134"/>
      <c r="HX177" s="134"/>
      <c r="HY177" s="134"/>
      <c r="HZ177" s="134"/>
      <c r="IA177" s="134"/>
      <c r="IB177" s="134"/>
      <c r="IC177" s="134"/>
      <c r="ID177" s="134"/>
      <c r="IE177" s="134"/>
      <c r="IF177" s="134"/>
      <c r="IG177" s="134"/>
      <c r="IH177" s="134"/>
      <c r="II177" s="134"/>
      <c r="IJ177" s="134"/>
      <c r="IK177" s="134"/>
      <c r="IL177" s="134"/>
      <c r="IM177" s="134"/>
      <c r="IN177" s="134"/>
      <c r="IO177" s="134"/>
      <c r="IP177" s="134"/>
      <c r="IQ177" s="134"/>
      <c r="IR177" s="134"/>
      <c r="IS177" s="134"/>
      <c r="IT177" s="134"/>
      <c r="IU177" s="134"/>
      <c r="IV177" s="134"/>
      <c r="IW177" s="134"/>
    </row>
    <row r="178" customFormat="false" ht="12.75" hidden="false" customHeight="false" outlineLevel="0" collapsed="false">
      <c r="A178" s="153"/>
      <c r="B178" s="153" t="s">
        <v>147</v>
      </c>
      <c r="C178" s="154"/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  <c r="AB178" s="209"/>
      <c r="AC178" s="209"/>
      <c r="AD178" s="209"/>
      <c r="AE178" s="209"/>
      <c r="AF178" s="209"/>
      <c r="AG178" s="200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153"/>
      <c r="BD178" s="153"/>
      <c r="BE178" s="153"/>
      <c r="BF178" s="153"/>
      <c r="BG178" s="153"/>
      <c r="BH178" s="153"/>
      <c r="BI178" s="153"/>
      <c r="BJ178" s="153"/>
      <c r="BK178" s="153"/>
      <c r="BL178" s="153"/>
      <c r="BM178" s="153"/>
      <c r="BN178" s="153"/>
      <c r="BO178" s="153"/>
      <c r="BP178" s="153"/>
      <c r="BQ178" s="153"/>
      <c r="BR178" s="153"/>
      <c r="BS178" s="153"/>
      <c r="BT178" s="153"/>
      <c r="BU178" s="153"/>
      <c r="BV178" s="153"/>
      <c r="BW178" s="153"/>
      <c r="BX178" s="153"/>
      <c r="BY178" s="153"/>
      <c r="BZ178" s="153"/>
      <c r="CA178" s="153"/>
      <c r="CB178" s="153"/>
      <c r="CC178" s="153"/>
      <c r="CD178" s="153"/>
      <c r="CE178" s="153"/>
      <c r="CF178" s="153"/>
      <c r="CG178" s="153"/>
      <c r="CH178" s="153"/>
      <c r="CI178" s="153"/>
      <c r="CJ178" s="153"/>
      <c r="CK178" s="153"/>
      <c r="CL178" s="153"/>
      <c r="CM178" s="153"/>
      <c r="CN178" s="153"/>
      <c r="CO178" s="153"/>
      <c r="CP178" s="153"/>
      <c r="CQ178" s="153"/>
      <c r="CR178" s="153"/>
      <c r="CS178" s="153"/>
      <c r="CT178" s="153"/>
      <c r="CU178" s="153"/>
      <c r="CV178" s="153"/>
      <c r="CW178" s="153"/>
      <c r="CX178" s="153"/>
      <c r="CY178" s="153"/>
      <c r="CZ178" s="153"/>
      <c r="DA178" s="153"/>
      <c r="DB178" s="153"/>
      <c r="DC178" s="153"/>
      <c r="DD178" s="153"/>
      <c r="DE178" s="153"/>
      <c r="DF178" s="153"/>
      <c r="DG178" s="153"/>
      <c r="DH178" s="153"/>
      <c r="DI178" s="153"/>
      <c r="DJ178" s="153"/>
      <c r="DK178" s="153"/>
      <c r="DL178" s="153"/>
      <c r="DM178" s="153"/>
      <c r="DN178" s="153"/>
      <c r="DO178" s="153"/>
      <c r="DP178" s="153"/>
      <c r="DQ178" s="153"/>
      <c r="DR178" s="153"/>
      <c r="DS178" s="153"/>
      <c r="DT178" s="153"/>
      <c r="DU178" s="153"/>
      <c r="DV178" s="153"/>
      <c r="DW178" s="153"/>
      <c r="DX178" s="153"/>
      <c r="DY178" s="153"/>
      <c r="DZ178" s="153"/>
      <c r="EA178" s="153"/>
      <c r="EB178" s="153"/>
      <c r="EC178" s="153"/>
      <c r="ED178" s="153"/>
      <c r="EE178" s="153"/>
      <c r="EF178" s="153"/>
      <c r="EG178" s="153"/>
      <c r="EH178" s="153"/>
      <c r="EI178" s="153"/>
      <c r="EJ178" s="153"/>
      <c r="EK178" s="153"/>
      <c r="EL178" s="153"/>
      <c r="EM178" s="153"/>
      <c r="EN178" s="153"/>
      <c r="EO178" s="153"/>
      <c r="EP178" s="153"/>
      <c r="EQ178" s="153"/>
      <c r="ER178" s="153"/>
      <c r="ES178" s="153"/>
      <c r="ET178" s="153"/>
      <c r="EU178" s="153"/>
      <c r="EV178" s="153"/>
      <c r="EW178" s="153"/>
      <c r="EX178" s="153"/>
      <c r="EY178" s="153"/>
      <c r="EZ178" s="153"/>
      <c r="FA178" s="153"/>
      <c r="FB178" s="153"/>
      <c r="FC178" s="153"/>
      <c r="FD178" s="153"/>
      <c r="FE178" s="153"/>
      <c r="FF178" s="153"/>
      <c r="FG178" s="153"/>
      <c r="FH178" s="153"/>
      <c r="FI178" s="153"/>
      <c r="FJ178" s="153"/>
      <c r="FK178" s="153"/>
      <c r="FL178" s="153"/>
      <c r="FM178" s="153"/>
      <c r="FN178" s="153"/>
      <c r="FO178" s="153"/>
      <c r="FP178" s="153"/>
      <c r="FQ178" s="153"/>
      <c r="FR178" s="153"/>
      <c r="FS178" s="153"/>
      <c r="FT178" s="153"/>
      <c r="FU178" s="153"/>
      <c r="FV178" s="153"/>
      <c r="FW178" s="153"/>
      <c r="FX178" s="153"/>
      <c r="FY178" s="153"/>
      <c r="FZ178" s="153"/>
      <c r="GA178" s="153"/>
      <c r="GB178" s="153"/>
      <c r="GC178" s="153"/>
      <c r="GD178" s="153"/>
      <c r="GE178" s="153"/>
      <c r="GF178" s="153"/>
      <c r="GG178" s="153"/>
      <c r="GH178" s="153"/>
      <c r="GI178" s="153"/>
      <c r="GJ178" s="153"/>
      <c r="GK178" s="153"/>
      <c r="GL178" s="153"/>
      <c r="GM178" s="153"/>
      <c r="GN178" s="153"/>
      <c r="GO178" s="153"/>
      <c r="GP178" s="153"/>
      <c r="GQ178" s="153"/>
      <c r="GR178" s="153"/>
      <c r="GS178" s="153"/>
      <c r="GT178" s="153"/>
      <c r="GU178" s="153"/>
      <c r="GV178" s="153"/>
      <c r="GW178" s="153"/>
      <c r="GX178" s="153"/>
      <c r="GY178" s="153"/>
      <c r="GZ178" s="153"/>
      <c r="HA178" s="153"/>
      <c r="HB178" s="153"/>
      <c r="HC178" s="153"/>
      <c r="HD178" s="153"/>
      <c r="HE178" s="153"/>
      <c r="HF178" s="153"/>
      <c r="HG178" s="153"/>
      <c r="HH178" s="153"/>
      <c r="HI178" s="153"/>
      <c r="HJ178" s="153"/>
      <c r="HK178" s="153"/>
      <c r="HL178" s="153"/>
      <c r="HM178" s="153"/>
      <c r="HN178" s="153"/>
      <c r="HO178" s="153"/>
      <c r="HP178" s="153"/>
      <c r="HQ178" s="153"/>
      <c r="HR178" s="153"/>
      <c r="HS178" s="153"/>
      <c r="HT178" s="153"/>
      <c r="HU178" s="153"/>
      <c r="HV178" s="153"/>
      <c r="HW178" s="153"/>
      <c r="HX178" s="153"/>
      <c r="HY178" s="153"/>
      <c r="HZ178" s="153"/>
      <c r="IA178" s="153"/>
      <c r="IB178" s="153"/>
      <c r="IC178" s="153"/>
      <c r="ID178" s="153"/>
      <c r="IE178" s="153"/>
      <c r="IF178" s="153"/>
      <c r="IG178" s="153"/>
      <c r="IH178" s="153"/>
      <c r="II178" s="153"/>
      <c r="IJ178" s="153"/>
      <c r="IK178" s="153"/>
      <c r="IL178" s="153"/>
      <c r="IM178" s="153"/>
      <c r="IN178" s="153"/>
      <c r="IO178" s="153"/>
      <c r="IP178" s="153"/>
      <c r="IQ178" s="153"/>
      <c r="IR178" s="153"/>
      <c r="IS178" s="153"/>
      <c r="IT178" s="153"/>
      <c r="IU178" s="153"/>
      <c r="IV178" s="153"/>
      <c r="IW178" s="153"/>
    </row>
    <row r="179" customFormat="false" ht="12.75" hidden="false" customHeight="false" outlineLevel="0" collapsed="false">
      <c r="A179" s="153"/>
      <c r="B179" s="153" t="s">
        <v>143</v>
      </c>
      <c r="C179" s="154" t="n">
        <f aca="false">+C34+C122+C130+C42+C50+C58+C66+C90+C82+C74+C114+C10+C18+C26</f>
        <v>534.32336</v>
      </c>
      <c r="D179" s="155" t="n">
        <f aca="false">+D34+D122+D130+D42+D50+D58+D66+D82+D90+D74+D114+D10+D18+D26</f>
        <v>0</v>
      </c>
      <c r="E179" s="155" t="n">
        <f aca="false">+E34+E122+E130+E42+E50+E58+E66+E82+E90+E74+E114+E10+E18+E26</f>
        <v>0</v>
      </c>
      <c r="F179" s="155" t="n">
        <f aca="false">+F34+F122+F130+F42+F50+F58+F66+F82+F90+F74+F114+F10+F18+F26</f>
        <v>0</v>
      </c>
      <c r="G179" s="155" t="n">
        <f aca="false">+G34+G122+G130+G42+G50+G58+G66+G82+G90+G74+G114+G10+G18+G26</f>
        <v>0</v>
      </c>
      <c r="H179" s="155" t="n">
        <f aca="false">+H34+H122+H130+H42+H50+H58+H66+H82+H90+H74+H114+H10+H18+H26</f>
        <v>0</v>
      </c>
      <c r="I179" s="155" t="n">
        <f aca="false">+I34+I122+I130+I42+I50+I58+I66+I82+I90+I74+I114+I10+I18+I26</f>
        <v>0</v>
      </c>
      <c r="J179" s="155" t="n">
        <f aca="false">+J34+J122+J130+J42+J50+J58+J66+J82+J90+J74+J114+J10+J18+J26</f>
        <v>0</v>
      </c>
      <c r="K179" s="155" t="n">
        <f aca="false">+K34+K122+K130+K42+K50+K58+K66+K82+K90+K74+K114+K10+K18+K26</f>
        <v>0</v>
      </c>
      <c r="L179" s="155" t="n">
        <f aca="false">+L34+L122+L130+L42+L50+L58+L66+L82+L90+L74+L114+L10+L18+L26</f>
        <v>0</v>
      </c>
      <c r="M179" s="155" t="n">
        <f aca="false">+M34+M122+M130+M42+M50+M58+M66+M82+M90+M74+M114+M10+M18+M26</f>
        <v>0</v>
      </c>
      <c r="N179" s="155" t="n">
        <f aca="false">+N34+N122+N130+N42+N50+N58+N66+N82+N90+N74+N114+N10+N18+N26</f>
        <v>2.82309523809524</v>
      </c>
      <c r="O179" s="155" t="n">
        <f aca="false">+O34+O122+O130+O42+O50+O58+O66+O82+O90+O74+O114+O10+O18+O26</f>
        <v>2.82309523809524</v>
      </c>
      <c r="P179" s="155" t="n">
        <f aca="false">+P34+P122+P130+P42+P50+P58+P66+P82+P90+P74+P114+P10+P18+P26</f>
        <v>2.82309523809524</v>
      </c>
      <c r="Q179" s="155" t="n">
        <f aca="false">+Q34+Q122+Q130+Q42+Q50+Q58+Q66+Q82+Q90+Q74+Q114+Q10+Q18+Q26</f>
        <v>2.82309523809524</v>
      </c>
      <c r="R179" s="155" t="n">
        <f aca="false">+R34+R122+R130+R42+R50+R58+R66+R82+R90+R74+R114+R10+R18+R26</f>
        <v>7.10390845409524</v>
      </c>
      <c r="S179" s="155" t="n">
        <f aca="false">+S34+S122+S130+S42+S50+S58+S66+S82+S90+S74+S114+S10+S18+S26</f>
        <v>7.61499623009524</v>
      </c>
      <c r="T179" s="155" t="n">
        <f aca="false">+T34+T122+T130+T42+T50+T58+T66+T82+T90+T74+T114+T10+T18+T26</f>
        <v>14.1576962300952</v>
      </c>
      <c r="U179" s="155" t="n">
        <f aca="false">+U34+U122+U130+U42+U50+U58+U66+U82+U90+U74+U114+U10+U18+U26</f>
        <v>18.5194962300952</v>
      </c>
      <c r="V179" s="155" t="n">
        <f aca="false">+V34+V122+V130+V42+V50+V58+V66+V82+V90+V74+V114+V10+V18+V26</f>
        <v>18.5194962300952</v>
      </c>
      <c r="W179" s="155" t="n">
        <f aca="false">+W34+W122+W130+W42+W50+W58+W66+W82+W90+W74+W114+W10+W18+W26</f>
        <v>55.4299456700952</v>
      </c>
      <c r="X179" s="155" t="n">
        <f aca="false">+X34+X122+X130+X42+X50+X58+X66+X82+X90+X74+X114+X10+X18+X26</f>
        <v>91.9010671207619</v>
      </c>
      <c r="Y179" s="155" t="n">
        <f aca="false">+Y34+Y122+Y130+Y42+Y50+Y58+Y66+Y82+Y90+Y74+Y114+Y10+Y18+Y26</f>
        <v>104.175288571429</v>
      </c>
      <c r="Z179" s="155" t="n">
        <f aca="false">+Z34+Z122+Z130+Z42+Z50+Z58+Z66+Z82+Z90+Z74+Z114+Z10+Z18+Z26</f>
        <v>109.078710022095</v>
      </c>
      <c r="AA179" s="155" t="n">
        <f aca="false">+AA34+AA122+AA130+AA42+AA50+AA58+AA66+AA82+AA90+AA74+AA114+AA10+AA18+AA26</f>
        <v>171.539631472762</v>
      </c>
      <c r="AB179" s="155" t="n">
        <f aca="false">+AB34+AB122+AB130+AB42+AB50+AB58+AB66+AB82+AB90+AB74+AB114+AB10+AB18+AB26</f>
        <v>188.955552923429</v>
      </c>
      <c r="AC179" s="155" t="n">
        <f aca="false">+AC34+AC122+AC130+AC42+AC50+AC58+AC66+AC82+AC90+AC74+AC114+AC10+AC18+AC26</f>
        <v>206.371474374095</v>
      </c>
      <c r="AD179" s="155" t="n">
        <f aca="false">+AD34+AD122+AD130+AD42+AD50+AD58+AD66+AD82+AD90+AD74+AD114+AD10+AD18+AD26</f>
        <v>223.787395824762</v>
      </c>
      <c r="AE179" s="155" t="n">
        <f aca="false">+AE34+AE122+AE130+AE42+AE50+AE58+AE66+AE82+AE90+AE74+AE114+AE10+AE18+AE26</f>
        <v>255.455017275429</v>
      </c>
      <c r="AF179" s="155" t="n">
        <f aca="false">+AF34+AF122+AF130+AF42+AF50+AF58+AF66+AF82+AF90+AF74+AF114+AF10+AF18+AF26</f>
        <v>280.359038726095</v>
      </c>
      <c r="AG179" s="156" t="n">
        <f aca="false">+AG34+AG122+AG130+AG42+AG50+AG58+AG66+AG82+AG90+AG74+AG114+AG10+AG18+AG26</f>
        <v>298.408460176762</v>
      </c>
      <c r="AH179" s="155" t="n">
        <f aca="false">+AH34+AH122+AH130+AH42+AH50+AH58+AH66+AH82+AH90+AH74+AH114+AH10+AH18+AH26</f>
        <v>326.442439771429</v>
      </c>
      <c r="AI179" s="155" t="n">
        <f aca="false">+AI34+AI122+AI130+AI42+AI50+AI58+AI66+AI82+AI90+AI74+AI114+AI10+AI18+AI26</f>
        <v>344.129315238095</v>
      </c>
      <c r="AJ179" s="155" t="n">
        <f aca="false">+AJ34+AJ122+AJ130+AJ42+AJ50+AJ58+AJ66+AJ82+AJ90+AJ74+AJ114+AJ10+AJ18+AJ26</f>
        <v>369.905461904762</v>
      </c>
      <c r="AK179" s="155" t="n">
        <f aca="false">+AK34+AK122+AK130+AK42+AK50+AK58+AK66+AK82+AK90+AK74+AK114+AK10+AK18+AK26</f>
        <v>378.927408571429</v>
      </c>
      <c r="AL179" s="155" t="n">
        <f aca="false">+AL34+AL122+AL130+AL42+AL50+AL58+AL66+AL82+AL90+AL74+AL114+AL10+AL18+AL26</f>
        <v>387.949355238095</v>
      </c>
      <c r="AM179" s="155" t="n">
        <f aca="false">+AM34+AM122+AM130+AM42+AM50+AM58+AM66+AM82+AM90+AM74+AM114+AM10+AM18+AM26</f>
        <v>396.971301904762</v>
      </c>
      <c r="AN179" s="155" t="n">
        <f aca="false">+AN34+AN122+AN130+AN42+AN50+AN58+AN66+AN82+AN90+AN74+AN114+AN10+AN18+AN26</f>
        <v>405.993248571429</v>
      </c>
      <c r="AO179" s="155" t="n">
        <f aca="false">+AO34+AO122+AO130+AO42+AO50+AO58+AO66+AO82+AO90+AO74+AO114+AO10+AO18+AO26</f>
        <v>425.025195238095</v>
      </c>
      <c r="AP179" s="155" t="n">
        <f aca="false">+AP34+AP122+AP130+AP42+AP50+AP58+AP66+AP82+AP90+AP74+AP114+AP10+AP18+AP26</f>
        <v>451.089495238095</v>
      </c>
      <c r="AQ179" s="155" t="n">
        <f aca="false">+AQ34+AQ122+AQ130+AQ42+AQ50+AQ58+AQ66+AQ82+AQ90+AQ74+AQ114+AQ10+AQ18+AQ26</f>
        <v>474.651295238095</v>
      </c>
      <c r="AR179" s="155" t="n">
        <f aca="false">+AR34+AR122+AR130+AR42+AR50+AR58+AR66+AR82+AR90+AR74+AR114+AR10+AR18+AR26</f>
        <v>478.721795238095</v>
      </c>
      <c r="AS179" s="155" t="n">
        <f aca="false">+AS34+AS122+AS130+AS42+AS50+AS58+AS66+AS82+AS90+AS74+AS114+AS10+AS18+AS26</f>
        <v>490.163095238096</v>
      </c>
      <c r="AT179" s="155" t="n">
        <f aca="false">+AT34+AT122+AT130+AT42+AT50+AT58+AT66+AT82+AT90+AT74+AT114+AT10+AT18+AT26</f>
        <v>501.941895238095</v>
      </c>
      <c r="AU179" s="155" t="n">
        <f aca="false">+AU34+AU122+AU130+AU42+AU50+AU58+AU66+AU82+AU90+AU74+AU114+AU10+AU18+AU26</f>
        <v>510.880695238095</v>
      </c>
      <c r="AV179" s="155" t="n">
        <f aca="false">+AV34+AV122+AV130+AV42+AV50+AV58+AV66+AV82+AV90+AV74+AV114+AV10+AV18+AV26</f>
        <v>519.819495238095</v>
      </c>
      <c r="AW179" s="155" t="n">
        <f aca="false">+AW34+AW122+AW130+AW42+AW50+AW58+AW66+AW82+AW90+AW74+AW114+AW10+AW18+AW26</f>
        <v>521.387495238095</v>
      </c>
      <c r="AX179" s="155" t="n">
        <f aca="false">+AX34+AX122+AX130+AX42+AX50+AX58+AX66+AX82+AX90+AX74+AX114+AX10+AX18+AX26</f>
        <v>522.955495238095</v>
      </c>
      <c r="AY179" s="155" t="n">
        <f aca="false">+AY34+AY122+AY130+AY42+AY50+AY58+AY66+AY82+AY90+AY74+AY114+AY10+AY18+AY26</f>
        <v>524.523495238095</v>
      </c>
      <c r="AZ179" s="155" t="n">
        <f aca="false">+AZ34+AZ122+AZ130+AZ42+AZ50+AZ58+AZ66+AZ82+AZ90+AZ74+AZ114+AZ10+AZ18+AZ26</f>
        <v>532.363495238095</v>
      </c>
      <c r="BA179" s="155" t="n">
        <f aca="false">+BA34+BA122+BA130+BA42+BA50+BA58+BA66+BA82+BA90+BA74+BA114+BA10+BA18+BA26</f>
        <v>534.323495238096</v>
      </c>
      <c r="BB179" s="155" t="n">
        <f aca="false">+BB34+BB122+BB130+BB42+BB50+BB58+BB66+BB82+BB90+BB74+BB114+BB10+BB18+BB26</f>
        <v>534.323495238096</v>
      </c>
      <c r="BC179" s="157"/>
      <c r="BD179" s="158"/>
      <c r="BE179" s="158"/>
      <c r="BF179" s="158"/>
      <c r="BG179" s="158"/>
      <c r="BH179" s="158"/>
      <c r="BI179" s="158"/>
      <c r="BJ179" s="158"/>
      <c r="BK179" s="158"/>
      <c r="BL179" s="158"/>
      <c r="BM179" s="158"/>
      <c r="BN179" s="158"/>
      <c r="BO179" s="158"/>
      <c r="BP179" s="158"/>
      <c r="BQ179" s="158"/>
      <c r="BR179" s="158"/>
      <c r="BS179" s="158"/>
      <c r="BT179" s="158"/>
      <c r="BU179" s="158"/>
      <c r="BV179" s="158"/>
      <c r="BW179" s="158"/>
      <c r="BX179" s="158"/>
      <c r="BY179" s="158"/>
      <c r="BZ179" s="158"/>
      <c r="CA179" s="158"/>
      <c r="CB179" s="158"/>
      <c r="CC179" s="158"/>
      <c r="CD179" s="158"/>
      <c r="CE179" s="158"/>
      <c r="CF179" s="158"/>
      <c r="CG179" s="158"/>
      <c r="CH179" s="158"/>
      <c r="CI179" s="158"/>
      <c r="CJ179" s="158"/>
      <c r="CK179" s="158"/>
      <c r="CL179" s="153"/>
      <c r="CM179" s="153"/>
      <c r="CN179" s="153"/>
      <c r="CO179" s="153"/>
      <c r="CP179" s="153"/>
      <c r="CQ179" s="153"/>
      <c r="CR179" s="153"/>
      <c r="CS179" s="153"/>
      <c r="CT179" s="153"/>
      <c r="CU179" s="153"/>
      <c r="CV179" s="153"/>
      <c r="CW179" s="153"/>
      <c r="CX179" s="153"/>
      <c r="CY179" s="153"/>
      <c r="CZ179" s="153"/>
      <c r="DA179" s="153"/>
      <c r="DB179" s="153"/>
      <c r="DC179" s="153"/>
      <c r="DD179" s="153"/>
      <c r="DE179" s="153"/>
      <c r="DF179" s="153"/>
      <c r="DG179" s="153"/>
      <c r="DH179" s="153"/>
      <c r="DI179" s="153"/>
      <c r="DJ179" s="153"/>
      <c r="DK179" s="153"/>
      <c r="DL179" s="153"/>
      <c r="DM179" s="153"/>
      <c r="DN179" s="153"/>
      <c r="DO179" s="153"/>
      <c r="DP179" s="153"/>
      <c r="DQ179" s="153"/>
      <c r="DR179" s="153"/>
      <c r="DS179" s="153"/>
      <c r="DT179" s="153"/>
      <c r="DU179" s="153"/>
      <c r="DV179" s="153"/>
      <c r="DW179" s="153"/>
      <c r="DX179" s="153"/>
      <c r="DY179" s="153"/>
      <c r="DZ179" s="153"/>
      <c r="EA179" s="153"/>
      <c r="EB179" s="153"/>
      <c r="EC179" s="153"/>
      <c r="ED179" s="153"/>
      <c r="EE179" s="153"/>
      <c r="EF179" s="153"/>
      <c r="EG179" s="153"/>
      <c r="EH179" s="153"/>
      <c r="EI179" s="153"/>
      <c r="EJ179" s="153"/>
      <c r="EK179" s="153"/>
      <c r="EL179" s="153"/>
      <c r="EM179" s="153"/>
      <c r="EN179" s="153"/>
      <c r="EO179" s="153"/>
      <c r="EP179" s="153"/>
      <c r="EQ179" s="153"/>
      <c r="ER179" s="153"/>
      <c r="ES179" s="153"/>
      <c r="ET179" s="153"/>
      <c r="EU179" s="153"/>
      <c r="EV179" s="153"/>
      <c r="EW179" s="153"/>
      <c r="EX179" s="153"/>
      <c r="EY179" s="153"/>
      <c r="EZ179" s="153"/>
      <c r="FA179" s="153"/>
      <c r="FB179" s="153"/>
      <c r="FC179" s="153"/>
      <c r="FD179" s="153"/>
      <c r="FE179" s="153"/>
      <c r="FF179" s="153"/>
      <c r="FG179" s="153"/>
      <c r="FH179" s="153"/>
      <c r="FI179" s="153"/>
      <c r="FJ179" s="153"/>
      <c r="FK179" s="153"/>
      <c r="FL179" s="153"/>
      <c r="FM179" s="153"/>
      <c r="FN179" s="153"/>
      <c r="FO179" s="153"/>
      <c r="FP179" s="153"/>
      <c r="FQ179" s="153"/>
      <c r="FR179" s="153"/>
      <c r="FS179" s="153"/>
      <c r="FT179" s="153"/>
      <c r="FU179" s="153"/>
      <c r="FV179" s="153"/>
      <c r="FW179" s="153"/>
      <c r="FX179" s="153"/>
      <c r="FY179" s="153"/>
      <c r="FZ179" s="153"/>
      <c r="GA179" s="153"/>
      <c r="GB179" s="153"/>
      <c r="GC179" s="153"/>
      <c r="GD179" s="153"/>
      <c r="GE179" s="153"/>
      <c r="GF179" s="153"/>
      <c r="GG179" s="153"/>
      <c r="GH179" s="153"/>
      <c r="GI179" s="153"/>
      <c r="GJ179" s="153"/>
      <c r="GK179" s="153"/>
      <c r="GL179" s="153"/>
      <c r="GM179" s="153"/>
      <c r="GN179" s="153"/>
      <c r="GO179" s="153"/>
      <c r="GP179" s="153"/>
      <c r="GQ179" s="153"/>
      <c r="GR179" s="153"/>
      <c r="GS179" s="153"/>
      <c r="GT179" s="153"/>
      <c r="GU179" s="153"/>
      <c r="GV179" s="153"/>
      <c r="GW179" s="153"/>
      <c r="GX179" s="153"/>
      <c r="GY179" s="153"/>
      <c r="GZ179" s="153"/>
      <c r="HA179" s="153"/>
      <c r="HB179" s="153"/>
      <c r="HC179" s="153"/>
      <c r="HD179" s="153"/>
      <c r="HE179" s="153"/>
      <c r="HF179" s="153"/>
      <c r="HG179" s="153"/>
      <c r="HH179" s="153"/>
      <c r="HI179" s="153"/>
      <c r="HJ179" s="153"/>
      <c r="HK179" s="153"/>
      <c r="HL179" s="153"/>
      <c r="HM179" s="153"/>
      <c r="HN179" s="153"/>
      <c r="HO179" s="153"/>
      <c r="HP179" s="153"/>
      <c r="HQ179" s="153"/>
      <c r="HR179" s="153"/>
      <c r="HS179" s="153"/>
      <c r="HT179" s="153"/>
      <c r="HU179" s="153"/>
      <c r="HV179" s="153"/>
      <c r="HW179" s="153"/>
      <c r="HX179" s="153"/>
      <c r="HY179" s="153"/>
      <c r="HZ179" s="153"/>
      <c r="IA179" s="153"/>
      <c r="IB179" s="153"/>
      <c r="IC179" s="153"/>
      <c r="ID179" s="153"/>
      <c r="IE179" s="153"/>
      <c r="IF179" s="153"/>
      <c r="IG179" s="153"/>
      <c r="IH179" s="153"/>
      <c r="II179" s="153"/>
      <c r="IJ179" s="153"/>
      <c r="IK179" s="153"/>
      <c r="IL179" s="153"/>
      <c r="IM179" s="153"/>
      <c r="IN179" s="153"/>
      <c r="IO179" s="153"/>
      <c r="IP179" s="153"/>
      <c r="IQ179" s="153"/>
      <c r="IR179" s="153"/>
      <c r="IS179" s="153"/>
      <c r="IT179" s="153"/>
      <c r="IU179" s="153"/>
      <c r="IV179" s="153"/>
      <c r="IW179" s="153"/>
    </row>
    <row r="180" customFormat="false" ht="12.75" hidden="false" customHeight="false" outlineLevel="0" collapsed="false">
      <c r="A180" s="153"/>
      <c r="B180" s="153" t="s">
        <v>144</v>
      </c>
      <c r="C180" s="210"/>
      <c r="D180" s="155" t="n">
        <f aca="false">+D35+D123+D131+D43+D51+D59+D67+D83+D91+D75+D115+D11+D19+D27</f>
        <v>0</v>
      </c>
      <c r="E180" s="155" t="n">
        <f aca="false">+E35+E123+E131+E43+E51+E59+E67+E83+E91+E75+E115+E11+E19+E27</f>
        <v>0</v>
      </c>
      <c r="F180" s="155" t="n">
        <f aca="false">+F35+F123+F131+F43+F51+F59+F67+F83+F91+F75+F115+F11+F19+F27</f>
        <v>0</v>
      </c>
      <c r="G180" s="155" t="n">
        <f aca="false">+G35+G123+G131+G43+G51+G59+G67+G83+G91+G75+G115+G11+G19+G27</f>
        <v>0</v>
      </c>
      <c r="H180" s="155" t="n">
        <f aca="false">+H35+H123+H131+H43+H51+H59+H67+H83+H91+H75+H115+H11+H19+H27</f>
        <v>0</v>
      </c>
      <c r="I180" s="155" t="n">
        <f aca="false">+I35+I123+I131+I43+I51+I59+I67+I83+I91+I75+I115+I11+I19+I27</f>
        <v>0</v>
      </c>
      <c r="J180" s="155" t="n">
        <f aca="false">+J35+J123+J131+J43+J51+J59+J67+J83+J91+J75+J115+J11+J19+J27</f>
        <v>0</v>
      </c>
      <c r="K180" s="155" t="n">
        <f aca="false">+K35+K123+K131+K43+K51+K59+K67+K83+K91+K75+K115+K11+K19+K27</f>
        <v>0</v>
      </c>
      <c r="L180" s="155" t="n">
        <f aca="false">+L35+L123+L131+L43+L51+L59+L67+L83+L91+L75+L115+L11+L19+L27</f>
        <v>0</v>
      </c>
      <c r="M180" s="155" t="n">
        <f aca="false">+M35+M123+M131+M43+M51+M59+M67+M83+M91+M75+M115+M11+M19+M27</f>
        <v>0</v>
      </c>
      <c r="N180" s="155" t="n">
        <f aca="false">+N35+N123+N131+N43+N51+N59+N67+N83+N91+N75+N115+N11+N19+N27</f>
        <v>2.84</v>
      </c>
      <c r="O180" s="155" t="n">
        <f aca="false">+O35+O123+O131+O43+O51+O59+O67+O83+O91+O75+O115+O11+O19+O27</f>
        <v>2.84</v>
      </c>
      <c r="P180" s="155" t="n">
        <f aca="false">+P35+P123+P131+P43+P51+P59+P67+P83+P91+P75+P115+P11+P19+P27</f>
        <v>2.84</v>
      </c>
      <c r="Q180" s="155" t="n">
        <f aca="false">+Q35+Q123+Q131+Q43+Q51+Q59+Q67+Q83+Q91+Q75+Q115+Q11+Q19+Q27</f>
        <v>2.84</v>
      </c>
      <c r="R180" s="155" t="n">
        <f aca="false">+R35+R123+R131+R43+R51+R59+R67+R83+R91+R75+R115+R11+R19+R27</f>
        <v>2.84</v>
      </c>
      <c r="S180" s="155" t="n">
        <f aca="false">+S35+S123+S131+S43+S51+S59+S67+S83+S91+S75+S115+S11+S19+S27</f>
        <v>2.84</v>
      </c>
      <c r="T180" s="155" t="n">
        <f aca="false">+T35+T123+T131+T43+T51+T59+T67+T83+T91+T75+T115+T11+T19+T27</f>
        <v>2.84</v>
      </c>
      <c r="U180" s="155" t="n">
        <f aca="false">+U35+U123+U131+U43+U51+U59+U67+U83+U91+U75+U115+U11+U19+U27</f>
        <v>46.458</v>
      </c>
      <c r="V180" s="155" t="n">
        <f aca="false">+V35+V123+V131+V43+V51+V59+V67+V83+V91+V75+V115+V11+V19+V27</f>
        <v>71.483</v>
      </c>
      <c r="W180" s="155" t="n">
        <f aca="false">+W35+W123+W131+W43+W51+W59+W67+W83+W91+W75+W115+W11+W19+W27</f>
        <v>116.485722</v>
      </c>
      <c r="X180" s="155" t="n">
        <f aca="false">+X35+X123+X131+X43+X51+X59+X67+X83+X91+X75+X115+X11+X19+X27</f>
        <v>119.842715111111</v>
      </c>
      <c r="Y180" s="155" t="n">
        <f aca="false">+Y35+Y123+Y131+Y43+Y51+Y59+Y67+Y83+Y91+Y75+Y115+Y11+Y19+Y27</f>
        <v>202.094562222222</v>
      </c>
      <c r="Z180" s="155" t="n">
        <f aca="false">+Z35+Z123+Z131+Z43+Z51+Z59+Z67+Z83+Z91+Z75+Z115+Z11+Z19+Z27</f>
        <v>211.578791333333</v>
      </c>
      <c r="AA180" s="155" t="n">
        <f aca="false">+AA35+AA123+AA131+AA43+AA51+AA59+AA67+AA83+AA91+AA75+AA115+AA11+AA19+AA27</f>
        <v>226.206046844444</v>
      </c>
      <c r="AB180" s="155" t="n">
        <f aca="false">+AB35+AB123+AB131+AB43+AB51+AB59+AB67+AB83+AB91+AB75+AB115+AB11+AB19+AB27</f>
        <v>241.885907955556</v>
      </c>
      <c r="AC180" s="155" t="n">
        <f aca="false">+AC35+AC123+AC131+AC43+AC51+AC59+AC67+AC83+AC91+AC75+AC115+AC11+AC19+AC27</f>
        <v>257.315519066667</v>
      </c>
      <c r="AD180" s="155" t="n">
        <f aca="false">+AD35+AD123+AD131+AD43+AD51+AD59+AD67+AD83+AD91+AD75+AD115+AD11+AD19+AD27</f>
        <v>270.743130177778</v>
      </c>
      <c r="AE180" s="155" t="n">
        <f aca="false">+AE35+AE123+AE131+AE43+AE51+AE59+AE67+AE83+AE91+AE75+AE115+AE11+AE19+AE27</f>
        <v>284.921491288889</v>
      </c>
      <c r="AF180" s="155" t="n">
        <f aca="false">+AF35+AF123+AF131+AF43+AF51+AF59+AF67+AF83+AF91+AF75+AF115+AF11+AF19+AF27</f>
        <v>303.2701024</v>
      </c>
      <c r="AG180" s="156" t="n">
        <f aca="false">+AG35+AG123+AG131+AG43+AG51+AG59+AG67+AG83+AG91+AG75+AG115+AG11+AG19+AG27</f>
        <v>317.448463511111</v>
      </c>
      <c r="AH180" s="155" t="n">
        <f aca="false">+AH35+AH123+AH131+AH43+AH51+AH59+AH67+AH83+AH91+AH75+AH115+AH11+AH19+AH27</f>
        <v>352.787371822222</v>
      </c>
      <c r="AI180" s="155" t="n">
        <f aca="false">+AI35+AI123+AI131+AI43+AI51+AI59+AI67+AI83+AI91+AI75+AI115+AI11+AI19+AI27</f>
        <v>362.537693333333</v>
      </c>
      <c r="AJ180" s="155" t="n">
        <f aca="false">+AJ35+AJ123+AJ131+AJ43+AJ51+AJ59+AJ67+AJ83+AJ91+AJ75+AJ115+AJ11+AJ19+AJ27</f>
        <v>372.244804444444</v>
      </c>
      <c r="AK180" s="155" t="n">
        <f aca="false">+AK35+AK123+AK131+AK43+AK51+AK59+AK67+AK83+AK91+AK75+AK115+AK11+AK19+AK27</f>
        <v>378.448415555556</v>
      </c>
      <c r="AL180" s="155" t="n">
        <f aca="false">+AL35+AL123+AL131+AL43+AL51+AL59+AL67+AL83+AL91+AL75+AL115+AL11+AL19+AL27</f>
        <v>384.401776666667</v>
      </c>
      <c r="AM180" s="155" t="n">
        <f aca="false">+AM35+AM123+AM131+AM43+AM51+AM59+AM67+AM83+AM91+AM75+AM115+AM11+AM19+AM27</f>
        <v>389.604387777778</v>
      </c>
      <c r="AN180" s="155" t="n">
        <f aca="false">+AN35+AN123+AN131+AN43+AN51+AN59+AN67+AN83+AN91+AN75+AN115+AN11+AN19+AN27</f>
        <v>394.306498888889</v>
      </c>
      <c r="AO180" s="155" t="n">
        <f aca="false">+AO35+AO123+AO131+AO43+AO51+AO59+AO67+AO83+AO91+AO75+AO115+AO11+AO19+AO27</f>
        <v>420.02961</v>
      </c>
      <c r="AP180" s="155" t="n">
        <f aca="false">+AP35+AP123+AP131+AP43+AP51+AP59+AP67+AP83+AP91+AP75+AP115+AP11+AP19+AP27</f>
        <v>482.07536</v>
      </c>
      <c r="AQ180" s="155" t="n">
        <f aca="false">+AQ35+AQ123+AQ131+AQ43+AQ51+AQ59+AQ67+AQ83+AQ91+AQ75+AQ115+AQ11+AQ19+AQ27</f>
        <v>505.88236</v>
      </c>
      <c r="AR180" s="155" t="n">
        <f aca="false">+AR35+AR123+AR131+AR43+AR51+AR59+AR67+AR83+AR91+AR75+AR115+AR11+AR19+AR27</f>
        <v>507.66736</v>
      </c>
      <c r="AS180" s="155" t="n">
        <f aca="false">+AS35+AS123+AS131+AS43+AS51+AS59+AS67+AS83+AS91+AS75+AS115+AS11+AS19+AS27</f>
        <v>508.45136</v>
      </c>
      <c r="AT180" s="155" t="n">
        <f aca="false">+AT35+AT123+AT131+AT43+AT51+AT59+AT67+AT83+AT91+AT75+AT115+AT11+AT19+AT27</f>
        <v>509.23536</v>
      </c>
      <c r="AU180" s="155" t="n">
        <f aca="false">+AU35+AU123+AU131+AU43+AU51+AU59+AU67+AU83+AU91+AU75+AU115+AU11+AU19+AU27</f>
        <v>510.01936</v>
      </c>
      <c r="AV180" s="155" t="n">
        <f aca="false">+AV35+AV123+AV131+AV43+AV51+AV59+AV67+AV83+AV91+AV75+AV115+AV11+AV19+AV27</f>
        <v>510.80336</v>
      </c>
      <c r="AW180" s="155" t="n">
        <f aca="false">+AW35+AW123+AW131+AW43+AW51+AW59+AW67+AW83+AW91+AW75+AW115+AW11+AW19+AW27</f>
        <v>510.80336</v>
      </c>
      <c r="AX180" s="155" t="n">
        <f aca="false">+AX35+AX123+AX131+AX43+AX51+AX59+AX67+AX83+AX91+AX75+AX115+AX11+AX19+AX27</f>
        <v>510.80336</v>
      </c>
      <c r="AY180" s="155" t="n">
        <f aca="false">+AY35+AY123+AY131+AY43+AY51+AY59+AY67+AY83+AY91+AY75+AY115+AY11+AY19+AY27</f>
        <v>510.80336</v>
      </c>
      <c r="AZ180" s="155" t="n">
        <f aca="false">+AZ35+AZ123+AZ131+AZ43+AZ51+AZ59+AZ67+AZ83+AZ91+AZ75+AZ115+AZ11+AZ19+AZ27</f>
        <v>510.80336</v>
      </c>
      <c r="BA180" s="155" t="n">
        <f aca="false">+BA35+BA123+BA131+BA43+BA51+BA59+BA67+BA83+BA91+BA75+BA115+BA11+BA19+BA27</f>
        <v>510.80336</v>
      </c>
      <c r="BB180" s="155" t="n">
        <f aca="false">+BB35+BB123+BB131+BB43+BB51+BB59+BB67+BB83+BB91+BB75+BB115+BB11+BB19+BB27</f>
        <v>534.32336</v>
      </c>
      <c r="BC180" s="157"/>
      <c r="BD180" s="158"/>
      <c r="BE180" s="158"/>
      <c r="BF180" s="158"/>
      <c r="BG180" s="158"/>
      <c r="BH180" s="158"/>
      <c r="BI180" s="158"/>
      <c r="BJ180" s="158"/>
      <c r="BK180" s="158"/>
      <c r="BL180" s="158"/>
      <c r="BM180" s="158"/>
      <c r="BN180" s="158"/>
      <c r="BO180" s="158"/>
      <c r="BP180" s="158"/>
      <c r="BQ180" s="158"/>
      <c r="BR180" s="158"/>
      <c r="BS180" s="158"/>
      <c r="BT180" s="158"/>
      <c r="BU180" s="158"/>
      <c r="BV180" s="158"/>
      <c r="BW180" s="158"/>
      <c r="BX180" s="158"/>
      <c r="BY180" s="158"/>
      <c r="BZ180" s="158"/>
      <c r="CA180" s="158"/>
      <c r="CB180" s="158"/>
      <c r="CC180" s="158"/>
      <c r="CD180" s="158"/>
      <c r="CE180" s="158"/>
      <c r="CF180" s="158"/>
      <c r="CG180" s="158"/>
      <c r="CH180" s="158"/>
      <c r="CI180" s="158"/>
      <c r="CJ180" s="158"/>
      <c r="CK180" s="158"/>
      <c r="CL180" s="153"/>
      <c r="CM180" s="153"/>
      <c r="CN180" s="153"/>
      <c r="CO180" s="153"/>
      <c r="CP180" s="153"/>
      <c r="CQ180" s="153"/>
      <c r="CR180" s="153"/>
      <c r="CS180" s="153"/>
      <c r="CT180" s="153"/>
      <c r="CU180" s="153"/>
      <c r="CV180" s="153"/>
      <c r="CW180" s="153"/>
      <c r="CX180" s="153"/>
      <c r="CY180" s="153"/>
      <c r="CZ180" s="153"/>
      <c r="DA180" s="153"/>
      <c r="DB180" s="153"/>
      <c r="DC180" s="153"/>
      <c r="DD180" s="153"/>
      <c r="DE180" s="153"/>
      <c r="DF180" s="153"/>
      <c r="DG180" s="153"/>
      <c r="DH180" s="153"/>
      <c r="DI180" s="153"/>
      <c r="DJ180" s="153"/>
      <c r="DK180" s="153"/>
      <c r="DL180" s="153"/>
      <c r="DM180" s="153"/>
      <c r="DN180" s="153"/>
      <c r="DO180" s="153"/>
      <c r="DP180" s="153"/>
      <c r="DQ180" s="153"/>
      <c r="DR180" s="153"/>
      <c r="DS180" s="153"/>
      <c r="DT180" s="153"/>
      <c r="DU180" s="153"/>
      <c r="DV180" s="153"/>
      <c r="DW180" s="153"/>
      <c r="DX180" s="153"/>
      <c r="DY180" s="153"/>
      <c r="DZ180" s="153"/>
      <c r="EA180" s="153"/>
      <c r="EB180" s="153"/>
      <c r="EC180" s="153"/>
      <c r="ED180" s="153"/>
      <c r="EE180" s="153"/>
      <c r="EF180" s="153"/>
      <c r="EG180" s="153"/>
      <c r="EH180" s="153"/>
      <c r="EI180" s="153"/>
      <c r="EJ180" s="153"/>
      <c r="EK180" s="153"/>
      <c r="EL180" s="153"/>
      <c r="EM180" s="153"/>
      <c r="EN180" s="153"/>
      <c r="EO180" s="153"/>
      <c r="EP180" s="153"/>
      <c r="EQ180" s="153"/>
      <c r="ER180" s="153"/>
      <c r="ES180" s="153"/>
      <c r="ET180" s="153"/>
      <c r="EU180" s="153"/>
      <c r="EV180" s="153"/>
      <c r="EW180" s="153"/>
      <c r="EX180" s="153"/>
      <c r="EY180" s="153"/>
      <c r="EZ180" s="153"/>
      <c r="FA180" s="153"/>
      <c r="FB180" s="153"/>
      <c r="FC180" s="153"/>
      <c r="FD180" s="153"/>
      <c r="FE180" s="153"/>
      <c r="FF180" s="153"/>
      <c r="FG180" s="153"/>
      <c r="FH180" s="153"/>
      <c r="FI180" s="153"/>
      <c r="FJ180" s="153"/>
      <c r="FK180" s="153"/>
      <c r="FL180" s="153"/>
      <c r="FM180" s="153"/>
      <c r="FN180" s="153"/>
      <c r="FO180" s="153"/>
      <c r="FP180" s="153"/>
      <c r="FQ180" s="153"/>
      <c r="FR180" s="153"/>
      <c r="FS180" s="153"/>
      <c r="FT180" s="153"/>
      <c r="FU180" s="153"/>
      <c r="FV180" s="153"/>
      <c r="FW180" s="153"/>
      <c r="FX180" s="153"/>
      <c r="FY180" s="153"/>
      <c r="FZ180" s="153"/>
      <c r="GA180" s="153"/>
      <c r="GB180" s="153"/>
      <c r="GC180" s="153"/>
      <c r="GD180" s="153"/>
      <c r="GE180" s="153"/>
      <c r="GF180" s="153"/>
      <c r="GG180" s="153"/>
      <c r="GH180" s="153"/>
      <c r="GI180" s="153"/>
      <c r="GJ180" s="153"/>
      <c r="GK180" s="153"/>
      <c r="GL180" s="153"/>
      <c r="GM180" s="153"/>
      <c r="GN180" s="153"/>
      <c r="GO180" s="153"/>
      <c r="GP180" s="153"/>
      <c r="GQ180" s="153"/>
      <c r="GR180" s="153"/>
      <c r="GS180" s="153"/>
      <c r="GT180" s="153"/>
      <c r="GU180" s="153"/>
      <c r="GV180" s="153"/>
      <c r="GW180" s="153"/>
      <c r="GX180" s="153"/>
      <c r="GY180" s="153"/>
      <c r="GZ180" s="153"/>
      <c r="HA180" s="153"/>
      <c r="HB180" s="153"/>
      <c r="HC180" s="153"/>
      <c r="HD180" s="153"/>
      <c r="HE180" s="153"/>
      <c r="HF180" s="153"/>
      <c r="HG180" s="153"/>
      <c r="HH180" s="153"/>
      <c r="HI180" s="153"/>
      <c r="HJ180" s="153"/>
      <c r="HK180" s="153"/>
      <c r="HL180" s="153"/>
      <c r="HM180" s="153"/>
      <c r="HN180" s="153"/>
      <c r="HO180" s="153"/>
      <c r="HP180" s="153"/>
      <c r="HQ180" s="153"/>
      <c r="HR180" s="153"/>
      <c r="HS180" s="153"/>
      <c r="HT180" s="153"/>
      <c r="HU180" s="153"/>
      <c r="HV180" s="153"/>
      <c r="HW180" s="153"/>
      <c r="HX180" s="153"/>
      <c r="HY180" s="153"/>
      <c r="HZ180" s="153"/>
      <c r="IA180" s="153"/>
      <c r="IB180" s="153"/>
      <c r="IC180" s="153"/>
      <c r="ID180" s="153"/>
      <c r="IE180" s="153"/>
      <c r="IF180" s="153"/>
      <c r="IG180" s="153"/>
      <c r="IH180" s="153"/>
      <c r="II180" s="153"/>
      <c r="IJ180" s="153"/>
      <c r="IK180" s="153"/>
      <c r="IL180" s="153"/>
      <c r="IM180" s="153"/>
      <c r="IN180" s="153"/>
      <c r="IO180" s="153"/>
      <c r="IP180" s="153"/>
      <c r="IQ180" s="153"/>
      <c r="IR180" s="153"/>
      <c r="IS180" s="153"/>
      <c r="IT180" s="153"/>
      <c r="IU180" s="153"/>
      <c r="IV180" s="153"/>
      <c r="IW180" s="153"/>
    </row>
    <row r="181" customFormat="false" ht="12.75" hidden="false" customHeight="false" outlineLevel="0" collapsed="false">
      <c r="A181" s="134"/>
      <c r="B181" s="135"/>
      <c r="C181" s="198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200"/>
      <c r="AH181" s="199"/>
      <c r="AI181" s="199"/>
      <c r="AJ181" s="199"/>
      <c r="AK181" s="199"/>
      <c r="AL181" s="199"/>
      <c r="AM181" s="199"/>
      <c r="AN181" s="199"/>
      <c r="AO181" s="199"/>
      <c r="AP181" s="199"/>
      <c r="AQ181" s="199"/>
      <c r="AR181" s="199"/>
      <c r="AS181" s="199"/>
      <c r="AT181" s="199"/>
      <c r="AU181" s="199"/>
      <c r="AV181" s="199"/>
      <c r="AW181" s="199"/>
      <c r="AX181" s="199"/>
      <c r="AY181" s="199"/>
      <c r="AZ181" s="199"/>
      <c r="BA181" s="199"/>
      <c r="BB181" s="199"/>
      <c r="BC181" s="134"/>
      <c r="BD181" s="134"/>
      <c r="BE181" s="134"/>
      <c r="BF181" s="134"/>
      <c r="BG181" s="134"/>
      <c r="BH181" s="134"/>
      <c r="BI181" s="134"/>
      <c r="BJ181" s="134"/>
      <c r="BK181" s="134"/>
      <c r="BL181" s="134"/>
      <c r="BM181" s="134"/>
      <c r="BN181" s="134"/>
      <c r="BO181" s="134"/>
      <c r="BP181" s="134"/>
      <c r="BQ181" s="134"/>
      <c r="BR181" s="134"/>
      <c r="BS181" s="134"/>
      <c r="BT181" s="134"/>
      <c r="BU181" s="134"/>
      <c r="BV181" s="134"/>
      <c r="BW181" s="134"/>
      <c r="BX181" s="134"/>
      <c r="BY181" s="134"/>
      <c r="BZ181" s="134"/>
      <c r="CA181" s="134"/>
      <c r="CB181" s="134"/>
      <c r="CC181" s="134"/>
      <c r="CD181" s="134"/>
      <c r="CE181" s="134"/>
      <c r="CF181" s="134"/>
      <c r="CG181" s="134"/>
      <c r="CH181" s="134"/>
      <c r="CI181" s="134"/>
      <c r="CJ181" s="134"/>
      <c r="CK181" s="134"/>
      <c r="CL181" s="134"/>
      <c r="CM181" s="134"/>
      <c r="CN181" s="134"/>
      <c r="CO181" s="134"/>
      <c r="CP181" s="134"/>
      <c r="CQ181" s="134"/>
      <c r="CR181" s="134"/>
      <c r="CS181" s="134"/>
      <c r="CT181" s="134"/>
      <c r="CU181" s="134"/>
      <c r="CV181" s="134"/>
      <c r="CW181" s="134"/>
      <c r="CX181" s="134"/>
      <c r="CY181" s="134"/>
      <c r="CZ181" s="134"/>
      <c r="DA181" s="134"/>
      <c r="DB181" s="134"/>
      <c r="DC181" s="134"/>
      <c r="DD181" s="134"/>
      <c r="DE181" s="134"/>
      <c r="DF181" s="134"/>
      <c r="DG181" s="134"/>
      <c r="DH181" s="134"/>
      <c r="DI181" s="134"/>
      <c r="DJ181" s="134"/>
      <c r="DK181" s="134"/>
      <c r="DL181" s="134"/>
      <c r="DM181" s="134"/>
      <c r="DN181" s="134"/>
      <c r="DO181" s="134"/>
      <c r="DP181" s="134"/>
      <c r="DQ181" s="134"/>
      <c r="DR181" s="134"/>
      <c r="DS181" s="134"/>
      <c r="DT181" s="134"/>
      <c r="DU181" s="134"/>
      <c r="DV181" s="134"/>
      <c r="DW181" s="134"/>
      <c r="DX181" s="134"/>
      <c r="DY181" s="134"/>
      <c r="DZ181" s="134"/>
      <c r="EA181" s="134"/>
      <c r="EB181" s="134"/>
      <c r="EC181" s="134"/>
      <c r="ED181" s="134"/>
      <c r="EE181" s="134"/>
      <c r="EF181" s="134"/>
      <c r="EG181" s="134"/>
      <c r="EH181" s="134"/>
      <c r="EI181" s="134"/>
      <c r="EJ181" s="134"/>
      <c r="EK181" s="134"/>
      <c r="EL181" s="134"/>
      <c r="EM181" s="134"/>
      <c r="EN181" s="134"/>
      <c r="EO181" s="134"/>
      <c r="EP181" s="134"/>
      <c r="EQ181" s="134"/>
      <c r="ER181" s="134"/>
      <c r="ES181" s="134"/>
      <c r="ET181" s="134"/>
      <c r="EU181" s="134"/>
      <c r="EV181" s="134"/>
      <c r="EW181" s="134"/>
      <c r="EX181" s="134"/>
      <c r="EY181" s="134"/>
      <c r="EZ181" s="134"/>
      <c r="FA181" s="134"/>
      <c r="FB181" s="134"/>
      <c r="FC181" s="134"/>
      <c r="FD181" s="134"/>
      <c r="FE181" s="134"/>
      <c r="FF181" s="134"/>
      <c r="FG181" s="134"/>
      <c r="FH181" s="134"/>
      <c r="FI181" s="134"/>
      <c r="FJ181" s="134"/>
      <c r="FK181" s="134"/>
      <c r="FL181" s="134"/>
      <c r="FM181" s="134"/>
      <c r="FN181" s="134"/>
      <c r="FO181" s="134"/>
      <c r="FP181" s="134"/>
      <c r="FQ181" s="134"/>
      <c r="FR181" s="134"/>
      <c r="FS181" s="134"/>
      <c r="FT181" s="134"/>
      <c r="FU181" s="134"/>
      <c r="FV181" s="134"/>
      <c r="FW181" s="134"/>
      <c r="FX181" s="134"/>
      <c r="FY181" s="134"/>
      <c r="FZ181" s="134"/>
      <c r="GA181" s="134"/>
      <c r="GB181" s="134"/>
      <c r="GC181" s="134"/>
      <c r="GD181" s="134"/>
      <c r="GE181" s="134"/>
      <c r="GF181" s="134"/>
      <c r="GG181" s="134"/>
      <c r="GH181" s="134"/>
      <c r="GI181" s="134"/>
      <c r="GJ181" s="134"/>
      <c r="GK181" s="134"/>
      <c r="GL181" s="134"/>
      <c r="GM181" s="134"/>
      <c r="GN181" s="134"/>
      <c r="GO181" s="134"/>
      <c r="GP181" s="134"/>
      <c r="GQ181" s="134"/>
      <c r="GR181" s="134"/>
      <c r="GS181" s="134"/>
      <c r="GT181" s="134"/>
      <c r="GU181" s="134"/>
      <c r="GV181" s="134"/>
      <c r="GW181" s="134"/>
      <c r="GX181" s="134"/>
      <c r="GY181" s="134"/>
      <c r="GZ181" s="134"/>
      <c r="HA181" s="134"/>
      <c r="HB181" s="134"/>
      <c r="HC181" s="134"/>
      <c r="HD181" s="134"/>
      <c r="HE181" s="134"/>
      <c r="HF181" s="134"/>
      <c r="HG181" s="134"/>
      <c r="HH181" s="134"/>
      <c r="HI181" s="134"/>
      <c r="HJ181" s="134"/>
      <c r="HK181" s="134"/>
      <c r="HL181" s="134"/>
      <c r="HM181" s="134"/>
      <c r="HN181" s="134"/>
      <c r="HO181" s="134"/>
      <c r="HP181" s="134"/>
      <c r="HQ181" s="134"/>
      <c r="HR181" s="134"/>
      <c r="HS181" s="134"/>
      <c r="HT181" s="134"/>
      <c r="HU181" s="134"/>
      <c r="HV181" s="134"/>
      <c r="HW181" s="134"/>
      <c r="HX181" s="134"/>
      <c r="HY181" s="134"/>
      <c r="HZ181" s="134"/>
      <c r="IA181" s="134"/>
      <c r="IB181" s="134"/>
      <c r="IC181" s="134"/>
      <c r="ID181" s="134"/>
      <c r="IE181" s="134"/>
      <c r="IF181" s="134"/>
      <c r="IG181" s="134"/>
      <c r="IH181" s="134"/>
      <c r="II181" s="134"/>
      <c r="IJ181" s="134"/>
      <c r="IK181" s="134"/>
      <c r="IL181" s="134"/>
      <c r="IM181" s="134"/>
      <c r="IN181" s="134"/>
      <c r="IO181" s="134"/>
      <c r="IP181" s="134"/>
      <c r="IQ181" s="134"/>
      <c r="IR181" s="134"/>
      <c r="IS181" s="134"/>
      <c r="IT181" s="134"/>
      <c r="IU181" s="134"/>
      <c r="IV181" s="134"/>
      <c r="IW181" s="134"/>
    </row>
    <row r="182" customFormat="false" ht="12.75" hidden="false" customHeight="false" outlineLevel="0" collapsed="false">
      <c r="A182" s="177"/>
      <c r="B182" s="177" t="s">
        <v>148</v>
      </c>
      <c r="C182" s="178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  <c r="AA182" s="179"/>
      <c r="AB182" s="179"/>
      <c r="AC182" s="179"/>
      <c r="AD182" s="179"/>
      <c r="AE182" s="179"/>
      <c r="AF182" s="179"/>
      <c r="AG182" s="211"/>
      <c r="AH182" s="179"/>
      <c r="AI182" s="179"/>
      <c r="AJ182" s="179"/>
      <c r="AK182" s="179"/>
      <c r="AL182" s="179"/>
      <c r="AM182" s="179"/>
      <c r="AN182" s="179"/>
      <c r="AO182" s="179"/>
      <c r="AP182" s="179"/>
      <c r="AQ182" s="179"/>
      <c r="AR182" s="179"/>
      <c r="AS182" s="179"/>
      <c r="AT182" s="179"/>
      <c r="AU182" s="179"/>
      <c r="AV182" s="179"/>
      <c r="AW182" s="179"/>
      <c r="AX182" s="179"/>
      <c r="AY182" s="179"/>
      <c r="AZ182" s="179"/>
      <c r="BA182" s="179"/>
      <c r="BB182" s="179"/>
      <c r="BC182" s="191"/>
      <c r="BD182" s="192"/>
      <c r="BE182" s="192"/>
      <c r="BF182" s="192"/>
      <c r="BG182" s="192"/>
      <c r="BH182" s="192"/>
      <c r="BI182" s="192"/>
      <c r="BJ182" s="192"/>
      <c r="BK182" s="192"/>
      <c r="BL182" s="192"/>
      <c r="BM182" s="192"/>
      <c r="BN182" s="192"/>
      <c r="BO182" s="192"/>
      <c r="BP182" s="192"/>
      <c r="BQ182" s="192"/>
      <c r="BR182" s="192"/>
      <c r="BS182" s="192"/>
      <c r="BT182" s="192"/>
      <c r="BU182" s="192"/>
      <c r="BV182" s="192"/>
      <c r="BW182" s="192"/>
      <c r="BX182" s="192"/>
      <c r="BY182" s="192"/>
      <c r="BZ182" s="192"/>
      <c r="CA182" s="192"/>
      <c r="CB182" s="192"/>
      <c r="CC182" s="192"/>
      <c r="CD182" s="192"/>
      <c r="CE182" s="192"/>
      <c r="CF182" s="192"/>
      <c r="CG182" s="192"/>
      <c r="CH182" s="192"/>
      <c r="CI182" s="192"/>
      <c r="CJ182" s="192"/>
      <c r="CK182" s="192"/>
      <c r="CL182" s="177"/>
      <c r="CM182" s="177"/>
      <c r="CN182" s="177"/>
      <c r="CO182" s="177"/>
      <c r="CP182" s="177"/>
      <c r="CQ182" s="177"/>
      <c r="CR182" s="177"/>
      <c r="CS182" s="177"/>
      <c r="CT182" s="177"/>
      <c r="CU182" s="177"/>
      <c r="CV182" s="177"/>
      <c r="CW182" s="177"/>
      <c r="CX182" s="177"/>
      <c r="CY182" s="177"/>
      <c r="CZ182" s="177"/>
      <c r="DA182" s="177"/>
      <c r="DB182" s="177"/>
      <c r="DC182" s="177"/>
      <c r="DD182" s="177"/>
      <c r="DE182" s="177"/>
      <c r="DF182" s="177"/>
      <c r="DG182" s="177"/>
      <c r="DH182" s="177"/>
      <c r="DI182" s="177"/>
      <c r="DJ182" s="177"/>
      <c r="DK182" s="177"/>
      <c r="DL182" s="177"/>
      <c r="DM182" s="177"/>
      <c r="DN182" s="177"/>
      <c r="DO182" s="177"/>
      <c r="DP182" s="177"/>
      <c r="DQ182" s="177"/>
      <c r="DR182" s="177"/>
      <c r="DS182" s="177"/>
      <c r="DT182" s="177"/>
      <c r="DU182" s="177"/>
      <c r="DV182" s="177"/>
      <c r="DW182" s="177"/>
      <c r="DX182" s="177"/>
      <c r="DY182" s="177"/>
      <c r="DZ182" s="177"/>
      <c r="EA182" s="177"/>
      <c r="EB182" s="177"/>
      <c r="EC182" s="177"/>
      <c r="ED182" s="177"/>
      <c r="EE182" s="177"/>
      <c r="EF182" s="177"/>
      <c r="EG182" s="177"/>
      <c r="EH182" s="177"/>
      <c r="EI182" s="177"/>
      <c r="EJ182" s="177"/>
      <c r="EK182" s="177"/>
      <c r="EL182" s="177"/>
      <c r="EM182" s="177"/>
      <c r="EN182" s="177"/>
      <c r="EO182" s="177"/>
      <c r="EP182" s="177"/>
      <c r="EQ182" s="177"/>
      <c r="ER182" s="177"/>
      <c r="ES182" s="177"/>
      <c r="ET182" s="177"/>
      <c r="EU182" s="177"/>
      <c r="EV182" s="177"/>
      <c r="EW182" s="177"/>
      <c r="EX182" s="177"/>
      <c r="EY182" s="177"/>
      <c r="EZ182" s="177"/>
      <c r="FA182" s="177"/>
      <c r="FB182" s="177"/>
      <c r="FC182" s="177"/>
      <c r="FD182" s="177"/>
      <c r="FE182" s="177"/>
      <c r="FF182" s="177"/>
      <c r="FG182" s="177"/>
      <c r="FH182" s="177"/>
      <c r="FI182" s="177"/>
      <c r="FJ182" s="177"/>
      <c r="FK182" s="177"/>
      <c r="FL182" s="177"/>
      <c r="FM182" s="177"/>
      <c r="FN182" s="177"/>
      <c r="FO182" s="177"/>
      <c r="FP182" s="177"/>
      <c r="FQ182" s="177"/>
      <c r="FR182" s="177"/>
      <c r="FS182" s="177"/>
      <c r="FT182" s="177"/>
      <c r="FU182" s="177"/>
      <c r="FV182" s="177"/>
      <c r="FW182" s="177"/>
      <c r="FX182" s="177"/>
      <c r="FY182" s="177"/>
      <c r="FZ182" s="177"/>
      <c r="GA182" s="177"/>
      <c r="GB182" s="177"/>
      <c r="GC182" s="177"/>
      <c r="GD182" s="177"/>
      <c r="GE182" s="177"/>
      <c r="GF182" s="177"/>
      <c r="GG182" s="177"/>
      <c r="GH182" s="177"/>
      <c r="GI182" s="177"/>
      <c r="GJ182" s="177"/>
      <c r="GK182" s="177"/>
      <c r="GL182" s="177"/>
      <c r="GM182" s="177"/>
      <c r="GN182" s="177"/>
      <c r="GO182" s="177"/>
      <c r="GP182" s="177"/>
      <c r="GQ182" s="177"/>
      <c r="GR182" s="177"/>
      <c r="GS182" s="177"/>
      <c r="GT182" s="177"/>
      <c r="GU182" s="177"/>
      <c r="GV182" s="177"/>
      <c r="GW182" s="177"/>
      <c r="GX182" s="177"/>
      <c r="GY182" s="177"/>
      <c r="GZ182" s="177"/>
      <c r="HA182" s="177"/>
      <c r="HB182" s="177"/>
      <c r="HC182" s="177"/>
      <c r="HD182" s="177"/>
      <c r="HE182" s="177"/>
      <c r="HF182" s="177"/>
      <c r="HG182" s="177"/>
      <c r="HH182" s="177"/>
      <c r="HI182" s="177"/>
      <c r="HJ182" s="177"/>
      <c r="HK182" s="177"/>
      <c r="HL182" s="177"/>
      <c r="HM182" s="177"/>
      <c r="HN182" s="177"/>
      <c r="HO182" s="177"/>
      <c r="HP182" s="177"/>
      <c r="HQ182" s="177"/>
      <c r="HR182" s="177"/>
      <c r="HS182" s="177"/>
      <c r="HT182" s="177"/>
      <c r="HU182" s="177"/>
      <c r="HV182" s="177"/>
      <c r="HW182" s="177"/>
      <c r="HX182" s="177"/>
      <c r="HY182" s="177"/>
      <c r="HZ182" s="177"/>
      <c r="IA182" s="177"/>
      <c r="IB182" s="177"/>
      <c r="IC182" s="177"/>
      <c r="ID182" s="177"/>
      <c r="IE182" s="177"/>
      <c r="IF182" s="177"/>
      <c r="IG182" s="177"/>
      <c r="IH182" s="177"/>
      <c r="II182" s="177"/>
      <c r="IJ182" s="177"/>
      <c r="IK182" s="177"/>
      <c r="IL182" s="177"/>
      <c r="IM182" s="177"/>
      <c r="IN182" s="177"/>
      <c r="IO182" s="177"/>
      <c r="IP182" s="177"/>
      <c r="IQ182" s="177"/>
      <c r="IR182" s="177"/>
      <c r="IS182" s="177"/>
      <c r="IT182" s="177"/>
      <c r="IU182" s="177"/>
      <c r="IV182" s="177"/>
      <c r="IW182" s="177"/>
    </row>
    <row r="183" customFormat="false" ht="12.75" hidden="false" customHeight="false" outlineLevel="0" collapsed="false">
      <c r="A183" s="177"/>
      <c r="B183" s="177" t="s">
        <v>143</v>
      </c>
      <c r="C183" s="178" t="n">
        <f aca="false">C138+C154+C162+C146+C98+C106+C170</f>
        <v>121.689</v>
      </c>
      <c r="D183" s="179" t="n">
        <f aca="false">D138+D154+D162+D146+D98+D106+D170</f>
        <v>0</v>
      </c>
      <c r="E183" s="179" t="n">
        <f aca="false">E138+E154+E162+E146+E98+E106+E170</f>
        <v>0</v>
      </c>
      <c r="F183" s="179" t="n">
        <f aca="false">F138+F154+F162+F146+F98+F106+F170</f>
        <v>0</v>
      </c>
      <c r="G183" s="179" t="n">
        <f aca="false">G138+G154+G162+G146+G98+G106+G170</f>
        <v>0</v>
      </c>
      <c r="H183" s="179" t="n">
        <f aca="false">H138+H154+H162+H146+H98+H106+H170</f>
        <v>3.6759</v>
      </c>
      <c r="I183" s="179" t="n">
        <f aca="false">I138+I154+I162+I146+I98+I106+I170</f>
        <v>6.1265</v>
      </c>
      <c r="J183" s="179" t="n">
        <f aca="false">J138+J154+J162+J146+J98+J106+J170</f>
        <v>8.5771</v>
      </c>
      <c r="K183" s="179" t="n">
        <f aca="false">K138+K154+K162+K146+K98+K106+K170</f>
        <v>11.0277</v>
      </c>
      <c r="L183" s="179" t="n">
        <f aca="false">L138+L154+L162+L146+L98+L106+L170</f>
        <v>12.86565</v>
      </c>
      <c r="M183" s="179" t="n">
        <f aca="false">M138+M154+M162+M146+M98+M106+M170</f>
        <v>14.7036</v>
      </c>
      <c r="N183" s="179" t="n">
        <f aca="false">N138+N154+N162+N146+N98+N106+N170</f>
        <v>18.2289</v>
      </c>
      <c r="O183" s="179" t="n">
        <f aca="false">O138+O154+O162+O146+O98+O106+O170</f>
        <v>19.4542</v>
      </c>
      <c r="P183" s="179" t="n">
        <f aca="false">P138+P154+P162+P146+P98+P106+P170</f>
        <v>20.6795</v>
      </c>
      <c r="Q183" s="179" t="n">
        <f aca="false">Q138+Q154+Q162+Q146+Q98+Q106+Q170</f>
        <v>21.29215</v>
      </c>
      <c r="R183" s="179" t="n">
        <f aca="false">R138+R154+R162+R146+R98+R106+R170</f>
        <v>21.9048</v>
      </c>
      <c r="S183" s="179" t="n">
        <f aca="false">S138+S154+S162+S146+S98+S106+S170</f>
        <v>22.51745</v>
      </c>
      <c r="T183" s="179" t="n">
        <f aca="false">T138+T154+T162+T146+T98+T106+T170</f>
        <v>29.6728</v>
      </c>
      <c r="U183" s="179" t="n">
        <f aca="false">U138+U154+U162+U146+U98+U106+U170</f>
        <v>34.64725</v>
      </c>
      <c r="V183" s="179" t="n">
        <f aca="false">V138+V154+V162+V146+V98+V106+V170</f>
        <v>35.2599</v>
      </c>
      <c r="W183" s="179" t="n">
        <f aca="false">W138+W154+W162+W146+W98+W106+W170</f>
        <v>50.259820225</v>
      </c>
      <c r="X183" s="179" t="n">
        <f aca="false">X138+X154+X162+X146+X98+X106+X170</f>
        <v>59.8544</v>
      </c>
      <c r="Y183" s="179" t="n">
        <f aca="false">Y138+Y154+Y162+Y146+Y98+Y106+Y170</f>
        <v>61.2893375</v>
      </c>
      <c r="Z183" s="179" t="n">
        <f aca="false">Z138+Z154+Z162+Z146+Z98+Z106+Z170</f>
        <v>63.949575</v>
      </c>
      <c r="AA183" s="179" t="n">
        <f aca="false">AA138+AA154+AA162+AA146+AA98+AA106+AA170</f>
        <v>65.480175</v>
      </c>
      <c r="AB183" s="179" t="n">
        <f aca="false">AB138+AB154+AB162+AB146+AB98+AB106+AB170</f>
        <v>67.010775</v>
      </c>
      <c r="AC183" s="179" t="n">
        <f aca="false">AC138+AC154+AC162+AC146+AC98+AC106+AC170</f>
        <v>68.541375</v>
      </c>
      <c r="AD183" s="179" t="n">
        <f aca="false">AD138+AD154+AD162+AD146+AD98+AD106+AD170</f>
        <v>71.219925</v>
      </c>
      <c r="AE183" s="179" t="n">
        <f aca="false">AE138+AE154+AE162+AE146+AE98+AE106+AE170</f>
        <v>83.19605</v>
      </c>
      <c r="AF183" s="179" t="n">
        <f aca="false">AF138+AF154+AF162+AF146+AF98+AF106+AF170</f>
        <v>86.065925</v>
      </c>
      <c r="AG183" s="211" t="n">
        <f aca="false">AG138+AG154+AG162+AG146+AG98+AG106+AG170</f>
        <v>91.423025</v>
      </c>
      <c r="AH183" s="179" t="n">
        <f aca="false">AH138+AH154+AH162+AH146+AH98+AH106+AH170</f>
        <v>102.825175</v>
      </c>
      <c r="AI183" s="179" t="n">
        <f aca="false">AI138+AI154+AI162+AI146+AI98+AI106+AI170</f>
        <v>104.16445</v>
      </c>
      <c r="AJ183" s="179" t="n">
        <f aca="false">AJ138+AJ154+AJ162+AJ146+AJ98+AJ106+AJ170</f>
        <v>114.036</v>
      </c>
      <c r="AK183" s="179" t="n">
        <f aca="false">AK138+AK154+AK162+AK146+AK98+AK106+AK170</f>
        <v>114.8013</v>
      </c>
      <c r="AL183" s="179" t="n">
        <f aca="false">AL138+AL154+AL162+AL146+AL98+AL106+AL170</f>
        <v>115.5666</v>
      </c>
      <c r="AM183" s="179" t="n">
        <f aca="false">AM138+AM154+AM162+AM146+AM98+AM106+AM170</f>
        <v>116.140575</v>
      </c>
      <c r="AN183" s="179" t="n">
        <f aca="false">AN138+AN154+AN162+AN146+AN98+AN106+AN170</f>
        <v>116.523225</v>
      </c>
      <c r="AO183" s="179" t="n">
        <f aca="false">AO138+AO154+AO162+AO146+AO98+AO106+AO170</f>
        <v>116.523225</v>
      </c>
      <c r="AP183" s="179" t="n">
        <f aca="false">AP138+AP154+AP162+AP146+AP98+AP106+AP170</f>
        <v>116.523225</v>
      </c>
      <c r="AQ183" s="179" t="n">
        <f aca="false">AQ138+AQ154+AQ162+AQ146+AQ98+AQ106+AQ170</f>
        <v>116.523225</v>
      </c>
      <c r="AR183" s="179" t="n">
        <f aca="false">AR138+AR154+AR162+AR146+AR98+AR106+AR170</f>
        <v>120.732375</v>
      </c>
      <c r="AS183" s="179" t="n">
        <f aca="false">AS138+AS154+AS162+AS146+AS98+AS106+AS170</f>
        <v>121.689</v>
      </c>
      <c r="AT183" s="179" t="n">
        <f aca="false">AT138+AT154+AT162+AT146+AT98+AT106+AT170</f>
        <v>121.689</v>
      </c>
      <c r="AU183" s="179" t="n">
        <f aca="false">AU138+AU154+AU162+AU146+AU98+AU106+AU170</f>
        <v>121.689</v>
      </c>
      <c r="AV183" s="179" t="n">
        <f aca="false">AV138+AV154+AV162+AV146+AV98+AV106+AV170</f>
        <v>121.689</v>
      </c>
      <c r="AW183" s="179" t="n">
        <f aca="false">AW138+AW154+AW162+AW146+AW98+AW106+AW170</f>
        <v>121.689</v>
      </c>
      <c r="AX183" s="179" t="n">
        <f aca="false">AX138+AX154+AX162+AX146+AX98+AX106+AX170</f>
        <v>121.689</v>
      </c>
      <c r="AY183" s="179" t="n">
        <f aca="false">AY138+AY154+AY162+AY146+AY98+AY106+AY170</f>
        <v>121.689</v>
      </c>
      <c r="AZ183" s="179" t="n">
        <f aca="false">AZ138+AZ154+AZ162+AZ146+AZ98+AZ106+AZ170</f>
        <v>121.689</v>
      </c>
      <c r="BA183" s="179" t="n">
        <f aca="false">BA138+BA154+BA162+BA146+BA98+BA106+BA170</f>
        <v>121.689</v>
      </c>
      <c r="BB183" s="179" t="n">
        <f aca="false">BB138+BB154+BB162+BB146+BB98+BB106+BB170</f>
        <v>121.689</v>
      </c>
      <c r="BC183" s="191"/>
      <c r="BD183" s="192"/>
      <c r="BE183" s="192"/>
      <c r="BF183" s="192"/>
      <c r="BG183" s="192"/>
      <c r="BH183" s="192"/>
      <c r="BI183" s="192"/>
      <c r="BJ183" s="192"/>
      <c r="BK183" s="192"/>
      <c r="BL183" s="192"/>
      <c r="BM183" s="192"/>
      <c r="BN183" s="192"/>
      <c r="BO183" s="192"/>
      <c r="BP183" s="192"/>
      <c r="BQ183" s="192"/>
      <c r="BR183" s="192"/>
      <c r="BS183" s="192"/>
      <c r="BT183" s="192"/>
      <c r="BU183" s="192"/>
      <c r="BV183" s="192"/>
      <c r="BW183" s="192"/>
      <c r="BX183" s="192"/>
      <c r="BY183" s="192"/>
      <c r="BZ183" s="192"/>
      <c r="CA183" s="192"/>
      <c r="CB183" s="192"/>
      <c r="CC183" s="192"/>
      <c r="CD183" s="192"/>
      <c r="CE183" s="192"/>
      <c r="CF183" s="192"/>
      <c r="CG183" s="192"/>
      <c r="CH183" s="192"/>
      <c r="CI183" s="192"/>
      <c r="CJ183" s="192"/>
      <c r="CK183" s="192"/>
      <c r="CL183" s="177"/>
      <c r="CM183" s="177"/>
      <c r="CN183" s="177"/>
      <c r="CO183" s="177"/>
      <c r="CP183" s="177"/>
      <c r="CQ183" s="177"/>
      <c r="CR183" s="177"/>
      <c r="CS183" s="177"/>
      <c r="CT183" s="177"/>
      <c r="CU183" s="177"/>
      <c r="CV183" s="177"/>
      <c r="CW183" s="177"/>
      <c r="CX183" s="177"/>
      <c r="CY183" s="177"/>
      <c r="CZ183" s="177"/>
      <c r="DA183" s="177"/>
      <c r="DB183" s="177"/>
      <c r="DC183" s="177"/>
      <c r="DD183" s="177"/>
      <c r="DE183" s="177"/>
      <c r="DF183" s="177"/>
      <c r="DG183" s="177"/>
      <c r="DH183" s="177"/>
      <c r="DI183" s="177"/>
      <c r="DJ183" s="177"/>
      <c r="DK183" s="177"/>
      <c r="DL183" s="177"/>
      <c r="DM183" s="177"/>
      <c r="DN183" s="177"/>
      <c r="DO183" s="177"/>
      <c r="DP183" s="177"/>
      <c r="DQ183" s="177"/>
      <c r="DR183" s="177"/>
      <c r="DS183" s="177"/>
      <c r="DT183" s="177"/>
      <c r="DU183" s="177"/>
      <c r="DV183" s="177"/>
      <c r="DW183" s="177"/>
      <c r="DX183" s="177"/>
      <c r="DY183" s="177"/>
      <c r="DZ183" s="177"/>
      <c r="EA183" s="177"/>
      <c r="EB183" s="177"/>
      <c r="EC183" s="177"/>
      <c r="ED183" s="177"/>
      <c r="EE183" s="177"/>
      <c r="EF183" s="177"/>
      <c r="EG183" s="177"/>
      <c r="EH183" s="177"/>
      <c r="EI183" s="177"/>
      <c r="EJ183" s="177"/>
      <c r="EK183" s="177"/>
      <c r="EL183" s="177"/>
      <c r="EM183" s="177"/>
      <c r="EN183" s="177"/>
      <c r="EO183" s="177"/>
      <c r="EP183" s="177"/>
      <c r="EQ183" s="177"/>
      <c r="ER183" s="177"/>
      <c r="ES183" s="177"/>
      <c r="ET183" s="177"/>
      <c r="EU183" s="177"/>
      <c r="EV183" s="177"/>
      <c r="EW183" s="177"/>
      <c r="EX183" s="177"/>
      <c r="EY183" s="177"/>
      <c r="EZ183" s="177"/>
      <c r="FA183" s="177"/>
      <c r="FB183" s="177"/>
      <c r="FC183" s="177"/>
      <c r="FD183" s="177"/>
      <c r="FE183" s="177"/>
      <c r="FF183" s="177"/>
      <c r="FG183" s="177"/>
      <c r="FH183" s="177"/>
      <c r="FI183" s="177"/>
      <c r="FJ183" s="177"/>
      <c r="FK183" s="177"/>
      <c r="FL183" s="177"/>
      <c r="FM183" s="177"/>
      <c r="FN183" s="177"/>
      <c r="FO183" s="177"/>
      <c r="FP183" s="177"/>
      <c r="FQ183" s="177"/>
      <c r="FR183" s="177"/>
      <c r="FS183" s="177"/>
      <c r="FT183" s="177"/>
      <c r="FU183" s="177"/>
      <c r="FV183" s="177"/>
      <c r="FW183" s="177"/>
      <c r="FX183" s="177"/>
      <c r="FY183" s="177"/>
      <c r="FZ183" s="177"/>
      <c r="GA183" s="177"/>
      <c r="GB183" s="177"/>
      <c r="GC183" s="177"/>
      <c r="GD183" s="177"/>
      <c r="GE183" s="177"/>
      <c r="GF183" s="177"/>
      <c r="GG183" s="177"/>
      <c r="GH183" s="177"/>
      <c r="GI183" s="177"/>
      <c r="GJ183" s="177"/>
      <c r="GK183" s="177"/>
      <c r="GL183" s="177"/>
      <c r="GM183" s="177"/>
      <c r="GN183" s="177"/>
      <c r="GO183" s="177"/>
      <c r="GP183" s="177"/>
      <c r="GQ183" s="177"/>
      <c r="GR183" s="177"/>
      <c r="GS183" s="177"/>
      <c r="GT183" s="177"/>
      <c r="GU183" s="177"/>
      <c r="GV183" s="177"/>
      <c r="GW183" s="177"/>
      <c r="GX183" s="177"/>
      <c r="GY183" s="177"/>
      <c r="GZ183" s="177"/>
      <c r="HA183" s="177"/>
      <c r="HB183" s="177"/>
      <c r="HC183" s="177"/>
      <c r="HD183" s="177"/>
      <c r="HE183" s="177"/>
      <c r="HF183" s="177"/>
      <c r="HG183" s="177"/>
      <c r="HH183" s="177"/>
      <c r="HI183" s="177"/>
      <c r="HJ183" s="177"/>
      <c r="HK183" s="177"/>
      <c r="HL183" s="177"/>
      <c r="HM183" s="177"/>
      <c r="HN183" s="177"/>
      <c r="HO183" s="177"/>
      <c r="HP183" s="177"/>
      <c r="HQ183" s="177"/>
      <c r="HR183" s="177"/>
      <c r="HS183" s="177"/>
      <c r="HT183" s="177"/>
      <c r="HU183" s="177"/>
      <c r="HV183" s="177"/>
      <c r="HW183" s="177"/>
      <c r="HX183" s="177"/>
      <c r="HY183" s="177"/>
      <c r="HZ183" s="177"/>
      <c r="IA183" s="177"/>
      <c r="IB183" s="177"/>
      <c r="IC183" s="177"/>
      <c r="ID183" s="177"/>
      <c r="IE183" s="177"/>
      <c r="IF183" s="177"/>
      <c r="IG183" s="177"/>
      <c r="IH183" s="177"/>
      <c r="II183" s="177"/>
      <c r="IJ183" s="177"/>
      <c r="IK183" s="177"/>
      <c r="IL183" s="177"/>
      <c r="IM183" s="177"/>
      <c r="IN183" s="177"/>
      <c r="IO183" s="177"/>
      <c r="IP183" s="177"/>
      <c r="IQ183" s="177"/>
      <c r="IR183" s="177"/>
      <c r="IS183" s="177"/>
      <c r="IT183" s="177"/>
      <c r="IU183" s="177"/>
      <c r="IV183" s="177"/>
      <c r="IW183" s="177"/>
    </row>
    <row r="184" customFormat="false" ht="12.75" hidden="false" customHeight="false" outlineLevel="0" collapsed="false">
      <c r="A184" s="177"/>
      <c r="B184" s="177" t="s">
        <v>144</v>
      </c>
      <c r="C184" s="178"/>
      <c r="D184" s="179" t="n">
        <f aca="false">D139+D155+D163+D147+D99+D107+D171</f>
        <v>1.2253</v>
      </c>
      <c r="E184" s="179" t="n">
        <f aca="false">E139+E155+E163+E147+E99+E107+E171</f>
        <v>1.2253</v>
      </c>
      <c r="F184" s="179" t="n">
        <f aca="false">F139+F155+F163+F147+F99+F107+F171</f>
        <v>3.6759</v>
      </c>
      <c r="G184" s="179" t="n">
        <f aca="false">G139+G155+G163+G147+G99+G107+G171</f>
        <v>3.6759</v>
      </c>
      <c r="H184" s="179" t="n">
        <f aca="false">H139+H155+H163+H147+H99+H107+H171</f>
        <v>3.6759</v>
      </c>
      <c r="I184" s="179" t="n">
        <f aca="false">I139+I155+I163+I147+I99+I107+I171</f>
        <v>3.6759</v>
      </c>
      <c r="J184" s="179" t="n">
        <f aca="false">J139+J155+J163+J147+J99+J107+J171</f>
        <v>3.6759</v>
      </c>
      <c r="K184" s="179" t="n">
        <f aca="false">K139+K155+K163+K147+K99+K107+K171</f>
        <v>4.9012</v>
      </c>
      <c r="L184" s="179" t="n">
        <f aca="false">L139+L155+L163+L147+L99+L107+L171</f>
        <v>4.9012</v>
      </c>
      <c r="M184" s="179" t="n">
        <f aca="false">M139+M155+M163+M147+M99+M107+M171</f>
        <v>4.9012</v>
      </c>
      <c r="N184" s="179" t="n">
        <f aca="false">N139+N155+N163+N147+N99+N107+N171</f>
        <v>6.1265</v>
      </c>
      <c r="O184" s="179" t="n">
        <f aca="false">O139+O155+O163+O147+O99+O107+O171</f>
        <v>6.1265</v>
      </c>
      <c r="P184" s="179" t="n">
        <f aca="false">P139+P155+P163+P147+P99+P107+P171</f>
        <v>6.1265</v>
      </c>
      <c r="Q184" s="179" t="n">
        <f aca="false">Q139+Q155+Q163+Q147+Q99+Q107+Q171</f>
        <v>8.5771</v>
      </c>
      <c r="R184" s="179" t="n">
        <f aca="false">R139+R155+R163+R147+R99+R107+R171</f>
        <v>8.5771</v>
      </c>
      <c r="S184" s="179" t="n">
        <f aca="false">S139+S155+S163+S147+S99+S107+S171</f>
        <v>8.5771</v>
      </c>
      <c r="T184" s="179" t="n">
        <f aca="false">T139+T155+T163+T147+T99+T107+T171</f>
        <v>8.5771</v>
      </c>
      <c r="U184" s="179" t="n">
        <f aca="false">U139+U155+U163+U147+U99+U107+U171</f>
        <v>52.1951</v>
      </c>
      <c r="V184" s="179" t="n">
        <f aca="false">V139+V155+V163+V147+V99+V107+V171</f>
        <v>52.1951</v>
      </c>
      <c r="W184" s="179" t="n">
        <f aca="false">W139+W155+W163+W147+W99+W107+W171</f>
        <v>69.978225</v>
      </c>
      <c r="X184" s="179" t="n">
        <f aca="false">X139+X155+X163+X147+X99+X107+X171</f>
        <v>86.672425</v>
      </c>
      <c r="Y184" s="179" t="n">
        <f aca="false">Y139+Y155+Y163+Y147+Y99+Y107+Y171</f>
        <v>87.437725</v>
      </c>
      <c r="Z184" s="179" t="n">
        <f aca="false">Z139+Z155+Z163+Z147+Z99+Z107+Z171</f>
        <v>88.39435</v>
      </c>
      <c r="AA184" s="179" t="n">
        <f aca="false">AA139+AA155+AA163+AA147+AA99+AA107+AA171</f>
        <v>89.350975</v>
      </c>
      <c r="AB184" s="179" t="n">
        <f aca="false">AB139+AB155+AB163+AB147+AB99+AB107+AB171</f>
        <v>90.3076</v>
      </c>
      <c r="AC184" s="179" t="n">
        <f aca="false">AC139+AC155+AC163+AC147+AC99+AC107+AC171</f>
        <v>91.264225</v>
      </c>
      <c r="AD184" s="179" t="n">
        <f aca="false">AD139+AD155+AD163+AD147+AD99+AD107+AD171</f>
        <v>92.22085</v>
      </c>
      <c r="AE184" s="179" t="n">
        <f aca="false">AE139+AE155+AE163+AE147+AE99+AE107+AE171</f>
        <v>93.177475</v>
      </c>
      <c r="AF184" s="179" t="n">
        <f aca="false">AF139+AF155+AF163+AF147+AF99+AF107+AF171</f>
        <v>93.942775</v>
      </c>
      <c r="AG184" s="211" t="n">
        <f aca="false">AG139+AG155+AG163+AG147+AG99+AG107+AG171</f>
        <v>94.8994</v>
      </c>
      <c r="AH184" s="179" t="n">
        <f aca="false">AH139+AH155+AH163+AH147+AH99+AH107+AH171</f>
        <v>106.76155</v>
      </c>
      <c r="AI184" s="179" t="n">
        <f aca="false">AI139+AI155+AI163+AI147+AI99+AI107+AI171</f>
        <v>107.1442</v>
      </c>
      <c r="AJ184" s="179" t="n">
        <f aca="false">AJ139+AJ155+AJ163+AJ147+AJ99+AJ107+AJ171</f>
        <v>107.52685</v>
      </c>
      <c r="AK184" s="179" t="n">
        <f aca="false">AK139+AK155+AK163+AK147+AK99+AK107+AK171</f>
        <v>107.9095</v>
      </c>
      <c r="AL184" s="179" t="n">
        <f aca="false">AL139+AL155+AL163+AL147+AL99+AL107+AL171</f>
        <v>107.9095</v>
      </c>
      <c r="AM184" s="179" t="n">
        <f aca="false">AM139+AM155+AM163+AM147+AM99+AM107+AM171</f>
        <v>107.9095</v>
      </c>
      <c r="AN184" s="179" t="n">
        <f aca="false">AN139+AN155+AN163+AN147+AN99+AN107+AN171</f>
        <v>107.9095</v>
      </c>
      <c r="AO184" s="179" t="n">
        <f aca="false">AO139+AO155+AO163+AO147+AO99+AO107+AO171</f>
        <v>107.9095</v>
      </c>
      <c r="AP184" s="179" t="n">
        <f aca="false">AP139+AP155+AP163+AP147+AP99+AP107+AP171</f>
        <v>107.9095</v>
      </c>
      <c r="AQ184" s="179" t="n">
        <f aca="false">AQ139+AQ155+AQ163+AQ147+AQ99+AQ107+AQ171</f>
        <v>107.9095</v>
      </c>
      <c r="AR184" s="179" t="n">
        <f aca="false">AR139+AR155+AR163+AR147+AR99+AR107+AR171</f>
        <v>107.9095</v>
      </c>
      <c r="AS184" s="179" t="n">
        <f aca="false">AS139+AS155+AS163+AS147+AS99+AS107+AS171</f>
        <v>119.389</v>
      </c>
      <c r="AT184" s="179" t="n">
        <f aca="false">AT139+AT155+AT163+AT147+AT99+AT107+AT171</f>
        <v>119.389</v>
      </c>
      <c r="AU184" s="179" t="n">
        <f aca="false">AU139+AU155+AU163+AU147+AU99+AU107+AU171</f>
        <v>119.389</v>
      </c>
      <c r="AV184" s="179" t="n">
        <f aca="false">AV139+AV155+AV163+AV147+AV99+AV107+AV171</f>
        <v>119.389</v>
      </c>
      <c r="AW184" s="179" t="n">
        <f aca="false">AW139+AW155+AW163+AW147+AW99+AW107+AW171</f>
        <v>119.389</v>
      </c>
      <c r="AX184" s="179" t="n">
        <f aca="false">AX139+AX155+AX163+AX147+AX99+AX107+AX171</f>
        <v>119.389</v>
      </c>
      <c r="AY184" s="179" t="n">
        <f aca="false">AY139+AY155+AY163+AY147+AY99+AY107+AY171</f>
        <v>119.389</v>
      </c>
      <c r="AZ184" s="179" t="n">
        <f aca="false">AZ139+AZ155+AZ163+AZ147+AZ99+AZ107+AZ171</f>
        <v>119.389</v>
      </c>
      <c r="BA184" s="179" t="n">
        <f aca="false">BA139+BA155+BA163+BA147+BA99+BA107+BA171</f>
        <v>119.389</v>
      </c>
      <c r="BB184" s="179" t="n">
        <f aca="false">BB139+BB155+BB163+BB147+BB99+BB107+BB171</f>
        <v>119.389</v>
      </c>
      <c r="BC184" s="191"/>
      <c r="BD184" s="192"/>
      <c r="BE184" s="192"/>
      <c r="BF184" s="192"/>
      <c r="BG184" s="192"/>
      <c r="BH184" s="192"/>
      <c r="BI184" s="192"/>
      <c r="BJ184" s="192"/>
      <c r="BK184" s="192"/>
      <c r="BL184" s="192"/>
      <c r="BM184" s="192"/>
      <c r="BN184" s="192"/>
      <c r="BO184" s="192"/>
      <c r="BP184" s="192"/>
      <c r="BQ184" s="192"/>
      <c r="BR184" s="192"/>
      <c r="BS184" s="192"/>
      <c r="BT184" s="192"/>
      <c r="BU184" s="192"/>
      <c r="BV184" s="192"/>
      <c r="BW184" s="192"/>
      <c r="BX184" s="192"/>
      <c r="BY184" s="192"/>
      <c r="BZ184" s="192"/>
      <c r="CA184" s="192"/>
      <c r="CB184" s="192"/>
      <c r="CC184" s="192"/>
      <c r="CD184" s="192"/>
      <c r="CE184" s="192"/>
      <c r="CF184" s="192"/>
      <c r="CG184" s="192"/>
      <c r="CH184" s="192"/>
      <c r="CI184" s="192"/>
      <c r="CJ184" s="192"/>
      <c r="CK184" s="192"/>
      <c r="CL184" s="177"/>
      <c r="CM184" s="177"/>
      <c r="CN184" s="177"/>
      <c r="CO184" s="177"/>
      <c r="CP184" s="177"/>
      <c r="CQ184" s="177"/>
      <c r="CR184" s="177"/>
      <c r="CS184" s="177"/>
      <c r="CT184" s="177"/>
      <c r="CU184" s="177"/>
      <c r="CV184" s="177"/>
      <c r="CW184" s="177"/>
      <c r="CX184" s="177"/>
      <c r="CY184" s="177"/>
      <c r="CZ184" s="177"/>
      <c r="DA184" s="177"/>
      <c r="DB184" s="177"/>
      <c r="DC184" s="177"/>
      <c r="DD184" s="177"/>
      <c r="DE184" s="177"/>
      <c r="DF184" s="177"/>
      <c r="DG184" s="177"/>
      <c r="DH184" s="177"/>
      <c r="DI184" s="177"/>
      <c r="DJ184" s="177"/>
      <c r="DK184" s="177"/>
      <c r="DL184" s="177"/>
      <c r="DM184" s="177"/>
      <c r="DN184" s="177"/>
      <c r="DO184" s="177"/>
      <c r="DP184" s="177"/>
      <c r="DQ184" s="177"/>
      <c r="DR184" s="177"/>
      <c r="DS184" s="177"/>
      <c r="DT184" s="177"/>
      <c r="DU184" s="177"/>
      <c r="DV184" s="177"/>
      <c r="DW184" s="177"/>
      <c r="DX184" s="177"/>
      <c r="DY184" s="177"/>
      <c r="DZ184" s="177"/>
      <c r="EA184" s="177"/>
      <c r="EB184" s="177"/>
      <c r="EC184" s="177"/>
      <c r="ED184" s="177"/>
      <c r="EE184" s="177"/>
      <c r="EF184" s="177"/>
      <c r="EG184" s="177"/>
      <c r="EH184" s="177"/>
      <c r="EI184" s="177"/>
      <c r="EJ184" s="177"/>
      <c r="EK184" s="177"/>
      <c r="EL184" s="177"/>
      <c r="EM184" s="177"/>
      <c r="EN184" s="177"/>
      <c r="EO184" s="177"/>
      <c r="EP184" s="177"/>
      <c r="EQ184" s="177"/>
      <c r="ER184" s="177"/>
      <c r="ES184" s="177"/>
      <c r="ET184" s="177"/>
      <c r="EU184" s="177"/>
      <c r="EV184" s="177"/>
      <c r="EW184" s="177"/>
      <c r="EX184" s="177"/>
      <c r="EY184" s="177"/>
      <c r="EZ184" s="177"/>
      <c r="FA184" s="177"/>
      <c r="FB184" s="177"/>
      <c r="FC184" s="177"/>
      <c r="FD184" s="177"/>
      <c r="FE184" s="177"/>
      <c r="FF184" s="177"/>
      <c r="FG184" s="177"/>
      <c r="FH184" s="177"/>
      <c r="FI184" s="177"/>
      <c r="FJ184" s="177"/>
      <c r="FK184" s="177"/>
      <c r="FL184" s="177"/>
      <c r="FM184" s="177"/>
      <c r="FN184" s="177"/>
      <c r="FO184" s="177"/>
      <c r="FP184" s="177"/>
      <c r="FQ184" s="177"/>
      <c r="FR184" s="177"/>
      <c r="FS184" s="177"/>
      <c r="FT184" s="177"/>
      <c r="FU184" s="177"/>
      <c r="FV184" s="177"/>
      <c r="FW184" s="177"/>
      <c r="FX184" s="177"/>
      <c r="FY184" s="177"/>
      <c r="FZ184" s="177"/>
      <c r="GA184" s="177"/>
      <c r="GB184" s="177"/>
      <c r="GC184" s="177"/>
      <c r="GD184" s="177"/>
      <c r="GE184" s="177"/>
      <c r="GF184" s="177"/>
      <c r="GG184" s="177"/>
      <c r="GH184" s="177"/>
      <c r="GI184" s="177"/>
      <c r="GJ184" s="177"/>
      <c r="GK184" s="177"/>
      <c r="GL184" s="177"/>
      <c r="GM184" s="177"/>
      <c r="GN184" s="177"/>
      <c r="GO184" s="177"/>
      <c r="GP184" s="177"/>
      <c r="GQ184" s="177"/>
      <c r="GR184" s="177"/>
      <c r="GS184" s="177"/>
      <c r="GT184" s="177"/>
      <c r="GU184" s="177"/>
      <c r="GV184" s="177"/>
      <c r="GW184" s="177"/>
      <c r="GX184" s="177"/>
      <c r="GY184" s="177"/>
      <c r="GZ184" s="177"/>
      <c r="HA184" s="177"/>
      <c r="HB184" s="177"/>
      <c r="HC184" s="177"/>
      <c r="HD184" s="177"/>
      <c r="HE184" s="177"/>
      <c r="HF184" s="177"/>
      <c r="HG184" s="177"/>
      <c r="HH184" s="177"/>
      <c r="HI184" s="177"/>
      <c r="HJ184" s="177"/>
      <c r="HK184" s="177"/>
      <c r="HL184" s="177"/>
      <c r="HM184" s="177"/>
      <c r="HN184" s="177"/>
      <c r="HO184" s="177"/>
      <c r="HP184" s="177"/>
      <c r="HQ184" s="177"/>
      <c r="HR184" s="177"/>
      <c r="HS184" s="177"/>
      <c r="HT184" s="177"/>
      <c r="HU184" s="177"/>
      <c r="HV184" s="177"/>
      <c r="HW184" s="177"/>
      <c r="HX184" s="177"/>
      <c r="HY184" s="177"/>
      <c r="HZ184" s="177"/>
      <c r="IA184" s="177"/>
      <c r="IB184" s="177"/>
      <c r="IC184" s="177"/>
      <c r="ID184" s="177"/>
      <c r="IE184" s="177"/>
      <c r="IF184" s="177"/>
      <c r="IG184" s="177"/>
      <c r="IH184" s="177"/>
      <c r="II184" s="177"/>
      <c r="IJ184" s="177"/>
      <c r="IK184" s="177"/>
      <c r="IL184" s="177"/>
      <c r="IM184" s="177"/>
      <c r="IN184" s="177"/>
      <c r="IO184" s="177"/>
      <c r="IP184" s="177"/>
      <c r="IQ184" s="177"/>
      <c r="IR184" s="177"/>
      <c r="IS184" s="177"/>
      <c r="IT184" s="177"/>
      <c r="IU184" s="177"/>
      <c r="IV184" s="177"/>
      <c r="IW184" s="177"/>
    </row>
    <row r="185" customFormat="false" ht="12.75" hidden="false" customHeight="false" outlineLevel="0" collapsed="false">
      <c r="A185" s="134"/>
      <c r="B185" s="135"/>
      <c r="C185" s="198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200"/>
      <c r="AH185" s="199"/>
      <c r="AI185" s="199"/>
      <c r="AJ185" s="199"/>
      <c r="AK185" s="199"/>
      <c r="AL185" s="199"/>
      <c r="AM185" s="199"/>
      <c r="AN185" s="199"/>
      <c r="AO185" s="199"/>
      <c r="AP185" s="199"/>
      <c r="AQ185" s="199"/>
      <c r="AR185" s="199"/>
      <c r="AS185" s="199"/>
      <c r="AT185" s="199"/>
      <c r="AU185" s="199"/>
      <c r="AV185" s="199"/>
      <c r="AW185" s="199"/>
      <c r="AX185" s="199"/>
      <c r="AY185" s="199"/>
      <c r="AZ185" s="199"/>
      <c r="BA185" s="199"/>
      <c r="BB185" s="199"/>
      <c r="BC185" s="134"/>
      <c r="BD185" s="134"/>
      <c r="BE185" s="134"/>
      <c r="BF185" s="134"/>
      <c r="BG185" s="134"/>
      <c r="BH185" s="134"/>
      <c r="BI185" s="134"/>
      <c r="BJ185" s="134"/>
      <c r="BK185" s="134"/>
      <c r="BL185" s="134"/>
      <c r="BM185" s="134"/>
      <c r="BN185" s="134"/>
      <c r="BO185" s="134"/>
      <c r="BP185" s="134"/>
      <c r="BQ185" s="134"/>
      <c r="BR185" s="134"/>
      <c r="BS185" s="134"/>
      <c r="BT185" s="134"/>
      <c r="BU185" s="134"/>
      <c r="BV185" s="134"/>
      <c r="BW185" s="134"/>
      <c r="BX185" s="134"/>
      <c r="BY185" s="134"/>
      <c r="BZ185" s="134"/>
      <c r="CA185" s="134"/>
      <c r="CB185" s="134"/>
      <c r="CC185" s="134"/>
      <c r="CD185" s="134"/>
      <c r="CE185" s="134"/>
      <c r="CF185" s="134"/>
      <c r="CG185" s="134"/>
      <c r="CH185" s="134"/>
      <c r="CI185" s="134"/>
      <c r="CJ185" s="134"/>
      <c r="CK185" s="134"/>
      <c r="CL185" s="134"/>
      <c r="CM185" s="134"/>
      <c r="CN185" s="134"/>
      <c r="CO185" s="134"/>
      <c r="CP185" s="134"/>
      <c r="CQ185" s="134"/>
      <c r="CR185" s="134"/>
      <c r="CS185" s="134"/>
      <c r="CT185" s="134"/>
      <c r="CU185" s="134"/>
      <c r="CV185" s="134"/>
      <c r="CW185" s="134"/>
      <c r="CX185" s="134"/>
      <c r="CY185" s="134"/>
      <c r="CZ185" s="134"/>
      <c r="DA185" s="134"/>
      <c r="DB185" s="134"/>
      <c r="DC185" s="134"/>
      <c r="DD185" s="134"/>
      <c r="DE185" s="134"/>
      <c r="DF185" s="134"/>
      <c r="DG185" s="134"/>
      <c r="DH185" s="134"/>
      <c r="DI185" s="134"/>
      <c r="DJ185" s="134"/>
      <c r="DK185" s="134"/>
      <c r="DL185" s="134"/>
      <c r="DM185" s="134"/>
      <c r="DN185" s="134"/>
      <c r="DO185" s="134"/>
      <c r="DP185" s="134"/>
      <c r="DQ185" s="134"/>
      <c r="DR185" s="134"/>
      <c r="DS185" s="134"/>
      <c r="DT185" s="134"/>
      <c r="DU185" s="134"/>
      <c r="DV185" s="134"/>
      <c r="DW185" s="134"/>
      <c r="DX185" s="134"/>
      <c r="DY185" s="134"/>
      <c r="DZ185" s="134"/>
      <c r="EA185" s="134"/>
      <c r="EB185" s="134"/>
      <c r="EC185" s="134"/>
      <c r="ED185" s="134"/>
      <c r="EE185" s="134"/>
      <c r="EF185" s="134"/>
      <c r="EG185" s="134"/>
      <c r="EH185" s="134"/>
      <c r="EI185" s="134"/>
      <c r="EJ185" s="134"/>
      <c r="EK185" s="134"/>
      <c r="EL185" s="134"/>
      <c r="EM185" s="134"/>
      <c r="EN185" s="134"/>
      <c r="EO185" s="134"/>
      <c r="EP185" s="134"/>
      <c r="EQ185" s="134"/>
      <c r="ER185" s="134"/>
      <c r="ES185" s="134"/>
      <c r="ET185" s="134"/>
      <c r="EU185" s="134"/>
      <c r="EV185" s="134"/>
      <c r="EW185" s="134"/>
      <c r="EX185" s="134"/>
      <c r="EY185" s="134"/>
      <c r="EZ185" s="134"/>
      <c r="FA185" s="134"/>
      <c r="FB185" s="134"/>
      <c r="FC185" s="134"/>
      <c r="FD185" s="134"/>
      <c r="FE185" s="134"/>
      <c r="FF185" s="134"/>
      <c r="FG185" s="134"/>
      <c r="FH185" s="134"/>
      <c r="FI185" s="134"/>
      <c r="FJ185" s="134"/>
      <c r="FK185" s="134"/>
      <c r="FL185" s="134"/>
      <c r="FM185" s="134"/>
      <c r="FN185" s="134"/>
      <c r="FO185" s="134"/>
      <c r="FP185" s="134"/>
      <c r="FQ185" s="134"/>
      <c r="FR185" s="134"/>
      <c r="FS185" s="134"/>
      <c r="FT185" s="134"/>
      <c r="FU185" s="134"/>
      <c r="FV185" s="134"/>
      <c r="FW185" s="134"/>
      <c r="FX185" s="134"/>
      <c r="FY185" s="134"/>
      <c r="FZ185" s="134"/>
      <c r="GA185" s="134"/>
      <c r="GB185" s="134"/>
      <c r="GC185" s="134"/>
      <c r="GD185" s="134"/>
      <c r="GE185" s="134"/>
      <c r="GF185" s="134"/>
      <c r="GG185" s="134"/>
      <c r="GH185" s="134"/>
      <c r="GI185" s="134"/>
      <c r="GJ185" s="134"/>
      <c r="GK185" s="134"/>
      <c r="GL185" s="134"/>
      <c r="GM185" s="134"/>
      <c r="GN185" s="134"/>
      <c r="GO185" s="134"/>
      <c r="GP185" s="134"/>
      <c r="GQ185" s="134"/>
      <c r="GR185" s="134"/>
      <c r="GS185" s="134"/>
      <c r="GT185" s="134"/>
      <c r="GU185" s="134"/>
      <c r="GV185" s="134"/>
      <c r="GW185" s="134"/>
      <c r="GX185" s="134"/>
      <c r="GY185" s="134"/>
      <c r="GZ185" s="134"/>
      <c r="HA185" s="134"/>
      <c r="HB185" s="134"/>
      <c r="HC185" s="134"/>
      <c r="HD185" s="134"/>
      <c r="HE185" s="134"/>
      <c r="HF185" s="134"/>
      <c r="HG185" s="134"/>
      <c r="HH185" s="134"/>
      <c r="HI185" s="134"/>
      <c r="HJ185" s="134"/>
      <c r="HK185" s="134"/>
      <c r="HL185" s="134"/>
      <c r="HM185" s="134"/>
      <c r="HN185" s="134"/>
      <c r="HO185" s="134"/>
      <c r="HP185" s="134"/>
      <c r="HQ185" s="134"/>
      <c r="HR185" s="134"/>
      <c r="HS185" s="134"/>
      <c r="HT185" s="134"/>
      <c r="HU185" s="134"/>
      <c r="HV185" s="134"/>
      <c r="HW185" s="134"/>
      <c r="HX185" s="134"/>
      <c r="HY185" s="134"/>
      <c r="HZ185" s="134"/>
      <c r="IA185" s="134"/>
      <c r="IB185" s="134"/>
      <c r="IC185" s="134"/>
      <c r="ID185" s="134"/>
      <c r="IE185" s="134"/>
      <c r="IF185" s="134"/>
      <c r="IG185" s="134"/>
      <c r="IH185" s="134"/>
      <c r="II185" s="134"/>
      <c r="IJ185" s="134"/>
      <c r="IK185" s="134"/>
      <c r="IL185" s="134"/>
      <c r="IM185" s="134"/>
      <c r="IN185" s="134"/>
      <c r="IO185" s="134"/>
      <c r="IP185" s="134"/>
      <c r="IQ185" s="134"/>
      <c r="IR185" s="134"/>
      <c r="IS185" s="134"/>
      <c r="IT185" s="134"/>
      <c r="IU185" s="134"/>
      <c r="IV185" s="134"/>
      <c r="IW185" s="134"/>
    </row>
    <row r="186" customFormat="false" ht="12.75" hidden="false" customHeight="false" outlineLevel="0" collapsed="false">
      <c r="A186" s="134"/>
      <c r="B186" s="135" t="s">
        <v>149</v>
      </c>
      <c r="C186" s="198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200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199"/>
      <c r="AT186" s="199"/>
      <c r="AU186" s="199"/>
      <c r="AV186" s="199"/>
      <c r="AW186" s="199"/>
      <c r="AX186" s="199"/>
      <c r="AY186" s="199"/>
      <c r="AZ186" s="199"/>
      <c r="BA186" s="199"/>
      <c r="BB186" s="199"/>
      <c r="BC186" s="134"/>
      <c r="BD186" s="134"/>
      <c r="BE186" s="134"/>
      <c r="BF186" s="134"/>
      <c r="BG186" s="134"/>
      <c r="BH186" s="134"/>
      <c r="BI186" s="134"/>
      <c r="BJ186" s="134"/>
      <c r="BK186" s="134"/>
      <c r="BL186" s="134"/>
      <c r="BM186" s="134"/>
      <c r="BN186" s="134"/>
      <c r="BO186" s="134"/>
      <c r="BP186" s="134"/>
      <c r="BQ186" s="134"/>
      <c r="BR186" s="134"/>
      <c r="BS186" s="134"/>
      <c r="BT186" s="134"/>
      <c r="BU186" s="134"/>
      <c r="BV186" s="134"/>
      <c r="BW186" s="134"/>
      <c r="BX186" s="134"/>
      <c r="BY186" s="134"/>
      <c r="BZ186" s="134"/>
      <c r="CA186" s="134"/>
      <c r="CB186" s="134"/>
      <c r="CC186" s="134"/>
      <c r="CD186" s="134"/>
      <c r="CE186" s="134"/>
      <c r="CF186" s="134"/>
      <c r="CG186" s="134"/>
      <c r="CH186" s="134"/>
      <c r="CI186" s="134"/>
      <c r="CJ186" s="134"/>
      <c r="CK186" s="134"/>
      <c r="CL186" s="134"/>
      <c r="CM186" s="134"/>
      <c r="CN186" s="134"/>
      <c r="CO186" s="134"/>
      <c r="CP186" s="134"/>
      <c r="CQ186" s="134"/>
      <c r="CR186" s="134"/>
      <c r="CS186" s="134"/>
      <c r="CT186" s="134"/>
      <c r="CU186" s="134"/>
      <c r="CV186" s="134"/>
      <c r="CW186" s="134"/>
      <c r="CX186" s="134"/>
      <c r="CY186" s="134"/>
      <c r="CZ186" s="134"/>
      <c r="DA186" s="134"/>
      <c r="DB186" s="134"/>
      <c r="DC186" s="134"/>
      <c r="DD186" s="134"/>
      <c r="DE186" s="134"/>
      <c r="DF186" s="134"/>
      <c r="DG186" s="134"/>
      <c r="DH186" s="134"/>
      <c r="DI186" s="134"/>
      <c r="DJ186" s="134"/>
      <c r="DK186" s="134"/>
      <c r="DL186" s="134"/>
      <c r="DM186" s="134"/>
      <c r="DN186" s="134"/>
      <c r="DO186" s="134"/>
      <c r="DP186" s="134"/>
      <c r="DQ186" s="134"/>
      <c r="DR186" s="134"/>
      <c r="DS186" s="134"/>
      <c r="DT186" s="134"/>
      <c r="DU186" s="134"/>
      <c r="DV186" s="134"/>
      <c r="DW186" s="134"/>
      <c r="DX186" s="134"/>
      <c r="DY186" s="134"/>
      <c r="DZ186" s="134"/>
      <c r="EA186" s="134"/>
      <c r="EB186" s="134"/>
      <c r="EC186" s="134"/>
      <c r="ED186" s="134"/>
      <c r="EE186" s="134"/>
      <c r="EF186" s="134"/>
      <c r="EG186" s="134"/>
      <c r="EH186" s="134"/>
      <c r="EI186" s="134"/>
      <c r="EJ186" s="134"/>
      <c r="EK186" s="134"/>
      <c r="EL186" s="134"/>
      <c r="EM186" s="134"/>
      <c r="EN186" s="134"/>
      <c r="EO186" s="134"/>
      <c r="EP186" s="134"/>
      <c r="EQ186" s="134"/>
      <c r="ER186" s="134"/>
      <c r="ES186" s="134"/>
      <c r="ET186" s="134"/>
      <c r="EU186" s="134"/>
      <c r="EV186" s="134"/>
      <c r="EW186" s="134"/>
      <c r="EX186" s="134"/>
      <c r="EY186" s="134"/>
      <c r="EZ186" s="134"/>
      <c r="FA186" s="134"/>
      <c r="FB186" s="134"/>
      <c r="FC186" s="134"/>
      <c r="FD186" s="134"/>
      <c r="FE186" s="134"/>
      <c r="FF186" s="134"/>
      <c r="FG186" s="134"/>
      <c r="FH186" s="134"/>
      <c r="FI186" s="134"/>
      <c r="FJ186" s="134"/>
      <c r="FK186" s="134"/>
      <c r="FL186" s="134"/>
      <c r="FM186" s="134"/>
      <c r="FN186" s="134"/>
      <c r="FO186" s="134"/>
      <c r="FP186" s="134"/>
      <c r="FQ186" s="134"/>
      <c r="FR186" s="134"/>
      <c r="FS186" s="134"/>
      <c r="FT186" s="134"/>
      <c r="FU186" s="134"/>
      <c r="FV186" s="134"/>
      <c r="FW186" s="134"/>
      <c r="FX186" s="134"/>
      <c r="FY186" s="134"/>
      <c r="FZ186" s="134"/>
      <c r="GA186" s="134"/>
      <c r="GB186" s="134"/>
      <c r="GC186" s="134"/>
      <c r="GD186" s="134"/>
      <c r="GE186" s="134"/>
      <c r="GF186" s="134"/>
      <c r="GG186" s="134"/>
      <c r="GH186" s="134"/>
      <c r="GI186" s="134"/>
      <c r="GJ186" s="134"/>
      <c r="GK186" s="134"/>
      <c r="GL186" s="134"/>
      <c r="GM186" s="134"/>
      <c r="GN186" s="134"/>
      <c r="GO186" s="134"/>
      <c r="GP186" s="134"/>
      <c r="GQ186" s="134"/>
      <c r="GR186" s="134"/>
      <c r="GS186" s="134"/>
      <c r="GT186" s="134"/>
      <c r="GU186" s="134"/>
      <c r="GV186" s="134"/>
      <c r="GW186" s="134"/>
      <c r="GX186" s="134"/>
      <c r="GY186" s="134"/>
      <c r="GZ186" s="134"/>
      <c r="HA186" s="134"/>
      <c r="HB186" s="134"/>
      <c r="HC186" s="134"/>
      <c r="HD186" s="134"/>
      <c r="HE186" s="134"/>
      <c r="HF186" s="134"/>
      <c r="HG186" s="134"/>
      <c r="HH186" s="134"/>
      <c r="HI186" s="134"/>
      <c r="HJ186" s="134"/>
      <c r="HK186" s="134"/>
      <c r="HL186" s="134"/>
      <c r="HM186" s="134"/>
      <c r="HN186" s="134"/>
      <c r="HO186" s="134"/>
      <c r="HP186" s="134"/>
      <c r="HQ186" s="134"/>
      <c r="HR186" s="134"/>
      <c r="HS186" s="134"/>
      <c r="HT186" s="134"/>
      <c r="HU186" s="134"/>
      <c r="HV186" s="134"/>
      <c r="HW186" s="134"/>
      <c r="HX186" s="134"/>
      <c r="HY186" s="134"/>
      <c r="HZ186" s="134"/>
      <c r="IA186" s="134"/>
      <c r="IB186" s="134"/>
      <c r="IC186" s="134"/>
      <c r="ID186" s="134"/>
      <c r="IE186" s="134"/>
      <c r="IF186" s="134"/>
      <c r="IG186" s="134"/>
      <c r="IH186" s="134"/>
      <c r="II186" s="134"/>
      <c r="IJ186" s="134"/>
      <c r="IK186" s="134"/>
      <c r="IL186" s="134"/>
      <c r="IM186" s="134"/>
      <c r="IN186" s="134"/>
      <c r="IO186" s="134"/>
      <c r="IP186" s="134"/>
      <c r="IQ186" s="134"/>
      <c r="IR186" s="134"/>
      <c r="IS186" s="134"/>
      <c r="IT186" s="134"/>
      <c r="IU186" s="134"/>
      <c r="IV186" s="134"/>
      <c r="IW186" s="134"/>
    </row>
    <row r="187" customFormat="false" ht="12.75" hidden="false" customHeight="false" outlineLevel="0" collapsed="false">
      <c r="A187" s="134"/>
      <c r="B187" s="135" t="s">
        <v>143</v>
      </c>
      <c r="C187" s="198" t="n">
        <f aca="false">+C179+C183+C175</f>
        <v>656.01236</v>
      </c>
      <c r="D187" s="199" t="n">
        <f aca="false">+D179+D183+D175</f>
        <v>0</v>
      </c>
      <c r="E187" s="199" t="n">
        <f aca="false">+E179+E183+E175</f>
        <v>0</v>
      </c>
      <c r="F187" s="199" t="n">
        <f aca="false">+F179+F183+F175</f>
        <v>0</v>
      </c>
      <c r="G187" s="199" t="n">
        <f aca="false">+G179+G183+G175</f>
        <v>0</v>
      </c>
      <c r="H187" s="199" t="n">
        <f aca="false">+H179+H183+H175</f>
        <v>3.6759</v>
      </c>
      <c r="I187" s="199" t="n">
        <f aca="false">+I179+I183+I175</f>
        <v>6.1265</v>
      </c>
      <c r="J187" s="199" t="n">
        <f aca="false">+J179+J183+J175</f>
        <v>8.5771</v>
      </c>
      <c r="K187" s="199" t="n">
        <f aca="false">+K179+K183+K175</f>
        <v>11.0277</v>
      </c>
      <c r="L187" s="199" t="n">
        <f aca="false">+L179+L183+L175</f>
        <v>12.86565</v>
      </c>
      <c r="M187" s="199" t="n">
        <f aca="false">+M179+M183+M175</f>
        <v>14.7036</v>
      </c>
      <c r="N187" s="199" t="n">
        <f aca="false">+N179+N183+N175</f>
        <v>21.0519952380952</v>
      </c>
      <c r="O187" s="199" t="n">
        <f aca="false">+O179+O183+O175</f>
        <v>22.2772952380952</v>
      </c>
      <c r="P187" s="199" t="n">
        <f aca="false">+P179+P183+P175</f>
        <v>23.5025952380952</v>
      </c>
      <c r="Q187" s="199" t="n">
        <f aca="false">+Q179+Q183+Q175</f>
        <v>24.1152452380952</v>
      </c>
      <c r="R187" s="199" t="n">
        <f aca="false">+R179+R183+R175</f>
        <v>29.0087084540952</v>
      </c>
      <c r="S187" s="199" t="n">
        <f aca="false">+S179+S183+S175</f>
        <v>30.1324462300952</v>
      </c>
      <c r="T187" s="199" t="n">
        <f aca="false">+T179+T183+T175</f>
        <v>43.8304962300952</v>
      </c>
      <c r="U187" s="199" t="n">
        <f aca="false">+U179+U183+U175</f>
        <v>53.1667462300952</v>
      </c>
      <c r="V187" s="199" t="n">
        <f aca="false">+V179+V183+V175</f>
        <v>53.7793962300952</v>
      </c>
      <c r="W187" s="199" t="n">
        <f aca="false">+W179+W183+W175</f>
        <v>105.689765895095</v>
      </c>
      <c r="X187" s="199" t="n">
        <f aca="false">+X179+X183+X175</f>
        <v>151.755467120762</v>
      </c>
      <c r="Y187" s="199" t="n">
        <f aca="false">+Y179+Y183+Y175</f>
        <v>165.464626071429</v>
      </c>
      <c r="Z187" s="199" t="n">
        <f aca="false">+Z179+Z183+Z175</f>
        <v>173.028285022095</v>
      </c>
      <c r="AA187" s="199" t="n">
        <f aca="false">+AA179+AA183+AA175</f>
        <v>237.019806472762</v>
      </c>
      <c r="AB187" s="199" t="n">
        <f aca="false">+AB179+AB183+AB175</f>
        <v>255.966327923429</v>
      </c>
      <c r="AC187" s="199" t="n">
        <f aca="false">+AC179+AC183+AC175</f>
        <v>274.912849374095</v>
      </c>
      <c r="AD187" s="199" t="n">
        <f aca="false">+AD179+AD183+AD175</f>
        <v>295.007320824762</v>
      </c>
      <c r="AE187" s="199" t="n">
        <f aca="false">+AE179+AE183+AE175</f>
        <v>338.651067275429</v>
      </c>
      <c r="AF187" s="199" t="n">
        <f aca="false">+AF179+AF183+AF175</f>
        <v>366.424963726095</v>
      </c>
      <c r="AG187" s="200" t="n">
        <f aca="false">+AG179+AG183+AG175</f>
        <v>389.831485176762</v>
      </c>
      <c r="AH187" s="199" t="n">
        <f aca="false">+AH179+AH183+AH175</f>
        <v>429.267614771429</v>
      </c>
      <c r="AI187" s="199" t="n">
        <f aca="false">+AI179+AI183+AI175</f>
        <v>448.293765238095</v>
      </c>
      <c r="AJ187" s="199" t="n">
        <f aca="false">+AJ179+AJ183+AJ175</f>
        <v>483.941461904762</v>
      </c>
      <c r="AK187" s="199" t="n">
        <f aca="false">+AK179+AK183+AK175</f>
        <v>493.728708571429</v>
      </c>
      <c r="AL187" s="199" t="n">
        <f aca="false">+AL179+AL183+AL175</f>
        <v>503.515955238095</v>
      </c>
      <c r="AM187" s="199" t="n">
        <f aca="false">+AM179+AM183+AM175</f>
        <v>513.111876904762</v>
      </c>
      <c r="AN187" s="199" t="n">
        <f aca="false">+AN179+AN183+AN175</f>
        <v>522.516473571429</v>
      </c>
      <c r="AO187" s="199" t="n">
        <f aca="false">+AO179+AO183+AO175</f>
        <v>541.548420238095</v>
      </c>
      <c r="AP187" s="199" t="n">
        <f aca="false">+AP179+AP183+AP175</f>
        <v>567.612720238095</v>
      </c>
      <c r="AQ187" s="199" t="n">
        <f aca="false">+AQ179+AQ183+AQ175</f>
        <v>591.174520238095</v>
      </c>
      <c r="AR187" s="199" t="n">
        <f aca="false">+AR179+AR183+AR175</f>
        <v>599.454170238095</v>
      </c>
      <c r="AS187" s="199" t="n">
        <f aca="false">+AS179+AS183+AS175</f>
        <v>611.852095238095</v>
      </c>
      <c r="AT187" s="199" t="n">
        <f aca="false">+AT179+AT183+AT175</f>
        <v>623.630895238095</v>
      </c>
      <c r="AU187" s="199" t="n">
        <f aca="false">+AU179+AU183+AU175</f>
        <v>632.569695238095</v>
      </c>
      <c r="AV187" s="199" t="n">
        <f aca="false">+AV179+AV183+AV175</f>
        <v>641.508495238095</v>
      </c>
      <c r="AW187" s="199" t="n">
        <f aca="false">+AW179+AW183+AW175</f>
        <v>643.076495238095</v>
      </c>
      <c r="AX187" s="199" t="n">
        <f aca="false">+AX179+AX183+AX175</f>
        <v>644.644495238095</v>
      </c>
      <c r="AY187" s="199" t="n">
        <f aca="false">+AY179+AY183+AY175</f>
        <v>646.212495238095</v>
      </c>
      <c r="AZ187" s="199" t="n">
        <f aca="false">+AZ179+AZ183+AZ175</f>
        <v>654.052495238095</v>
      </c>
      <c r="BA187" s="199" t="n">
        <f aca="false">+BA179+BA183+BA175</f>
        <v>656.012495238095</v>
      </c>
      <c r="BB187" s="199" t="n">
        <f aca="false">+BB179+BB183+BB175</f>
        <v>656.012495238095</v>
      </c>
      <c r="BC187" s="134"/>
      <c r="BD187" s="134"/>
      <c r="BE187" s="134"/>
      <c r="BF187" s="134"/>
      <c r="BG187" s="134"/>
      <c r="BH187" s="134"/>
      <c r="BI187" s="134"/>
      <c r="BJ187" s="134"/>
      <c r="BK187" s="134"/>
      <c r="BL187" s="134"/>
      <c r="BM187" s="134"/>
      <c r="BN187" s="134"/>
      <c r="BO187" s="134"/>
      <c r="BP187" s="134"/>
      <c r="BQ187" s="134"/>
      <c r="BR187" s="134"/>
      <c r="BS187" s="134"/>
      <c r="BT187" s="134"/>
      <c r="BU187" s="134"/>
      <c r="BV187" s="134"/>
      <c r="BW187" s="134"/>
      <c r="BX187" s="134"/>
      <c r="BY187" s="134"/>
      <c r="BZ187" s="134"/>
      <c r="CA187" s="134"/>
      <c r="CB187" s="134"/>
      <c r="CC187" s="134"/>
      <c r="CD187" s="134"/>
      <c r="CE187" s="134"/>
      <c r="CF187" s="134"/>
      <c r="CG187" s="134"/>
      <c r="CH187" s="134"/>
      <c r="CI187" s="134"/>
      <c r="CJ187" s="134"/>
      <c r="CK187" s="134"/>
      <c r="CL187" s="134"/>
      <c r="CM187" s="134"/>
      <c r="CN187" s="134"/>
      <c r="CO187" s="134"/>
      <c r="CP187" s="134"/>
      <c r="CQ187" s="134"/>
      <c r="CR187" s="134"/>
      <c r="CS187" s="134"/>
      <c r="CT187" s="134"/>
      <c r="CU187" s="134"/>
      <c r="CV187" s="134"/>
      <c r="CW187" s="134"/>
      <c r="CX187" s="134"/>
      <c r="CY187" s="134"/>
      <c r="CZ187" s="134"/>
      <c r="DA187" s="134"/>
      <c r="DB187" s="134"/>
      <c r="DC187" s="134"/>
      <c r="DD187" s="134"/>
      <c r="DE187" s="134"/>
      <c r="DF187" s="134"/>
      <c r="DG187" s="134"/>
      <c r="DH187" s="134"/>
      <c r="DI187" s="134"/>
      <c r="DJ187" s="134"/>
      <c r="DK187" s="134"/>
      <c r="DL187" s="134"/>
      <c r="DM187" s="134"/>
      <c r="DN187" s="134"/>
      <c r="DO187" s="134"/>
      <c r="DP187" s="134"/>
      <c r="DQ187" s="134"/>
      <c r="DR187" s="134"/>
      <c r="DS187" s="134"/>
      <c r="DT187" s="134"/>
      <c r="DU187" s="134"/>
      <c r="DV187" s="134"/>
      <c r="DW187" s="134"/>
      <c r="DX187" s="134"/>
      <c r="DY187" s="134"/>
      <c r="DZ187" s="134"/>
      <c r="EA187" s="134"/>
      <c r="EB187" s="134"/>
      <c r="EC187" s="134"/>
      <c r="ED187" s="134"/>
      <c r="EE187" s="134"/>
      <c r="EF187" s="134"/>
      <c r="EG187" s="134"/>
      <c r="EH187" s="134"/>
      <c r="EI187" s="134"/>
      <c r="EJ187" s="134"/>
      <c r="EK187" s="134"/>
      <c r="EL187" s="134"/>
      <c r="EM187" s="134"/>
      <c r="EN187" s="134"/>
      <c r="EO187" s="134"/>
      <c r="EP187" s="134"/>
      <c r="EQ187" s="134"/>
      <c r="ER187" s="134"/>
      <c r="ES187" s="134"/>
      <c r="ET187" s="134"/>
      <c r="EU187" s="134"/>
      <c r="EV187" s="134"/>
      <c r="EW187" s="134"/>
      <c r="EX187" s="134"/>
      <c r="EY187" s="134"/>
      <c r="EZ187" s="134"/>
      <c r="FA187" s="134"/>
      <c r="FB187" s="134"/>
      <c r="FC187" s="134"/>
      <c r="FD187" s="134"/>
      <c r="FE187" s="134"/>
      <c r="FF187" s="134"/>
      <c r="FG187" s="134"/>
      <c r="FH187" s="134"/>
      <c r="FI187" s="134"/>
      <c r="FJ187" s="134"/>
      <c r="FK187" s="134"/>
      <c r="FL187" s="134"/>
      <c r="FM187" s="134"/>
      <c r="FN187" s="134"/>
      <c r="FO187" s="134"/>
      <c r="FP187" s="134"/>
      <c r="FQ187" s="134"/>
      <c r="FR187" s="134"/>
      <c r="FS187" s="134"/>
      <c r="FT187" s="134"/>
      <c r="FU187" s="134"/>
      <c r="FV187" s="134"/>
      <c r="FW187" s="134"/>
      <c r="FX187" s="134"/>
      <c r="FY187" s="134"/>
      <c r="FZ187" s="134"/>
      <c r="GA187" s="134"/>
      <c r="GB187" s="134"/>
      <c r="GC187" s="134"/>
      <c r="GD187" s="134"/>
      <c r="GE187" s="134"/>
      <c r="GF187" s="134"/>
      <c r="GG187" s="134"/>
      <c r="GH187" s="134"/>
      <c r="GI187" s="134"/>
      <c r="GJ187" s="134"/>
      <c r="GK187" s="134"/>
      <c r="GL187" s="134"/>
      <c r="GM187" s="134"/>
      <c r="GN187" s="134"/>
      <c r="GO187" s="134"/>
      <c r="GP187" s="134"/>
      <c r="GQ187" s="134"/>
      <c r="GR187" s="134"/>
      <c r="GS187" s="134"/>
      <c r="GT187" s="134"/>
      <c r="GU187" s="134"/>
      <c r="GV187" s="134"/>
      <c r="GW187" s="134"/>
      <c r="GX187" s="134"/>
      <c r="GY187" s="134"/>
      <c r="GZ187" s="134"/>
      <c r="HA187" s="134"/>
      <c r="HB187" s="134"/>
      <c r="HC187" s="134"/>
      <c r="HD187" s="134"/>
      <c r="HE187" s="134"/>
      <c r="HF187" s="134"/>
      <c r="HG187" s="134"/>
      <c r="HH187" s="134"/>
      <c r="HI187" s="134"/>
      <c r="HJ187" s="134"/>
      <c r="HK187" s="134"/>
      <c r="HL187" s="134"/>
      <c r="HM187" s="134"/>
      <c r="HN187" s="134"/>
      <c r="HO187" s="134"/>
      <c r="HP187" s="134"/>
      <c r="HQ187" s="134"/>
      <c r="HR187" s="134"/>
      <c r="HS187" s="134"/>
      <c r="HT187" s="134"/>
      <c r="HU187" s="134"/>
      <c r="HV187" s="134"/>
      <c r="HW187" s="134"/>
      <c r="HX187" s="134"/>
      <c r="HY187" s="134"/>
      <c r="HZ187" s="134"/>
      <c r="IA187" s="134"/>
      <c r="IB187" s="134"/>
      <c r="IC187" s="134"/>
      <c r="ID187" s="134"/>
      <c r="IE187" s="134"/>
      <c r="IF187" s="134"/>
      <c r="IG187" s="134"/>
      <c r="IH187" s="134"/>
      <c r="II187" s="134"/>
      <c r="IJ187" s="134"/>
      <c r="IK187" s="134"/>
      <c r="IL187" s="134"/>
      <c r="IM187" s="134"/>
      <c r="IN187" s="134"/>
      <c r="IO187" s="134"/>
      <c r="IP187" s="134"/>
      <c r="IQ187" s="134"/>
      <c r="IR187" s="134"/>
      <c r="IS187" s="134"/>
      <c r="IT187" s="134"/>
      <c r="IU187" s="134"/>
      <c r="IV187" s="134"/>
      <c r="IW187" s="134"/>
    </row>
    <row r="188" customFormat="false" ht="12.75" hidden="false" customHeight="false" outlineLevel="0" collapsed="false">
      <c r="A188" s="134"/>
      <c r="B188" s="135" t="s">
        <v>144</v>
      </c>
      <c r="C188" s="198"/>
      <c r="D188" s="199" t="n">
        <f aca="false">+D180+D184+D176</f>
        <v>1.2253</v>
      </c>
      <c r="E188" s="199" t="n">
        <f aca="false">+E180+E184+E176</f>
        <v>1.2253</v>
      </c>
      <c r="F188" s="199" t="n">
        <f aca="false">+F180+F184+F176</f>
        <v>3.6759</v>
      </c>
      <c r="G188" s="199" t="n">
        <f aca="false">+G180+G184+G176</f>
        <v>3.6759</v>
      </c>
      <c r="H188" s="199" t="n">
        <f aca="false">+H180+H184+H176</f>
        <v>3.6759</v>
      </c>
      <c r="I188" s="199" t="n">
        <f aca="false">+I180+I184+I176</f>
        <v>3.6759</v>
      </c>
      <c r="J188" s="199" t="n">
        <f aca="false">+J180+J184+J176</f>
        <v>3.6759</v>
      </c>
      <c r="K188" s="199" t="n">
        <f aca="false">+K180+K184+K176</f>
        <v>4.9012</v>
      </c>
      <c r="L188" s="199" t="n">
        <f aca="false">+L180+L184+L176</f>
        <v>4.9012</v>
      </c>
      <c r="M188" s="199" t="n">
        <f aca="false">+M180+M184+M176</f>
        <v>4.9012</v>
      </c>
      <c r="N188" s="199" t="n">
        <f aca="false">+N180+N184+N176</f>
        <v>8.9665</v>
      </c>
      <c r="O188" s="199" t="n">
        <f aca="false">+O180+O184+O176</f>
        <v>8.9665</v>
      </c>
      <c r="P188" s="199" t="n">
        <f aca="false">+P180+P184+P176</f>
        <v>8.9665</v>
      </c>
      <c r="Q188" s="199" t="n">
        <f aca="false">+Q180+Q184+Q176</f>
        <v>11.4171</v>
      </c>
      <c r="R188" s="199" t="n">
        <f aca="false">+R180+R184+R176</f>
        <v>11.4171</v>
      </c>
      <c r="S188" s="199" t="n">
        <f aca="false">+S180+S184+S176</f>
        <v>11.4171</v>
      </c>
      <c r="T188" s="199" t="n">
        <f aca="false">+T180+T184+T176</f>
        <v>11.4171</v>
      </c>
      <c r="U188" s="199" t="n">
        <f aca="false">+U180+U184+U176</f>
        <v>98.6531</v>
      </c>
      <c r="V188" s="199" t="n">
        <f aca="false">+V180+V184+V176</f>
        <v>123.6781</v>
      </c>
      <c r="W188" s="199" t="n">
        <f aca="false">+W180+W184+W176</f>
        <v>186.463947</v>
      </c>
      <c r="X188" s="199" t="n">
        <f aca="false">+X180+X184+X176</f>
        <v>206.515140111111</v>
      </c>
      <c r="Y188" s="199" t="n">
        <f aca="false">+Y180+Y184+Y176</f>
        <v>289.532287222222</v>
      </c>
      <c r="Z188" s="199" t="n">
        <f aca="false">+Z180+Z184+Z176</f>
        <v>299.973141333333</v>
      </c>
      <c r="AA188" s="199" t="n">
        <f aca="false">+AA180+AA184+AA176</f>
        <v>315.557021844444</v>
      </c>
      <c r="AB188" s="199" t="n">
        <f aca="false">+AB180+AB184+AB176</f>
        <v>332.193507955556</v>
      </c>
      <c r="AC188" s="199" t="n">
        <f aca="false">+AC180+AC184+AC176</f>
        <v>348.579744066667</v>
      </c>
      <c r="AD188" s="199" t="n">
        <f aca="false">+AD180+AD184+AD176</f>
        <v>362.963980177778</v>
      </c>
      <c r="AE188" s="199" t="n">
        <f aca="false">+AE180+AE184+AE176</f>
        <v>378.098966288889</v>
      </c>
      <c r="AF188" s="199" t="n">
        <f aca="false">+AF180+AF184+AF176</f>
        <v>397.2128774</v>
      </c>
      <c r="AG188" s="200" t="n">
        <f aca="false">+AG180+AG184+AG176</f>
        <v>412.347863511111</v>
      </c>
      <c r="AH188" s="199" t="n">
        <f aca="false">+AH180+AH184+AH176</f>
        <v>459.548921822222</v>
      </c>
      <c r="AI188" s="199" t="n">
        <f aca="false">+AI180+AI184+AI176</f>
        <v>469.681893333333</v>
      </c>
      <c r="AJ188" s="199" t="n">
        <f aca="false">+AJ180+AJ184+AJ176</f>
        <v>479.771654444445</v>
      </c>
      <c r="AK188" s="199" t="n">
        <f aca="false">+AK180+AK184+AK176</f>
        <v>486.357915555556</v>
      </c>
      <c r="AL188" s="199" t="n">
        <f aca="false">+AL180+AL184+AL176</f>
        <v>492.311276666667</v>
      </c>
      <c r="AM188" s="199" t="n">
        <f aca="false">+AM180+AM184+AM176</f>
        <v>497.513887777778</v>
      </c>
      <c r="AN188" s="199" t="n">
        <f aca="false">+AN180+AN184+AN176</f>
        <v>502.215998888889</v>
      </c>
      <c r="AO188" s="199" t="n">
        <f aca="false">+AO180+AO184+AO176</f>
        <v>527.93911</v>
      </c>
      <c r="AP188" s="199" t="n">
        <f aca="false">+AP180+AP184+AP176</f>
        <v>589.98486</v>
      </c>
      <c r="AQ188" s="199" t="n">
        <f aca="false">+AQ180+AQ184+AQ176</f>
        <v>613.79186</v>
      </c>
      <c r="AR188" s="199" t="n">
        <f aca="false">+AR180+AR184+AR176</f>
        <v>615.57686</v>
      </c>
      <c r="AS188" s="199" t="n">
        <f aca="false">+AS180+AS184+AS176</f>
        <v>627.84036</v>
      </c>
      <c r="AT188" s="199" t="n">
        <f aca="false">+AT180+AT184+AT176</f>
        <v>628.62436</v>
      </c>
      <c r="AU188" s="199" t="n">
        <f aca="false">+AU180+AU184+AU176</f>
        <v>629.40836</v>
      </c>
      <c r="AV188" s="199" t="n">
        <f aca="false">+AV180+AV184+AV176</f>
        <v>630.19236</v>
      </c>
      <c r="AW188" s="199" t="n">
        <f aca="false">+AW180+AW184+AW176</f>
        <v>630.19236</v>
      </c>
      <c r="AX188" s="199" t="n">
        <f aca="false">+AX180+AX184+AX176</f>
        <v>630.19236</v>
      </c>
      <c r="AY188" s="199" t="n">
        <f aca="false">+AY180+AY184+AY176</f>
        <v>630.19236</v>
      </c>
      <c r="AZ188" s="199" t="n">
        <f aca="false">+AZ180+AZ184+AZ176</f>
        <v>630.19236</v>
      </c>
      <c r="BA188" s="199" t="n">
        <f aca="false">+BA180+BA184+BA176</f>
        <v>630.19236</v>
      </c>
      <c r="BB188" s="199" t="n">
        <f aca="false">+BB180+BB184+BB176</f>
        <v>653.71236</v>
      </c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4"/>
      <c r="BR188" s="134"/>
      <c r="BS188" s="134"/>
      <c r="BT188" s="134"/>
      <c r="BU188" s="134"/>
      <c r="BV188" s="134"/>
      <c r="BW188" s="134"/>
      <c r="BX188" s="134"/>
      <c r="BY188" s="134"/>
      <c r="BZ188" s="134"/>
      <c r="CA188" s="134"/>
      <c r="CB188" s="134"/>
      <c r="CC188" s="134"/>
      <c r="CD188" s="134"/>
      <c r="CE188" s="134"/>
      <c r="CF188" s="134"/>
      <c r="CG188" s="134"/>
      <c r="CH188" s="134"/>
      <c r="CI188" s="134"/>
      <c r="CJ188" s="134"/>
      <c r="CK188" s="134"/>
      <c r="CL188" s="134"/>
      <c r="CM188" s="134"/>
      <c r="CN188" s="134"/>
      <c r="CO188" s="134"/>
      <c r="CP188" s="134"/>
      <c r="CQ188" s="134"/>
      <c r="CR188" s="134"/>
      <c r="CS188" s="134"/>
      <c r="CT188" s="134"/>
      <c r="CU188" s="134"/>
      <c r="CV188" s="134"/>
      <c r="CW188" s="134"/>
      <c r="CX188" s="134"/>
      <c r="CY188" s="134"/>
      <c r="CZ188" s="134"/>
      <c r="DA188" s="134"/>
      <c r="DB188" s="134"/>
      <c r="DC188" s="134"/>
      <c r="DD188" s="134"/>
      <c r="DE188" s="134"/>
      <c r="DF188" s="134"/>
      <c r="DG188" s="134"/>
      <c r="DH188" s="134"/>
      <c r="DI188" s="134"/>
      <c r="DJ188" s="134"/>
      <c r="DK188" s="134"/>
      <c r="DL188" s="134"/>
      <c r="DM188" s="134"/>
      <c r="DN188" s="134"/>
      <c r="DO188" s="134"/>
      <c r="DP188" s="134"/>
      <c r="DQ188" s="134"/>
      <c r="DR188" s="134"/>
      <c r="DS188" s="134"/>
      <c r="DT188" s="134"/>
      <c r="DU188" s="134"/>
      <c r="DV188" s="134"/>
      <c r="DW188" s="134"/>
      <c r="DX188" s="134"/>
      <c r="DY188" s="134"/>
      <c r="DZ188" s="134"/>
      <c r="EA188" s="134"/>
      <c r="EB188" s="134"/>
      <c r="EC188" s="134"/>
      <c r="ED188" s="134"/>
      <c r="EE188" s="134"/>
      <c r="EF188" s="134"/>
      <c r="EG188" s="134"/>
      <c r="EH188" s="134"/>
      <c r="EI188" s="134"/>
      <c r="EJ188" s="134"/>
      <c r="EK188" s="134"/>
      <c r="EL188" s="134"/>
      <c r="EM188" s="134"/>
      <c r="EN188" s="134"/>
      <c r="EO188" s="134"/>
      <c r="EP188" s="134"/>
      <c r="EQ188" s="134"/>
      <c r="ER188" s="134"/>
      <c r="ES188" s="134"/>
      <c r="ET188" s="134"/>
      <c r="EU188" s="134"/>
      <c r="EV188" s="134"/>
      <c r="EW188" s="134"/>
      <c r="EX188" s="134"/>
      <c r="EY188" s="134"/>
      <c r="EZ188" s="134"/>
      <c r="FA188" s="134"/>
      <c r="FB188" s="134"/>
      <c r="FC188" s="134"/>
      <c r="FD188" s="134"/>
      <c r="FE188" s="134"/>
      <c r="FF188" s="134"/>
      <c r="FG188" s="134"/>
      <c r="FH188" s="134"/>
      <c r="FI188" s="134"/>
      <c r="FJ188" s="134"/>
      <c r="FK188" s="134"/>
      <c r="FL188" s="134"/>
      <c r="FM188" s="134"/>
      <c r="FN188" s="134"/>
      <c r="FO188" s="134"/>
      <c r="FP188" s="134"/>
      <c r="FQ188" s="134"/>
      <c r="FR188" s="134"/>
      <c r="FS188" s="134"/>
      <c r="FT188" s="134"/>
      <c r="FU188" s="134"/>
      <c r="FV188" s="134"/>
      <c r="FW188" s="134"/>
      <c r="FX188" s="134"/>
      <c r="FY188" s="134"/>
      <c r="FZ188" s="134"/>
      <c r="GA188" s="134"/>
      <c r="GB188" s="134"/>
      <c r="GC188" s="134"/>
      <c r="GD188" s="134"/>
      <c r="GE188" s="134"/>
      <c r="GF188" s="134"/>
      <c r="GG188" s="134"/>
      <c r="GH188" s="134"/>
      <c r="GI188" s="134"/>
      <c r="GJ188" s="134"/>
      <c r="GK188" s="134"/>
      <c r="GL188" s="134"/>
      <c r="GM188" s="134"/>
      <c r="GN188" s="134"/>
      <c r="GO188" s="134"/>
      <c r="GP188" s="134"/>
      <c r="GQ188" s="134"/>
      <c r="GR188" s="134"/>
      <c r="GS188" s="134"/>
      <c r="GT188" s="134"/>
      <c r="GU188" s="134"/>
      <c r="GV188" s="134"/>
      <c r="GW188" s="134"/>
      <c r="GX188" s="134"/>
      <c r="GY188" s="134"/>
      <c r="GZ188" s="134"/>
      <c r="HA188" s="134"/>
      <c r="HB188" s="134"/>
      <c r="HC188" s="134"/>
      <c r="HD188" s="134"/>
      <c r="HE188" s="134"/>
      <c r="HF188" s="134"/>
      <c r="HG188" s="134"/>
      <c r="HH188" s="134"/>
      <c r="HI188" s="134"/>
      <c r="HJ188" s="134"/>
      <c r="HK188" s="134"/>
      <c r="HL188" s="134"/>
      <c r="HM188" s="134"/>
      <c r="HN188" s="134"/>
      <c r="HO188" s="134"/>
      <c r="HP188" s="134"/>
      <c r="HQ188" s="134"/>
      <c r="HR188" s="134"/>
      <c r="HS188" s="134"/>
      <c r="HT188" s="134"/>
      <c r="HU188" s="134"/>
      <c r="HV188" s="134"/>
      <c r="HW188" s="134"/>
      <c r="HX188" s="134"/>
      <c r="HY188" s="134"/>
      <c r="HZ188" s="134"/>
      <c r="IA188" s="134"/>
      <c r="IB188" s="134"/>
      <c r="IC188" s="134"/>
      <c r="ID188" s="134"/>
      <c r="IE188" s="134"/>
      <c r="IF188" s="134"/>
      <c r="IG188" s="134"/>
      <c r="IH188" s="134"/>
      <c r="II188" s="134"/>
      <c r="IJ188" s="134"/>
      <c r="IK188" s="134"/>
      <c r="IL188" s="134"/>
      <c r="IM188" s="134"/>
      <c r="IN188" s="134"/>
      <c r="IO188" s="134"/>
      <c r="IP188" s="134"/>
      <c r="IQ188" s="134"/>
      <c r="IR188" s="134"/>
      <c r="IS188" s="134"/>
      <c r="IT188" s="134"/>
      <c r="IU188" s="134"/>
      <c r="IV188" s="134"/>
      <c r="IW188" s="134"/>
    </row>
    <row r="189" customFormat="false" ht="12.75" hidden="false" customHeight="false" outlineLevel="0" collapsed="false">
      <c r="A189" s="134"/>
      <c r="B189" s="135" t="s">
        <v>150</v>
      </c>
      <c r="C189" s="198"/>
      <c r="D189" s="199" t="n">
        <f aca="false">+D188-D187</f>
        <v>1.2253</v>
      </c>
      <c r="E189" s="199" t="n">
        <f aca="false">+E188-E187</f>
        <v>1.2253</v>
      </c>
      <c r="F189" s="199" t="n">
        <f aca="false">+F188-F187</f>
        <v>3.6759</v>
      </c>
      <c r="G189" s="199" t="n">
        <f aca="false">+G188-G187</f>
        <v>3.6759</v>
      </c>
      <c r="H189" s="199" t="n">
        <f aca="false">+H188-H187</f>
        <v>0</v>
      </c>
      <c r="I189" s="199" t="n">
        <f aca="false">+I188-I187</f>
        <v>-2.4506</v>
      </c>
      <c r="J189" s="199" t="n">
        <f aca="false">+J188-J187</f>
        <v>-4.9012</v>
      </c>
      <c r="K189" s="199" t="n">
        <f aca="false">+K188-K187</f>
        <v>-6.1265</v>
      </c>
      <c r="L189" s="199" t="n">
        <f aca="false">+L188-L187</f>
        <v>-7.96445</v>
      </c>
      <c r="M189" s="199" t="n">
        <f aca="false">+M188-M187</f>
        <v>-9.8024</v>
      </c>
      <c r="N189" s="199" t="n">
        <f aca="false">+N188-N187</f>
        <v>-12.0854952380952</v>
      </c>
      <c r="O189" s="199" t="n">
        <f aca="false">+O188-O187</f>
        <v>-13.3107952380952</v>
      </c>
      <c r="P189" s="199" t="n">
        <f aca="false">+P188-P187</f>
        <v>-14.5360952380952</v>
      </c>
      <c r="Q189" s="199" t="n">
        <f aca="false">+Q188-Q187</f>
        <v>-12.6981452380952</v>
      </c>
      <c r="R189" s="199" t="n">
        <f aca="false">+R188-R187</f>
        <v>-17.5916084540952</v>
      </c>
      <c r="S189" s="199" t="n">
        <f aca="false">+S188-S187</f>
        <v>-18.7153462300952</v>
      </c>
      <c r="T189" s="199" t="n">
        <f aca="false">+T188-T187</f>
        <v>-32.4133962300952</v>
      </c>
      <c r="U189" s="199" t="n">
        <f aca="false">+U188-U187</f>
        <v>45.4863537699048</v>
      </c>
      <c r="V189" s="199" t="n">
        <f aca="false">+V188-V187</f>
        <v>69.8987037699048</v>
      </c>
      <c r="W189" s="199" t="n">
        <f aca="false">+W188-W187</f>
        <v>80.7741811049048</v>
      </c>
      <c r="X189" s="199" t="n">
        <f aca="false">+X188-X187</f>
        <v>54.7596729903492</v>
      </c>
      <c r="Y189" s="199" t="n">
        <f aca="false">+Y188-Y187</f>
        <v>124.067661150794</v>
      </c>
      <c r="Z189" s="199" t="n">
        <f aca="false">+Z188-Z187</f>
        <v>126.944856311238</v>
      </c>
      <c r="AA189" s="199" t="n">
        <f aca="false">+AA188-AA187</f>
        <v>78.5372153716825</v>
      </c>
      <c r="AB189" s="199" t="n">
        <f aca="false">+AB188-AB187</f>
        <v>76.227180032127</v>
      </c>
      <c r="AC189" s="199" t="n">
        <f aca="false">+AC188-AC187</f>
        <v>73.6668946925715</v>
      </c>
      <c r="AD189" s="199" t="n">
        <f aca="false">+AD188-AD187</f>
        <v>67.9566593530158</v>
      </c>
      <c r="AE189" s="199" t="n">
        <f aca="false">+AE188-AE187</f>
        <v>39.4478990134603</v>
      </c>
      <c r="AF189" s="199" t="n">
        <f aca="false">+AF188-AF187</f>
        <v>30.7879136739048</v>
      </c>
      <c r="AG189" s="200" t="n">
        <f aca="false">+AG188-AG187</f>
        <v>22.5163783343491</v>
      </c>
      <c r="AH189" s="199" t="n">
        <f aca="false">+AH188-AH187</f>
        <v>30.2813070507935</v>
      </c>
      <c r="AI189" s="199" t="n">
        <f aca="false">+AI188-AI187</f>
        <v>21.388128095238</v>
      </c>
      <c r="AJ189" s="199" t="n">
        <f aca="false">+AJ188-AJ187</f>
        <v>-4.16980746031749</v>
      </c>
      <c r="AK189" s="199" t="n">
        <f aca="false">+AK188-AK187</f>
        <v>-7.37079301587312</v>
      </c>
      <c r="AL189" s="199" t="n">
        <f aca="false">+AL188-AL187</f>
        <v>-11.2046785714286</v>
      </c>
      <c r="AM189" s="199" t="n">
        <f aca="false">+AM188-AM187</f>
        <v>-15.5979891269842</v>
      </c>
      <c r="AN189" s="199" t="n">
        <f aca="false">+AN188-AN187</f>
        <v>-20.3004746825399</v>
      </c>
      <c r="AO189" s="199" t="n">
        <f aca="false">+AO188-AO187</f>
        <v>-13.6093102380953</v>
      </c>
      <c r="AP189" s="199" t="n">
        <f aca="false">+AP188-AP187</f>
        <v>22.3721397619047</v>
      </c>
      <c r="AQ189" s="199" t="n">
        <f aca="false">+AQ188-AQ187</f>
        <v>22.6173397619045</v>
      </c>
      <c r="AR189" s="199" t="n">
        <f aca="false">+AR188-AR187</f>
        <v>16.1226897619047</v>
      </c>
      <c r="AS189" s="199" t="n">
        <f aca="false">+AS188-AS187</f>
        <v>15.9882647619046</v>
      </c>
      <c r="AT189" s="199" t="n">
        <f aca="false">+AT188-AT187</f>
        <v>4.99346476190465</v>
      </c>
      <c r="AU189" s="199" t="n">
        <f aca="false">+AU188-AU187</f>
        <v>-3.16133523809538</v>
      </c>
      <c r="AV189" s="199" t="n">
        <f aca="false">+AV188-AV187</f>
        <v>-11.3161352380954</v>
      </c>
      <c r="AW189" s="199" t="n">
        <f aca="false">+AW188-AW187</f>
        <v>-12.8841352380954</v>
      </c>
      <c r="AX189" s="199" t="n">
        <f aca="false">+AX188-AX187</f>
        <v>-14.4521352380954</v>
      </c>
      <c r="AY189" s="199" t="n">
        <f aca="false">+AY188-AY187</f>
        <v>-16.0201352380954</v>
      </c>
      <c r="AZ189" s="199" t="n">
        <f aca="false">+AZ188-AZ187</f>
        <v>-23.8601352380954</v>
      </c>
      <c r="BA189" s="199" t="n">
        <f aca="false">+BA188-BA187</f>
        <v>-25.8201352380954</v>
      </c>
      <c r="BB189" s="199" t="n">
        <f aca="false">+BB188-BB187</f>
        <v>-2.30013523809544</v>
      </c>
      <c r="BC189" s="134"/>
      <c r="BD189" s="134"/>
      <c r="BE189" s="134"/>
      <c r="BF189" s="134"/>
      <c r="BG189" s="134"/>
      <c r="BH189" s="134"/>
      <c r="BI189" s="134"/>
      <c r="BJ189" s="134"/>
      <c r="BK189" s="134"/>
      <c r="BL189" s="134"/>
      <c r="BM189" s="134"/>
      <c r="BN189" s="134"/>
      <c r="BO189" s="134"/>
      <c r="BP189" s="134"/>
      <c r="BQ189" s="134"/>
      <c r="BR189" s="134"/>
      <c r="BS189" s="134"/>
      <c r="BT189" s="134"/>
      <c r="BU189" s="134"/>
      <c r="BV189" s="134"/>
      <c r="BW189" s="134"/>
      <c r="BX189" s="134"/>
      <c r="BY189" s="134"/>
      <c r="BZ189" s="134"/>
      <c r="CA189" s="134"/>
      <c r="CB189" s="134"/>
      <c r="CC189" s="134"/>
      <c r="CD189" s="134"/>
      <c r="CE189" s="134"/>
      <c r="CF189" s="134"/>
      <c r="CG189" s="134"/>
      <c r="CH189" s="134"/>
      <c r="CI189" s="134"/>
      <c r="CJ189" s="134"/>
      <c r="CK189" s="134"/>
      <c r="CL189" s="134"/>
      <c r="CM189" s="134"/>
      <c r="CN189" s="134"/>
      <c r="CO189" s="134"/>
      <c r="CP189" s="134"/>
      <c r="CQ189" s="134"/>
      <c r="CR189" s="134"/>
      <c r="CS189" s="134"/>
      <c r="CT189" s="134"/>
      <c r="CU189" s="134"/>
      <c r="CV189" s="134"/>
      <c r="CW189" s="134"/>
      <c r="CX189" s="134"/>
      <c r="CY189" s="134"/>
      <c r="CZ189" s="134"/>
      <c r="DA189" s="134"/>
      <c r="DB189" s="134"/>
      <c r="DC189" s="134"/>
      <c r="DD189" s="134"/>
      <c r="DE189" s="134"/>
      <c r="DF189" s="134"/>
      <c r="DG189" s="134"/>
      <c r="DH189" s="134"/>
      <c r="DI189" s="134"/>
      <c r="DJ189" s="134"/>
      <c r="DK189" s="134"/>
      <c r="DL189" s="134"/>
      <c r="DM189" s="134"/>
      <c r="DN189" s="134"/>
      <c r="DO189" s="134"/>
      <c r="DP189" s="134"/>
      <c r="DQ189" s="134"/>
      <c r="DR189" s="134"/>
      <c r="DS189" s="134"/>
      <c r="DT189" s="134"/>
      <c r="DU189" s="134"/>
      <c r="DV189" s="134"/>
      <c r="DW189" s="134"/>
      <c r="DX189" s="134"/>
      <c r="DY189" s="134"/>
      <c r="DZ189" s="134"/>
      <c r="EA189" s="134"/>
      <c r="EB189" s="134"/>
      <c r="EC189" s="134"/>
      <c r="ED189" s="134"/>
      <c r="EE189" s="134"/>
      <c r="EF189" s="134"/>
      <c r="EG189" s="134"/>
      <c r="EH189" s="134"/>
      <c r="EI189" s="134"/>
      <c r="EJ189" s="134"/>
      <c r="EK189" s="134"/>
      <c r="EL189" s="134"/>
      <c r="EM189" s="134"/>
      <c r="EN189" s="134"/>
      <c r="EO189" s="134"/>
      <c r="EP189" s="134"/>
      <c r="EQ189" s="134"/>
      <c r="ER189" s="134"/>
      <c r="ES189" s="134"/>
      <c r="ET189" s="134"/>
      <c r="EU189" s="134"/>
      <c r="EV189" s="134"/>
      <c r="EW189" s="134"/>
      <c r="EX189" s="134"/>
      <c r="EY189" s="134"/>
      <c r="EZ189" s="134"/>
      <c r="FA189" s="134"/>
      <c r="FB189" s="134"/>
      <c r="FC189" s="134"/>
      <c r="FD189" s="134"/>
      <c r="FE189" s="134"/>
      <c r="FF189" s="134"/>
      <c r="FG189" s="134"/>
      <c r="FH189" s="134"/>
      <c r="FI189" s="134"/>
      <c r="FJ189" s="134"/>
      <c r="FK189" s="134"/>
      <c r="FL189" s="134"/>
      <c r="FM189" s="134"/>
      <c r="FN189" s="134"/>
      <c r="FO189" s="134"/>
      <c r="FP189" s="134"/>
      <c r="FQ189" s="134"/>
      <c r="FR189" s="134"/>
      <c r="FS189" s="134"/>
      <c r="FT189" s="134"/>
      <c r="FU189" s="134"/>
      <c r="FV189" s="134"/>
      <c r="FW189" s="134"/>
      <c r="FX189" s="134"/>
      <c r="FY189" s="134"/>
      <c r="FZ189" s="134"/>
      <c r="GA189" s="134"/>
      <c r="GB189" s="134"/>
      <c r="GC189" s="134"/>
      <c r="GD189" s="134"/>
      <c r="GE189" s="134"/>
      <c r="GF189" s="134"/>
      <c r="GG189" s="134"/>
      <c r="GH189" s="134"/>
      <c r="GI189" s="134"/>
      <c r="GJ189" s="134"/>
      <c r="GK189" s="134"/>
      <c r="GL189" s="134"/>
      <c r="GM189" s="134"/>
      <c r="GN189" s="134"/>
      <c r="GO189" s="134"/>
      <c r="GP189" s="134"/>
      <c r="GQ189" s="134"/>
      <c r="GR189" s="134"/>
      <c r="GS189" s="134"/>
      <c r="GT189" s="134"/>
      <c r="GU189" s="134"/>
      <c r="GV189" s="134"/>
      <c r="GW189" s="134"/>
      <c r="GX189" s="134"/>
      <c r="GY189" s="134"/>
      <c r="GZ189" s="134"/>
      <c r="HA189" s="134"/>
      <c r="HB189" s="134"/>
      <c r="HC189" s="134"/>
      <c r="HD189" s="134"/>
      <c r="HE189" s="134"/>
      <c r="HF189" s="134"/>
      <c r="HG189" s="134"/>
      <c r="HH189" s="134"/>
      <c r="HI189" s="134"/>
      <c r="HJ189" s="134"/>
      <c r="HK189" s="134"/>
      <c r="HL189" s="134"/>
      <c r="HM189" s="134"/>
      <c r="HN189" s="134"/>
      <c r="HO189" s="134"/>
      <c r="HP189" s="134"/>
      <c r="HQ189" s="134"/>
      <c r="HR189" s="134"/>
      <c r="HS189" s="134"/>
      <c r="HT189" s="134"/>
      <c r="HU189" s="134"/>
      <c r="HV189" s="134"/>
      <c r="HW189" s="134"/>
      <c r="HX189" s="134"/>
      <c r="HY189" s="134"/>
      <c r="HZ189" s="134"/>
      <c r="IA189" s="134"/>
      <c r="IB189" s="134"/>
      <c r="IC189" s="134"/>
      <c r="ID189" s="134"/>
      <c r="IE189" s="134"/>
      <c r="IF189" s="134"/>
      <c r="IG189" s="134"/>
      <c r="IH189" s="134"/>
      <c r="II189" s="134"/>
      <c r="IJ189" s="134"/>
      <c r="IK189" s="134"/>
      <c r="IL189" s="134"/>
      <c r="IM189" s="134"/>
      <c r="IN189" s="134"/>
      <c r="IO189" s="134"/>
      <c r="IP189" s="134"/>
      <c r="IQ189" s="134"/>
      <c r="IR189" s="134"/>
      <c r="IS189" s="134"/>
      <c r="IT189" s="134"/>
      <c r="IU189" s="134"/>
      <c r="IV189" s="134"/>
      <c r="IW189" s="134"/>
    </row>
    <row r="190" customFormat="false" ht="12.75" hidden="false" customHeight="false" outlineLevel="0" collapsed="false">
      <c r="A190" s="134"/>
      <c r="B190" s="135"/>
      <c r="C190" s="198"/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212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199"/>
      <c r="AT190" s="199"/>
      <c r="AU190" s="199"/>
      <c r="AV190" s="199"/>
      <c r="AW190" s="199"/>
      <c r="AX190" s="199"/>
      <c r="AY190" s="199"/>
      <c r="AZ190" s="199"/>
      <c r="BA190" s="199"/>
      <c r="BB190" s="199"/>
      <c r="BC190" s="134"/>
      <c r="BD190" s="134"/>
      <c r="BE190" s="134"/>
      <c r="BF190" s="134"/>
      <c r="BG190" s="134"/>
      <c r="BH190" s="134"/>
      <c r="BI190" s="134"/>
      <c r="BJ190" s="134"/>
      <c r="BK190" s="134"/>
      <c r="BL190" s="134"/>
      <c r="BM190" s="134"/>
      <c r="BN190" s="134"/>
      <c r="BO190" s="134"/>
      <c r="BP190" s="134"/>
      <c r="BQ190" s="134"/>
      <c r="BR190" s="134"/>
      <c r="BS190" s="134"/>
      <c r="BT190" s="134"/>
      <c r="BU190" s="134"/>
      <c r="BV190" s="134"/>
      <c r="BW190" s="134"/>
      <c r="BX190" s="134"/>
      <c r="BY190" s="134"/>
      <c r="BZ190" s="134"/>
      <c r="CA190" s="134"/>
      <c r="CB190" s="134"/>
      <c r="CC190" s="134"/>
      <c r="CD190" s="134"/>
      <c r="CE190" s="134"/>
      <c r="CF190" s="134"/>
      <c r="CG190" s="134"/>
      <c r="CH190" s="134"/>
      <c r="CI190" s="134"/>
      <c r="CJ190" s="134"/>
      <c r="CK190" s="134"/>
      <c r="CL190" s="134"/>
      <c r="CM190" s="134"/>
      <c r="CN190" s="134"/>
      <c r="CO190" s="134"/>
      <c r="CP190" s="134"/>
      <c r="CQ190" s="134"/>
      <c r="CR190" s="134"/>
      <c r="CS190" s="134"/>
      <c r="CT190" s="134"/>
      <c r="CU190" s="134"/>
      <c r="CV190" s="134"/>
      <c r="CW190" s="134"/>
      <c r="CX190" s="134"/>
      <c r="CY190" s="134"/>
      <c r="CZ190" s="134"/>
      <c r="DA190" s="134"/>
      <c r="DB190" s="134"/>
      <c r="DC190" s="134"/>
      <c r="DD190" s="134"/>
      <c r="DE190" s="134"/>
      <c r="DF190" s="134"/>
      <c r="DG190" s="134"/>
      <c r="DH190" s="134"/>
      <c r="DI190" s="134"/>
      <c r="DJ190" s="134"/>
      <c r="DK190" s="134"/>
      <c r="DL190" s="134"/>
      <c r="DM190" s="134"/>
      <c r="DN190" s="134"/>
      <c r="DO190" s="134"/>
      <c r="DP190" s="134"/>
      <c r="DQ190" s="134"/>
      <c r="DR190" s="134"/>
      <c r="DS190" s="134"/>
      <c r="DT190" s="134"/>
      <c r="DU190" s="134"/>
      <c r="DV190" s="134"/>
      <c r="DW190" s="134"/>
      <c r="DX190" s="134"/>
      <c r="DY190" s="134"/>
      <c r="DZ190" s="134"/>
      <c r="EA190" s="134"/>
      <c r="EB190" s="134"/>
      <c r="EC190" s="134"/>
      <c r="ED190" s="134"/>
      <c r="EE190" s="134"/>
      <c r="EF190" s="134"/>
      <c r="EG190" s="134"/>
      <c r="EH190" s="134"/>
      <c r="EI190" s="134"/>
      <c r="EJ190" s="134"/>
      <c r="EK190" s="134"/>
      <c r="EL190" s="134"/>
      <c r="EM190" s="134"/>
      <c r="EN190" s="134"/>
      <c r="EO190" s="134"/>
      <c r="EP190" s="134"/>
      <c r="EQ190" s="134"/>
      <c r="ER190" s="134"/>
      <c r="ES190" s="134"/>
      <c r="ET190" s="134"/>
      <c r="EU190" s="134"/>
      <c r="EV190" s="134"/>
      <c r="EW190" s="134"/>
      <c r="EX190" s="134"/>
      <c r="EY190" s="134"/>
      <c r="EZ190" s="134"/>
      <c r="FA190" s="134"/>
      <c r="FB190" s="134"/>
      <c r="FC190" s="134"/>
      <c r="FD190" s="134"/>
      <c r="FE190" s="134"/>
      <c r="FF190" s="134"/>
      <c r="FG190" s="134"/>
      <c r="FH190" s="134"/>
      <c r="FI190" s="134"/>
      <c r="FJ190" s="134"/>
      <c r="FK190" s="134"/>
      <c r="FL190" s="134"/>
      <c r="FM190" s="134"/>
      <c r="FN190" s="134"/>
      <c r="FO190" s="134"/>
      <c r="FP190" s="134"/>
      <c r="FQ190" s="134"/>
      <c r="FR190" s="134"/>
      <c r="FS190" s="134"/>
      <c r="FT190" s="134"/>
      <c r="FU190" s="134"/>
      <c r="FV190" s="134"/>
      <c r="FW190" s="134"/>
      <c r="FX190" s="134"/>
      <c r="FY190" s="134"/>
      <c r="FZ190" s="134"/>
      <c r="GA190" s="134"/>
      <c r="GB190" s="134"/>
      <c r="GC190" s="134"/>
      <c r="GD190" s="134"/>
      <c r="GE190" s="134"/>
      <c r="GF190" s="134"/>
      <c r="GG190" s="134"/>
      <c r="GH190" s="134"/>
      <c r="GI190" s="134"/>
      <c r="GJ190" s="134"/>
      <c r="GK190" s="134"/>
      <c r="GL190" s="134"/>
      <c r="GM190" s="134"/>
      <c r="GN190" s="134"/>
      <c r="GO190" s="134"/>
      <c r="GP190" s="134"/>
      <c r="GQ190" s="134"/>
      <c r="GR190" s="134"/>
      <c r="GS190" s="134"/>
      <c r="GT190" s="134"/>
      <c r="GU190" s="134"/>
      <c r="GV190" s="134"/>
      <c r="GW190" s="134"/>
      <c r="GX190" s="134"/>
      <c r="GY190" s="134"/>
      <c r="GZ190" s="134"/>
      <c r="HA190" s="134"/>
      <c r="HB190" s="134"/>
      <c r="HC190" s="134"/>
      <c r="HD190" s="134"/>
      <c r="HE190" s="134"/>
      <c r="HF190" s="134"/>
      <c r="HG190" s="134"/>
      <c r="HH190" s="134"/>
      <c r="HI190" s="134"/>
      <c r="HJ190" s="134"/>
      <c r="HK190" s="134"/>
      <c r="HL190" s="134"/>
      <c r="HM190" s="134"/>
      <c r="HN190" s="134"/>
      <c r="HO190" s="134"/>
      <c r="HP190" s="134"/>
      <c r="HQ190" s="134"/>
      <c r="HR190" s="134"/>
      <c r="HS190" s="134"/>
      <c r="HT190" s="134"/>
      <c r="HU190" s="134"/>
      <c r="HV190" s="134"/>
      <c r="HW190" s="134"/>
      <c r="HX190" s="134"/>
      <c r="HY190" s="134"/>
      <c r="HZ190" s="134"/>
      <c r="IA190" s="134"/>
      <c r="IB190" s="134"/>
      <c r="IC190" s="134"/>
      <c r="ID190" s="134"/>
      <c r="IE190" s="134"/>
      <c r="IF190" s="134"/>
      <c r="IG190" s="134"/>
      <c r="IH190" s="134"/>
      <c r="II190" s="134"/>
      <c r="IJ190" s="134"/>
      <c r="IK190" s="134"/>
      <c r="IL190" s="134"/>
      <c r="IM190" s="134"/>
      <c r="IN190" s="134"/>
      <c r="IO190" s="134"/>
      <c r="IP190" s="134"/>
      <c r="IQ190" s="134"/>
      <c r="IR190" s="134"/>
      <c r="IS190" s="134"/>
      <c r="IT190" s="134"/>
      <c r="IU190" s="134"/>
      <c r="IV190" s="134"/>
      <c r="IW190" s="134"/>
    </row>
    <row r="191" customFormat="false" ht="12.75" hidden="false" customHeight="false" outlineLevel="0" collapsed="false">
      <c r="D191" s="196"/>
      <c r="E191" s="196"/>
      <c r="F191" s="196"/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213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</row>
    <row r="192" customFormat="false" ht="12.75" hidden="false" customHeight="false" outlineLevel="0" collapsed="false">
      <c r="B192" s="130" t="s">
        <v>151</v>
      </c>
      <c r="C192" s="214" t="n">
        <f aca="false">SUM(C4:C171)</f>
        <v>656.01236</v>
      </c>
      <c r="D192" s="196" t="n">
        <f aca="false">+D10+D18+D26+D42+D50+D58+D66+D154+D162+D34+D106+D138+D114+D122+D130+D82+D90+D146+D98+D170+D74</f>
        <v>0</v>
      </c>
      <c r="E192" s="196" t="n">
        <f aca="false">+E10+E18+E26+E42+E50+E58+E66+E154+E162+E34+E106+E138+E114+E122+E130+E82+E90+E146+E98+E170+E74</f>
        <v>0</v>
      </c>
      <c r="F192" s="196" t="n">
        <f aca="false">+F10+F18+F26+F42+F50+F58+F66+F154+F162+F34+F106+F138+F114+F122+F130+F82+F90+F146+F98+F170+F74</f>
        <v>0</v>
      </c>
      <c r="G192" s="196" t="n">
        <f aca="false">+G10+G18+G26+G42+G50+G58+G66+G154+G162+G34+G106+G138+G114+G122+G130+G82+G90+G146+G98+G170+G74</f>
        <v>0</v>
      </c>
      <c r="H192" s="196" t="n">
        <f aca="false">+H10+H18+H26+H42+H50+H58+H66+H154+H162+H34+H106+H138+H114+H122+H130+H82+H90+H146+H98+H170+H74</f>
        <v>3.6759</v>
      </c>
      <c r="I192" s="196" t="n">
        <f aca="false">+I10+I18+I26+I42+I50+I58+I66+I154+I162+I34+I106+I138+I114+I122+I130+I82+I90+I146+I98+I170+I74</f>
        <v>6.1265</v>
      </c>
      <c r="J192" s="196" t="n">
        <f aca="false">+J10+J18+J26+J42+J50+J58+J66+J154+J162+J34+J106+J138+J114+J122+J130+J82+J90+J146+J98+J170+J74</f>
        <v>8.5771</v>
      </c>
      <c r="K192" s="196" t="n">
        <f aca="false">+K10+K18+K26+K42+K50+K58+K66+K154+K162+K34+K106+K138+K114+K122+K130+K82+K90+K146+K98+K170+K74</f>
        <v>11.0277</v>
      </c>
      <c r="L192" s="196" t="n">
        <f aca="false">+L10+L18+L26+L42+L50+L58+L66+L154+L162+L34+L106+L138+L114+L122+L130+L82+L90+L146+L98+L170+L74</f>
        <v>12.86565</v>
      </c>
      <c r="M192" s="196" t="n">
        <f aca="false">+M10+M18+M26+M42+M50+M58+M66+M154+M162+M34+M106+M138+M114+M122+M130+M82+M90+M146+M98+M170+M74</f>
        <v>14.7036</v>
      </c>
      <c r="N192" s="196" t="n">
        <f aca="false">+N10+N18+N26+N42+N50+N58+N66+N154+N162+N34+N106+N138+N114+N122+N130+N82+N90+N146+N98+N170+N74</f>
        <v>21.0519952380952</v>
      </c>
      <c r="O192" s="196" t="n">
        <f aca="false">+O10+O18+O26+O42+O50+O58+O66+O154+O162+O34+O106+O138+O114+O122+O130+O82+O90+O146+O98+O170+O74</f>
        <v>22.2772952380952</v>
      </c>
      <c r="P192" s="196" t="n">
        <f aca="false">+P10+P18+P26+P42+P50+P58+P66+P154+P162+P34+P106+P138+P114+P122+P130+P82+P90+P146+P98+P170+P74</f>
        <v>23.5025952380952</v>
      </c>
      <c r="Q192" s="196" t="n">
        <f aca="false">+Q10+Q18+Q26+Q42+Q50+Q58+Q66+Q154+Q162+Q34+Q106+Q138+Q114+Q122+Q130+Q82+Q90+Q146+Q98+Q170+Q74</f>
        <v>24.1152452380952</v>
      </c>
      <c r="R192" s="196" t="n">
        <f aca="false">+R10+R18+R26+R42+R50+R58+R66+R154+R162+R34+R106+R138+R114+R122+R130+R82+R90+R146+R98+R170+R74</f>
        <v>29.0087084540952</v>
      </c>
      <c r="S192" s="196" t="n">
        <f aca="false">+S10+S18+S26+S42+S50+S58+S66+S154+S162+S34+S106+S138+S114+S122+S130+S82+S90+S146+S98+S170+S74</f>
        <v>30.1324462300952</v>
      </c>
      <c r="T192" s="196" t="n">
        <f aca="false">+T10+T18+T26+T42+T50+T58+T66+T154+T162+T34+T106+T138+T114+T122+T130+T82+T90+T146+T98+T170+T74</f>
        <v>43.8304962300952</v>
      </c>
      <c r="U192" s="196" t="n">
        <f aca="false">+U10+U18+U26+U42+U50+U58+U66+U154+U162+U34+U106+U138+U114+U122+U130+U82+U90+U146+U98+U170+U74</f>
        <v>53.1667462300952</v>
      </c>
      <c r="V192" s="196" t="n">
        <f aca="false">+V10+V18+V26+V42+V50+V58+V66+V154+V162+V34+V106+V138+V114+V122+V130+V82+V90+V146+V98+V170+V74</f>
        <v>53.7793962300952</v>
      </c>
      <c r="W192" s="196" t="n">
        <f aca="false">+W10+W18+W26+W42+W50+W58+W66+W154+W162+W34+W106+W138+W114+W122+W130+W82+W90+W146+W98+W170+W74</f>
        <v>105.689765895095</v>
      </c>
      <c r="X192" s="196" t="n">
        <f aca="false">+X10+X18+X26+X42+X50+X58+X66+X154+X162+X34+X106+X138+X114+X122+X130+X82+X90+X146+X98+X170+X74</f>
        <v>151.755467120762</v>
      </c>
      <c r="Y192" s="196" t="n">
        <f aca="false">+Y10+Y18+Y26+Y42+Y50+Y58+Y66+Y154+Y162+Y34+Y106+Y138+Y114+Y122+Y130+Y82+Y90+Y146+Y98+Y170+Y74</f>
        <v>165.464626071429</v>
      </c>
      <c r="Z192" s="196" t="n">
        <f aca="false">+Z10+Z18+Z26+Z42+Z50+Z58+Z66+Z154+Z162+Z34+Z106+Z138+Z114+Z122+Z130+Z82+Z90+Z146+Z98+Z170+Z74</f>
        <v>173.028285022095</v>
      </c>
      <c r="AA192" s="196" t="n">
        <f aca="false">+AA10+AA18+AA26+AA42+AA50+AA58+AA66+AA154+AA162+AA34+AA106+AA138+AA114+AA122+AA130+AA82+AA90+AA146+AA98+AA170+AA74</f>
        <v>237.019806472762</v>
      </c>
      <c r="AB192" s="196" t="n">
        <f aca="false">+AB10+AB18+AB26+AB42+AB50+AB58+AB66+AB154+AB162+AB34+AB106+AB138+AB114+AB122+AB130+AB82+AB90+AB146+AB98+AB170+AB74</f>
        <v>255.966327923429</v>
      </c>
      <c r="AC192" s="196" t="n">
        <f aca="false">+AC10+AC18+AC26+AC42+AC50+AC58+AC66+AC154+AC162+AC34+AC106+AC138+AC114+AC122+AC130+AC82+AC90+AC146+AC98+AC170+AC74</f>
        <v>274.912849374095</v>
      </c>
      <c r="AD192" s="196" t="n">
        <f aca="false">+AD10+AD18+AD26+AD42+AD50+AD58+AD66+AD154+AD162+AD34+AD106+AD138+AD114+AD122+AD130+AD82+AD90+AD146+AD98+AD170+AD74</f>
        <v>295.007320824762</v>
      </c>
      <c r="AE192" s="196" t="n">
        <f aca="false">+AE10+AE18+AE26+AE42+AE50+AE58+AE66+AE154+AE162+AE34+AE106+AE138+AE114+AE122+AE130+AE82+AE90+AE146+AE98+AE170+AE74</f>
        <v>338.651067275429</v>
      </c>
      <c r="AF192" s="196" t="n">
        <f aca="false">+AF10+AF18+AF26+AF42+AF50+AF58+AF66+AF154+AF162+AF34+AF106+AF138+AF114+AF122+AF130+AF82+AF90+AF146+AF98+AF170+AF74</f>
        <v>366.424963726095</v>
      </c>
      <c r="AG192" s="196" t="n">
        <f aca="false">+AG10+AG18+AG26+AG42+AG50+AG58+AG66+AG154+AG162+AG34+AG106+AG138+AG114+AG122+AG130+AG82+AG90+AG146+AG98+AG170+AG74</f>
        <v>389.831485176762</v>
      </c>
      <c r="AH192" s="196" t="n">
        <f aca="false">+AH10+AH18+AH26+AH42+AH50+AH58+AH66+AH154+AH162+AH34+AH106+AH138+AH114+AH122+AH130+AH82+AH90+AH146+AH98+AH170+AH74</f>
        <v>429.267614771429</v>
      </c>
      <c r="AI192" s="196" t="n">
        <f aca="false">+AI10+AI18+AI26+AI42+AI50+AI58+AI66+AI154+AI162+AI34+AI106+AI138+AI114+AI122+AI130+AI82+AI90+AI146+AI98+AI170+AI74</f>
        <v>448.293765238095</v>
      </c>
      <c r="AJ192" s="196" t="n">
        <f aca="false">+AJ10+AJ18+AJ26+AJ42+AJ50+AJ58+AJ66+AJ154+AJ162+AJ34+AJ106+AJ138+AJ114+AJ122+AJ130+AJ82+AJ90+AJ146+AJ98+AJ170+AJ74</f>
        <v>483.941461904762</v>
      </c>
      <c r="AK192" s="196" t="n">
        <f aca="false">+AK10+AK18+AK26+AK42+AK50+AK58+AK66+AK154+AK162+AK34+AK106+AK138+AK114+AK122+AK130+AK82+AK90+AK146+AK98+AK170+AK74</f>
        <v>493.728708571429</v>
      </c>
      <c r="AL192" s="196" t="n">
        <f aca="false">+AL10+AL18+AL26+AL42+AL50+AL58+AL66+AL154+AL162+AL34+AL106+AL138+AL114+AL122+AL130+AL82+AL90+AL146+AL98+AL170+AL74</f>
        <v>503.515955238095</v>
      </c>
      <c r="AM192" s="196" t="n">
        <f aca="false">+AM10+AM18+AM26+AM42+AM50+AM58+AM66+AM154+AM162+AM34+AM106+AM138+AM114+AM122+AM130+AM82+AM90+AM146+AM98+AM170+AM74</f>
        <v>513.111876904762</v>
      </c>
      <c r="AN192" s="196" t="n">
        <f aca="false">+AN10+AN18+AN26+AN42+AN50+AN58+AN66+AN154+AN162+AN34+AN106+AN138+AN114+AN122+AN130+AN82+AN90+AN146+AN98+AN170+AN74</f>
        <v>522.516473571429</v>
      </c>
      <c r="AO192" s="196" t="n">
        <f aca="false">+AO10+AO18+AO26+AO42+AO50+AO58+AO66+AO154+AO162+AO34+AO106+AO138+AO114+AO122+AO130+AO82+AO90+AO146+AO98+AO170+AO74</f>
        <v>541.548420238095</v>
      </c>
      <c r="AP192" s="196" t="n">
        <f aca="false">+AP10+AP18+AP26+AP42+AP50+AP58+AP66+AP154+AP162+AP34+AP106+AP138+AP114+AP122+AP130+AP82+AP90+AP146+AP98+AP170+AP74</f>
        <v>567.612720238095</v>
      </c>
      <c r="AQ192" s="196" t="n">
        <f aca="false">+AQ10+AQ18+AQ26+AQ42+AQ50+AQ58+AQ66+AQ154+AQ162+AQ34+AQ106+AQ138+AQ114+AQ122+AQ130+AQ82+AQ90+AQ146+AQ98+AQ170+AQ74</f>
        <v>591.174520238095</v>
      </c>
      <c r="AR192" s="196" t="n">
        <f aca="false">+AR10+AR18+AR26+AR42+AR50+AR58+AR66+AR154+AR162+AR34+AR106+AR138+AR114+AR122+AR130+AR82+AR90+AR146+AR98+AR170+AR74</f>
        <v>599.454170238095</v>
      </c>
      <c r="AS192" s="196" t="n">
        <f aca="false">+AS10+AS18+AS26+AS42+AS50+AS58+AS66+AS154+AS162+AS34+AS106+AS138+AS114+AS122+AS130+AS82+AS90+AS146+AS98+AS170+AS74</f>
        <v>611.852095238095</v>
      </c>
      <c r="AT192" s="196" t="n">
        <f aca="false">+AT10+AT18+AT26+AT42+AT50+AT58+AT66+AT154+AT162+AT34+AT106+AT138+AT114+AT122+AT130+AT82+AT90+AT146+AT98+AT170+AT74</f>
        <v>623.630895238095</v>
      </c>
      <c r="AU192" s="196" t="n">
        <f aca="false">+AU10+AU18+AU26+AU42+AU50+AU58+AU66+AU154+AU162+AU34+AU106+AU138+AU114+AU122+AU130+AU82+AU90+AU146+AU98+AU170+AU74</f>
        <v>632.569695238095</v>
      </c>
      <c r="AV192" s="196" t="n">
        <f aca="false">+AV10+AV18+AV26+AV42+AV50+AV58+AV66+AV154+AV162+AV34+AV106+AV138+AV114+AV122+AV130+AV82+AV90+AV146+AV98+AV170+AV74</f>
        <v>641.508495238095</v>
      </c>
      <c r="AW192" s="196" t="n">
        <f aca="false">+AW10+AW18+AW26+AW42+AW50+AW58+AW66+AW154+AW162+AW34+AW106+AW138+AW114+AW122+AW130+AW82+AW90+AW146+AW98+AW170+AW74</f>
        <v>643.076495238095</v>
      </c>
      <c r="AX192" s="196" t="n">
        <f aca="false">+AX10+AX18+AX26+AX42+AX50+AX58+AX66+AX154+AX162+AX34+AX106+AX138+AX114+AX122+AX130+AX82+AX90+AX146+AX98+AX170+AX74</f>
        <v>644.644495238095</v>
      </c>
      <c r="AY192" s="196" t="n">
        <f aca="false">+AY10+AY18+AY26+AY42+AY50+AY58+AY66+AY154+AY162+AY34+AY106+AY138+AY114+AY122+AY130+AY82+AY90+AY146+AY98+AY170+AY74</f>
        <v>646.212495238095</v>
      </c>
      <c r="AZ192" s="196" t="n">
        <f aca="false">+AZ10+AZ18+AZ26+AZ42+AZ50+AZ58+AZ66+AZ154+AZ162+AZ34+AZ106+AZ138+AZ114+AZ122+AZ130+AZ82+AZ90+AZ146+AZ98+AZ170+AZ74</f>
        <v>654.052495238095</v>
      </c>
      <c r="BA192" s="196" t="n">
        <f aca="false">+BA10+BA18+BA26+BA42+BA50+BA58+BA66+BA154+BA162+BA34+BA106+BA138+BA114+BA122+BA130+BA82+BA90+BA146+BA98+BA170+BA74</f>
        <v>656.012495238095</v>
      </c>
      <c r="BB192" s="196" t="n">
        <f aca="false">+BB10+BB18+BB26+BB42+BB50+BB58+BB66+BB154+BB162+BB34+BB106+BB138+BB114+BB122+BB130+BB82+BB90+BB146+BB98+BB170+BB74</f>
        <v>656.012495238095</v>
      </c>
    </row>
    <row r="193" customFormat="false" ht="12.75" hidden="false" customHeight="false" outlineLevel="0" collapsed="false">
      <c r="D193" s="196" t="n">
        <f aca="false">+D11+D19+D27+D43+D51+D59+D67+D155+D163+D35+D107+D139+D115+D123+D131+D83+D91+D147+D99+D171+D75</f>
        <v>1.2253</v>
      </c>
      <c r="E193" s="196" t="n">
        <f aca="false">+E11+E19+E27+E43+E51+E59+E67+E155+E163+E35+E107+E139+E115+E123+E131+E83+E91+E147+E99+E171+E75</f>
        <v>1.2253</v>
      </c>
      <c r="F193" s="196" t="n">
        <f aca="false">+F11+F19+F27+F43+F51+F59+F67+F155+F163+F35+F107+F139+F115+F123+F131+F83+F91+F147+F99+F171+F75</f>
        <v>3.6759</v>
      </c>
      <c r="G193" s="196" t="n">
        <f aca="false">+G11+G19+G27+G43+G51+G59+G67+G155+G163+G35+G107+G139+G115+G123+G131+G83+G91+G147+G99+G171+G75</f>
        <v>3.6759</v>
      </c>
      <c r="H193" s="196" t="n">
        <f aca="false">+H11+H19+H27+H43+H51+H59+H67+H155+H163+H35+H107+H139+H115+H123+H131+H83+H91+H147+H99+H171+H75</f>
        <v>3.6759</v>
      </c>
      <c r="I193" s="196" t="n">
        <f aca="false">+I11+I19+I27+I43+I51+I59+I67+I155+I163+I35+I107+I139+I115+I123+I131+I83+I91+I147+I99+I171+I75</f>
        <v>3.6759</v>
      </c>
      <c r="J193" s="196" t="n">
        <f aca="false">+J11+J19+J27+J43+J51+J59+J67+J155+J163+J35+J107+J139+J115+J123+J131+J83+J91+J147+J99+J171+J75</f>
        <v>3.6759</v>
      </c>
      <c r="K193" s="196" t="n">
        <f aca="false">+K11+K19+K27+K43+K51+K59+K67+K155+K163+K35+K107+K139+K115+K123+K131+K83+K91+K147+K99+K171+K75</f>
        <v>4.9012</v>
      </c>
      <c r="L193" s="196" t="n">
        <f aca="false">+L11+L19+L27+L43+L51+L59+L67+L155+L163+L35+L107+L139+L115+L123+L131+L83+L91+L147+L99+L171+L75</f>
        <v>4.9012</v>
      </c>
      <c r="M193" s="196" t="n">
        <f aca="false">+M11+M19+M27+M43+M51+M59+M67+M155+M163+M35+M107+M139+M115+M123+M131+M83+M91+M147+M99+M171+M75</f>
        <v>4.9012</v>
      </c>
      <c r="N193" s="196" t="n">
        <f aca="false">+N11+N19+N27+N43+N51+N59+N67+N155+N163+N35+N107+N139+N115+N123+N131+N83+N91+N147+N99+N171+N75</f>
        <v>8.9665</v>
      </c>
      <c r="O193" s="196" t="n">
        <f aca="false">+O11+O19+O27+O43+O51+O59+O67+O155+O163+O35+O107+O139+O115+O123+O131+O83+O91+O147+O99+O171+O75</f>
        <v>8.9665</v>
      </c>
      <c r="P193" s="196" t="n">
        <f aca="false">+P11+P19+P27+P43+P51+P59+P67+P155+P163+P35+P107+P139+P115+P123+P131+P83+P91+P147+P99+P171+P75</f>
        <v>8.9665</v>
      </c>
      <c r="Q193" s="196" t="n">
        <f aca="false">+Q11+Q19+Q27+Q43+Q51+Q59+Q67+Q155+Q163+Q35+Q107+Q139+Q115+Q123+Q131+Q83+Q91+Q147+Q99+Q171+Q75</f>
        <v>11.4171</v>
      </c>
      <c r="R193" s="196" t="n">
        <f aca="false">+R11+R19+R27+R43+R51+R59+R67+R155+R163+R35+R107+R139+R115+R123+R131+R83+R91+R147+R99+R171+R75</f>
        <v>11.4171</v>
      </c>
      <c r="S193" s="196" t="n">
        <f aca="false">+S11+S19+S27+S43+S51+S59+S67+S155+S163+S35+S107+S139+S115+S123+S131+S83+S91+S147+S99+S171+S75</f>
        <v>11.4171</v>
      </c>
      <c r="T193" s="196" t="n">
        <f aca="false">+T11+T19+T27+T43+T51+T59+T67+T155+T163+T35+T107+T139+T115+T123+T131+T83+T91+T147+T99+T171+T75</f>
        <v>11.4171</v>
      </c>
      <c r="U193" s="196" t="n">
        <f aca="false">+U11+U19+U27+U43+U51+U59+U67+U155+U163+U35+U107+U139+U115+U123+U131+U83+U91+U147+U99+U171+U75</f>
        <v>98.6531</v>
      </c>
      <c r="V193" s="196" t="n">
        <f aca="false">+V11+V19+V27+V43+V51+V59+V67+V155+V163+V35+V107+V139+V115+V123+V131+V83+V91+V147+V99+V171+V75</f>
        <v>123.6781</v>
      </c>
      <c r="W193" s="196" t="n">
        <f aca="false">+W11+W19+W27+W43+W51+W59+W67+W155+W163+W35+W107+W139+W115+W123+W131+W83+W91+W147+W99+W171+W75</f>
        <v>186.463947</v>
      </c>
      <c r="X193" s="196" t="n">
        <f aca="false">+X11+X19+X27+X43+X51+X59+X67+X155+X163+X35+X107+X139+X115+X123+X131+X83+X91+X147+X99+X171+X75</f>
        <v>206.515140111111</v>
      </c>
      <c r="Y193" s="196" t="n">
        <f aca="false">+Y11+Y19+Y27+Y43+Y51+Y59+Y67+Y155+Y163+Y35+Y107+Y139+Y115+Y123+Y131+Y83+Y91+Y147+Y99+Y171+Y75</f>
        <v>289.532287222222</v>
      </c>
      <c r="Z193" s="196" t="n">
        <f aca="false">+Z11+Z19+Z27+Z43+Z51+Z59+Z67+Z155+Z163+Z35+Z107+Z139+Z115+Z123+Z131+Z83+Z91+Z147+Z99+Z171+Z75</f>
        <v>299.973141333333</v>
      </c>
      <c r="AA193" s="196" t="n">
        <f aca="false">+AA11+AA19+AA27+AA43+AA51+AA59+AA67+AA155+AA163+AA35+AA107+AA139+AA115+AA123+AA131+AA83+AA91+AA147+AA99+AA171+AA75</f>
        <v>315.557021844444</v>
      </c>
      <c r="AB193" s="196" t="n">
        <f aca="false">+AB11+AB19+AB27+AB43+AB51+AB59+AB67+AB155+AB163+AB35+AB107+AB139+AB115+AB123+AB131+AB83+AB91+AB147+AB99+AB171+AB75</f>
        <v>332.193507955556</v>
      </c>
      <c r="AC193" s="196" t="n">
        <f aca="false">+AC11+AC19+AC27+AC43+AC51+AC59+AC67+AC155+AC163+AC35+AC107+AC139+AC115+AC123+AC131+AC83+AC91+AC147+AC99+AC171+AC75</f>
        <v>348.579744066667</v>
      </c>
      <c r="AD193" s="196" t="n">
        <f aca="false">+AD11+AD19+AD27+AD43+AD51+AD59+AD67+AD155+AD163+AD35+AD107+AD139+AD115+AD123+AD131+AD83+AD91+AD147+AD99+AD171+AD75</f>
        <v>362.963980177778</v>
      </c>
      <c r="AE193" s="196" t="n">
        <f aca="false">+AE11+AE19+AE27+AE43+AE51+AE59+AE67+AE155+AE163+AE35+AE107+AE139+AE115+AE123+AE131+AE83+AE91+AE147+AE99+AE171+AE75</f>
        <v>378.098966288889</v>
      </c>
      <c r="AF193" s="196" t="n">
        <f aca="false">+AF11+AF19+AF27+AF43+AF51+AF59+AF67+AF155+AF163+AF35+AF107+AF139+AF115+AF123+AF131+AF83+AF91+AF147+AF99+AF171+AF75</f>
        <v>397.2128774</v>
      </c>
      <c r="AG193" s="196" t="n">
        <f aca="false">+AG11+AG19+AG27+AG43+AG51+AG59+AG67+AG155+AG163+AG35+AG107+AG139+AG115+AG123+AG131+AG83+AG91+AG147+AG99+AG171+AG75</f>
        <v>412.347863511111</v>
      </c>
      <c r="AH193" s="196" t="n">
        <f aca="false">+AH11+AH19+AH27+AH43+AH51+AH59+AH67+AH155+AH163+AH35+AH107+AH139+AH115+AH123+AH131+AH83+AH91+AH147+AH99+AH171+AH75</f>
        <v>459.548921822222</v>
      </c>
      <c r="AI193" s="196" t="n">
        <f aca="false">+AI11+AI19+AI27+AI43+AI51+AI59+AI67+AI155+AI163+AI35+AI107+AI139+AI115+AI123+AI131+AI83+AI91+AI147+AI99+AI171+AI75</f>
        <v>469.681893333333</v>
      </c>
      <c r="AJ193" s="196" t="n">
        <f aca="false">+AJ11+AJ19+AJ27+AJ43+AJ51+AJ59+AJ67+AJ155+AJ163+AJ35+AJ107+AJ139+AJ115+AJ123+AJ131+AJ83+AJ91+AJ147+AJ99+AJ171+AJ75</f>
        <v>479.771654444444</v>
      </c>
      <c r="AK193" s="196" t="n">
        <f aca="false">+AK11+AK19+AK27+AK43+AK51+AK59+AK67+AK155+AK163+AK35+AK107+AK139+AK115+AK123+AK131+AK83+AK91+AK147+AK99+AK171+AK75</f>
        <v>486.357915555556</v>
      </c>
      <c r="AL193" s="196" t="n">
        <f aca="false">+AL11+AL19+AL27+AL43+AL51+AL59+AL67+AL155+AL163+AL35+AL107+AL139+AL115+AL123+AL131+AL83+AL91+AL147+AL99+AL171+AL75</f>
        <v>492.311276666667</v>
      </c>
      <c r="AM193" s="196" t="n">
        <f aca="false">+AM11+AM19+AM27+AM43+AM51+AM59+AM67+AM155+AM163+AM35+AM107+AM139+AM115+AM123+AM131+AM83+AM91+AM147+AM99+AM171+AM75</f>
        <v>497.513887777778</v>
      </c>
      <c r="AN193" s="196" t="n">
        <f aca="false">+AN11+AN19+AN27+AN43+AN51+AN59+AN67+AN155+AN163+AN35+AN107+AN139+AN115+AN123+AN131+AN83+AN91+AN147+AN99+AN171+AN75</f>
        <v>502.215998888889</v>
      </c>
      <c r="AO193" s="196" t="n">
        <f aca="false">+AO11+AO19+AO27+AO43+AO51+AO59+AO67+AO155+AO163+AO35+AO107+AO139+AO115+AO123+AO131+AO83+AO91+AO147+AO99+AO171+AO75</f>
        <v>527.93911</v>
      </c>
      <c r="AP193" s="196" t="n">
        <f aca="false">+AP11+AP19+AP27+AP43+AP51+AP59+AP67+AP155+AP163+AP35+AP107+AP139+AP115+AP123+AP131+AP83+AP91+AP147+AP99+AP171+AP75</f>
        <v>589.98486</v>
      </c>
      <c r="AQ193" s="196" t="n">
        <f aca="false">+AQ11+AQ19+AQ27+AQ43+AQ51+AQ59+AQ67+AQ155+AQ163+AQ35+AQ107+AQ139+AQ115+AQ123+AQ131+AQ83+AQ91+AQ147+AQ99+AQ171+AQ75</f>
        <v>613.79186</v>
      </c>
      <c r="AR193" s="196" t="n">
        <f aca="false">+AR11+AR19+AR27+AR43+AR51+AR59+AR67+AR155+AR163+AR35+AR107+AR139+AR115+AR123+AR131+AR83+AR91+AR147+AR99+AR171+AR75</f>
        <v>615.57686</v>
      </c>
      <c r="AS193" s="196" t="n">
        <f aca="false">+AS11+AS19+AS27+AS43+AS51+AS59+AS67+AS155+AS163+AS35+AS107+AS139+AS115+AS123+AS131+AS83+AS91+AS147+AS99+AS171+AS75</f>
        <v>627.84036</v>
      </c>
      <c r="AT193" s="196" t="n">
        <f aca="false">+AT11+AT19+AT27+AT43+AT51+AT59+AT67+AT155+AT163+AT35+AT107+AT139+AT115+AT123+AT131+AT83+AT91+AT147+AT99+AT171+AT75</f>
        <v>628.62436</v>
      </c>
      <c r="AU193" s="196" t="n">
        <f aca="false">+AU11+AU19+AU27+AU43+AU51+AU59+AU67+AU155+AU163+AU35+AU107+AU139+AU115+AU123+AU131+AU83+AU91+AU147+AU99+AU171+AU75</f>
        <v>629.40836</v>
      </c>
      <c r="AV193" s="196" t="n">
        <f aca="false">+AV11+AV19+AV27+AV43+AV51+AV59+AV67+AV155+AV163+AV35+AV107+AV139+AV115+AV123+AV131+AV83+AV91+AV147+AV99+AV171+AV75</f>
        <v>630.19236</v>
      </c>
      <c r="AW193" s="196" t="n">
        <f aca="false">+AW11+AW19+AW27+AW43+AW51+AW59+AW67+AW155+AW163+AW35+AW107+AW139+AW115+AW123+AW131+AW83+AW91+AW147+AW99+AW171+AW75</f>
        <v>630.19236</v>
      </c>
      <c r="AX193" s="196" t="n">
        <f aca="false">+AX11+AX19+AX27+AX43+AX51+AX59+AX67+AX155+AX163+AX35+AX107+AX139+AX115+AX123+AX131+AX83+AX91+AX147+AX99+AX171+AX75</f>
        <v>630.19236</v>
      </c>
      <c r="AY193" s="196" t="n">
        <f aca="false">+AY11+AY19+AY27+AY43+AY51+AY59+AY67+AY155+AY163+AY35+AY107+AY139+AY115+AY123+AY131+AY83+AY91+AY147+AY99+AY171+AY75</f>
        <v>630.19236</v>
      </c>
      <c r="AZ193" s="196" t="n">
        <f aca="false">+AZ11+AZ19+AZ27+AZ43+AZ51+AZ59+AZ67+AZ155+AZ163+AZ35+AZ107+AZ139+AZ115+AZ123+AZ131+AZ83+AZ91+AZ147+AZ99+AZ171+AZ75</f>
        <v>630.19236</v>
      </c>
      <c r="BA193" s="196" t="n">
        <f aca="false">+BA11+BA19+BA27+BA43+BA51+BA59+BA67+BA155+BA163+BA35+BA107+BA139+BA115+BA123+BA131+BA83+BA91+BA147+BA99+BA171+BA75</f>
        <v>630.19236</v>
      </c>
      <c r="BB193" s="196" t="n">
        <f aca="false">+BB11+BB19+BB27+BB43+BB51+BB59+BB67+BB155+BB163+BB35+BB107+BB139+BB115+BB123+BB131+BB83+BB91+BB147+BB99+BB171+BB75</f>
        <v>653.71236</v>
      </c>
    </row>
    <row r="194" customFormat="false" ht="12.75" hidden="false" customHeight="false" outlineLevel="0" collapsed="false">
      <c r="D194" s="196" t="n">
        <f aca="false">+D193-D192</f>
        <v>1.2253</v>
      </c>
      <c r="E194" s="196" t="n">
        <f aca="false">+E193-E192</f>
        <v>1.2253</v>
      </c>
      <c r="F194" s="196" t="n">
        <f aca="false">+F193-F192</f>
        <v>3.6759</v>
      </c>
      <c r="G194" s="196" t="n">
        <f aca="false">+G193-G192</f>
        <v>3.6759</v>
      </c>
      <c r="H194" s="196" t="n">
        <f aca="false">+H193-H192</f>
        <v>0</v>
      </c>
      <c r="I194" s="196" t="n">
        <f aca="false">+I193-I192</f>
        <v>-2.4506</v>
      </c>
      <c r="J194" s="196" t="n">
        <f aca="false">+J193-J192</f>
        <v>-4.9012</v>
      </c>
      <c r="K194" s="196" t="n">
        <f aca="false">+K193-K192</f>
        <v>-6.1265</v>
      </c>
      <c r="L194" s="196" t="n">
        <f aca="false">+L193-L192</f>
        <v>-7.96445</v>
      </c>
      <c r="M194" s="196" t="n">
        <f aca="false">+M193-M192</f>
        <v>-9.8024</v>
      </c>
      <c r="N194" s="196" t="n">
        <f aca="false">+N193-N192</f>
        <v>-12.0854952380952</v>
      </c>
      <c r="O194" s="196" t="n">
        <f aca="false">+O193-O192</f>
        <v>-13.3107952380952</v>
      </c>
      <c r="P194" s="196" t="n">
        <f aca="false">+P193-P192</f>
        <v>-14.5360952380952</v>
      </c>
      <c r="Q194" s="196" t="n">
        <f aca="false">+Q193-Q192</f>
        <v>-12.6981452380952</v>
      </c>
      <c r="R194" s="196" t="n">
        <f aca="false">+R193-R192</f>
        <v>-17.5916084540952</v>
      </c>
      <c r="S194" s="196" t="n">
        <f aca="false">+S193-S192</f>
        <v>-18.7153462300952</v>
      </c>
      <c r="T194" s="196" t="n">
        <f aca="false">+T193-T192</f>
        <v>-32.4133962300952</v>
      </c>
      <c r="U194" s="196" t="n">
        <f aca="false">+U193-U192</f>
        <v>45.4863537699048</v>
      </c>
      <c r="V194" s="196" t="n">
        <f aca="false">+V193-V192</f>
        <v>69.8987037699048</v>
      </c>
      <c r="W194" s="196" t="n">
        <f aca="false">+W193-W192</f>
        <v>80.7741811049047</v>
      </c>
      <c r="X194" s="196" t="n">
        <f aca="false">+X193-X192</f>
        <v>54.7596729903492</v>
      </c>
      <c r="Y194" s="196" t="n">
        <f aca="false">+Y193-Y192</f>
        <v>124.067661150794</v>
      </c>
      <c r="Z194" s="196" t="n">
        <f aca="false">+Z193-Z192</f>
        <v>126.944856311238</v>
      </c>
      <c r="AA194" s="196" t="n">
        <f aca="false">+AA193-AA192</f>
        <v>78.5372153716825</v>
      </c>
      <c r="AB194" s="196" t="n">
        <f aca="false">+AB193-AB192</f>
        <v>76.227180032127</v>
      </c>
      <c r="AC194" s="196" t="n">
        <f aca="false">+AC193-AC192</f>
        <v>73.6668946925714</v>
      </c>
      <c r="AD194" s="196" t="n">
        <f aca="false">+AD193-AD192</f>
        <v>67.9566593530158</v>
      </c>
      <c r="AE194" s="196" t="n">
        <f aca="false">+AE193-AE192</f>
        <v>39.4478990134602</v>
      </c>
      <c r="AF194" s="196" t="n">
        <f aca="false">+AF193-AF192</f>
        <v>30.7879136739047</v>
      </c>
      <c r="AG194" s="213" t="n">
        <f aca="false">+AG193-AG192</f>
        <v>22.516378334349</v>
      </c>
      <c r="AH194" s="196" t="n">
        <f aca="false">+AH193-AH192</f>
        <v>30.2813070507935</v>
      </c>
      <c r="AI194" s="196" t="n">
        <f aca="false">+AI193-AI192</f>
        <v>21.3881280952379</v>
      </c>
      <c r="AJ194" s="196" t="n">
        <f aca="false">+AJ193-AJ192</f>
        <v>-4.16980746031766</v>
      </c>
      <c r="AK194" s="196" t="n">
        <f aca="false">+AK193-AK192</f>
        <v>-7.37079301587323</v>
      </c>
      <c r="AL194" s="196" t="n">
        <f aca="false">+AL193-AL192</f>
        <v>-11.2046785714286</v>
      </c>
      <c r="AM194" s="196" t="n">
        <f aca="false">+AM193-AM192</f>
        <v>-15.5979891269842</v>
      </c>
      <c r="AN194" s="196" t="n">
        <f aca="false">+AN193-AN192</f>
        <v>-20.3004746825399</v>
      </c>
      <c r="AO194" s="196" t="n">
        <f aca="false">+AO193-AO192</f>
        <v>-13.6093102380954</v>
      </c>
      <c r="AP194" s="196" t="n">
        <f aca="false">+AP193-AP192</f>
        <v>22.3721397619047</v>
      </c>
      <c r="AQ194" s="196" t="n">
        <f aca="false">+AQ193-AQ192</f>
        <v>22.6173397619046</v>
      </c>
      <c r="AR194" s="196" t="n">
        <f aca="false">+AR193-AR192</f>
        <v>16.1226897619047</v>
      </c>
      <c r="AS194" s="196" t="n">
        <f aca="false">+AS193-AS192</f>
        <v>15.9882647619046</v>
      </c>
      <c r="AT194" s="196" t="n">
        <f aca="false">+AT193-AT192</f>
        <v>4.99346476190453</v>
      </c>
      <c r="AU194" s="196" t="n">
        <f aca="false">+AU193-AU192</f>
        <v>-3.16133523809549</v>
      </c>
      <c r="AV194" s="196" t="n">
        <f aca="false">+AV193-AV192</f>
        <v>-11.3161352380955</v>
      </c>
      <c r="AW194" s="196" t="n">
        <f aca="false">+AW193-AW192</f>
        <v>-12.8841352380955</v>
      </c>
      <c r="AX194" s="196" t="n">
        <f aca="false">+AX193-AX192</f>
        <v>-14.4521352380955</v>
      </c>
      <c r="AY194" s="196" t="n">
        <f aca="false">+AY193-AY192</f>
        <v>-16.0201352380955</v>
      </c>
      <c r="AZ194" s="196" t="n">
        <f aca="false">+AZ193-AZ192</f>
        <v>-23.8601352380955</v>
      </c>
      <c r="BA194" s="196" t="n">
        <f aca="false">+BA193-BA192</f>
        <v>-25.8201352380955</v>
      </c>
      <c r="BB194" s="196" t="n">
        <f aca="false">+BB193-BB192</f>
        <v>-2.30013523809544</v>
      </c>
    </row>
    <row r="195" customFormat="false" ht="12.75" hidden="false" customHeight="false" outlineLevel="0" collapsed="false">
      <c r="D195" s="196"/>
      <c r="E195" s="196"/>
      <c r="F195" s="196"/>
      <c r="G195" s="196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213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196"/>
      <c r="AW195" s="196"/>
      <c r="AX195" s="196"/>
      <c r="AY195" s="196"/>
      <c r="AZ195" s="196"/>
      <c r="BA195" s="196"/>
      <c r="BB195" s="196"/>
    </row>
    <row r="196" customFormat="false" ht="12.75" hidden="false" customHeight="false" outlineLevel="0" collapsed="false">
      <c r="B196" s="130" t="s">
        <v>152</v>
      </c>
      <c r="C196" s="215" t="n">
        <f aca="false">+C187-C192</f>
        <v>0</v>
      </c>
      <c r="D196" s="215" t="n">
        <f aca="false">+D187-D192</f>
        <v>0</v>
      </c>
      <c r="E196" s="215" t="n">
        <f aca="false">+E187-E192</f>
        <v>0</v>
      </c>
      <c r="F196" s="215" t="n">
        <f aca="false">+F187-F192</f>
        <v>0</v>
      </c>
      <c r="G196" s="215" t="n">
        <f aca="false">+G187-G192</f>
        <v>0</v>
      </c>
      <c r="H196" s="215" t="n">
        <f aca="false">+H187-H192</f>
        <v>0</v>
      </c>
      <c r="I196" s="215" t="n">
        <f aca="false">+I187-I192</f>
        <v>0</v>
      </c>
      <c r="J196" s="215" t="n">
        <f aca="false">+J187-J192</f>
        <v>0</v>
      </c>
      <c r="K196" s="215" t="n">
        <f aca="false">+K187-K192</f>
        <v>0</v>
      </c>
      <c r="L196" s="215" t="n">
        <f aca="false">+L187-L192</f>
        <v>0</v>
      </c>
      <c r="M196" s="215" t="n">
        <f aca="false">+M187-M192</f>
        <v>0</v>
      </c>
      <c r="N196" s="215" t="n">
        <f aca="false">+N187-N192</f>
        <v>0</v>
      </c>
      <c r="O196" s="215" t="n">
        <f aca="false">+O187-O192</f>
        <v>0</v>
      </c>
      <c r="P196" s="215" t="n">
        <f aca="false">+P187-P192</f>
        <v>0</v>
      </c>
      <c r="Q196" s="215" t="n">
        <f aca="false">+Q187-Q192</f>
        <v>0</v>
      </c>
      <c r="R196" s="215" t="n">
        <f aca="false">+R187-R192</f>
        <v>0</v>
      </c>
      <c r="S196" s="215" t="n">
        <f aca="false">+S187-S192</f>
        <v>0</v>
      </c>
      <c r="T196" s="215" t="n">
        <f aca="false">+T187-T192</f>
        <v>0</v>
      </c>
      <c r="U196" s="215" t="n">
        <f aca="false">+U187-U192</f>
        <v>0</v>
      </c>
      <c r="V196" s="215" t="n">
        <f aca="false">+V187-V192</f>
        <v>0</v>
      </c>
      <c r="W196" s="215" t="n">
        <f aca="false">+W187-W192</f>
        <v>0</v>
      </c>
      <c r="X196" s="215" t="n">
        <f aca="false">+X187-X192</f>
        <v>0</v>
      </c>
      <c r="Y196" s="215" t="n">
        <f aca="false">+Y187-Y192</f>
        <v>0</v>
      </c>
      <c r="Z196" s="215" t="n">
        <f aca="false">+Z187-Z192</f>
        <v>0</v>
      </c>
      <c r="AA196" s="215" t="n">
        <f aca="false">+AA187-AA192</f>
        <v>0</v>
      </c>
      <c r="AB196" s="215" t="n">
        <f aca="false">+AB187-AB192</f>
        <v>0</v>
      </c>
      <c r="AC196" s="215" t="n">
        <f aca="false">+AC187-AC192</f>
        <v>0</v>
      </c>
      <c r="AD196" s="215" t="n">
        <f aca="false">+AD187-AD192</f>
        <v>0</v>
      </c>
      <c r="AE196" s="215" t="n">
        <f aca="false">+AE187-AE192</f>
        <v>0</v>
      </c>
      <c r="AF196" s="215" t="n">
        <f aca="false">+AF187-AF192</f>
        <v>0</v>
      </c>
      <c r="AG196" s="216" t="n">
        <f aca="false">+AG187-AG192</f>
        <v>0</v>
      </c>
      <c r="AH196" s="215" t="n">
        <f aca="false">+AH187-AH192</f>
        <v>0</v>
      </c>
      <c r="AI196" s="215" t="n">
        <f aca="false">+AI187-AI192</f>
        <v>0</v>
      </c>
      <c r="AJ196" s="215" t="n">
        <f aca="false">+AJ187-AJ192</f>
        <v>0</v>
      </c>
      <c r="AK196" s="215" t="n">
        <f aca="false">+AK187-AK192</f>
        <v>0</v>
      </c>
      <c r="AL196" s="215" t="n">
        <f aca="false">+AL187-AL192</f>
        <v>0</v>
      </c>
      <c r="AM196" s="215" t="n">
        <f aca="false">+AM187-AM192</f>
        <v>0</v>
      </c>
      <c r="AN196" s="215" t="n">
        <f aca="false">+AN187-AN192</f>
        <v>0</v>
      </c>
      <c r="AO196" s="215" t="n">
        <f aca="false">+AO187-AO192</f>
        <v>0</v>
      </c>
      <c r="AP196" s="215" t="n">
        <f aca="false">+AP187-AP192</f>
        <v>0</v>
      </c>
      <c r="AQ196" s="215" t="n">
        <f aca="false">+AQ187-AQ192</f>
        <v>0</v>
      </c>
      <c r="AR196" s="215" t="n">
        <f aca="false">+AR187-AR192</f>
        <v>0</v>
      </c>
      <c r="AS196" s="215" t="n">
        <f aca="false">+AS187-AS192</f>
        <v>0</v>
      </c>
      <c r="AT196" s="215" t="n">
        <f aca="false">+AT187-AT192</f>
        <v>0</v>
      </c>
      <c r="AU196" s="215" t="n">
        <f aca="false">+AU187-AU192</f>
        <v>0</v>
      </c>
      <c r="AV196" s="215" t="n">
        <f aca="false">+AV187-AV192</f>
        <v>0</v>
      </c>
      <c r="AW196" s="215" t="n">
        <f aca="false">+AW187-AW192</f>
        <v>0</v>
      </c>
      <c r="AX196" s="215" t="n">
        <f aca="false">+AX187-AX192</f>
        <v>0</v>
      </c>
      <c r="AY196" s="215" t="n">
        <f aca="false">+AY187-AY192</f>
        <v>0</v>
      </c>
      <c r="AZ196" s="215" t="n">
        <f aca="false">+AZ187-AZ192</f>
        <v>0</v>
      </c>
      <c r="BA196" s="215" t="n">
        <f aca="false">+BA187-BA192</f>
        <v>0</v>
      </c>
      <c r="BB196" s="215" t="n">
        <f aca="false">+BB187-BB192</f>
        <v>0</v>
      </c>
    </row>
    <row r="197" customFormat="false" ht="12.75" hidden="false" customHeight="false" outlineLevel="0" collapsed="false">
      <c r="D197" s="215" t="n">
        <f aca="false">+D188-D193</f>
        <v>0</v>
      </c>
      <c r="E197" s="215" t="n">
        <f aca="false">+E188-E193</f>
        <v>0</v>
      </c>
      <c r="F197" s="215" t="n">
        <f aca="false">+F188-F193</f>
        <v>0</v>
      </c>
      <c r="G197" s="215" t="n">
        <f aca="false">+G188-G193</f>
        <v>0</v>
      </c>
      <c r="H197" s="215" t="n">
        <f aca="false">+H188-H193</f>
        <v>0</v>
      </c>
      <c r="I197" s="215" t="n">
        <f aca="false">+I188-I193</f>
        <v>0</v>
      </c>
      <c r="J197" s="215" t="n">
        <f aca="false">+J188-J193</f>
        <v>0</v>
      </c>
      <c r="K197" s="215" t="n">
        <f aca="false">+K188-K193</f>
        <v>0</v>
      </c>
      <c r="L197" s="215" t="n">
        <f aca="false">+L188-L193</f>
        <v>0</v>
      </c>
      <c r="M197" s="215" t="n">
        <f aca="false">+M188-M193</f>
        <v>0</v>
      </c>
      <c r="N197" s="215" t="n">
        <f aca="false">+N188-N193</f>
        <v>0</v>
      </c>
      <c r="O197" s="215" t="n">
        <f aca="false">+O188-O193</f>
        <v>0</v>
      </c>
      <c r="P197" s="215" t="n">
        <f aca="false">+P188-P193</f>
        <v>0</v>
      </c>
      <c r="Q197" s="215" t="n">
        <f aca="false">+Q188-Q193</f>
        <v>0</v>
      </c>
      <c r="R197" s="215" t="n">
        <f aca="false">+R188-R193</f>
        <v>0</v>
      </c>
      <c r="S197" s="215" t="n">
        <f aca="false">+S188-S193</f>
        <v>0</v>
      </c>
      <c r="T197" s="215" t="n">
        <f aca="false">+T188-T193</f>
        <v>0</v>
      </c>
      <c r="U197" s="215" t="n">
        <f aca="false">+U188-U193</f>
        <v>0</v>
      </c>
      <c r="V197" s="215" t="n">
        <f aca="false">+V188-V193</f>
        <v>0</v>
      </c>
      <c r="W197" s="215" t="n">
        <f aca="false">+W188-W193</f>
        <v>0</v>
      </c>
      <c r="X197" s="215" t="n">
        <f aca="false">+X188-X193</f>
        <v>0</v>
      </c>
      <c r="Y197" s="215" t="n">
        <f aca="false">+Y188-Y193</f>
        <v>0</v>
      </c>
      <c r="Z197" s="215" t="n">
        <f aca="false">+Z188-Z193</f>
        <v>0</v>
      </c>
      <c r="AA197" s="215" t="n">
        <f aca="false">+AA188-AA193</f>
        <v>0</v>
      </c>
      <c r="AB197" s="215" t="n">
        <f aca="false">+AB188-AB193</f>
        <v>0</v>
      </c>
      <c r="AC197" s="215" t="n">
        <f aca="false">+AC188-AC193</f>
        <v>0</v>
      </c>
      <c r="AD197" s="215" t="n">
        <f aca="false">+AD188-AD193</f>
        <v>0</v>
      </c>
      <c r="AE197" s="215" t="n">
        <f aca="false">+AE188-AE193</f>
        <v>0</v>
      </c>
      <c r="AF197" s="215" t="n">
        <f aca="false">+AF188-AF193</f>
        <v>0</v>
      </c>
      <c r="AG197" s="216" t="n">
        <f aca="false">+AG188-AG193</f>
        <v>0</v>
      </c>
      <c r="AH197" s="215" t="n">
        <f aca="false">+AH188-AH193</f>
        <v>0</v>
      </c>
      <c r="AI197" s="215" t="n">
        <f aca="false">+AI188-AI193</f>
        <v>0</v>
      </c>
      <c r="AJ197" s="215" t="n">
        <f aca="false">+AJ188-AJ193</f>
        <v>0</v>
      </c>
      <c r="AK197" s="215" t="n">
        <f aca="false">+AK188-AK193</f>
        <v>0</v>
      </c>
      <c r="AL197" s="215" t="n">
        <f aca="false">+AL188-AL193</f>
        <v>0</v>
      </c>
      <c r="AM197" s="215" t="n">
        <f aca="false">+AM188-AM193</f>
        <v>0</v>
      </c>
      <c r="AN197" s="215" t="n">
        <f aca="false">+AN188-AN193</f>
        <v>0</v>
      </c>
      <c r="AO197" s="215" t="n">
        <f aca="false">+AO188-AO193</f>
        <v>0</v>
      </c>
      <c r="AP197" s="215" t="n">
        <f aca="false">+AP188-AP193</f>
        <v>0</v>
      </c>
      <c r="AQ197" s="215" t="n">
        <f aca="false">+AQ188-AQ193</f>
        <v>0</v>
      </c>
      <c r="AR197" s="215" t="n">
        <f aca="false">+AR188-AR193</f>
        <v>0</v>
      </c>
      <c r="AS197" s="215" t="n">
        <f aca="false">+AS188-AS193</f>
        <v>0</v>
      </c>
      <c r="AT197" s="215" t="n">
        <f aca="false">+AT188-AT193</f>
        <v>0</v>
      </c>
      <c r="AU197" s="215" t="n">
        <f aca="false">+AU188-AU193</f>
        <v>0</v>
      </c>
      <c r="AV197" s="215" t="n">
        <f aca="false">+AV188-AV193</f>
        <v>0</v>
      </c>
      <c r="AW197" s="215" t="n">
        <f aca="false">+AW188-AW193</f>
        <v>0</v>
      </c>
      <c r="AX197" s="215" t="n">
        <f aca="false">+AX188-AX193</f>
        <v>0</v>
      </c>
      <c r="AY197" s="215" t="n">
        <f aca="false">+AY188-AY193</f>
        <v>0</v>
      </c>
      <c r="AZ197" s="215" t="n">
        <f aca="false">+AZ188-AZ193</f>
        <v>0</v>
      </c>
      <c r="BA197" s="215" t="n">
        <f aca="false">+BA188-BA193</f>
        <v>0</v>
      </c>
      <c r="BB197" s="215" t="n">
        <f aca="false">+BB188-BB193</f>
        <v>0</v>
      </c>
    </row>
    <row r="198" customFormat="false" ht="12.75" hidden="false" customHeight="false" outlineLevel="0" collapsed="false">
      <c r="D198" s="215" t="n">
        <f aca="false">+D189-D194</f>
        <v>0</v>
      </c>
      <c r="E198" s="215" t="n">
        <f aca="false">+E189-E194</f>
        <v>0</v>
      </c>
      <c r="F198" s="215" t="n">
        <f aca="false">+F189-F194</f>
        <v>0</v>
      </c>
      <c r="G198" s="215" t="n">
        <f aca="false">+G189-G194</f>
        <v>0</v>
      </c>
      <c r="H198" s="215" t="n">
        <f aca="false">+H189-H194</f>
        <v>0</v>
      </c>
      <c r="I198" s="215" t="n">
        <f aca="false">+I189-I194</f>
        <v>0</v>
      </c>
      <c r="J198" s="215" t="n">
        <f aca="false">+J189-J194</f>
        <v>0</v>
      </c>
      <c r="K198" s="215" t="n">
        <f aca="false">+K189-K194</f>
        <v>0</v>
      </c>
      <c r="L198" s="215" t="n">
        <f aca="false">+L189-L194</f>
        <v>0</v>
      </c>
      <c r="M198" s="215" t="n">
        <f aca="false">+M189-M194</f>
        <v>0</v>
      </c>
      <c r="N198" s="215" t="n">
        <f aca="false">+N189-N194</f>
        <v>0</v>
      </c>
      <c r="O198" s="215" t="n">
        <f aca="false">+O189-O194</f>
        <v>0</v>
      </c>
      <c r="P198" s="215" t="n">
        <f aca="false">+P189-P194</f>
        <v>0</v>
      </c>
      <c r="Q198" s="215" t="n">
        <f aca="false">+Q189-Q194</f>
        <v>0</v>
      </c>
      <c r="R198" s="215" t="n">
        <f aca="false">+R189-R194</f>
        <v>0</v>
      </c>
      <c r="S198" s="215" t="n">
        <f aca="false">+S189-S194</f>
        <v>0</v>
      </c>
      <c r="T198" s="215" t="n">
        <f aca="false">+T189-T194</f>
        <v>0</v>
      </c>
      <c r="U198" s="215" t="n">
        <f aca="false">+U189-U194</f>
        <v>0</v>
      </c>
      <c r="V198" s="215" t="n">
        <f aca="false">+V189-V194</f>
        <v>0</v>
      </c>
      <c r="W198" s="215" t="n">
        <f aca="false">+W189-W194</f>
        <v>0</v>
      </c>
      <c r="X198" s="215" t="n">
        <f aca="false">+X189-X194</f>
        <v>0</v>
      </c>
      <c r="Y198" s="215" t="n">
        <f aca="false">+Y189-Y194</f>
        <v>0</v>
      </c>
      <c r="Z198" s="215" t="n">
        <f aca="false">+Z189-Z194</f>
        <v>0</v>
      </c>
      <c r="AA198" s="215" t="n">
        <f aca="false">+AA189-AA194</f>
        <v>0</v>
      </c>
      <c r="AB198" s="215" t="n">
        <f aca="false">+AB189-AB194</f>
        <v>0</v>
      </c>
      <c r="AC198" s="215" t="n">
        <f aca="false">+AC189-AC194</f>
        <v>0</v>
      </c>
      <c r="AD198" s="215" t="n">
        <f aca="false">+AD189-AD194</f>
        <v>0</v>
      </c>
      <c r="AE198" s="215" t="n">
        <f aca="false">+AE189-AE194</f>
        <v>0</v>
      </c>
      <c r="AF198" s="215" t="n">
        <f aca="false">+AF189-AF194</f>
        <v>1.13686837721616E-013</v>
      </c>
      <c r="AG198" s="216" t="n">
        <f aca="false">+AG189-AG194</f>
        <v>0</v>
      </c>
      <c r="AH198" s="215" t="n">
        <f aca="false">+AH189-AH194</f>
        <v>0</v>
      </c>
      <c r="AI198" s="215" t="n">
        <f aca="false">+AI189-AI194</f>
        <v>1.13686837721616E-013</v>
      </c>
      <c r="AJ198" s="215" t="n">
        <f aca="false">+AJ189-AJ194</f>
        <v>1.70530256582424E-013</v>
      </c>
      <c r="AK198" s="215" t="n">
        <f aca="false">+AK189-AK194</f>
        <v>1.13686837721616E-013</v>
      </c>
      <c r="AL198" s="215" t="n">
        <f aca="false">+AL189-AL194</f>
        <v>0</v>
      </c>
      <c r="AM198" s="215" t="n">
        <f aca="false">+AM189-AM194</f>
        <v>0</v>
      </c>
      <c r="AN198" s="215" t="n">
        <f aca="false">+AN189-AN194</f>
        <v>0</v>
      </c>
      <c r="AO198" s="215" t="n">
        <f aca="false">+AO189-AO194</f>
        <v>1.13686837721616E-013</v>
      </c>
      <c r="AP198" s="215" t="n">
        <f aca="false">+AP189-AP194</f>
        <v>0</v>
      </c>
      <c r="AQ198" s="215" t="n">
        <f aca="false">+AQ189-AQ194</f>
        <v>-1.13686837721616E-013</v>
      </c>
      <c r="AR198" s="215" t="n">
        <f aca="false">+AR189-AR194</f>
        <v>0</v>
      </c>
      <c r="AS198" s="215" t="n">
        <f aca="false">+AS189-AS194</f>
        <v>0</v>
      </c>
      <c r="AT198" s="215" t="n">
        <f aca="false">+AT189-AT194</f>
        <v>1.13686837721616E-013</v>
      </c>
      <c r="AU198" s="215" t="n">
        <f aca="false">+AU189-AU194</f>
        <v>1.13686837721616E-013</v>
      </c>
      <c r="AV198" s="215" t="n">
        <f aca="false">+AV189-AV194</f>
        <v>1.13686837721616E-013</v>
      </c>
      <c r="AW198" s="215" t="n">
        <f aca="false">+AW189-AW194</f>
        <v>1.13686837721616E-013</v>
      </c>
      <c r="AX198" s="215" t="n">
        <f aca="false">+AX189-AX194</f>
        <v>1.13686837721616E-013</v>
      </c>
      <c r="AY198" s="215" t="n">
        <f aca="false">+AY189-AY194</f>
        <v>1.13686837721616E-013</v>
      </c>
      <c r="AZ198" s="215" t="n">
        <f aca="false">+AZ189-AZ194</f>
        <v>1.13686837721616E-013</v>
      </c>
      <c r="BA198" s="215" t="n">
        <f aca="false">+BA189-BA194</f>
        <v>1.13686837721616E-013</v>
      </c>
      <c r="BB198" s="215" t="n">
        <f aca="false">+BB189-BB194</f>
        <v>0</v>
      </c>
    </row>
    <row r="199" customFormat="false" ht="12.75" hidden="false" customHeight="false" outlineLevel="0" collapsed="false">
      <c r="D199" s="196"/>
      <c r="E199" s="196"/>
      <c r="F199" s="196"/>
      <c r="G199" s="196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213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196"/>
      <c r="AV199" s="196"/>
      <c r="AW199" s="196"/>
      <c r="AX199" s="196"/>
      <c r="AY199" s="196"/>
      <c r="AZ199" s="196"/>
      <c r="BA199" s="196"/>
      <c r="BB199" s="196"/>
    </row>
    <row r="200" customFormat="false" ht="12.75" hidden="false" customHeight="false" outlineLevel="0" collapsed="false">
      <c r="D200" s="196"/>
      <c r="E200" s="196"/>
      <c r="F200" s="196"/>
      <c r="G200" s="196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213"/>
      <c r="AH200" s="196"/>
      <c r="AI200" s="196"/>
      <c r="AJ200" s="196"/>
      <c r="AK200" s="196"/>
      <c r="AL200" s="196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196"/>
      <c r="AW200" s="196"/>
      <c r="AX200" s="196"/>
      <c r="AY200" s="196"/>
      <c r="AZ200" s="196"/>
      <c r="BA200" s="196"/>
      <c r="BB200" s="196"/>
    </row>
    <row r="201" customFormat="false" ht="12.75" hidden="false" customHeight="false" outlineLevel="0" collapsed="false">
      <c r="D201" s="196"/>
      <c r="E201" s="196"/>
      <c r="F201" s="196"/>
      <c r="G201" s="196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213"/>
      <c r="AH201" s="196"/>
      <c r="AI201" s="196"/>
      <c r="AJ201" s="196"/>
      <c r="AK201" s="196"/>
      <c r="AL201" s="196"/>
      <c r="AM201" s="196"/>
      <c r="AN201" s="196"/>
      <c r="AO201" s="196"/>
      <c r="AP201" s="196"/>
      <c r="AQ201" s="196"/>
      <c r="AR201" s="196"/>
      <c r="AS201" s="196"/>
      <c r="AT201" s="196"/>
      <c r="AU201" s="196"/>
      <c r="AV201" s="196"/>
      <c r="AW201" s="196"/>
      <c r="AX201" s="196"/>
      <c r="AY201" s="196"/>
      <c r="AZ201" s="196"/>
      <c r="BA201" s="196"/>
      <c r="BB201" s="196"/>
    </row>
    <row r="202" customFormat="false" ht="12.75" hidden="false" customHeight="false" outlineLevel="0" collapsed="false">
      <c r="D202" s="196"/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213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196"/>
      <c r="AW202" s="196"/>
      <c r="AX202" s="196"/>
      <c r="AY202" s="196"/>
      <c r="AZ202" s="196"/>
      <c r="BA202" s="196"/>
      <c r="BB202" s="196"/>
    </row>
    <row r="203" customFormat="false" ht="12.75" hidden="false" customHeight="false" outlineLevel="0" collapsed="false">
      <c r="D203" s="196"/>
      <c r="E203" s="196"/>
      <c r="F203" s="196"/>
      <c r="G203" s="196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213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</row>
    <row r="204" customFormat="false" ht="12.75" hidden="false" customHeight="false" outlineLevel="0" collapsed="false">
      <c r="D204" s="196"/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213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</row>
    <row r="205" customFormat="false" ht="12.75" hidden="false" customHeight="false" outlineLevel="0" collapsed="false">
      <c r="D205" s="196"/>
      <c r="E205" s="196"/>
      <c r="F205" s="196"/>
      <c r="G205" s="196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213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196"/>
      <c r="AW205" s="196"/>
      <c r="AX205" s="196"/>
      <c r="AY205" s="196"/>
      <c r="AZ205" s="196"/>
      <c r="BA205" s="196"/>
      <c r="BB205" s="196"/>
    </row>
    <row r="206" customFormat="false" ht="12.75" hidden="false" customHeight="false" outlineLevel="0" collapsed="false">
      <c r="D206" s="196"/>
      <c r="E206" s="196"/>
      <c r="F206" s="196"/>
      <c r="G206" s="196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213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196"/>
      <c r="AW206" s="196"/>
      <c r="AX206" s="196"/>
      <c r="AY206" s="196"/>
      <c r="AZ206" s="196"/>
      <c r="BA206" s="196"/>
      <c r="BB206" s="196"/>
    </row>
    <row r="207" customFormat="false" ht="12.75" hidden="false" customHeight="false" outlineLevel="0" collapsed="false">
      <c r="D207" s="196"/>
      <c r="E207" s="196"/>
      <c r="F207" s="196"/>
      <c r="G207" s="196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213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196"/>
      <c r="AW207" s="196"/>
      <c r="AX207" s="196"/>
      <c r="AY207" s="196"/>
      <c r="AZ207" s="196"/>
      <c r="BA207" s="196"/>
      <c r="BB207" s="196"/>
    </row>
    <row r="208" customFormat="false" ht="12.75" hidden="false" customHeight="false" outlineLevel="0" collapsed="false">
      <c r="D208" s="196"/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213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</row>
    <row r="209" customFormat="false" ht="12.75" hidden="false" customHeight="false" outlineLevel="0" collapsed="false">
      <c r="D209" s="196"/>
      <c r="E209" s="196"/>
      <c r="F209" s="196"/>
      <c r="G209" s="196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213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</row>
    <row r="210" customFormat="false" ht="12.75" hidden="false" customHeight="false" outlineLevel="0" collapsed="false">
      <c r="D210" s="196"/>
      <c r="E210" s="196"/>
      <c r="F210" s="196"/>
      <c r="G210" s="196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213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</row>
    <row r="211" customFormat="false" ht="12.75" hidden="false" customHeight="false" outlineLevel="0" collapsed="false">
      <c r="D211" s="196"/>
      <c r="E211" s="196"/>
      <c r="F211" s="196"/>
      <c r="G211" s="196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213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</row>
    <row r="212" customFormat="false" ht="12.75" hidden="false" customHeight="false" outlineLevel="0" collapsed="false">
      <c r="D212" s="196"/>
      <c r="E212" s="196"/>
      <c r="F212" s="196"/>
      <c r="G212" s="196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213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</row>
    <row r="213" customFormat="false" ht="12.75" hidden="false" customHeight="false" outlineLevel="0" collapsed="false"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213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</row>
    <row r="214" customFormat="false" ht="12.75" hidden="false" customHeight="false" outlineLevel="0" collapsed="false">
      <c r="D214" s="196"/>
      <c r="E214" s="196"/>
      <c r="F214" s="196"/>
      <c r="G214" s="196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213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</row>
    <row r="215" customFormat="false" ht="12.75" hidden="false" customHeight="false" outlineLevel="0" collapsed="false">
      <c r="D215" s="196"/>
      <c r="E215" s="196"/>
      <c r="F215" s="196"/>
      <c r="G215" s="196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213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</row>
    <row r="216" customFormat="false" ht="12.75" hidden="false" customHeight="false" outlineLevel="0" collapsed="false">
      <c r="D216" s="196"/>
      <c r="E216" s="196"/>
      <c r="F216" s="196"/>
      <c r="G216" s="196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213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</row>
    <row r="217" customFormat="false" ht="12.75" hidden="false" customHeight="false" outlineLevel="0" collapsed="false">
      <c r="D217" s="196"/>
      <c r="E217" s="196"/>
      <c r="F217" s="196"/>
      <c r="G217" s="196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213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</row>
    <row r="218" customFormat="false" ht="12.75" hidden="false" customHeight="false" outlineLevel="0" collapsed="false">
      <c r="D218" s="196"/>
      <c r="E218" s="196"/>
      <c r="F218" s="196"/>
      <c r="G218" s="196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213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</row>
    <row r="219" customFormat="false" ht="12.75" hidden="false" customHeight="false" outlineLevel="0" collapsed="false">
      <c r="D219" s="196"/>
      <c r="E219" s="196"/>
      <c r="F219" s="196"/>
      <c r="G219" s="196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213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</row>
    <row r="220" customFormat="false" ht="12.75" hidden="false" customHeight="false" outlineLevel="0" collapsed="false">
      <c r="D220" s="196"/>
      <c r="E220" s="196"/>
      <c r="F220" s="196"/>
      <c r="G220" s="196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213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</row>
    <row r="221" customFormat="false" ht="12.75" hidden="false" customHeight="false" outlineLevel="0" collapsed="false">
      <c r="D221" s="196"/>
      <c r="E221" s="196"/>
      <c r="F221" s="196"/>
      <c r="G221" s="196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213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</row>
    <row r="222" customFormat="false" ht="12.75" hidden="false" customHeight="false" outlineLevel="0" collapsed="false">
      <c r="D222" s="196"/>
      <c r="E222" s="196"/>
      <c r="F222" s="196"/>
      <c r="G222" s="196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213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</row>
    <row r="223" customFormat="false" ht="12.75" hidden="false" customHeight="false" outlineLevel="0" collapsed="false"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213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</row>
    <row r="224" customFormat="false" ht="12.75" hidden="false" customHeight="false" outlineLevel="0" collapsed="false">
      <c r="D224" s="196"/>
      <c r="E224" s="196"/>
      <c r="F224" s="196"/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213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</row>
    <row r="225" customFormat="false" ht="12.75" hidden="false" customHeight="false" outlineLevel="0" collapsed="false">
      <c r="D225" s="196"/>
      <c r="E225" s="196"/>
      <c r="F225" s="196"/>
      <c r="G225" s="196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213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</row>
    <row r="226" customFormat="false" ht="12.75" hidden="false" customHeight="false" outlineLevel="0" collapsed="false">
      <c r="D226" s="196"/>
      <c r="E226" s="196"/>
      <c r="F226" s="196"/>
      <c r="G226" s="196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213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</row>
    <row r="227" customFormat="false" ht="12.75" hidden="false" customHeight="false" outlineLevel="0" collapsed="false">
      <c r="D227" s="196"/>
      <c r="E227" s="196"/>
      <c r="F227" s="196"/>
      <c r="G227" s="196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213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</row>
    <row r="228" customFormat="false" ht="12.75" hidden="false" customHeight="false" outlineLevel="0" collapsed="false">
      <c r="D228" s="196"/>
      <c r="E228" s="196"/>
      <c r="F228" s="196"/>
      <c r="G228" s="196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213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</row>
    <row r="229" customFormat="false" ht="12.75" hidden="false" customHeight="false" outlineLevel="0" collapsed="false">
      <c r="D229" s="196"/>
      <c r="E229" s="196"/>
      <c r="F229" s="196"/>
      <c r="G229" s="196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213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</row>
    <row r="230" customFormat="false" ht="12.75" hidden="false" customHeight="false" outlineLevel="0" collapsed="false">
      <c r="D230" s="196"/>
      <c r="E230" s="196"/>
      <c r="F230" s="196"/>
      <c r="G230" s="196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213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</row>
    <row r="231" customFormat="false" ht="12.75" hidden="false" customHeight="false" outlineLevel="0" collapsed="false"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213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</row>
    <row r="232" customFormat="false" ht="12.75" hidden="false" customHeight="false" outlineLevel="0" collapsed="false">
      <c r="D232" s="196"/>
      <c r="E232" s="196"/>
      <c r="F232" s="196"/>
      <c r="G232" s="196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213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</row>
    <row r="233" customFormat="false" ht="12.75" hidden="false" customHeight="false" outlineLevel="0" collapsed="false"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213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</row>
    <row r="234" customFormat="false" ht="12.75" hidden="false" customHeight="false" outlineLevel="0" collapsed="false"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213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</row>
    <row r="235" customFormat="false" ht="12.75" hidden="false" customHeight="false" outlineLevel="0" collapsed="false"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213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</row>
    <row r="236" customFormat="false" ht="12.75" hidden="false" customHeight="false" outlineLevel="0" collapsed="false">
      <c r="D236" s="196"/>
      <c r="E236" s="196"/>
      <c r="F236" s="196"/>
      <c r="G236" s="196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213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</row>
    <row r="237" customFormat="false" ht="12.75" hidden="false" customHeight="false" outlineLevel="0" collapsed="false"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213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</row>
    <row r="238" customFormat="false" ht="12.75" hidden="false" customHeight="false" outlineLevel="0" collapsed="false"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213"/>
      <c r="AH238" s="196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</row>
    <row r="239" customFormat="false" ht="12.75" hidden="false" customHeight="false" outlineLevel="0" collapsed="false">
      <c r="D239" s="196"/>
      <c r="E239" s="196"/>
      <c r="F239" s="196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213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</row>
    <row r="240" customFormat="false" ht="12.75" hidden="false" customHeight="false" outlineLevel="0" collapsed="false"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213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</row>
    <row r="241" customFormat="false" ht="12.75" hidden="false" customHeight="false" outlineLevel="0" collapsed="false"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213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</row>
    <row r="242" customFormat="false" ht="12.75" hidden="false" customHeight="false" outlineLevel="0" collapsed="false">
      <c r="D242" s="196"/>
      <c r="E242" s="196"/>
      <c r="F242" s="196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213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</row>
    <row r="243" customFormat="false" ht="12.75" hidden="false" customHeight="false" outlineLevel="0" collapsed="false">
      <c r="D243" s="196"/>
      <c r="E243" s="196"/>
      <c r="F243" s="196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213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</row>
    <row r="244" customFormat="false" ht="12.75" hidden="false" customHeight="false" outlineLevel="0" collapsed="false">
      <c r="D244" s="196"/>
      <c r="E244" s="196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213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</row>
    <row r="245" customFormat="false" ht="12.75" hidden="false" customHeight="false" outlineLevel="0" collapsed="false">
      <c r="D245" s="196"/>
      <c r="E245" s="196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213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</row>
    <row r="246" customFormat="false" ht="12.75" hidden="false" customHeight="false" outlineLevel="0" collapsed="false"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213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</row>
    <row r="247" customFormat="false" ht="12.75" hidden="false" customHeight="false" outlineLevel="0" collapsed="false">
      <c r="D247" s="196"/>
      <c r="E247" s="196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213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</row>
    <row r="248" customFormat="false" ht="12.75" hidden="false" customHeight="false" outlineLevel="0" collapsed="false"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213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</row>
    <row r="249" customFormat="false" ht="12.75" hidden="false" customHeight="false" outlineLevel="0" collapsed="false">
      <c r="D249" s="196"/>
      <c r="E249" s="196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213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</row>
    <row r="250" customFormat="false" ht="12.75" hidden="false" customHeight="false" outlineLevel="0" collapsed="false"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213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</row>
    <row r="251" customFormat="false" ht="12.75" hidden="false" customHeight="false" outlineLevel="0" collapsed="false">
      <c r="D251" s="196"/>
      <c r="E251" s="196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213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</row>
    <row r="252" customFormat="false" ht="12.75" hidden="false" customHeight="false" outlineLevel="0" collapsed="false">
      <c r="D252" s="196"/>
      <c r="E252" s="196"/>
      <c r="F252" s="196"/>
      <c r="G252" s="196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213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</row>
    <row r="253" customFormat="false" ht="12.75" hidden="false" customHeight="false" outlineLevel="0" collapsed="false">
      <c r="D253" s="196"/>
      <c r="E253" s="196"/>
      <c r="F253" s="196"/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213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</row>
    <row r="254" customFormat="false" ht="12.75" hidden="false" customHeight="false" outlineLevel="0" collapsed="false"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213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</row>
    <row r="255" customFormat="false" ht="12.75" hidden="false" customHeight="false" outlineLevel="0" collapsed="false">
      <c r="D255" s="196"/>
      <c r="E255" s="196"/>
      <c r="F255" s="196"/>
      <c r="G255" s="196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213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</row>
    <row r="256" customFormat="false" ht="12.75" hidden="false" customHeight="false" outlineLevel="0" collapsed="false">
      <c r="D256" s="196"/>
      <c r="E256" s="196"/>
      <c r="F256" s="196"/>
      <c r="G256" s="196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213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</row>
    <row r="257" customFormat="false" ht="12.75" hidden="false" customHeight="false" outlineLevel="0" collapsed="false">
      <c r="D257" s="196"/>
      <c r="E257" s="196"/>
      <c r="F257" s="196"/>
      <c r="G257" s="196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213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</row>
    <row r="258" customFormat="false" ht="12.75" hidden="false" customHeight="false" outlineLevel="0" collapsed="false">
      <c r="D258" s="196"/>
      <c r="E258" s="196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213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</row>
    <row r="259" customFormat="false" ht="12.75" hidden="false" customHeight="false" outlineLevel="0" collapsed="false">
      <c r="D259" s="196"/>
      <c r="E259" s="196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213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</row>
    <row r="260" customFormat="false" ht="12.75" hidden="false" customHeight="false" outlineLevel="0" collapsed="false">
      <c r="D260" s="196"/>
      <c r="E260" s="196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213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</row>
    <row r="261" customFormat="false" ht="12.75" hidden="false" customHeight="false" outlineLevel="0" collapsed="false">
      <c r="D261" s="196"/>
      <c r="E261" s="196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213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</row>
    <row r="262" customFormat="false" ht="12.75" hidden="false" customHeight="false" outlineLevel="0" collapsed="false">
      <c r="D262" s="196"/>
      <c r="E262" s="196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213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</row>
    <row r="263" customFormat="false" ht="12.75" hidden="false" customHeight="false" outlineLevel="0" collapsed="false">
      <c r="D263" s="196"/>
      <c r="E263" s="196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213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</row>
    <row r="264" customFormat="false" ht="12.75" hidden="false" customHeight="false" outlineLevel="0" collapsed="false">
      <c r="D264" s="196"/>
      <c r="E264" s="196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213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</row>
    <row r="265" customFormat="false" ht="12.75" hidden="false" customHeight="false" outlineLevel="0" collapsed="false">
      <c r="D265" s="196"/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213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</row>
  </sheetData>
  <mergeCells count="42">
    <mergeCell ref="A4:A11"/>
    <mergeCell ref="C4:C8"/>
    <mergeCell ref="A12:A19"/>
    <mergeCell ref="C12:C16"/>
    <mergeCell ref="A20:A27"/>
    <mergeCell ref="C20:C24"/>
    <mergeCell ref="A28:A35"/>
    <mergeCell ref="C28:C32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2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  <mergeCell ref="A124:A131"/>
    <mergeCell ref="C124:C129"/>
    <mergeCell ref="A132:A139"/>
    <mergeCell ref="C132:C137"/>
    <mergeCell ref="A140:A147"/>
    <mergeCell ref="C140:C145"/>
    <mergeCell ref="A148:A155"/>
    <mergeCell ref="C148:C153"/>
    <mergeCell ref="A156:A163"/>
    <mergeCell ref="C156:C161"/>
    <mergeCell ref="A164:A171"/>
    <mergeCell ref="C164:C169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13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384"/>
  <sheetViews>
    <sheetView showFormulas="false" showGridLines="true" showRowColHeaders="true" showZeros="true" rightToLeft="false" tabSelected="false" showOutlineSymbols="true" defaultGridColor="true" view="normal" topLeftCell="A232" colorId="64" zoomScale="100" zoomScaleNormal="100" zoomScalePageLayoutView="100" workbookViewId="0">
      <selection pane="topLeft" activeCell="B220" activeCellId="0" sqref="B2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24"/>
      <c r="B4" s="17"/>
      <c r="C4" s="18" t="s">
        <v>153</v>
      </c>
      <c r="D4" s="18" t="n">
        <v>1</v>
      </c>
      <c r="E4" s="19" t="s">
        <v>39</v>
      </c>
      <c r="F4" s="18" t="s">
        <v>154</v>
      </c>
      <c r="G4" s="19"/>
      <c r="H4" s="18" t="s">
        <v>41</v>
      </c>
      <c r="I4" s="19" t="n">
        <v>156</v>
      </c>
      <c r="J4" s="20" t="n">
        <v>10456</v>
      </c>
      <c r="K4" s="19" t="s">
        <v>29</v>
      </c>
      <c r="L4" s="21" t="n">
        <v>36739</v>
      </c>
      <c r="M4" s="19" t="s">
        <v>155</v>
      </c>
      <c r="N4" s="27" t="n">
        <v>36535</v>
      </c>
      <c r="O4" s="19" t="s">
        <v>32</v>
      </c>
      <c r="P4" s="19" t="s">
        <v>33</v>
      </c>
      <c r="Q4" s="19" t="s">
        <v>156</v>
      </c>
      <c r="R4" s="18"/>
      <c r="S4" s="18"/>
      <c r="T4" s="18" t="s">
        <v>157</v>
      </c>
      <c r="U4" s="22" t="n">
        <f aca="false">+'NTP or Sold'!C63</f>
        <v>35</v>
      </c>
      <c r="V4" s="22" t="n">
        <f aca="false">+'NTP or Sold'!Z63</f>
        <v>0</v>
      </c>
      <c r="W4" s="217" t="n">
        <f aca="false">+'NTP or Sold'!Z64</f>
        <v>1.75</v>
      </c>
      <c r="X4" s="28" t="s">
        <v>158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</row>
    <row r="5" customFormat="false" ht="27.95" hidden="false" customHeight="true" outlineLevel="0" collapsed="false">
      <c r="A5" s="24"/>
      <c r="B5" s="17"/>
      <c r="C5" s="18" t="s">
        <v>153</v>
      </c>
      <c r="D5" s="18" t="n">
        <v>1</v>
      </c>
      <c r="E5" s="19" t="s">
        <v>39</v>
      </c>
      <c r="F5" s="18" t="s">
        <v>159</v>
      </c>
      <c r="G5" s="19" t="n">
        <v>309266</v>
      </c>
      <c r="H5" s="18" t="s">
        <v>65</v>
      </c>
      <c r="I5" s="19" t="n">
        <v>44</v>
      </c>
      <c r="J5" s="20" t="n">
        <v>9030</v>
      </c>
      <c r="K5" s="19" t="s">
        <v>29</v>
      </c>
      <c r="L5" s="21" t="n">
        <v>36739</v>
      </c>
      <c r="M5" s="19" t="s">
        <v>51</v>
      </c>
      <c r="N5" s="19" t="s">
        <v>160</v>
      </c>
      <c r="O5" s="19" t="s">
        <v>32</v>
      </c>
      <c r="P5" s="19" t="s">
        <v>33</v>
      </c>
      <c r="Q5" s="19" t="s">
        <v>161</v>
      </c>
      <c r="R5" s="18" t="s">
        <v>162</v>
      </c>
      <c r="S5" s="18" t="s">
        <v>163</v>
      </c>
      <c r="T5" s="18" t="s">
        <v>164</v>
      </c>
      <c r="U5" s="22" t="n">
        <f aca="false">+'NTP or Sold'!C71</f>
        <v>14</v>
      </c>
      <c r="V5" s="22" t="n">
        <f aca="false">+'NTP or Sold'!Z71</f>
        <v>2.79653333333333</v>
      </c>
      <c r="W5" s="217" t="n">
        <f aca="false">+'NTP or Sold'!Z72</f>
        <v>1.37666666666667</v>
      </c>
      <c r="X5" s="28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</row>
    <row r="6" customFormat="false" ht="27.95" hidden="false" customHeight="true" outlineLevel="0" collapsed="false">
      <c r="A6" s="24"/>
      <c r="B6" s="17"/>
      <c r="C6" s="18" t="s">
        <v>153</v>
      </c>
      <c r="D6" s="18" t="n">
        <v>1</v>
      </c>
      <c r="E6" s="19" t="s">
        <v>39</v>
      </c>
      <c r="F6" s="18" t="s">
        <v>159</v>
      </c>
      <c r="G6" s="19" t="n">
        <v>309547</v>
      </c>
      <c r="H6" s="18" t="s">
        <v>65</v>
      </c>
      <c r="I6" s="19" t="n">
        <v>44</v>
      </c>
      <c r="J6" s="20" t="n">
        <v>9030</v>
      </c>
      <c r="K6" s="19" t="s">
        <v>29</v>
      </c>
      <c r="L6" s="21" t="n">
        <v>36770</v>
      </c>
      <c r="M6" s="19" t="s">
        <v>51</v>
      </c>
      <c r="N6" s="19" t="s">
        <v>160</v>
      </c>
      <c r="O6" s="19" t="s">
        <v>32</v>
      </c>
      <c r="P6" s="19" t="s">
        <v>33</v>
      </c>
      <c r="Q6" s="19" t="s">
        <v>161</v>
      </c>
      <c r="R6" s="18" t="s">
        <v>162</v>
      </c>
      <c r="S6" s="18" t="s">
        <v>163</v>
      </c>
      <c r="T6" s="18" t="s">
        <v>164</v>
      </c>
      <c r="U6" s="22" t="n">
        <f aca="false">+'NTP or Sold'!C79</f>
        <v>14</v>
      </c>
      <c r="V6" s="22" t="n">
        <f aca="false">+'NTP or Sold'!Z79</f>
        <v>2.79653333333333</v>
      </c>
      <c r="W6" s="217" t="n">
        <f aca="false">+'NTP or Sold'!Z80</f>
        <v>1.37666666666667</v>
      </c>
      <c r="X6" s="28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</row>
    <row r="7" customFormat="false" ht="27.95" hidden="false" customHeight="true" outlineLevel="0" collapsed="false">
      <c r="A7" s="24"/>
      <c r="B7" s="17"/>
      <c r="C7" s="18" t="s">
        <v>153</v>
      </c>
      <c r="D7" s="18" t="n">
        <v>1</v>
      </c>
      <c r="E7" s="19" t="s">
        <v>39</v>
      </c>
      <c r="F7" s="18" t="s">
        <v>159</v>
      </c>
      <c r="G7" s="19" t="n">
        <v>309575</v>
      </c>
      <c r="H7" s="18" t="s">
        <v>65</v>
      </c>
      <c r="I7" s="19" t="n">
        <v>44</v>
      </c>
      <c r="J7" s="20" t="n">
        <v>9030</v>
      </c>
      <c r="K7" s="19" t="s">
        <v>29</v>
      </c>
      <c r="L7" s="21" t="n">
        <v>36770</v>
      </c>
      <c r="M7" s="19" t="s">
        <v>51</v>
      </c>
      <c r="N7" s="19" t="s">
        <v>160</v>
      </c>
      <c r="O7" s="19" t="s">
        <v>32</v>
      </c>
      <c r="P7" s="19" t="s">
        <v>33</v>
      </c>
      <c r="Q7" s="19" t="s">
        <v>161</v>
      </c>
      <c r="R7" s="18" t="s">
        <v>162</v>
      </c>
      <c r="S7" s="18" t="s">
        <v>163</v>
      </c>
      <c r="T7" s="18" t="s">
        <v>164</v>
      </c>
      <c r="U7" s="22" t="n">
        <f aca="false">+'NTP or Sold'!C87</f>
        <v>14</v>
      </c>
      <c r="V7" s="22" t="n">
        <f aca="false">+'NTP or Sold'!Z87</f>
        <v>2.79653333333333</v>
      </c>
      <c r="W7" s="217" t="n">
        <f aca="false">+'NTP or Sold'!Z88</f>
        <v>1.37666666666667</v>
      </c>
      <c r="X7" s="28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</row>
    <row r="8" customFormat="false" ht="27.95" hidden="false" customHeight="true" outlineLevel="0" collapsed="false">
      <c r="A8" s="24"/>
      <c r="B8" s="17"/>
      <c r="C8" s="18" t="s">
        <v>153</v>
      </c>
      <c r="D8" s="18" t="n">
        <v>1</v>
      </c>
      <c r="E8" s="19" t="s">
        <v>39</v>
      </c>
      <c r="F8" s="18" t="s">
        <v>159</v>
      </c>
      <c r="G8" s="19" t="n">
        <v>309578</v>
      </c>
      <c r="H8" s="18" t="s">
        <v>65</v>
      </c>
      <c r="I8" s="19" t="n">
        <v>44</v>
      </c>
      <c r="J8" s="20" t="n">
        <v>9030</v>
      </c>
      <c r="K8" s="19" t="s">
        <v>29</v>
      </c>
      <c r="L8" s="21" t="n">
        <v>36770</v>
      </c>
      <c r="M8" s="19" t="s">
        <v>51</v>
      </c>
      <c r="N8" s="19" t="s">
        <v>160</v>
      </c>
      <c r="O8" s="19" t="s">
        <v>32</v>
      </c>
      <c r="P8" s="19" t="s">
        <v>33</v>
      </c>
      <c r="Q8" s="19" t="s">
        <v>161</v>
      </c>
      <c r="R8" s="18" t="s">
        <v>162</v>
      </c>
      <c r="S8" s="18" t="s">
        <v>163</v>
      </c>
      <c r="T8" s="18" t="s">
        <v>164</v>
      </c>
      <c r="U8" s="22" t="n">
        <f aca="false">+'NTP or Sold'!C95</f>
        <v>14</v>
      </c>
      <c r="V8" s="22" t="n">
        <f aca="false">+'NTP or Sold'!Z95</f>
        <v>2.79653333333333</v>
      </c>
      <c r="W8" s="217" t="n">
        <f aca="false">+'NTP or Sold'!Z96</f>
        <v>1.37666666666667</v>
      </c>
      <c r="X8" s="28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</row>
    <row r="9" customFormat="false" ht="27.95" hidden="false" customHeight="true" outlineLevel="0" collapsed="false">
      <c r="A9" s="24"/>
      <c r="B9" s="17"/>
      <c r="C9" s="18" t="s">
        <v>153</v>
      </c>
      <c r="D9" s="18" t="n">
        <v>1</v>
      </c>
      <c r="E9" s="19" t="s">
        <v>39</v>
      </c>
      <c r="F9" s="18"/>
      <c r="G9" s="19"/>
      <c r="H9" s="18" t="s">
        <v>165</v>
      </c>
      <c r="I9" s="19" t="n">
        <v>33.4</v>
      </c>
      <c r="J9" s="20" t="n">
        <v>10151</v>
      </c>
      <c r="K9" s="19" t="s">
        <v>49</v>
      </c>
      <c r="L9" s="21" t="s">
        <v>50</v>
      </c>
      <c r="M9" s="19" t="s">
        <v>42</v>
      </c>
      <c r="N9" s="27" t="n">
        <v>36697</v>
      </c>
      <c r="O9" s="19" t="s">
        <v>32</v>
      </c>
      <c r="P9" s="19" t="s">
        <v>33</v>
      </c>
      <c r="Q9" s="19" t="s">
        <v>166</v>
      </c>
      <c r="R9" s="18" t="s">
        <v>167</v>
      </c>
      <c r="S9" s="18" t="s">
        <v>168</v>
      </c>
      <c r="T9" s="18" t="s">
        <v>169</v>
      </c>
      <c r="U9" s="218" t="n">
        <f aca="false">+'NTP or Sold'!C103</f>
        <v>8</v>
      </c>
      <c r="V9" s="218" t="n">
        <f aca="false">+'NTP or Sold'!AA103</f>
        <v>8</v>
      </c>
      <c r="W9" s="217" t="n">
        <f aca="false">+'NTP or Sold'!AA104</f>
        <v>8</v>
      </c>
      <c r="X9" s="28" t="s">
        <v>170</v>
      </c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</row>
    <row r="10" customFormat="false" ht="27.95" hidden="false" customHeight="true" outlineLevel="0" collapsed="false">
      <c r="A10" s="24"/>
      <c r="B10" s="17"/>
      <c r="C10" s="18" t="s">
        <v>153</v>
      </c>
      <c r="D10" s="18" t="n">
        <v>1</v>
      </c>
      <c r="E10" s="19" t="s">
        <v>39</v>
      </c>
      <c r="F10" s="18"/>
      <c r="G10" s="19"/>
      <c r="H10" s="18" t="s">
        <v>165</v>
      </c>
      <c r="I10" s="19" t="n">
        <v>33.4</v>
      </c>
      <c r="J10" s="20" t="n">
        <v>10151</v>
      </c>
      <c r="K10" s="19" t="s">
        <v>49</v>
      </c>
      <c r="L10" s="21" t="s">
        <v>50</v>
      </c>
      <c r="M10" s="19" t="s">
        <v>42</v>
      </c>
      <c r="N10" s="27" t="n">
        <v>36697</v>
      </c>
      <c r="O10" s="19" t="s">
        <v>32</v>
      </c>
      <c r="P10" s="19" t="s">
        <v>33</v>
      </c>
      <c r="Q10" s="19" t="s">
        <v>166</v>
      </c>
      <c r="R10" s="18" t="s">
        <v>167</v>
      </c>
      <c r="S10" s="18" t="s">
        <v>168</v>
      </c>
      <c r="T10" s="18" t="s">
        <v>169</v>
      </c>
      <c r="U10" s="22" t="n">
        <f aca="false">+'NTP or Sold'!C111</f>
        <v>8</v>
      </c>
      <c r="V10" s="22" t="n">
        <f aca="false">+'NTP or Sold'!AA111</f>
        <v>8</v>
      </c>
      <c r="W10" s="217" t="n">
        <f aca="false">+'NTP or Sold'!AA112</f>
        <v>8</v>
      </c>
      <c r="X10" s="28" t="s">
        <v>170</v>
      </c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</row>
    <row r="11" customFormat="false" ht="27.95" hidden="false" customHeight="true" outlineLevel="0" collapsed="false">
      <c r="A11" s="24"/>
      <c r="B11" s="17"/>
      <c r="C11" s="18" t="s">
        <v>153</v>
      </c>
      <c r="D11" s="18" t="n">
        <v>1</v>
      </c>
      <c r="E11" s="19" t="s">
        <v>39</v>
      </c>
      <c r="F11" s="18"/>
      <c r="G11" s="19"/>
      <c r="H11" s="18" t="s">
        <v>165</v>
      </c>
      <c r="I11" s="19" t="n">
        <v>33.4</v>
      </c>
      <c r="J11" s="20" t="n">
        <v>10151</v>
      </c>
      <c r="K11" s="19" t="s">
        <v>49</v>
      </c>
      <c r="L11" s="21" t="s">
        <v>50</v>
      </c>
      <c r="M11" s="19" t="s">
        <v>42</v>
      </c>
      <c r="N11" s="27" t="n">
        <v>36697</v>
      </c>
      <c r="O11" s="19" t="s">
        <v>32</v>
      </c>
      <c r="P11" s="19" t="s">
        <v>33</v>
      </c>
      <c r="Q11" s="19" t="s">
        <v>166</v>
      </c>
      <c r="R11" s="18" t="s">
        <v>167</v>
      </c>
      <c r="S11" s="18" t="s">
        <v>168</v>
      </c>
      <c r="T11" s="18" t="s">
        <v>169</v>
      </c>
      <c r="U11" s="22" t="n">
        <f aca="false">+'NTP or Sold'!C119</f>
        <v>8</v>
      </c>
      <c r="V11" s="22" t="n">
        <f aca="false">+'NTP or Sold'!AA119</f>
        <v>8</v>
      </c>
      <c r="W11" s="217" t="n">
        <f aca="false">+'NTP or Sold'!AA120</f>
        <v>8</v>
      </c>
      <c r="X11" s="28" t="s">
        <v>170</v>
      </c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</row>
    <row r="12" customFormat="false" ht="27.95" hidden="false" customHeight="true" outlineLevel="0" collapsed="false">
      <c r="A12" s="24"/>
      <c r="B12" s="17"/>
      <c r="C12" s="18" t="s">
        <v>153</v>
      </c>
      <c r="D12" s="18" t="n">
        <v>1</v>
      </c>
      <c r="E12" s="19" t="s">
        <v>39</v>
      </c>
      <c r="F12" s="18"/>
      <c r="G12" s="19"/>
      <c r="H12" s="18" t="s">
        <v>165</v>
      </c>
      <c r="I12" s="19" t="n">
        <v>29</v>
      </c>
      <c r="J12" s="20" t="n">
        <v>10151</v>
      </c>
      <c r="K12" s="19" t="s">
        <v>49</v>
      </c>
      <c r="L12" s="21" t="s">
        <v>50</v>
      </c>
      <c r="M12" s="19" t="s">
        <v>42</v>
      </c>
      <c r="N12" s="27" t="n">
        <v>36697</v>
      </c>
      <c r="O12" s="19" t="s">
        <v>32</v>
      </c>
      <c r="P12" s="19" t="s">
        <v>33</v>
      </c>
      <c r="Q12" s="19" t="s">
        <v>166</v>
      </c>
      <c r="R12" s="18" t="s">
        <v>167</v>
      </c>
      <c r="S12" s="18" t="s">
        <v>168</v>
      </c>
      <c r="T12" s="18" t="s">
        <v>169</v>
      </c>
      <c r="U12" s="22" t="n">
        <f aca="false">+'NTP or Sold'!C135</f>
        <v>8</v>
      </c>
      <c r="V12" s="22" t="n">
        <f aca="false">+'NTP or Sold'!AA135</f>
        <v>8</v>
      </c>
      <c r="W12" s="217" t="n">
        <f aca="false">+'NTP or Sold'!AA136</f>
        <v>8</v>
      </c>
      <c r="X12" s="28" t="s">
        <v>170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</row>
    <row r="13" customFormat="false" ht="27.95" hidden="false" customHeight="true" outlineLevel="0" collapsed="false">
      <c r="A13" s="24"/>
      <c r="B13" s="17"/>
      <c r="C13" s="18" t="s">
        <v>153</v>
      </c>
      <c r="D13" s="18" t="n">
        <v>1</v>
      </c>
      <c r="E13" s="19" t="s">
        <v>39</v>
      </c>
      <c r="F13" s="18"/>
      <c r="G13" s="19"/>
      <c r="H13" s="18" t="s">
        <v>165</v>
      </c>
      <c r="I13" s="19" t="n">
        <v>29</v>
      </c>
      <c r="J13" s="20" t="n">
        <v>10151</v>
      </c>
      <c r="K13" s="19" t="s">
        <v>49</v>
      </c>
      <c r="L13" s="21" t="s">
        <v>50</v>
      </c>
      <c r="M13" s="19" t="s">
        <v>42</v>
      </c>
      <c r="N13" s="27" t="n">
        <v>36697</v>
      </c>
      <c r="O13" s="19" t="s">
        <v>32</v>
      </c>
      <c r="P13" s="19" t="s">
        <v>33</v>
      </c>
      <c r="Q13" s="19" t="s">
        <v>166</v>
      </c>
      <c r="R13" s="18" t="s">
        <v>167</v>
      </c>
      <c r="S13" s="18" t="s">
        <v>168</v>
      </c>
      <c r="T13" s="18" t="s">
        <v>169</v>
      </c>
      <c r="U13" s="22" t="n">
        <f aca="false">+'NTP or Sold'!C143</f>
        <v>8</v>
      </c>
      <c r="V13" s="22" t="n">
        <f aca="false">+'NTP or Sold'!AA143</f>
        <v>8</v>
      </c>
      <c r="W13" s="217" t="n">
        <f aca="false">+'NTP or Sold'!AA144</f>
        <v>8</v>
      </c>
      <c r="X13" s="28" t="s">
        <v>170</v>
      </c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</row>
    <row r="14" customFormat="false" ht="27.95" hidden="false" customHeight="true" outlineLevel="0" collapsed="false">
      <c r="A14" s="24"/>
      <c r="B14" s="17"/>
      <c r="C14" s="18" t="s">
        <v>153</v>
      </c>
      <c r="D14" s="18" t="n">
        <v>1</v>
      </c>
      <c r="E14" s="19" t="s">
        <v>39</v>
      </c>
      <c r="F14" s="18"/>
      <c r="G14" s="19"/>
      <c r="H14" s="18" t="s">
        <v>165</v>
      </c>
      <c r="I14" s="19" t="n">
        <v>29</v>
      </c>
      <c r="J14" s="20" t="n">
        <v>10151</v>
      </c>
      <c r="K14" s="19" t="s">
        <v>49</v>
      </c>
      <c r="L14" s="21" t="s">
        <v>50</v>
      </c>
      <c r="M14" s="19" t="s">
        <v>42</v>
      </c>
      <c r="N14" s="27" t="n">
        <v>36697</v>
      </c>
      <c r="O14" s="19" t="s">
        <v>32</v>
      </c>
      <c r="P14" s="19" t="s">
        <v>33</v>
      </c>
      <c r="Q14" s="19" t="s">
        <v>166</v>
      </c>
      <c r="R14" s="18" t="s">
        <v>167</v>
      </c>
      <c r="S14" s="18" t="s">
        <v>168</v>
      </c>
      <c r="T14" s="18" t="s">
        <v>169</v>
      </c>
      <c r="U14" s="22" t="n">
        <f aca="false">+'NTP or Sold'!C151</f>
        <v>8</v>
      </c>
      <c r="V14" s="22" t="n">
        <f aca="false">+'NTP or Sold'!AA151</f>
        <v>8</v>
      </c>
      <c r="W14" s="217" t="n">
        <f aca="false">+'NTP or Sold'!AA152</f>
        <v>8</v>
      </c>
      <c r="X14" s="28" t="s">
        <v>170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</row>
    <row r="15" customFormat="false" ht="27.95" hidden="false" customHeight="true" outlineLevel="0" collapsed="false">
      <c r="A15" s="24"/>
      <c r="B15" s="17"/>
      <c r="C15" s="18" t="s">
        <v>153</v>
      </c>
      <c r="D15" s="18" t="n">
        <v>1</v>
      </c>
      <c r="E15" s="19" t="s">
        <v>39</v>
      </c>
      <c r="F15" s="18"/>
      <c r="G15" s="19"/>
      <c r="H15" s="18" t="s">
        <v>165</v>
      </c>
      <c r="I15" s="19" t="n">
        <v>29</v>
      </c>
      <c r="J15" s="20" t="n">
        <v>10151</v>
      </c>
      <c r="K15" s="19" t="s">
        <v>49</v>
      </c>
      <c r="L15" s="21" t="s">
        <v>50</v>
      </c>
      <c r="M15" s="19" t="s">
        <v>42</v>
      </c>
      <c r="N15" s="27" t="n">
        <v>36697</v>
      </c>
      <c r="O15" s="19" t="s">
        <v>32</v>
      </c>
      <c r="P15" s="19" t="s">
        <v>33</v>
      </c>
      <c r="Q15" s="19" t="s">
        <v>166</v>
      </c>
      <c r="R15" s="18" t="s">
        <v>167</v>
      </c>
      <c r="S15" s="18" t="s">
        <v>168</v>
      </c>
      <c r="T15" s="18" t="s">
        <v>169</v>
      </c>
      <c r="U15" s="22" t="n">
        <f aca="false">+'NTP or Sold'!C159</f>
        <v>8</v>
      </c>
      <c r="V15" s="22" t="n">
        <f aca="false">+'NTP or Sold'!AA159</f>
        <v>8</v>
      </c>
      <c r="W15" s="217" t="n">
        <f aca="false">+'NTP or Sold'!AA160</f>
        <v>8</v>
      </c>
      <c r="X15" s="28" t="s">
        <v>170</v>
      </c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</row>
    <row r="16" customFormat="false" ht="27.95" hidden="false" customHeight="true" outlineLevel="0" collapsed="false">
      <c r="A16" s="24"/>
      <c r="B16" s="17"/>
      <c r="C16" s="18" t="s">
        <v>153</v>
      </c>
      <c r="D16" s="18" t="n">
        <v>1</v>
      </c>
      <c r="E16" s="19" t="s">
        <v>39</v>
      </c>
      <c r="F16" s="18"/>
      <c r="G16" s="19"/>
      <c r="H16" s="18" t="s">
        <v>171</v>
      </c>
      <c r="I16" s="19" t="n">
        <v>31</v>
      </c>
      <c r="J16" s="20" t="n">
        <v>10151</v>
      </c>
      <c r="K16" s="19" t="s">
        <v>49</v>
      </c>
      <c r="L16" s="21" t="s">
        <v>172</v>
      </c>
      <c r="M16" s="19" t="s">
        <v>42</v>
      </c>
      <c r="N16" s="27" t="n">
        <v>36697</v>
      </c>
      <c r="O16" s="19" t="s">
        <v>32</v>
      </c>
      <c r="P16" s="19" t="s">
        <v>33</v>
      </c>
      <c r="Q16" s="19" t="s">
        <v>166</v>
      </c>
      <c r="R16" s="18" t="s">
        <v>167</v>
      </c>
      <c r="S16" s="18" t="s">
        <v>168</v>
      </c>
      <c r="T16" s="18" t="s">
        <v>169</v>
      </c>
      <c r="U16" s="22" t="n">
        <f aca="false">+'NTP or Sold'!C167</f>
        <v>7</v>
      </c>
      <c r="V16" s="22" t="n">
        <f aca="false">+'NTP or Sold'!AA167</f>
        <v>7</v>
      </c>
      <c r="W16" s="217" t="n">
        <f aca="false">+'NTP or Sold'!AA168</f>
        <v>7</v>
      </c>
      <c r="X16" s="28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</row>
    <row r="17" customFormat="false" ht="27.95" hidden="false" customHeight="true" outlineLevel="0" collapsed="false">
      <c r="A17" s="24"/>
      <c r="B17" s="17"/>
      <c r="C17" s="18" t="s">
        <v>153</v>
      </c>
      <c r="D17" s="18" t="n">
        <v>1</v>
      </c>
      <c r="E17" s="19" t="s">
        <v>39</v>
      </c>
      <c r="F17" s="18"/>
      <c r="G17" s="19"/>
      <c r="H17" s="18" t="s">
        <v>171</v>
      </c>
      <c r="I17" s="19" t="n">
        <v>31</v>
      </c>
      <c r="J17" s="20" t="n">
        <v>10151</v>
      </c>
      <c r="K17" s="19" t="s">
        <v>49</v>
      </c>
      <c r="L17" s="21" t="s">
        <v>172</v>
      </c>
      <c r="M17" s="19" t="s">
        <v>42</v>
      </c>
      <c r="N17" s="27" t="n">
        <v>36697</v>
      </c>
      <c r="O17" s="19" t="s">
        <v>32</v>
      </c>
      <c r="P17" s="19" t="s">
        <v>33</v>
      </c>
      <c r="Q17" s="19" t="s">
        <v>166</v>
      </c>
      <c r="R17" s="18" t="s">
        <v>167</v>
      </c>
      <c r="S17" s="18" t="s">
        <v>168</v>
      </c>
      <c r="T17" s="18" t="s">
        <v>169</v>
      </c>
      <c r="U17" s="22" t="n">
        <f aca="false">+'NTP or Sold'!C175</f>
        <v>7</v>
      </c>
      <c r="V17" s="22" t="n">
        <f aca="false">+'NTP or Sold'!AA175</f>
        <v>7</v>
      </c>
      <c r="W17" s="217" t="n">
        <f aca="false">+'NTP or Sold'!AA176</f>
        <v>7</v>
      </c>
      <c r="X17" s="28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</row>
    <row r="18" customFormat="false" ht="56.1" hidden="false" customHeight="true" outlineLevel="0" collapsed="false">
      <c r="A18" s="24"/>
      <c r="B18" s="17"/>
      <c r="C18" s="18" t="s">
        <v>173</v>
      </c>
      <c r="D18" s="18" t="n">
        <v>2</v>
      </c>
      <c r="E18" s="19" t="s">
        <v>39</v>
      </c>
      <c r="F18" s="18" t="s">
        <v>174</v>
      </c>
      <c r="G18" s="19"/>
      <c r="H18" s="18" t="s">
        <v>113</v>
      </c>
      <c r="I18" s="19" t="n">
        <v>500</v>
      </c>
      <c r="J18" s="20" t="n">
        <v>10456</v>
      </c>
      <c r="K18" s="19" t="s">
        <v>29</v>
      </c>
      <c r="L18" s="21" t="n">
        <v>37135</v>
      </c>
      <c r="M18" s="19" t="s">
        <v>51</v>
      </c>
      <c r="N18" s="27" t="n">
        <v>36739</v>
      </c>
      <c r="O18" s="19" t="s">
        <v>32</v>
      </c>
      <c r="P18" s="19" t="s">
        <v>33</v>
      </c>
      <c r="Q18" s="19" t="s">
        <v>34</v>
      </c>
      <c r="R18" s="18" t="s">
        <v>175</v>
      </c>
      <c r="S18" s="18"/>
      <c r="T18" s="18" t="s">
        <v>176</v>
      </c>
      <c r="U18" s="22" t="n">
        <f aca="false">+'NTP or Sold'!C183+('NTP or Sold'!C199/2)</f>
        <v>45.6765</v>
      </c>
      <c r="V18" s="22" t="n">
        <f aca="false">+'NTP or Sold'!AB183+'NTP or Sold'!AB199/2</f>
        <v>18.8144907</v>
      </c>
      <c r="W18" s="23" t="n">
        <f aca="false">+'NTP or Sold'!AB184+'NTP or Sold'!AB200/2</f>
        <v>15.7459852</v>
      </c>
      <c r="X18" s="28" t="s">
        <v>177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</row>
    <row r="19" customFormat="false" ht="56.1" hidden="false" customHeight="true" outlineLevel="0" collapsed="false">
      <c r="A19" s="24"/>
      <c r="B19" s="17"/>
      <c r="C19" s="18" t="s">
        <v>173</v>
      </c>
      <c r="D19" s="18" t="n">
        <v>2</v>
      </c>
      <c r="E19" s="19" t="s">
        <v>39</v>
      </c>
      <c r="F19" s="18" t="s">
        <v>174</v>
      </c>
      <c r="G19" s="19"/>
      <c r="H19" s="18" t="s">
        <v>113</v>
      </c>
      <c r="I19" s="19" t="n">
        <v>500</v>
      </c>
      <c r="J19" s="20" t="n">
        <v>10456</v>
      </c>
      <c r="K19" s="19" t="s">
        <v>29</v>
      </c>
      <c r="L19" s="21" t="n">
        <v>37165</v>
      </c>
      <c r="M19" s="19" t="s">
        <v>51</v>
      </c>
      <c r="N19" s="27" t="n">
        <v>36739</v>
      </c>
      <c r="O19" s="19" t="s">
        <v>32</v>
      </c>
      <c r="P19" s="19" t="s">
        <v>33</v>
      </c>
      <c r="Q19" s="19" t="s">
        <v>34</v>
      </c>
      <c r="R19" s="18" t="s">
        <v>175</v>
      </c>
      <c r="S19" s="18"/>
      <c r="T19" s="18" t="s">
        <v>176</v>
      </c>
      <c r="U19" s="22" t="n">
        <f aca="false">+'NTP or Sold'!C191+'NTP or Sold'!C199/2</f>
        <v>45.6765</v>
      </c>
      <c r="V19" s="22" t="n">
        <f aca="false">+'NTP or Sold'!AB191+'NTP or Sold'!AB199/2</f>
        <v>17.97742494</v>
      </c>
      <c r="W19" s="23" t="n">
        <f aca="false">+'NTP or Sold'!AB192+'NTP or Sold'!AB200/2</f>
        <v>15.7459852</v>
      </c>
      <c r="X19" s="28" t="s">
        <v>177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</row>
    <row r="20" customFormat="false" ht="56.1" hidden="false" customHeight="true" outlineLevel="0" collapsed="false">
      <c r="A20" s="24"/>
      <c r="B20" s="17"/>
      <c r="C20" s="18" t="s">
        <v>173</v>
      </c>
      <c r="D20" s="18" t="n">
        <v>2</v>
      </c>
      <c r="E20" s="19" t="s">
        <v>39</v>
      </c>
      <c r="F20" s="18" t="s">
        <v>174</v>
      </c>
      <c r="G20" s="19"/>
      <c r="H20" s="18" t="s">
        <v>113</v>
      </c>
      <c r="I20" s="19" t="n">
        <v>500</v>
      </c>
      <c r="J20" s="20" t="n">
        <v>10456</v>
      </c>
      <c r="K20" s="19" t="s">
        <v>29</v>
      </c>
      <c r="L20" s="21" t="n">
        <v>37073</v>
      </c>
      <c r="M20" s="19" t="s">
        <v>51</v>
      </c>
      <c r="N20" s="27" t="n">
        <v>36739</v>
      </c>
      <c r="O20" s="19" t="s">
        <v>32</v>
      </c>
      <c r="P20" s="19" t="s">
        <v>33</v>
      </c>
      <c r="Q20" s="19" t="s">
        <v>34</v>
      </c>
      <c r="R20" s="18" t="s">
        <v>175</v>
      </c>
      <c r="S20" s="18"/>
      <c r="T20" s="18" t="s">
        <v>178</v>
      </c>
      <c r="U20" s="22" t="n">
        <f aca="false">+'NTP or Sold'!C207+'NTP or Sold'!C223/2</f>
        <v>45.4265</v>
      </c>
      <c r="V20" s="22" t="n">
        <f aca="false">+'NTP or Sold'!AB207+'NTP or Sold'!AB223/2</f>
        <v>19.588827216</v>
      </c>
      <c r="W20" s="23" t="n">
        <f aca="false">+'NTP or Sold'!AB208+'NTP or Sold'!AB224/2</f>
        <v>14.905072</v>
      </c>
      <c r="X20" s="219" t="s">
        <v>179</v>
      </c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</row>
    <row r="21" customFormat="false" ht="56.1" hidden="false" customHeight="true" outlineLevel="0" collapsed="false">
      <c r="A21" s="24"/>
      <c r="B21" s="17"/>
      <c r="C21" s="18" t="s">
        <v>173</v>
      </c>
      <c r="D21" s="18" t="n">
        <v>2</v>
      </c>
      <c r="E21" s="19" t="s">
        <v>39</v>
      </c>
      <c r="F21" s="18" t="s">
        <v>174</v>
      </c>
      <c r="G21" s="19"/>
      <c r="H21" s="18" t="s">
        <v>113</v>
      </c>
      <c r="I21" s="19" t="n">
        <v>500</v>
      </c>
      <c r="J21" s="20" t="n">
        <v>10456</v>
      </c>
      <c r="K21" s="19" t="s">
        <v>29</v>
      </c>
      <c r="L21" s="21" t="n">
        <v>37104</v>
      </c>
      <c r="M21" s="19" t="s">
        <v>51</v>
      </c>
      <c r="N21" s="27" t="n">
        <v>36739</v>
      </c>
      <c r="O21" s="19" t="s">
        <v>32</v>
      </c>
      <c r="P21" s="19" t="s">
        <v>33</v>
      </c>
      <c r="Q21" s="19" t="s">
        <v>34</v>
      </c>
      <c r="R21" s="18" t="s">
        <v>175</v>
      </c>
      <c r="S21" s="18"/>
      <c r="T21" s="18" t="s">
        <v>178</v>
      </c>
      <c r="U21" s="22" t="n">
        <f aca="false">+'NTP or Sold'!C215+'NTP or Sold'!C223/2</f>
        <v>45.4265</v>
      </c>
      <c r="V21" s="22" t="n">
        <f aca="false">+'NTP or Sold'!AB215+'NTP or Sold'!AB223/2</f>
        <v>18.896272416</v>
      </c>
      <c r="W21" s="23" t="n">
        <f aca="false">+'NTP or Sold'!AB216+'NTP or Sold'!AB224/2</f>
        <v>14.905072</v>
      </c>
      <c r="X21" s="219" t="s">
        <v>179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</row>
    <row r="22" customFormat="false" ht="27.95" hidden="false" customHeight="true" outlineLevel="0" collapsed="false">
      <c r="A22" s="24"/>
      <c r="B22" s="17" t="n">
        <f aca="false">1+'Detail by Turbine'!A26</f>
        <v>21</v>
      </c>
      <c r="C22" s="18" t="s">
        <v>79</v>
      </c>
      <c r="D22" s="18" t="n">
        <v>2</v>
      </c>
      <c r="E22" s="19" t="s">
        <v>39</v>
      </c>
      <c r="F22" s="18" t="s">
        <v>159</v>
      </c>
      <c r="G22" s="19" t="n">
        <v>309604</v>
      </c>
      <c r="H22" s="18" t="s">
        <v>65</v>
      </c>
      <c r="I22" s="19" t="n">
        <v>44</v>
      </c>
      <c r="J22" s="20" t="n">
        <v>9030</v>
      </c>
      <c r="K22" s="19" t="s">
        <v>29</v>
      </c>
      <c r="L22" s="21" t="n">
        <v>36831</v>
      </c>
      <c r="M22" s="19" t="s">
        <v>51</v>
      </c>
      <c r="N22" s="19" t="s">
        <v>52</v>
      </c>
      <c r="O22" s="19" t="s">
        <v>32</v>
      </c>
      <c r="P22" s="19" t="s">
        <v>33</v>
      </c>
      <c r="Q22" s="19" t="s">
        <v>161</v>
      </c>
      <c r="R22" s="18"/>
      <c r="S22" s="18"/>
      <c r="T22" s="18" t="s">
        <v>80</v>
      </c>
      <c r="U22" s="22" t="n">
        <f aca="false">+'NTP or Sold'!C255</f>
        <v>14.2</v>
      </c>
      <c r="V22" s="22" t="n">
        <f aca="false">+'NTP or Sold'!AD255</f>
        <v>5.67743047619048</v>
      </c>
      <c r="W22" s="23" t="n">
        <f aca="false">+'NTP or Sold'!AD256</f>
        <v>2.31144444444444</v>
      </c>
      <c r="X22" s="18" t="s">
        <v>180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24"/>
      <c r="B23" s="17" t="n">
        <f aca="false">1+B22</f>
        <v>22</v>
      </c>
      <c r="C23" s="18" t="s">
        <v>79</v>
      </c>
      <c r="D23" s="18" t="n">
        <v>2</v>
      </c>
      <c r="E23" s="19" t="s">
        <v>39</v>
      </c>
      <c r="F23" s="18" t="s">
        <v>159</v>
      </c>
      <c r="G23" s="19" t="n">
        <v>309719</v>
      </c>
      <c r="H23" s="18" t="s">
        <v>65</v>
      </c>
      <c r="I23" s="19" t="n">
        <v>44</v>
      </c>
      <c r="J23" s="20" t="n">
        <v>9030</v>
      </c>
      <c r="K23" s="19" t="s">
        <v>29</v>
      </c>
      <c r="L23" s="21" t="n">
        <v>36831</v>
      </c>
      <c r="M23" s="19" t="s">
        <v>51</v>
      </c>
      <c r="N23" s="19" t="s">
        <v>52</v>
      </c>
      <c r="O23" s="19" t="s">
        <v>32</v>
      </c>
      <c r="P23" s="19" t="s">
        <v>33</v>
      </c>
      <c r="Q23" s="19" t="s">
        <v>161</v>
      </c>
      <c r="R23" s="18"/>
      <c r="S23" s="18"/>
      <c r="T23" s="18" t="s">
        <v>80</v>
      </c>
      <c r="U23" s="22" t="n">
        <f aca="false">+'NTP or Sold'!C263</f>
        <v>14.2</v>
      </c>
      <c r="V23" s="22" t="n">
        <f aca="false">+'NTP or Sold'!AD263</f>
        <v>5.67743047619048</v>
      </c>
      <c r="W23" s="23" t="n">
        <f aca="false">+'NTP or Sold'!AD264</f>
        <v>2.31144444444444</v>
      </c>
      <c r="X23" s="18" t="s">
        <v>181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24"/>
      <c r="B24" s="17" t="n">
        <f aca="false">1+'NTP or Sold'!A42</f>
        <v>4</v>
      </c>
      <c r="C24" s="220" t="s">
        <v>182</v>
      </c>
      <c r="D24" s="220" t="n">
        <v>1</v>
      </c>
      <c r="E24" s="221" t="s">
        <v>39</v>
      </c>
      <c r="F24" s="220" t="s">
        <v>183</v>
      </c>
      <c r="G24" s="221"/>
      <c r="H24" s="220" t="s">
        <v>55</v>
      </c>
      <c r="I24" s="221" t="n">
        <v>171</v>
      </c>
      <c r="J24" s="222" t="n">
        <v>10456</v>
      </c>
      <c r="K24" s="221" t="s">
        <v>29</v>
      </c>
      <c r="L24" s="223" t="n">
        <v>36800</v>
      </c>
      <c r="M24" s="221" t="s">
        <v>42</v>
      </c>
      <c r="N24" s="224" t="n">
        <v>36801</v>
      </c>
      <c r="O24" s="221" t="s">
        <v>32</v>
      </c>
      <c r="P24" s="221" t="s">
        <v>184</v>
      </c>
      <c r="Q24" s="221" t="s">
        <v>161</v>
      </c>
      <c r="R24" s="220" t="s">
        <v>185</v>
      </c>
      <c r="S24" s="220" t="s">
        <v>186</v>
      </c>
      <c r="T24" s="220" t="s">
        <v>187</v>
      </c>
      <c r="U24" s="225" t="n">
        <f aca="false">+'NTP or Sold'!C127</f>
        <v>31.246613</v>
      </c>
      <c r="V24" s="225" t="n">
        <f aca="false">+'NTP or Sold'!AD127</f>
        <v>31.246613</v>
      </c>
      <c r="W24" s="226" t="n">
        <f aca="false">+'NTP or Sold'!AD128</f>
        <v>31.246613</v>
      </c>
      <c r="X24" s="18" t="s">
        <v>188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24"/>
      <c r="B25" s="17" t="n">
        <f aca="false">1+'NTP or Sold'!A42</f>
        <v>4</v>
      </c>
      <c r="C25" s="18" t="s">
        <v>182</v>
      </c>
      <c r="D25" s="18" t="n">
        <v>1</v>
      </c>
      <c r="E25" s="19" t="s">
        <v>39</v>
      </c>
      <c r="F25" s="18" t="s">
        <v>159</v>
      </c>
      <c r="G25" s="19" t="n">
        <v>309420</v>
      </c>
      <c r="H25" s="18" t="s">
        <v>65</v>
      </c>
      <c r="I25" s="19" t="n">
        <v>44</v>
      </c>
      <c r="J25" s="20" t="n">
        <v>9030</v>
      </c>
      <c r="K25" s="19" t="s">
        <v>29</v>
      </c>
      <c r="L25" s="21" t="n">
        <v>36770</v>
      </c>
      <c r="M25" s="19" t="s">
        <v>51</v>
      </c>
      <c r="N25" s="19" t="s">
        <v>189</v>
      </c>
      <c r="O25" s="19" t="s">
        <v>32</v>
      </c>
      <c r="P25" s="19" t="s">
        <v>190</v>
      </c>
      <c r="Q25" s="19" t="s">
        <v>161</v>
      </c>
      <c r="R25" s="18" t="s">
        <v>191</v>
      </c>
      <c r="S25" s="18" t="s">
        <v>192</v>
      </c>
      <c r="T25" s="18" t="s">
        <v>193</v>
      </c>
      <c r="U25" s="227" t="n">
        <f aca="false">+'NTP or Sold'!C271</f>
        <v>14.5</v>
      </c>
      <c r="V25" s="227" t="n">
        <f aca="false">+'NTP or Sold'!AD271</f>
        <v>5.79737619047619</v>
      </c>
      <c r="W25" s="228" t="n">
        <f aca="false">+'NTP or Sold'!AD272</f>
        <v>2.36027777777778</v>
      </c>
      <c r="X25" s="18" t="s">
        <v>194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24"/>
      <c r="B26" s="17" t="n">
        <f aca="false">1+B25</f>
        <v>5</v>
      </c>
      <c r="C26" s="18" t="s">
        <v>182</v>
      </c>
      <c r="D26" s="18" t="n">
        <v>1</v>
      </c>
      <c r="E26" s="19" t="s">
        <v>39</v>
      </c>
      <c r="F26" s="18" t="s">
        <v>159</v>
      </c>
      <c r="G26" s="19" t="n">
        <v>309505</v>
      </c>
      <c r="H26" s="18" t="s">
        <v>65</v>
      </c>
      <c r="I26" s="19" t="n">
        <v>44</v>
      </c>
      <c r="J26" s="20" t="n">
        <v>9030</v>
      </c>
      <c r="K26" s="19" t="s">
        <v>29</v>
      </c>
      <c r="L26" s="21" t="n">
        <v>36770</v>
      </c>
      <c r="M26" s="19" t="s">
        <v>51</v>
      </c>
      <c r="N26" s="19" t="s">
        <v>189</v>
      </c>
      <c r="O26" s="19" t="s">
        <v>32</v>
      </c>
      <c r="P26" s="19" t="s">
        <v>190</v>
      </c>
      <c r="Q26" s="19" t="s">
        <v>161</v>
      </c>
      <c r="R26" s="18" t="s">
        <v>191</v>
      </c>
      <c r="S26" s="18" t="s">
        <v>192</v>
      </c>
      <c r="T26" s="18" t="s">
        <v>193</v>
      </c>
      <c r="U26" s="22" t="n">
        <f aca="false">+'NTP or Sold'!C279</f>
        <v>14.5</v>
      </c>
      <c r="V26" s="22" t="n">
        <f aca="false">+'NTP or Sold'!AD279</f>
        <v>5.79737619047619</v>
      </c>
      <c r="W26" s="23" t="n">
        <f aca="false">+'NTP or Sold'!AD280</f>
        <v>2.36027777777778</v>
      </c>
      <c r="X26" s="18" t="s">
        <v>194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24"/>
      <c r="B27" s="17" t="n">
        <f aca="false">1+B26</f>
        <v>6</v>
      </c>
      <c r="C27" s="18" t="s">
        <v>182</v>
      </c>
      <c r="D27" s="18" t="n">
        <v>1</v>
      </c>
      <c r="E27" s="19" t="s">
        <v>39</v>
      </c>
      <c r="F27" s="18" t="s">
        <v>159</v>
      </c>
      <c r="G27" s="19" t="n">
        <v>309573</v>
      </c>
      <c r="H27" s="18" t="s">
        <v>65</v>
      </c>
      <c r="I27" s="19" t="n">
        <v>44</v>
      </c>
      <c r="J27" s="20" t="n">
        <v>9030</v>
      </c>
      <c r="K27" s="19" t="s">
        <v>29</v>
      </c>
      <c r="L27" s="21" t="n">
        <v>36800</v>
      </c>
      <c r="M27" s="19" t="s">
        <v>51</v>
      </c>
      <c r="N27" s="19" t="s">
        <v>189</v>
      </c>
      <c r="O27" s="19" t="s">
        <v>32</v>
      </c>
      <c r="P27" s="19" t="s">
        <v>190</v>
      </c>
      <c r="Q27" s="19" t="s">
        <v>161</v>
      </c>
      <c r="R27" s="18" t="s">
        <v>191</v>
      </c>
      <c r="S27" s="18" t="s">
        <v>192</v>
      </c>
      <c r="T27" s="18" t="s">
        <v>193</v>
      </c>
      <c r="U27" s="22" t="n">
        <f aca="false">+'NTP or Sold'!C287</f>
        <v>14.5</v>
      </c>
      <c r="V27" s="22" t="n">
        <f aca="false">+'NTP or Sold'!AD287</f>
        <v>5.79737619047619</v>
      </c>
      <c r="W27" s="23" t="n">
        <f aca="false">+'NTP or Sold'!AD288</f>
        <v>2.36027777777778</v>
      </c>
      <c r="X27" s="18" t="s">
        <v>194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24"/>
      <c r="B28" s="17" t="n">
        <f aca="false">1+B27</f>
        <v>7</v>
      </c>
      <c r="C28" s="18" t="s">
        <v>182</v>
      </c>
      <c r="D28" s="18" t="n">
        <v>1</v>
      </c>
      <c r="E28" s="19" t="s">
        <v>39</v>
      </c>
      <c r="F28" s="18" t="s">
        <v>159</v>
      </c>
      <c r="G28" s="19" t="n">
        <v>309601</v>
      </c>
      <c r="H28" s="18" t="s">
        <v>65</v>
      </c>
      <c r="I28" s="19" t="n">
        <v>44</v>
      </c>
      <c r="J28" s="20" t="n">
        <v>9030</v>
      </c>
      <c r="K28" s="19" t="s">
        <v>29</v>
      </c>
      <c r="L28" s="21" t="n">
        <v>36831</v>
      </c>
      <c r="M28" s="19" t="s">
        <v>51</v>
      </c>
      <c r="N28" s="19" t="s">
        <v>189</v>
      </c>
      <c r="O28" s="19" t="s">
        <v>32</v>
      </c>
      <c r="P28" s="19" t="s">
        <v>190</v>
      </c>
      <c r="Q28" s="19" t="s">
        <v>161</v>
      </c>
      <c r="R28" s="18" t="s">
        <v>191</v>
      </c>
      <c r="S28" s="18" t="s">
        <v>192</v>
      </c>
      <c r="T28" s="18" t="s">
        <v>193</v>
      </c>
      <c r="U28" s="22" t="n">
        <f aca="false">+'NTP or Sold'!C295</f>
        <v>14.5</v>
      </c>
      <c r="V28" s="22" t="n">
        <f aca="false">+'NTP or Sold'!AD295</f>
        <v>5.79737619047619</v>
      </c>
      <c r="W28" s="23" t="n">
        <f aca="false">+'NTP or Sold'!AD296</f>
        <v>2.36027777777778</v>
      </c>
      <c r="X28" s="18" t="s">
        <v>194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24"/>
      <c r="B29" s="17" t="n">
        <f aca="false">1+B28</f>
        <v>8</v>
      </c>
      <c r="C29" s="18" t="s">
        <v>182</v>
      </c>
      <c r="D29" s="18" t="n">
        <v>2</v>
      </c>
      <c r="E29" s="19" t="s">
        <v>39</v>
      </c>
      <c r="F29" s="18" t="s">
        <v>159</v>
      </c>
      <c r="G29" s="19" t="n">
        <v>309101</v>
      </c>
      <c r="H29" s="18" t="s">
        <v>65</v>
      </c>
      <c r="I29" s="19" t="n">
        <v>44</v>
      </c>
      <c r="J29" s="20" t="n">
        <v>9030</v>
      </c>
      <c r="K29" s="19" t="s">
        <v>29</v>
      </c>
      <c r="L29" s="21" t="n">
        <v>36678</v>
      </c>
      <c r="M29" s="19" t="s">
        <v>51</v>
      </c>
      <c r="N29" s="19" t="s">
        <v>189</v>
      </c>
      <c r="O29" s="19" t="s">
        <v>32</v>
      </c>
      <c r="P29" s="19" t="s">
        <v>190</v>
      </c>
      <c r="Q29" s="19" t="s">
        <v>161</v>
      </c>
      <c r="R29" s="18" t="s">
        <v>191</v>
      </c>
      <c r="S29" s="18" t="s">
        <v>192</v>
      </c>
      <c r="T29" s="18" t="s">
        <v>193</v>
      </c>
      <c r="U29" s="22" t="n">
        <f aca="false">+'NTP or Sold'!C303</f>
        <v>14.8</v>
      </c>
      <c r="V29" s="22" t="n">
        <f aca="false">+'NTP or Sold'!AD303</f>
        <v>5.91732190476191</v>
      </c>
      <c r="W29" s="23" t="n">
        <f aca="false">+'NTP or Sold'!AD304</f>
        <v>2.40911111111111</v>
      </c>
      <c r="X29" s="18" t="s">
        <v>194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24"/>
      <c r="B30" s="17" t="n">
        <f aca="false">1+B29</f>
        <v>9</v>
      </c>
      <c r="C30" s="18" t="s">
        <v>182</v>
      </c>
      <c r="D30" s="18" t="n">
        <v>2</v>
      </c>
      <c r="E30" s="19" t="s">
        <v>39</v>
      </c>
      <c r="F30" s="18" t="s">
        <v>159</v>
      </c>
      <c r="G30" s="19" t="n">
        <v>309123</v>
      </c>
      <c r="H30" s="18" t="s">
        <v>65</v>
      </c>
      <c r="I30" s="19" t="n">
        <v>44</v>
      </c>
      <c r="J30" s="20" t="n">
        <v>9030</v>
      </c>
      <c r="K30" s="19" t="s">
        <v>29</v>
      </c>
      <c r="L30" s="21" t="n">
        <v>36678</v>
      </c>
      <c r="M30" s="19" t="s">
        <v>51</v>
      </c>
      <c r="N30" s="19" t="s">
        <v>189</v>
      </c>
      <c r="O30" s="19" t="s">
        <v>32</v>
      </c>
      <c r="P30" s="19" t="s">
        <v>190</v>
      </c>
      <c r="Q30" s="19" t="s">
        <v>161</v>
      </c>
      <c r="R30" s="18" t="s">
        <v>191</v>
      </c>
      <c r="S30" s="18" t="s">
        <v>192</v>
      </c>
      <c r="T30" s="18" t="s">
        <v>193</v>
      </c>
      <c r="U30" s="22" t="n">
        <f aca="false">+'NTP or Sold'!C311</f>
        <v>14.8</v>
      </c>
      <c r="V30" s="22" t="n">
        <f aca="false">+'NTP or Sold'!AD311</f>
        <v>5.91732190476191</v>
      </c>
      <c r="W30" s="23" t="n">
        <f aca="false">+'NTP or Sold'!AD312</f>
        <v>2.40911111111111</v>
      </c>
      <c r="X30" s="18" t="s">
        <v>194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1+'Detail by Turbine'!A10</f>
        <v>5</v>
      </c>
      <c r="B31" s="18" t="s">
        <v>27</v>
      </c>
      <c r="C31" s="18" t="n">
        <v>4</v>
      </c>
      <c r="D31" s="19" t="s">
        <v>39</v>
      </c>
      <c r="E31" s="18"/>
      <c r="F31" s="19"/>
      <c r="G31" s="18" t="s">
        <v>55</v>
      </c>
      <c r="H31" s="19" t="n">
        <v>171</v>
      </c>
      <c r="I31" s="26" t="n">
        <v>10456</v>
      </c>
      <c r="J31" s="19" t="s">
        <v>29</v>
      </c>
      <c r="K31" s="21"/>
      <c r="L31" s="19"/>
      <c r="M31" s="19" t="s">
        <v>195</v>
      </c>
      <c r="N31" s="19" t="s">
        <v>32</v>
      </c>
      <c r="O31" s="19" t="s">
        <v>33</v>
      </c>
      <c r="P31" s="19" t="s">
        <v>161</v>
      </c>
      <c r="Q31" s="18"/>
      <c r="R31" s="18"/>
      <c r="S31" s="18" t="s">
        <v>196</v>
      </c>
      <c r="T31" s="22" t="n">
        <f aca="false">+'NTP or Sold'!C319</f>
        <v>0</v>
      </c>
      <c r="U31" s="22" t="n">
        <f aca="false">+'NTP or Sold'!AD319</f>
        <v>0</v>
      </c>
      <c r="V31" s="23" t="n">
        <f aca="false">+'NTP or Sold'!AD319</f>
        <v>0</v>
      </c>
      <c r="W31" s="18" t="s">
        <v>197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18" t="s">
        <v>182</v>
      </c>
      <c r="C32" s="18" t="n">
        <v>1</v>
      </c>
      <c r="D32" s="19" t="s">
        <v>39</v>
      </c>
      <c r="E32" s="18" t="s">
        <v>159</v>
      </c>
      <c r="F32" s="19" t="n">
        <v>308898</v>
      </c>
      <c r="G32" s="18" t="s">
        <v>65</v>
      </c>
      <c r="H32" s="19" t="n">
        <v>44</v>
      </c>
      <c r="I32" s="20" t="n">
        <v>9030</v>
      </c>
      <c r="J32" s="19" t="s">
        <v>29</v>
      </c>
      <c r="K32" s="21" t="n">
        <v>36697</v>
      </c>
      <c r="L32" s="19" t="s">
        <v>51</v>
      </c>
      <c r="M32" s="27" t="n">
        <v>36879</v>
      </c>
      <c r="N32" s="19" t="s">
        <v>32</v>
      </c>
      <c r="O32" s="19" t="s">
        <v>33</v>
      </c>
      <c r="P32" s="19" t="s">
        <v>198</v>
      </c>
      <c r="Q32" s="18" t="s">
        <v>199</v>
      </c>
      <c r="R32" s="18" t="s">
        <v>200</v>
      </c>
      <c r="S32" s="18" t="s">
        <v>201</v>
      </c>
      <c r="T32" s="22" t="n">
        <f aca="false">+'NTP or Sold'!C327</f>
        <v>14.2</v>
      </c>
      <c r="U32" s="22" t="n">
        <f aca="false">+'NTP or Sold'!AF327</f>
        <v>7.09790380952381</v>
      </c>
      <c r="V32" s="228" t="n">
        <f aca="false">+'NTP or Sold'!AF328</f>
        <v>2.769</v>
      </c>
      <c r="W32" s="18" t="s">
        <v>202</v>
      </c>
      <c r="X32" s="18" t="s">
        <v>203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18" t="s">
        <v>182</v>
      </c>
      <c r="C33" s="18" t="n">
        <v>1</v>
      </c>
      <c r="D33" s="19" t="s">
        <v>39</v>
      </c>
      <c r="E33" s="18" t="s">
        <v>159</v>
      </c>
      <c r="F33" s="19" t="n">
        <v>308951</v>
      </c>
      <c r="G33" s="18" t="s">
        <v>65</v>
      </c>
      <c r="H33" s="19" t="n">
        <v>44</v>
      </c>
      <c r="I33" s="20" t="n">
        <v>9030</v>
      </c>
      <c r="J33" s="19" t="s">
        <v>29</v>
      </c>
      <c r="K33" s="21" t="n">
        <v>36708</v>
      </c>
      <c r="L33" s="19" t="s">
        <v>51</v>
      </c>
      <c r="M33" s="27" t="n">
        <v>36879</v>
      </c>
      <c r="N33" s="19" t="s">
        <v>32</v>
      </c>
      <c r="O33" s="19" t="s">
        <v>33</v>
      </c>
      <c r="P33" s="19" t="s">
        <v>198</v>
      </c>
      <c r="Q33" s="18" t="s">
        <v>199</v>
      </c>
      <c r="R33" s="18" t="s">
        <v>200</v>
      </c>
      <c r="S33" s="18" t="s">
        <v>201</v>
      </c>
      <c r="T33" s="22" t="n">
        <f aca="false">+'NTP or Sold'!C335</f>
        <v>14.2</v>
      </c>
      <c r="U33" s="22" t="n">
        <f aca="false">+'NTP or Sold'!AF335</f>
        <v>7.09790380952381</v>
      </c>
      <c r="V33" s="228" t="n">
        <f aca="false">+'NTP or Sold'!AF336</f>
        <v>2.769</v>
      </c>
      <c r="W33" s="18" t="s">
        <v>202</v>
      </c>
      <c r="X33" s="18" t="s">
        <v>203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18" t="s">
        <v>182</v>
      </c>
      <c r="C34" s="18" t="n">
        <v>1</v>
      </c>
      <c r="D34" s="19" t="s">
        <v>39</v>
      </c>
      <c r="E34" s="18" t="s">
        <v>159</v>
      </c>
      <c r="F34" s="19" t="n">
        <v>308972</v>
      </c>
      <c r="G34" s="18" t="s">
        <v>65</v>
      </c>
      <c r="H34" s="19" t="n">
        <v>44</v>
      </c>
      <c r="I34" s="20" t="n">
        <v>9030</v>
      </c>
      <c r="J34" s="19" t="s">
        <v>29</v>
      </c>
      <c r="K34" s="21" t="n">
        <v>36739</v>
      </c>
      <c r="L34" s="19" t="s">
        <v>51</v>
      </c>
      <c r="M34" s="27" t="n">
        <v>36879</v>
      </c>
      <c r="N34" s="19" t="s">
        <v>32</v>
      </c>
      <c r="O34" s="19" t="s">
        <v>33</v>
      </c>
      <c r="P34" s="19" t="s">
        <v>198</v>
      </c>
      <c r="Q34" s="18" t="s">
        <v>199</v>
      </c>
      <c r="R34" s="18" t="s">
        <v>200</v>
      </c>
      <c r="S34" s="18" t="s">
        <v>201</v>
      </c>
      <c r="T34" s="22" t="n">
        <f aca="false">+'NTP or Sold'!C343</f>
        <v>14.2</v>
      </c>
      <c r="U34" s="22" t="n">
        <f aca="false">+'NTP or Sold'!AF343</f>
        <v>7.09790380952381</v>
      </c>
      <c r="V34" s="228" t="n">
        <f aca="false">+'NTP or Sold'!AF344</f>
        <v>2.769</v>
      </c>
      <c r="W34" s="18" t="s">
        <v>202</v>
      </c>
      <c r="X34" s="18" t="s">
        <v>203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18" t="s">
        <v>182</v>
      </c>
      <c r="C35" s="18" t="n">
        <v>1</v>
      </c>
      <c r="D35" s="19" t="s">
        <v>39</v>
      </c>
      <c r="E35" s="18" t="s">
        <v>159</v>
      </c>
      <c r="F35" s="19" t="n">
        <v>308999</v>
      </c>
      <c r="G35" s="18" t="s">
        <v>65</v>
      </c>
      <c r="H35" s="19" t="n">
        <v>44</v>
      </c>
      <c r="I35" s="20" t="n">
        <v>9030</v>
      </c>
      <c r="J35" s="19" t="s">
        <v>29</v>
      </c>
      <c r="K35" s="21" t="n">
        <v>36708</v>
      </c>
      <c r="L35" s="19" t="s">
        <v>51</v>
      </c>
      <c r="M35" s="27" t="n">
        <v>36879</v>
      </c>
      <c r="N35" s="19" t="s">
        <v>32</v>
      </c>
      <c r="O35" s="19" t="s">
        <v>33</v>
      </c>
      <c r="P35" s="19" t="s">
        <v>198</v>
      </c>
      <c r="Q35" s="18" t="s">
        <v>199</v>
      </c>
      <c r="R35" s="18" t="s">
        <v>200</v>
      </c>
      <c r="S35" s="18" t="s">
        <v>201</v>
      </c>
      <c r="T35" s="22" t="n">
        <f aca="false">+'NTP or Sold'!C351</f>
        <v>14.2</v>
      </c>
      <c r="U35" s="22" t="n">
        <f aca="false">+'NTP or Sold'!AF351</f>
        <v>7.09790380952381</v>
      </c>
      <c r="V35" s="228" t="n">
        <f aca="false">+'NTP or Sold'!AF352</f>
        <v>2.769</v>
      </c>
      <c r="W35" s="18" t="s">
        <v>202</v>
      </c>
      <c r="X35" s="18" t="s">
        <v>203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18" t="s">
        <v>182</v>
      </c>
      <c r="C36" s="18" t="n">
        <v>1</v>
      </c>
      <c r="D36" s="19" t="s">
        <v>39</v>
      </c>
      <c r="E36" s="18" t="s">
        <v>159</v>
      </c>
      <c r="F36" s="19" t="n">
        <v>309020</v>
      </c>
      <c r="G36" s="18" t="s">
        <v>65</v>
      </c>
      <c r="H36" s="19" t="n">
        <v>44</v>
      </c>
      <c r="I36" s="20" t="n">
        <v>9030</v>
      </c>
      <c r="J36" s="19" t="s">
        <v>29</v>
      </c>
      <c r="K36" s="21" t="n">
        <v>36708</v>
      </c>
      <c r="L36" s="19" t="s">
        <v>51</v>
      </c>
      <c r="M36" s="27" t="n">
        <v>36879</v>
      </c>
      <c r="N36" s="19" t="s">
        <v>32</v>
      </c>
      <c r="O36" s="19" t="s">
        <v>33</v>
      </c>
      <c r="P36" s="19" t="s">
        <v>198</v>
      </c>
      <c r="Q36" s="18" t="s">
        <v>199</v>
      </c>
      <c r="R36" s="18" t="s">
        <v>200</v>
      </c>
      <c r="S36" s="18" t="s">
        <v>201</v>
      </c>
      <c r="T36" s="22" t="n">
        <f aca="false">+'NTP or Sold'!C359</f>
        <v>14.2</v>
      </c>
      <c r="U36" s="22" t="n">
        <f aca="false">+'NTP or Sold'!AF359</f>
        <v>7.09790380952381</v>
      </c>
      <c r="V36" s="228" t="n">
        <f aca="false">+'NTP or Sold'!AF360</f>
        <v>2.769</v>
      </c>
      <c r="W36" s="18" t="s">
        <v>202</v>
      </c>
      <c r="X36" s="18" t="s">
        <v>203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18" t="s">
        <v>182</v>
      </c>
      <c r="C37" s="18" t="n">
        <v>1</v>
      </c>
      <c r="D37" s="19" t="s">
        <v>39</v>
      </c>
      <c r="E37" s="18" t="s">
        <v>159</v>
      </c>
      <c r="F37" s="19" t="n">
        <v>309073</v>
      </c>
      <c r="G37" s="18" t="s">
        <v>65</v>
      </c>
      <c r="H37" s="19" t="n">
        <v>44</v>
      </c>
      <c r="I37" s="20" t="n">
        <v>9030</v>
      </c>
      <c r="J37" s="19" t="s">
        <v>29</v>
      </c>
      <c r="K37" s="21" t="n">
        <v>36708</v>
      </c>
      <c r="L37" s="19" t="s">
        <v>51</v>
      </c>
      <c r="M37" s="27" t="n">
        <v>36879</v>
      </c>
      <c r="N37" s="19" t="s">
        <v>32</v>
      </c>
      <c r="O37" s="19" t="s">
        <v>33</v>
      </c>
      <c r="P37" s="19" t="s">
        <v>198</v>
      </c>
      <c r="Q37" s="18" t="s">
        <v>199</v>
      </c>
      <c r="R37" s="18" t="s">
        <v>200</v>
      </c>
      <c r="S37" s="18" t="s">
        <v>201</v>
      </c>
      <c r="T37" s="22" t="n">
        <f aca="false">+'NTP or Sold'!C367</f>
        <v>14.2</v>
      </c>
      <c r="U37" s="22" t="n">
        <f aca="false">+'NTP or Sold'!AF367</f>
        <v>7.09790380952381</v>
      </c>
      <c r="V37" s="228" t="n">
        <f aca="false">+'NTP or Sold'!AF368</f>
        <v>2.769</v>
      </c>
      <c r="W37" s="18" t="s">
        <v>202</v>
      </c>
      <c r="X37" s="18" t="s">
        <v>203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18" t="s">
        <v>182</v>
      </c>
      <c r="C38" s="18" t="n">
        <v>1</v>
      </c>
      <c r="D38" s="19" t="s">
        <v>39</v>
      </c>
      <c r="E38" s="18" t="s">
        <v>159</v>
      </c>
      <c r="F38" s="19" t="s">
        <v>69</v>
      </c>
      <c r="G38" s="18" t="s">
        <v>65</v>
      </c>
      <c r="H38" s="19" t="n">
        <v>44</v>
      </c>
      <c r="I38" s="20" t="n">
        <v>9030</v>
      </c>
      <c r="J38" s="19" t="s">
        <v>29</v>
      </c>
      <c r="K38" s="21" t="n">
        <v>36526</v>
      </c>
      <c r="L38" s="19" t="s">
        <v>51</v>
      </c>
      <c r="M38" s="27" t="n">
        <v>36879</v>
      </c>
      <c r="N38" s="19" t="s">
        <v>32</v>
      </c>
      <c r="O38" s="19" t="s">
        <v>33</v>
      </c>
      <c r="P38" s="19" t="s">
        <v>198</v>
      </c>
      <c r="Q38" s="18" t="s">
        <v>199</v>
      </c>
      <c r="R38" s="18" t="s">
        <v>200</v>
      </c>
      <c r="S38" s="18" t="s">
        <v>201</v>
      </c>
      <c r="T38" s="22" t="n">
        <f aca="false">+'NTP or Sold'!C375</f>
        <v>14.2</v>
      </c>
      <c r="U38" s="22" t="n">
        <f aca="false">+'NTP or Sold'!AF375</f>
        <v>7.09790380952381</v>
      </c>
      <c r="V38" s="228" t="n">
        <f aca="false">+'NTP or Sold'!AF376</f>
        <v>2.769</v>
      </c>
      <c r="W38" s="18" t="s">
        <v>202</v>
      </c>
      <c r="X38" s="18" t="s">
        <v>203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18" t="s">
        <v>182</v>
      </c>
      <c r="C39" s="18" t="n">
        <v>1</v>
      </c>
      <c r="D39" s="19" t="s">
        <v>39</v>
      </c>
      <c r="E39" s="18" t="s">
        <v>159</v>
      </c>
      <c r="F39" s="19" t="s">
        <v>69</v>
      </c>
      <c r="G39" s="18" t="s">
        <v>65</v>
      </c>
      <c r="H39" s="19" t="n">
        <v>44</v>
      </c>
      <c r="I39" s="20" t="n">
        <v>9030</v>
      </c>
      <c r="J39" s="19" t="s">
        <v>29</v>
      </c>
      <c r="K39" s="21" t="n">
        <v>36526</v>
      </c>
      <c r="L39" s="19" t="s">
        <v>51</v>
      </c>
      <c r="M39" s="27" t="n">
        <v>36879</v>
      </c>
      <c r="N39" s="19" t="s">
        <v>32</v>
      </c>
      <c r="O39" s="19" t="s">
        <v>33</v>
      </c>
      <c r="P39" s="19" t="s">
        <v>198</v>
      </c>
      <c r="Q39" s="18" t="s">
        <v>199</v>
      </c>
      <c r="R39" s="18" t="s">
        <v>200</v>
      </c>
      <c r="S39" s="18" t="s">
        <v>201</v>
      </c>
      <c r="T39" s="22" t="n">
        <f aca="false">+'NTP or Sold'!C383</f>
        <v>14.2</v>
      </c>
      <c r="U39" s="22" t="n">
        <f aca="false">+'NTP or Sold'!AF383</f>
        <v>7.09790380952381</v>
      </c>
      <c r="V39" s="228" t="n">
        <f aca="false">+'NTP or Sold'!AF384</f>
        <v>2.769</v>
      </c>
      <c r="W39" s="18" t="s">
        <v>202</v>
      </c>
      <c r="X39" s="18" t="s">
        <v>203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18" t="s">
        <v>182</v>
      </c>
      <c r="C40" s="18" t="n">
        <v>1</v>
      </c>
      <c r="D40" s="19" t="s">
        <v>39</v>
      </c>
      <c r="E40" s="229"/>
      <c r="F40" s="19"/>
      <c r="G40" s="18" t="s">
        <v>55</v>
      </c>
      <c r="H40" s="19" t="n">
        <v>171</v>
      </c>
      <c r="I40" s="20" t="n">
        <v>10456</v>
      </c>
      <c r="J40" s="19" t="s">
        <v>29</v>
      </c>
      <c r="K40" s="21" t="n">
        <v>37438</v>
      </c>
      <c r="L40" s="19" t="s">
        <v>56</v>
      </c>
      <c r="M40" s="19" t="s">
        <v>204</v>
      </c>
      <c r="N40" s="19" t="s">
        <v>32</v>
      </c>
      <c r="O40" s="19" t="s">
        <v>33</v>
      </c>
      <c r="P40" s="19" t="s">
        <v>53</v>
      </c>
      <c r="Q40" s="18" t="s">
        <v>205</v>
      </c>
      <c r="R40" s="18" t="s">
        <v>206</v>
      </c>
      <c r="S40" s="18" t="s">
        <v>207</v>
      </c>
      <c r="T40" s="22" t="n">
        <f aca="false">+'NTP or Sold'!C231/2</f>
        <v>64.706</v>
      </c>
      <c r="U40" s="22" t="n">
        <f aca="false">+'NTP or Sold'!AG231/2</f>
        <v>8.41178</v>
      </c>
      <c r="V40" s="230" t="n">
        <f aca="false">+'NTP or Sold'!AG232/2</f>
        <v>8.41178</v>
      </c>
      <c r="W40" s="231" t="s">
        <v>208</v>
      </c>
      <c r="X40" s="18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18" t="s">
        <v>182</v>
      </c>
      <c r="C41" s="18" t="n">
        <v>1</v>
      </c>
      <c r="D41" s="19" t="s">
        <v>39</v>
      </c>
      <c r="E41" s="18"/>
      <c r="F41" s="19"/>
      <c r="G41" s="18" t="s">
        <v>55</v>
      </c>
      <c r="H41" s="19" t="n">
        <v>171</v>
      </c>
      <c r="I41" s="20" t="n">
        <v>10456</v>
      </c>
      <c r="J41" s="19" t="s">
        <v>29</v>
      </c>
      <c r="K41" s="21" t="n">
        <v>37438</v>
      </c>
      <c r="L41" s="19" t="s">
        <v>56</v>
      </c>
      <c r="M41" s="19" t="s">
        <v>209</v>
      </c>
      <c r="N41" s="19" t="s">
        <v>32</v>
      </c>
      <c r="O41" s="19" t="s">
        <v>33</v>
      </c>
      <c r="P41" s="19" t="s">
        <v>53</v>
      </c>
      <c r="Q41" s="18" t="s">
        <v>205</v>
      </c>
      <c r="R41" s="18" t="s">
        <v>206</v>
      </c>
      <c r="S41" s="18" t="s">
        <v>207</v>
      </c>
      <c r="T41" s="22" t="n">
        <f aca="false">+'NTP or Sold'!C231/2</f>
        <v>64.706</v>
      </c>
      <c r="U41" s="22" t="n">
        <f aca="false">+'NTP or Sold'!AG231/2</f>
        <v>8.41178</v>
      </c>
      <c r="V41" s="232" t="n">
        <f aca="false">+'NTP or Sold'!AG232/2</f>
        <v>8.41178</v>
      </c>
      <c r="W41" s="231" t="s">
        <v>208</v>
      </c>
      <c r="X41" s="18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18" t="s">
        <v>182</v>
      </c>
      <c r="C42" s="18" t="n">
        <v>1</v>
      </c>
      <c r="D42" s="19" t="s">
        <v>39</v>
      </c>
      <c r="E42" s="18"/>
      <c r="F42" s="19"/>
      <c r="G42" s="18" t="s">
        <v>55</v>
      </c>
      <c r="H42" s="19" t="n">
        <v>171</v>
      </c>
      <c r="I42" s="20" t="n">
        <v>10456</v>
      </c>
      <c r="J42" s="19" t="s">
        <v>29</v>
      </c>
      <c r="K42" s="21" t="n">
        <v>37438</v>
      </c>
      <c r="L42" s="19" t="s">
        <v>56</v>
      </c>
      <c r="M42" s="19" t="s">
        <v>204</v>
      </c>
      <c r="N42" s="19" t="s">
        <v>32</v>
      </c>
      <c r="O42" s="19" t="s">
        <v>33</v>
      </c>
      <c r="P42" s="19" t="s">
        <v>53</v>
      </c>
      <c r="Q42" s="18" t="s">
        <v>205</v>
      </c>
      <c r="R42" s="18" t="s">
        <v>206</v>
      </c>
      <c r="S42" s="18" t="s">
        <v>207</v>
      </c>
      <c r="T42" s="22" t="n">
        <f aca="false">+'NTP or Sold'!C239</f>
        <v>68.587</v>
      </c>
      <c r="U42" s="22" t="n">
        <f aca="false">+'NTP or Sold'!AG239</f>
        <v>8.91631</v>
      </c>
      <c r="V42" s="233" t="n">
        <f aca="false">+'NTP or Sold'!AG240</f>
        <v>8.91631</v>
      </c>
      <c r="W42" s="18" t="s">
        <v>210</v>
      </c>
      <c r="X42" s="18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18" t="s">
        <v>182</v>
      </c>
      <c r="C43" s="18"/>
      <c r="D43" s="19" t="s">
        <v>39</v>
      </c>
      <c r="E43" s="18"/>
      <c r="F43" s="19"/>
      <c r="G43" s="18" t="s">
        <v>55</v>
      </c>
      <c r="H43" s="19"/>
      <c r="I43" s="20"/>
      <c r="J43" s="19"/>
      <c r="K43" s="21"/>
      <c r="L43" s="19" t="s">
        <v>56</v>
      </c>
      <c r="M43" s="19" t="s">
        <v>43</v>
      </c>
      <c r="N43" s="19" t="s">
        <v>32</v>
      </c>
      <c r="O43" s="19" t="s">
        <v>33</v>
      </c>
      <c r="P43" s="19" t="s">
        <v>53</v>
      </c>
      <c r="Q43" s="18"/>
      <c r="R43" s="18"/>
      <c r="S43" s="18" t="s">
        <v>211</v>
      </c>
      <c r="T43" s="22" t="n">
        <f aca="false">+'NTP or Sold'!C247</f>
        <v>66</v>
      </c>
      <c r="U43" s="22" t="n">
        <v>0</v>
      </c>
      <c r="V43" s="233" t="n">
        <v>2.5</v>
      </c>
      <c r="W43" s="18"/>
      <c r="X43" s="18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56" customFormat="false" ht="13.5" hidden="false" customHeight="false" outlineLevel="0" collapsed="false">
      <c r="A56" s="134"/>
      <c r="B56" s="135"/>
      <c r="C56" s="136"/>
      <c r="D56" s="137" t="n">
        <v>36069</v>
      </c>
      <c r="E56" s="137" t="n">
        <f aca="false">+D56+31</f>
        <v>36100</v>
      </c>
      <c r="F56" s="137" t="n">
        <f aca="false">+E56+31</f>
        <v>36131</v>
      </c>
      <c r="G56" s="137" t="n">
        <f aca="false">+F56+31</f>
        <v>36162</v>
      </c>
      <c r="H56" s="137" t="n">
        <f aca="false">+G56+31</f>
        <v>36193</v>
      </c>
      <c r="I56" s="137" t="n">
        <f aca="false">+H56+31</f>
        <v>36224</v>
      </c>
      <c r="J56" s="137" t="n">
        <f aca="false">+I56+31</f>
        <v>36255</v>
      </c>
      <c r="K56" s="137" t="n">
        <f aca="false">+J56+31</f>
        <v>36286</v>
      </c>
      <c r="L56" s="137" t="n">
        <f aca="false">+K56+31</f>
        <v>36317</v>
      </c>
      <c r="M56" s="137" t="n">
        <f aca="false">+L56+31</f>
        <v>36348</v>
      </c>
      <c r="N56" s="137" t="n">
        <f aca="false">+M56+31</f>
        <v>36379</v>
      </c>
      <c r="O56" s="137" t="n">
        <f aca="false">+N56+31</f>
        <v>36410</v>
      </c>
      <c r="P56" s="137" t="n">
        <f aca="false">+O56+31</f>
        <v>36441</v>
      </c>
      <c r="Q56" s="137" t="n">
        <f aca="false">+P56+31</f>
        <v>36472</v>
      </c>
      <c r="R56" s="137" t="n">
        <f aca="false">+Q56+31</f>
        <v>36503</v>
      </c>
      <c r="S56" s="137" t="n">
        <f aca="false">+R56+31</f>
        <v>36534</v>
      </c>
      <c r="T56" s="137" t="n">
        <f aca="false">+S56+31</f>
        <v>36565</v>
      </c>
      <c r="U56" s="137" t="n">
        <f aca="false">+T56+31</f>
        <v>36596</v>
      </c>
      <c r="V56" s="137" t="n">
        <f aca="false">+U56+31</f>
        <v>36627</v>
      </c>
      <c r="W56" s="137" t="n">
        <f aca="false">+V56+31</f>
        <v>36658</v>
      </c>
      <c r="X56" s="137" t="n">
        <f aca="false">+W56+31</f>
        <v>36689</v>
      </c>
      <c r="Y56" s="137" t="n">
        <f aca="false">+X56+31</f>
        <v>36720</v>
      </c>
      <c r="Z56" s="138" t="n">
        <f aca="false">+Y56+31</f>
        <v>36751</v>
      </c>
      <c r="AA56" s="137" t="n">
        <f aca="false">+Z56+31</f>
        <v>36782</v>
      </c>
      <c r="AB56" s="137" t="n">
        <f aca="false">+AA56+31</f>
        <v>36813</v>
      </c>
      <c r="AC56" s="137" t="n">
        <f aca="false">+AB56+31</f>
        <v>36844</v>
      </c>
      <c r="AD56" s="137" t="n">
        <f aca="false">+AC56+31</f>
        <v>36875</v>
      </c>
      <c r="AE56" s="137" t="n">
        <f aca="false">+AD56+31</f>
        <v>36906</v>
      </c>
      <c r="AF56" s="137" t="n">
        <f aca="false">+AE56+31</f>
        <v>36937</v>
      </c>
      <c r="AG56" s="137" t="n">
        <f aca="false">+AF56+31</f>
        <v>36968</v>
      </c>
      <c r="AH56" s="137" t="n">
        <f aca="false">+AG56+31</f>
        <v>36999</v>
      </c>
      <c r="AI56" s="137" t="n">
        <f aca="false">+AH56+31</f>
        <v>37030</v>
      </c>
      <c r="AJ56" s="137" t="n">
        <f aca="false">+AI56+31</f>
        <v>37061</v>
      </c>
      <c r="AK56" s="137" t="n">
        <f aca="false">+AJ56+31</f>
        <v>37092</v>
      </c>
      <c r="AL56" s="137" t="n">
        <f aca="false">+AK56+31</f>
        <v>37123</v>
      </c>
      <c r="AM56" s="137" t="n">
        <f aca="false">+AL56+31</f>
        <v>37154</v>
      </c>
      <c r="AN56" s="137" t="n">
        <f aca="false">+AM56+31</f>
        <v>37185</v>
      </c>
      <c r="AO56" s="137" t="n">
        <f aca="false">+AN56+31</f>
        <v>37216</v>
      </c>
      <c r="AP56" s="137" t="n">
        <f aca="false">+AO56+31</f>
        <v>37247</v>
      </c>
      <c r="AQ56" s="137" t="n">
        <f aca="false">+AP56+31</f>
        <v>37278</v>
      </c>
      <c r="AR56" s="137" t="n">
        <f aca="false">+AQ56+31</f>
        <v>37309</v>
      </c>
      <c r="AS56" s="137" t="n">
        <f aca="false">+AR56+31</f>
        <v>37340</v>
      </c>
      <c r="AT56" s="137" t="n">
        <f aca="false">+AS56+31</f>
        <v>37371</v>
      </c>
      <c r="AU56" s="137" t="n">
        <f aca="false">+AT56+31</f>
        <v>37402</v>
      </c>
      <c r="AV56" s="137" t="n">
        <f aca="false">+AU56+31</f>
        <v>37433</v>
      </c>
      <c r="AW56" s="137" t="n">
        <f aca="false">+AV56+31</f>
        <v>37464</v>
      </c>
      <c r="AX56" s="137" t="n">
        <f aca="false">+AW56+31</f>
        <v>37495</v>
      </c>
      <c r="AY56" s="137" t="n">
        <f aca="false">+AX56+31</f>
        <v>37526</v>
      </c>
      <c r="AZ56" s="137" t="n">
        <f aca="false">+AY56+31</f>
        <v>37557</v>
      </c>
      <c r="BA56" s="137" t="n">
        <f aca="false">+AZ56+31</f>
        <v>37588</v>
      </c>
      <c r="BB56" s="137" t="n">
        <f aca="false">+BA56+31</f>
        <v>37619</v>
      </c>
      <c r="BC56" s="139" t="s">
        <v>138</v>
      </c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A56" s="137"/>
      <c r="CB56" s="137"/>
      <c r="CC56" s="137"/>
      <c r="CD56" s="137"/>
      <c r="CE56" s="137"/>
      <c r="CF56" s="137"/>
      <c r="CG56" s="137"/>
      <c r="CH56" s="137"/>
      <c r="CI56" s="137"/>
      <c r="CJ56" s="137"/>
      <c r="CK56" s="137"/>
      <c r="CL56" s="137"/>
      <c r="CM56" s="137"/>
      <c r="CN56" s="137"/>
      <c r="CO56" s="137"/>
      <c r="CP56" s="137"/>
      <c r="CQ56" s="137"/>
      <c r="CR56" s="137"/>
      <c r="CS56" s="137"/>
      <c r="CT56" s="137"/>
      <c r="CU56" s="137"/>
      <c r="CV56" s="137"/>
      <c r="CW56" s="137"/>
      <c r="CX56" s="137"/>
    </row>
    <row r="57" customFormat="false" ht="15" hidden="false" customHeight="true" outlineLevel="0" collapsed="false">
      <c r="A57" s="234"/>
      <c r="B57" s="201" t="str">
        <f aca="false">+'NTP or Sold'!H4</f>
        <v>7FA - now simple cycle</v>
      </c>
      <c r="C57" s="235" t="str">
        <f aca="false">+'NTP or Sold'!T4</f>
        <v>East Coast Power - Linden 6 (ECP)</v>
      </c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13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7"/>
    </row>
    <row r="58" customFormat="false" ht="12.75" hidden="false" customHeight="false" outlineLevel="0" collapsed="false">
      <c r="A58" s="238"/>
      <c r="B58" s="239" t="s">
        <v>139</v>
      </c>
      <c r="C58" s="235"/>
      <c r="D58" s="240" t="n">
        <v>0</v>
      </c>
      <c r="E58" s="240" t="n">
        <v>0</v>
      </c>
      <c r="F58" s="240" t="n">
        <v>0</v>
      </c>
      <c r="G58" s="240" t="n">
        <v>0</v>
      </c>
      <c r="H58" s="240" t="n">
        <v>0</v>
      </c>
      <c r="I58" s="240" t="n">
        <v>0</v>
      </c>
      <c r="J58" s="240" t="n">
        <v>0</v>
      </c>
      <c r="K58" s="240" t="n">
        <v>0</v>
      </c>
      <c r="L58" s="240" t="n">
        <v>0</v>
      </c>
      <c r="M58" s="240" t="n">
        <v>0</v>
      </c>
      <c r="N58" s="240" t="n">
        <v>0</v>
      </c>
      <c r="O58" s="240" t="n">
        <v>0</v>
      </c>
      <c r="P58" s="240" t="n">
        <v>0</v>
      </c>
      <c r="Q58" s="240" t="n">
        <v>0</v>
      </c>
      <c r="R58" s="240" t="n">
        <v>0</v>
      </c>
      <c r="S58" s="240" t="n">
        <v>0</v>
      </c>
      <c r="T58" s="240" t="n">
        <v>0</v>
      </c>
      <c r="U58" s="240" t="n">
        <v>0</v>
      </c>
      <c r="V58" s="240" t="n">
        <v>0</v>
      </c>
      <c r="W58" s="240" t="n">
        <v>0</v>
      </c>
      <c r="X58" s="240" t="n">
        <v>0</v>
      </c>
      <c r="Y58" s="240" t="n">
        <v>0</v>
      </c>
      <c r="Z58" s="149" t="n">
        <v>0</v>
      </c>
      <c r="AA58" s="240" t="n">
        <v>0</v>
      </c>
      <c r="AB58" s="240" t="n">
        <v>0</v>
      </c>
      <c r="AC58" s="240" t="n">
        <v>0.05</v>
      </c>
      <c r="AD58" s="240" t="n">
        <v>0.05</v>
      </c>
      <c r="AE58" s="240" t="n">
        <v>0.01</v>
      </c>
      <c r="AF58" s="240" t="n">
        <v>0.01</v>
      </c>
      <c r="AG58" s="240" t="n">
        <v>0.01</v>
      </c>
      <c r="AH58" s="240" t="n">
        <v>0.01</v>
      </c>
      <c r="AI58" s="240" t="n">
        <v>0.01</v>
      </c>
      <c r="AJ58" s="240" t="n">
        <v>0.01</v>
      </c>
      <c r="AK58" s="240" t="n">
        <v>0.04</v>
      </c>
      <c r="AL58" s="240" t="n">
        <v>0.05</v>
      </c>
      <c r="AM58" s="240" t="n">
        <v>0.05</v>
      </c>
      <c r="AN58" s="240" t="n">
        <v>0.05</v>
      </c>
      <c r="AO58" s="240" t="n">
        <v>0.05</v>
      </c>
      <c r="AP58" s="240" t="n">
        <v>0.05</v>
      </c>
      <c r="AQ58" s="240" t="n">
        <v>0.05</v>
      </c>
      <c r="AR58" s="240" t="n">
        <v>0.05</v>
      </c>
      <c r="AS58" s="240" t="n">
        <v>0.05</v>
      </c>
      <c r="AT58" s="240" t="n">
        <v>0.05</v>
      </c>
      <c r="AU58" s="240" t="n">
        <v>0.05</v>
      </c>
      <c r="AV58" s="240" t="n">
        <v>0.1</v>
      </c>
      <c r="AW58" s="240" t="n">
        <v>0.15</v>
      </c>
      <c r="AX58" s="240" t="n">
        <v>0.05</v>
      </c>
      <c r="AY58" s="240" t="n">
        <v>0</v>
      </c>
      <c r="AZ58" s="240" t="n">
        <v>0</v>
      </c>
      <c r="BA58" s="241" t="n">
        <v>0</v>
      </c>
      <c r="BB58" s="239" t="n">
        <v>0</v>
      </c>
      <c r="BC58" s="238" t="n">
        <f aca="false">SUM(N58:BB58)</f>
        <v>1</v>
      </c>
    </row>
    <row r="59" customFormat="false" ht="12.75" hidden="false" customHeight="false" outlineLevel="0" collapsed="false">
      <c r="A59" s="238"/>
      <c r="B59" s="239" t="s">
        <v>140</v>
      </c>
      <c r="C59" s="235"/>
      <c r="D59" s="240" t="n">
        <f aca="false">+D58</f>
        <v>0</v>
      </c>
      <c r="E59" s="240" t="n">
        <f aca="false">+D59+E58</f>
        <v>0</v>
      </c>
      <c r="F59" s="240" t="n">
        <f aca="false">+E59+F58</f>
        <v>0</v>
      </c>
      <c r="G59" s="240" t="n">
        <f aca="false">+F59+G58</f>
        <v>0</v>
      </c>
      <c r="H59" s="240" t="n">
        <f aca="false">+G59+H58</f>
        <v>0</v>
      </c>
      <c r="I59" s="240" t="n">
        <f aca="false">+H59+I58</f>
        <v>0</v>
      </c>
      <c r="J59" s="240" t="n">
        <f aca="false">+I59+J58</f>
        <v>0</v>
      </c>
      <c r="K59" s="240" t="n">
        <f aca="false">+J59+K58</f>
        <v>0</v>
      </c>
      <c r="L59" s="240" t="n">
        <f aca="false">+K59+L58</f>
        <v>0</v>
      </c>
      <c r="M59" s="240" t="n">
        <f aca="false">+L59+M58</f>
        <v>0</v>
      </c>
      <c r="N59" s="240" t="n">
        <f aca="false">+M59+N58</f>
        <v>0</v>
      </c>
      <c r="O59" s="240" t="n">
        <f aca="false">+N59+O58</f>
        <v>0</v>
      </c>
      <c r="P59" s="240" t="n">
        <f aca="false">+O59+P58</f>
        <v>0</v>
      </c>
      <c r="Q59" s="240" t="n">
        <f aca="false">+P59+Q58</f>
        <v>0</v>
      </c>
      <c r="R59" s="240" t="n">
        <f aca="false">+Q59+R58</f>
        <v>0</v>
      </c>
      <c r="S59" s="240" t="n">
        <f aca="false">+R59+S58</f>
        <v>0</v>
      </c>
      <c r="T59" s="240" t="n">
        <f aca="false">+S59+T58</f>
        <v>0</v>
      </c>
      <c r="U59" s="240" t="n">
        <f aca="false">+T59+U58</f>
        <v>0</v>
      </c>
      <c r="V59" s="240" t="n">
        <f aca="false">+U59+V58</f>
        <v>0</v>
      </c>
      <c r="W59" s="240" t="n">
        <f aca="false">+V59+W58</f>
        <v>0</v>
      </c>
      <c r="X59" s="240" t="n">
        <f aca="false">+W59+X58</f>
        <v>0</v>
      </c>
      <c r="Y59" s="240" t="n">
        <f aca="false">+X59+Y58</f>
        <v>0</v>
      </c>
      <c r="Z59" s="149" t="n">
        <f aca="false">+Y59+Z58</f>
        <v>0</v>
      </c>
      <c r="AA59" s="240" t="n">
        <f aca="false">+Z59+AA58</f>
        <v>0</v>
      </c>
      <c r="AB59" s="240" t="n">
        <f aca="false">+AA59+AB58</f>
        <v>0</v>
      </c>
      <c r="AC59" s="240" t="n">
        <f aca="false">+AB59+AC58</f>
        <v>0.05</v>
      </c>
      <c r="AD59" s="240" t="n">
        <f aca="false">+AC59+AD58</f>
        <v>0.1</v>
      </c>
      <c r="AE59" s="240" t="n">
        <f aca="false">+AD59+AE58</f>
        <v>0.11</v>
      </c>
      <c r="AF59" s="240" t="n">
        <f aca="false">+AE59+AF58</f>
        <v>0.12</v>
      </c>
      <c r="AG59" s="240" t="n">
        <f aca="false">+AF59+AG58</f>
        <v>0.13</v>
      </c>
      <c r="AH59" s="240" t="n">
        <f aca="false">+AG59+AH58</f>
        <v>0.14</v>
      </c>
      <c r="AI59" s="240" t="n">
        <f aca="false">+AH59+AI58</f>
        <v>0.15</v>
      </c>
      <c r="AJ59" s="240" t="n">
        <f aca="false">+AI59+AJ58</f>
        <v>0.16</v>
      </c>
      <c r="AK59" s="240" t="n">
        <f aca="false">+AJ59+AK58</f>
        <v>0.2</v>
      </c>
      <c r="AL59" s="240" t="n">
        <f aca="false">+AK59+AL58</f>
        <v>0.25</v>
      </c>
      <c r="AM59" s="240" t="n">
        <f aca="false">+AL59+AM58</f>
        <v>0.3</v>
      </c>
      <c r="AN59" s="240" t="n">
        <f aca="false">+AM59+AN58</f>
        <v>0.35</v>
      </c>
      <c r="AO59" s="240" t="n">
        <f aca="false">+AN59+AO58</f>
        <v>0.4</v>
      </c>
      <c r="AP59" s="240" t="n">
        <f aca="false">+AO59+AP58</f>
        <v>0.45</v>
      </c>
      <c r="AQ59" s="240" t="n">
        <f aca="false">+AP59+AQ58</f>
        <v>0.5</v>
      </c>
      <c r="AR59" s="240" t="n">
        <f aca="false">+AQ59+AR58</f>
        <v>0.55</v>
      </c>
      <c r="AS59" s="240" t="n">
        <f aca="false">+AR59+AS58</f>
        <v>0.6</v>
      </c>
      <c r="AT59" s="240" t="n">
        <f aca="false">+AS59+AT58</f>
        <v>0.65</v>
      </c>
      <c r="AU59" s="240" t="n">
        <f aca="false">+AT59+AU58</f>
        <v>0.7</v>
      </c>
      <c r="AV59" s="240" t="n">
        <f aca="false">+AU59+AV58</f>
        <v>0.8</v>
      </c>
      <c r="AW59" s="240" t="n">
        <f aca="false">+AV59+AW58</f>
        <v>0.95</v>
      </c>
      <c r="AX59" s="240" t="n">
        <f aca="false">+AW59+AX58</f>
        <v>1</v>
      </c>
      <c r="AY59" s="240" t="n">
        <f aca="false">+AX59+AY58</f>
        <v>1</v>
      </c>
      <c r="AZ59" s="240" t="n">
        <f aca="false">+AY59+AZ58</f>
        <v>1</v>
      </c>
      <c r="BA59" s="241" t="n">
        <f aca="false">+AZ59+BA58</f>
        <v>1</v>
      </c>
      <c r="BB59" s="239" t="n">
        <f aca="false">+BA59+BB58</f>
        <v>1</v>
      </c>
    </row>
    <row r="60" customFormat="false" ht="12.75" hidden="false" customHeight="false" outlineLevel="0" collapsed="false">
      <c r="A60" s="238"/>
      <c r="B60" s="239" t="s">
        <v>141</v>
      </c>
      <c r="C60" s="235"/>
      <c r="D60" s="240" t="n">
        <v>0</v>
      </c>
      <c r="E60" s="240" t="n">
        <v>0</v>
      </c>
      <c r="F60" s="240" t="n">
        <v>0</v>
      </c>
      <c r="G60" s="240" t="n">
        <v>0</v>
      </c>
      <c r="H60" s="240" t="n">
        <v>0</v>
      </c>
      <c r="I60" s="240" t="n">
        <v>0</v>
      </c>
      <c r="J60" s="240" t="n">
        <v>0</v>
      </c>
      <c r="K60" s="240" t="n">
        <v>0</v>
      </c>
      <c r="L60" s="240" t="n">
        <v>0</v>
      </c>
      <c r="M60" s="240" t="n">
        <v>0</v>
      </c>
      <c r="N60" s="240" t="n">
        <v>0</v>
      </c>
      <c r="O60" s="240" t="n">
        <v>0</v>
      </c>
      <c r="P60" s="240" t="n">
        <v>0</v>
      </c>
      <c r="Q60" s="240" t="n">
        <v>0</v>
      </c>
      <c r="R60" s="240" t="n">
        <f aca="false">R61-Q61</f>
        <v>0.05</v>
      </c>
      <c r="S60" s="240" t="n">
        <f aca="false">S61-R61</f>
        <v>0</v>
      </c>
      <c r="T60" s="240" t="n">
        <f aca="false">T61-S61</f>
        <v>0</v>
      </c>
      <c r="U60" s="240" t="n">
        <f aca="false">U61-T61</f>
        <v>0</v>
      </c>
      <c r="V60" s="240" t="n">
        <f aca="false">V61-U61</f>
        <v>0</v>
      </c>
      <c r="W60" s="240" t="n">
        <f aca="false">W61-V61</f>
        <v>0</v>
      </c>
      <c r="X60" s="240" t="n">
        <f aca="false">X61-W61</f>
        <v>0</v>
      </c>
      <c r="Y60" s="240" t="n">
        <f aca="false">Y61-X61</f>
        <v>0</v>
      </c>
      <c r="Z60" s="149" t="n">
        <f aca="false">Z61-Y61</f>
        <v>0</v>
      </c>
      <c r="AA60" s="240" t="n">
        <f aca="false">AA61-Z61</f>
        <v>0</v>
      </c>
      <c r="AB60" s="240" t="n">
        <f aca="false">AB61-AA61</f>
        <v>0</v>
      </c>
      <c r="AC60" s="240" t="n">
        <f aca="false">AC61-AB61</f>
        <v>0</v>
      </c>
      <c r="AD60" s="240" t="n">
        <f aca="false">AD61-AC61</f>
        <v>0.05</v>
      </c>
      <c r="AE60" s="240" t="n">
        <f aca="false">AE61-AD61</f>
        <v>0.01</v>
      </c>
      <c r="AF60" s="240" t="n">
        <f aca="false">AF61-AE61</f>
        <v>0.01</v>
      </c>
      <c r="AG60" s="240" t="n">
        <f aca="false">AG61-AF61</f>
        <v>0.01</v>
      </c>
      <c r="AH60" s="240" t="n">
        <f aca="false">AH61-AG61</f>
        <v>0.01</v>
      </c>
      <c r="AI60" s="240" t="n">
        <f aca="false">AI61-AH61</f>
        <v>0.00999999999999998</v>
      </c>
      <c r="AJ60" s="240" t="n">
        <f aca="false">AJ61-AI61</f>
        <v>0.01</v>
      </c>
      <c r="AK60" s="240" t="n">
        <f aca="false">AK61-AJ61</f>
        <v>0.019</v>
      </c>
      <c r="AL60" s="240" t="n">
        <f aca="false">AL61-AK61</f>
        <v>0.029</v>
      </c>
      <c r="AM60" s="240" t="n">
        <f aca="false">AM61-AL61</f>
        <v>0.034</v>
      </c>
      <c r="AN60" s="240" t="n">
        <f aca="false">AN61-AM61</f>
        <v>0.061</v>
      </c>
      <c r="AO60" s="240" t="n">
        <f aca="false">AO61-AN61</f>
        <v>0.062</v>
      </c>
      <c r="AP60" s="240" t="n">
        <f aca="false">AP61-AO61</f>
        <v>0.048</v>
      </c>
      <c r="AQ60" s="240" t="n">
        <f aca="false">AQ61-AP61</f>
        <v>0.061</v>
      </c>
      <c r="AR60" s="240" t="n">
        <f aca="false">AR61-AQ61</f>
        <v>0.0570000000000001</v>
      </c>
      <c r="AS60" s="240" t="n">
        <f aca="false">AS61-AR61</f>
        <v>0.025</v>
      </c>
      <c r="AT60" s="240" t="n">
        <f aca="false">AT61-AS61</f>
        <v>0.0289999999999999</v>
      </c>
      <c r="AU60" s="240" t="n">
        <f aca="false">AU61-AT61</f>
        <v>0.039</v>
      </c>
      <c r="AV60" s="240" t="n">
        <f aca="false">AV61-AU61</f>
        <v>0.02</v>
      </c>
      <c r="AW60" s="240" t="n">
        <f aca="false">AW61-AV61</f>
        <v>0.024</v>
      </c>
      <c r="AX60" s="240" t="n">
        <f aca="false">AX61-AW61</f>
        <v>0.332</v>
      </c>
      <c r="AY60" s="240" t="n">
        <f aca="false">AY61-AX61</f>
        <v>0</v>
      </c>
      <c r="AZ60" s="240" t="n">
        <f aca="false">AZ61-AY61</f>
        <v>0</v>
      </c>
      <c r="BA60" s="241" t="n">
        <f aca="false">BA61-AZ61</f>
        <v>0</v>
      </c>
      <c r="BB60" s="239" t="n">
        <f aca="false">BB61-BA61</f>
        <v>0</v>
      </c>
      <c r="BC60" s="238" t="n">
        <f aca="false">SUM(N60:BB60)</f>
        <v>1</v>
      </c>
    </row>
    <row r="61" customFormat="false" ht="12.75" hidden="false" customHeight="false" outlineLevel="0" collapsed="false">
      <c r="A61" s="238"/>
      <c r="B61" s="239" t="s">
        <v>142</v>
      </c>
      <c r="C61" s="235"/>
      <c r="D61" s="240" t="n">
        <f aca="false">+D60</f>
        <v>0</v>
      </c>
      <c r="E61" s="240" t="n">
        <f aca="false">+D61+E60</f>
        <v>0</v>
      </c>
      <c r="F61" s="240" t="n">
        <f aca="false">+E61+F60</f>
        <v>0</v>
      </c>
      <c r="G61" s="240" t="n">
        <f aca="false">+F61+G60</f>
        <v>0</v>
      </c>
      <c r="H61" s="240" t="n">
        <f aca="false">+G61+H60</f>
        <v>0</v>
      </c>
      <c r="I61" s="240" t="n">
        <f aca="false">+H61+I60</f>
        <v>0</v>
      </c>
      <c r="J61" s="240" t="n">
        <f aca="false">+I61+J60</f>
        <v>0</v>
      </c>
      <c r="K61" s="240" t="n">
        <f aca="false">+J61+K60</f>
        <v>0</v>
      </c>
      <c r="L61" s="240" t="n">
        <f aca="false">+K61+L60</f>
        <v>0</v>
      </c>
      <c r="M61" s="240" t="n">
        <f aca="false">+L61+M60</f>
        <v>0</v>
      </c>
      <c r="N61" s="240" t="n">
        <f aca="false">+M61+N60</f>
        <v>0</v>
      </c>
      <c r="O61" s="240" t="n">
        <f aca="false">+N61+O60</f>
        <v>0</v>
      </c>
      <c r="P61" s="240" t="n">
        <f aca="false">+O61+P60</f>
        <v>0</v>
      </c>
      <c r="Q61" s="240" t="n">
        <f aca="false">+P61+Q60</f>
        <v>0</v>
      </c>
      <c r="R61" s="240" t="n">
        <v>0.05</v>
      </c>
      <c r="S61" s="240" t="n">
        <v>0.05</v>
      </c>
      <c r="T61" s="240" t="n">
        <v>0.05</v>
      </c>
      <c r="U61" s="240" t="n">
        <v>0.05</v>
      </c>
      <c r="V61" s="240" t="n">
        <v>0.05</v>
      </c>
      <c r="W61" s="240" t="n">
        <v>0.05</v>
      </c>
      <c r="X61" s="240" t="n">
        <v>0.05</v>
      </c>
      <c r="Y61" s="240" t="n">
        <v>0.05</v>
      </c>
      <c r="Z61" s="149" t="n">
        <v>0.05</v>
      </c>
      <c r="AA61" s="240" t="n">
        <v>0.05</v>
      </c>
      <c r="AB61" s="240" t="n">
        <v>0.05</v>
      </c>
      <c r="AC61" s="240" t="n">
        <v>0.05</v>
      </c>
      <c r="AD61" s="240" t="n">
        <v>0.1</v>
      </c>
      <c r="AE61" s="240" t="n">
        <v>0.11</v>
      </c>
      <c r="AF61" s="240" t="n">
        <v>0.12</v>
      </c>
      <c r="AG61" s="240" t="n">
        <v>0.13</v>
      </c>
      <c r="AH61" s="240" t="n">
        <v>0.14</v>
      </c>
      <c r="AI61" s="240" t="n">
        <v>0.15</v>
      </c>
      <c r="AJ61" s="240" t="n">
        <v>0.16</v>
      </c>
      <c r="AK61" s="240" t="n">
        <v>0.179</v>
      </c>
      <c r="AL61" s="240" t="n">
        <v>0.208</v>
      </c>
      <c r="AM61" s="240" t="n">
        <v>0.242</v>
      </c>
      <c r="AN61" s="240" t="n">
        <v>0.303</v>
      </c>
      <c r="AO61" s="240" t="n">
        <v>0.365</v>
      </c>
      <c r="AP61" s="240" t="n">
        <v>0.413</v>
      </c>
      <c r="AQ61" s="240" t="n">
        <v>0.474</v>
      </c>
      <c r="AR61" s="240" t="n">
        <v>0.531</v>
      </c>
      <c r="AS61" s="240" t="n">
        <v>0.556</v>
      </c>
      <c r="AT61" s="240" t="n">
        <v>0.585</v>
      </c>
      <c r="AU61" s="240" t="n">
        <v>0.624</v>
      </c>
      <c r="AV61" s="240" t="n">
        <v>0.644</v>
      </c>
      <c r="AW61" s="240" t="n">
        <v>0.668</v>
      </c>
      <c r="AX61" s="240" t="n">
        <v>1</v>
      </c>
      <c r="AY61" s="240" t="n">
        <v>1</v>
      </c>
      <c r="AZ61" s="240" t="n">
        <v>1</v>
      </c>
      <c r="BA61" s="241" t="n">
        <v>1</v>
      </c>
      <c r="BB61" s="239" t="n">
        <v>1</v>
      </c>
    </row>
    <row r="62" customFormat="false" ht="12.75" hidden="false" customHeight="false" outlineLevel="0" collapsed="false">
      <c r="A62" s="242"/>
      <c r="B62" s="243"/>
      <c r="C62" s="235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167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5"/>
      <c r="BB62" s="243"/>
    </row>
    <row r="63" customFormat="false" ht="12.75" hidden="false" customHeight="false" outlineLevel="0" collapsed="false">
      <c r="A63" s="201"/>
      <c r="B63" s="201" t="s">
        <v>143</v>
      </c>
      <c r="C63" s="202" t="n">
        <v>35</v>
      </c>
      <c r="D63" s="205" t="n">
        <f aca="false">+D59*$C63</f>
        <v>0</v>
      </c>
      <c r="E63" s="205" t="n">
        <f aca="false">+E59*$C63</f>
        <v>0</v>
      </c>
      <c r="F63" s="205" t="n">
        <f aca="false">+F59*$C63</f>
        <v>0</v>
      </c>
      <c r="G63" s="205" t="n">
        <f aca="false">+G59*$C63</f>
        <v>0</v>
      </c>
      <c r="H63" s="205" t="n">
        <f aca="false">+H59*$C63</f>
        <v>0</v>
      </c>
      <c r="I63" s="205" t="n">
        <f aca="false">+I59*$C63</f>
        <v>0</v>
      </c>
      <c r="J63" s="205" t="n">
        <f aca="false">+J59*$C63</f>
        <v>0</v>
      </c>
      <c r="K63" s="205" t="n">
        <f aca="false">+K59*$C63</f>
        <v>0</v>
      </c>
      <c r="L63" s="205" t="n">
        <f aca="false">+L59*$C63</f>
        <v>0</v>
      </c>
      <c r="M63" s="205" t="n">
        <f aca="false">+M59*$C63</f>
        <v>0</v>
      </c>
      <c r="N63" s="205" t="n">
        <f aca="false">+N59*$C63</f>
        <v>0</v>
      </c>
      <c r="O63" s="205" t="n">
        <f aca="false">+O59*$C63</f>
        <v>0</v>
      </c>
      <c r="P63" s="205" t="n">
        <f aca="false">+P59*$C63</f>
        <v>0</v>
      </c>
      <c r="Q63" s="205" t="n">
        <f aca="false">+Q59*$C63</f>
        <v>0</v>
      </c>
      <c r="R63" s="205" t="n">
        <f aca="false">+R59*$C63</f>
        <v>0</v>
      </c>
      <c r="S63" s="205" t="n">
        <f aca="false">+S59*$C63</f>
        <v>0</v>
      </c>
      <c r="T63" s="205" t="n">
        <f aca="false">+T59*$C63</f>
        <v>0</v>
      </c>
      <c r="U63" s="205" t="n">
        <f aca="false">+U59*$C63</f>
        <v>0</v>
      </c>
      <c r="V63" s="205" t="n">
        <f aca="false">+V59*$C63</f>
        <v>0</v>
      </c>
      <c r="W63" s="205" t="n">
        <f aca="false">+W59*$C63</f>
        <v>0</v>
      </c>
      <c r="X63" s="205" t="n">
        <f aca="false">+X59*$C63</f>
        <v>0</v>
      </c>
      <c r="Y63" s="205" t="n">
        <f aca="false">+Y59*$C63</f>
        <v>0</v>
      </c>
      <c r="Z63" s="156" t="n">
        <f aca="false">+Z59*$C63</f>
        <v>0</v>
      </c>
      <c r="AA63" s="205" t="n">
        <f aca="false">+AA59*$C63</f>
        <v>0</v>
      </c>
      <c r="AB63" s="205" t="n">
        <f aca="false">+AB59*$C63</f>
        <v>0</v>
      </c>
      <c r="AC63" s="205" t="n">
        <f aca="false">+AC59*$C63</f>
        <v>1.75</v>
      </c>
      <c r="AD63" s="205" t="n">
        <f aca="false">+AD59*$C63</f>
        <v>3.5</v>
      </c>
      <c r="AE63" s="205" t="n">
        <f aca="false">+AE59*$C63</f>
        <v>3.85</v>
      </c>
      <c r="AF63" s="205" t="n">
        <f aca="false">+AF59*$C63</f>
        <v>4.2</v>
      </c>
      <c r="AG63" s="205" t="n">
        <f aca="false">+AG59*$C63</f>
        <v>4.55</v>
      </c>
      <c r="AH63" s="205" t="n">
        <f aca="false">+AH59*$C63</f>
        <v>4.9</v>
      </c>
      <c r="AI63" s="205" t="n">
        <f aca="false">+AI59*$C63</f>
        <v>5.25</v>
      </c>
      <c r="AJ63" s="205" t="n">
        <f aca="false">+AJ59*$C63</f>
        <v>5.6</v>
      </c>
      <c r="AK63" s="205" t="n">
        <f aca="false">+AK59*$C63</f>
        <v>7</v>
      </c>
      <c r="AL63" s="205" t="n">
        <f aca="false">+AL59*$C63</f>
        <v>8.75</v>
      </c>
      <c r="AM63" s="205" t="n">
        <f aca="false">+AM59*$C63</f>
        <v>10.5</v>
      </c>
      <c r="AN63" s="205" t="n">
        <f aca="false">+AN59*$C63</f>
        <v>12.25</v>
      </c>
      <c r="AO63" s="205" t="n">
        <f aca="false">+AO59*$C63</f>
        <v>14</v>
      </c>
      <c r="AP63" s="205" t="n">
        <f aca="false">+AP59*$C63</f>
        <v>15.75</v>
      </c>
      <c r="AQ63" s="205" t="n">
        <f aca="false">+AQ59*$C63</f>
        <v>17.5</v>
      </c>
      <c r="AR63" s="205" t="n">
        <f aca="false">+AR59*$C63</f>
        <v>19.25</v>
      </c>
      <c r="AS63" s="205" t="n">
        <f aca="false">+AS59*$C63</f>
        <v>21</v>
      </c>
      <c r="AT63" s="205" t="n">
        <f aca="false">+AT59*$C63</f>
        <v>22.75</v>
      </c>
      <c r="AU63" s="205" t="n">
        <f aca="false">+AU59*$C63</f>
        <v>24.5</v>
      </c>
      <c r="AV63" s="205" t="n">
        <f aca="false">+AV59*$C63</f>
        <v>28</v>
      </c>
      <c r="AW63" s="205" t="n">
        <f aca="false">+AW59*$C63</f>
        <v>33.25</v>
      </c>
      <c r="AX63" s="205" t="n">
        <f aca="false">+AX59*$C63</f>
        <v>35</v>
      </c>
      <c r="AY63" s="205" t="n">
        <f aca="false">+AY59*$C63</f>
        <v>35</v>
      </c>
      <c r="AZ63" s="205" t="n">
        <f aca="false">+AZ59*$C63</f>
        <v>35</v>
      </c>
      <c r="BA63" s="206" t="n">
        <f aca="false">+BA59*$C63</f>
        <v>35</v>
      </c>
      <c r="BB63" s="207" t="n">
        <f aca="false">+BB59*$C63</f>
        <v>35</v>
      </c>
      <c r="BC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207"/>
      <c r="BW63" s="207"/>
      <c r="BX63" s="207"/>
      <c r="BY63" s="207"/>
      <c r="BZ63" s="207"/>
      <c r="CA63" s="207"/>
      <c r="CB63" s="207"/>
      <c r="CC63" s="207"/>
      <c r="CD63" s="207"/>
      <c r="CE63" s="207"/>
      <c r="CF63" s="207"/>
      <c r="CG63" s="207"/>
      <c r="CH63" s="207"/>
      <c r="CI63" s="207"/>
      <c r="CJ63" s="207"/>
      <c r="CK63" s="207"/>
    </row>
    <row r="64" customFormat="false" ht="13.5" hidden="false" customHeight="false" outlineLevel="0" collapsed="false">
      <c r="A64" s="246"/>
      <c r="B64" s="246" t="s">
        <v>144</v>
      </c>
      <c r="C64" s="247" t="str">
        <f aca="false">+'NTP or Sold'!C4</f>
        <v>NTP</v>
      </c>
      <c r="D64" s="248" t="n">
        <f aca="false">+D61*$C63</f>
        <v>0</v>
      </c>
      <c r="E64" s="248" t="n">
        <f aca="false">+E61*$C63</f>
        <v>0</v>
      </c>
      <c r="F64" s="248" t="n">
        <f aca="false">+F61*$C63</f>
        <v>0</v>
      </c>
      <c r="G64" s="248" t="n">
        <f aca="false">+G61*$C63</f>
        <v>0</v>
      </c>
      <c r="H64" s="248" t="n">
        <f aca="false">+H61*$C63</f>
        <v>0</v>
      </c>
      <c r="I64" s="248" t="n">
        <f aca="false">+I61*$C63</f>
        <v>0</v>
      </c>
      <c r="J64" s="248" t="n">
        <f aca="false">+J61*$C63</f>
        <v>0</v>
      </c>
      <c r="K64" s="248" t="n">
        <f aca="false">+K61*$C63</f>
        <v>0</v>
      </c>
      <c r="L64" s="248" t="n">
        <f aca="false">+L61*$C63</f>
        <v>0</v>
      </c>
      <c r="M64" s="248" t="n">
        <f aca="false">+M61*$C63</f>
        <v>0</v>
      </c>
      <c r="N64" s="248" t="n">
        <f aca="false">+N61*$C63</f>
        <v>0</v>
      </c>
      <c r="O64" s="248" t="n">
        <f aca="false">+O61*$C63</f>
        <v>0</v>
      </c>
      <c r="P64" s="248" t="n">
        <f aca="false">+P61*$C63</f>
        <v>0</v>
      </c>
      <c r="Q64" s="248" t="n">
        <f aca="false">+Q61*$C63</f>
        <v>0</v>
      </c>
      <c r="R64" s="248" t="n">
        <f aca="false">+R61*$C63</f>
        <v>1.75</v>
      </c>
      <c r="S64" s="248" t="n">
        <f aca="false">+S61*$C63</f>
        <v>1.75</v>
      </c>
      <c r="T64" s="248" t="n">
        <f aca="false">+T61*$C63</f>
        <v>1.75</v>
      </c>
      <c r="U64" s="248" t="n">
        <f aca="false">+U61*$C63</f>
        <v>1.75</v>
      </c>
      <c r="V64" s="248" t="n">
        <f aca="false">+V61*$C63</f>
        <v>1.75</v>
      </c>
      <c r="W64" s="248" t="n">
        <f aca="false">+W61*$C63</f>
        <v>1.75</v>
      </c>
      <c r="X64" s="248" t="n">
        <f aca="false">+X61*$C63</f>
        <v>1.75</v>
      </c>
      <c r="Y64" s="248" t="n">
        <f aca="false">+Y61*$C63</f>
        <v>1.75</v>
      </c>
      <c r="Z64" s="162" t="n">
        <f aca="false">+Z61*$C63</f>
        <v>1.75</v>
      </c>
      <c r="AA64" s="248" t="n">
        <f aca="false">+AA61*$C63</f>
        <v>1.75</v>
      </c>
      <c r="AB64" s="248" t="n">
        <f aca="false">+AB61*$C63</f>
        <v>1.75</v>
      </c>
      <c r="AC64" s="248" t="n">
        <f aca="false">+AC61*$C63</f>
        <v>1.75</v>
      </c>
      <c r="AD64" s="248" t="n">
        <f aca="false">+AD61*$C63</f>
        <v>3.5</v>
      </c>
      <c r="AE64" s="248" t="n">
        <f aca="false">+AE61*$C63</f>
        <v>3.85</v>
      </c>
      <c r="AF64" s="248" t="n">
        <f aca="false">+AF61*$C63</f>
        <v>4.2</v>
      </c>
      <c r="AG64" s="248" t="n">
        <f aca="false">+AG61*$C63</f>
        <v>4.55</v>
      </c>
      <c r="AH64" s="248" t="n">
        <f aca="false">+AH61*$C63</f>
        <v>4.9</v>
      </c>
      <c r="AI64" s="248" t="n">
        <f aca="false">+AI61*$C63</f>
        <v>5.25</v>
      </c>
      <c r="AJ64" s="248" t="n">
        <f aca="false">+AJ61*$C63</f>
        <v>5.6</v>
      </c>
      <c r="AK64" s="248" t="n">
        <f aca="false">+AK61*$C63</f>
        <v>6.265</v>
      </c>
      <c r="AL64" s="248" t="n">
        <f aca="false">+AL61*$C63</f>
        <v>7.28</v>
      </c>
      <c r="AM64" s="248" t="n">
        <f aca="false">+AM61*$C63</f>
        <v>8.47</v>
      </c>
      <c r="AN64" s="248" t="n">
        <f aca="false">+AN61*$C63</f>
        <v>10.605</v>
      </c>
      <c r="AO64" s="248" t="n">
        <f aca="false">+AO61*$C63</f>
        <v>12.775</v>
      </c>
      <c r="AP64" s="248" t="n">
        <f aca="false">+AP61*$C63</f>
        <v>14.455</v>
      </c>
      <c r="AQ64" s="248" t="n">
        <f aca="false">+AQ61*$C63</f>
        <v>16.59</v>
      </c>
      <c r="AR64" s="248" t="n">
        <f aca="false">+AR61*$C63</f>
        <v>18.585</v>
      </c>
      <c r="AS64" s="248" t="n">
        <f aca="false">+AS61*$C63</f>
        <v>19.46</v>
      </c>
      <c r="AT64" s="248" t="n">
        <f aca="false">+AT61*$C63</f>
        <v>20.475</v>
      </c>
      <c r="AU64" s="248" t="n">
        <f aca="false">+AU61*$C63</f>
        <v>21.84</v>
      </c>
      <c r="AV64" s="248" t="n">
        <f aca="false">+AV61*$C63</f>
        <v>22.54</v>
      </c>
      <c r="AW64" s="248" t="n">
        <f aca="false">+AW61*$C63</f>
        <v>23.38</v>
      </c>
      <c r="AX64" s="248" t="n">
        <f aca="false">+AX61*$C63</f>
        <v>35</v>
      </c>
      <c r="AY64" s="248" t="n">
        <f aca="false">+AY61*$C63</f>
        <v>35</v>
      </c>
      <c r="AZ64" s="248" t="n">
        <f aca="false">+AZ61*$C63</f>
        <v>35</v>
      </c>
      <c r="BA64" s="249" t="n">
        <f aca="false">+BA61*$C63</f>
        <v>35</v>
      </c>
      <c r="BB64" s="250" t="n">
        <f aca="false">+BB61*$C63</f>
        <v>35</v>
      </c>
      <c r="BC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</row>
    <row r="65" customFormat="false" ht="15" hidden="false" customHeight="true" outlineLevel="0" collapsed="false">
      <c r="A65" s="234"/>
      <c r="B65" s="251" t="str">
        <f aca="false">+'NTP or Sold'!H5</f>
        <v>LM6000</v>
      </c>
      <c r="C65" s="235" t="str">
        <f aca="false">+'NTP or Sold'!T5</f>
        <v>Sandhill Power / Austin (ENA)</v>
      </c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144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252"/>
      <c r="AT65" s="252"/>
      <c r="AU65" s="252"/>
      <c r="AV65" s="252"/>
      <c r="AW65" s="252"/>
      <c r="AX65" s="252"/>
      <c r="AY65" s="252"/>
      <c r="AZ65" s="252"/>
      <c r="BA65" s="252"/>
      <c r="BB65" s="252"/>
      <c r="BC65" s="237"/>
    </row>
    <row r="66" customFormat="false" ht="12.75" hidden="false" customHeight="false" outlineLevel="0" collapsed="false">
      <c r="A66" s="238"/>
      <c r="B66" s="239" t="s">
        <v>139</v>
      </c>
      <c r="C66" s="235"/>
      <c r="D66" s="240" t="n">
        <v>0</v>
      </c>
      <c r="E66" s="240" t="n">
        <v>0</v>
      </c>
      <c r="F66" s="240" t="n">
        <v>0</v>
      </c>
      <c r="G66" s="240" t="n">
        <v>0</v>
      </c>
      <c r="H66" s="240" t="n">
        <v>0</v>
      </c>
      <c r="I66" s="240" t="n">
        <v>0</v>
      </c>
      <c r="J66" s="240" t="n">
        <v>0</v>
      </c>
      <c r="K66" s="240" t="n">
        <v>0</v>
      </c>
      <c r="L66" s="240" t="n">
        <v>0</v>
      </c>
      <c r="M66" s="240" t="n">
        <v>0</v>
      </c>
      <c r="N66" s="240" t="n">
        <f aca="false">16.7/336</f>
        <v>0.049702380952381</v>
      </c>
      <c r="O66" s="240" t="n">
        <v>0</v>
      </c>
      <c r="P66" s="240" t="n">
        <v>0</v>
      </c>
      <c r="Q66" s="240" t="n">
        <v>0</v>
      </c>
      <c r="R66" s="240" t="n">
        <v>0</v>
      </c>
      <c r="S66" s="240" t="n">
        <v>0</v>
      </c>
      <c r="T66" s="240" t="n">
        <v>0</v>
      </c>
      <c r="U66" s="240" t="n">
        <v>0</v>
      </c>
      <c r="V66" s="240" t="n">
        <v>0</v>
      </c>
      <c r="W66" s="240" t="n">
        <v>0</v>
      </c>
      <c r="X66" s="240" t="n">
        <f aca="false">+(0.95-0.0497)/18</f>
        <v>0.0500166666666667</v>
      </c>
      <c r="Y66" s="240" t="n">
        <f aca="false">+(0.95-0.0497)/18</f>
        <v>0.0500166666666667</v>
      </c>
      <c r="Z66" s="149" t="n">
        <f aca="false">+(0.95-0.0497)/18</f>
        <v>0.0500166666666667</v>
      </c>
      <c r="AA66" s="240" t="n">
        <f aca="false">+(0.95-0.0497)/18</f>
        <v>0.0500166666666667</v>
      </c>
      <c r="AB66" s="240" t="n">
        <f aca="false">+(0.95-0.0497)/18</f>
        <v>0.0500166666666667</v>
      </c>
      <c r="AC66" s="240" t="n">
        <f aca="false">+(0.95-0.0497)/18</f>
        <v>0.0500166666666667</v>
      </c>
      <c r="AD66" s="240" t="n">
        <f aca="false">+(0.95-0.0497)/18</f>
        <v>0.0500166666666667</v>
      </c>
      <c r="AE66" s="240" t="n">
        <f aca="false">+(0.95-0.0497)/18</f>
        <v>0.0500166666666667</v>
      </c>
      <c r="AF66" s="240" t="n">
        <f aca="false">+(0.95-0.0497)/18</f>
        <v>0.0500166666666667</v>
      </c>
      <c r="AG66" s="240" t="n">
        <f aca="false">+(0.95-0.0497)/18</f>
        <v>0.0500166666666667</v>
      </c>
      <c r="AH66" s="240" t="n">
        <f aca="false">+(0.95-0.0497)/18</f>
        <v>0.0500166666666667</v>
      </c>
      <c r="AI66" s="240" t="n">
        <f aca="false">+(0.95-0.0497)/18</f>
        <v>0.0500166666666667</v>
      </c>
      <c r="AJ66" s="240" t="n">
        <f aca="false">+(0.95-0.0497)/18</f>
        <v>0.0500166666666667</v>
      </c>
      <c r="AK66" s="240" t="n">
        <f aca="false">+(0.95-0.0497)/18</f>
        <v>0.0500166666666667</v>
      </c>
      <c r="AL66" s="240" t="n">
        <f aca="false">+(0.95-0.0497)/18</f>
        <v>0.0500166666666667</v>
      </c>
      <c r="AM66" s="240" t="n">
        <f aca="false">+(0.95-0.0497)/18</f>
        <v>0.0500166666666667</v>
      </c>
      <c r="AN66" s="240" t="n">
        <f aca="false">+(0.95-0.0497)/18</f>
        <v>0.0500166666666667</v>
      </c>
      <c r="AO66" s="240" t="n">
        <f aca="false">+(0.95-0.0497)/18</f>
        <v>0.0500166666666667</v>
      </c>
      <c r="AP66" s="240" t="n">
        <v>0</v>
      </c>
      <c r="AQ66" s="240" t="n">
        <v>0</v>
      </c>
      <c r="AR66" s="240" t="n">
        <v>0</v>
      </c>
      <c r="AS66" s="240" t="n">
        <v>0</v>
      </c>
      <c r="AT66" s="240" t="n">
        <v>0.05</v>
      </c>
      <c r="AU66" s="240" t="n">
        <v>0</v>
      </c>
      <c r="AV66" s="240" t="n">
        <v>0</v>
      </c>
      <c r="AW66" s="240" t="n">
        <v>0</v>
      </c>
      <c r="AX66" s="240" t="n">
        <v>0</v>
      </c>
      <c r="AY66" s="240" t="n">
        <v>0</v>
      </c>
      <c r="AZ66" s="240" t="n">
        <v>0</v>
      </c>
      <c r="BA66" s="241" t="n">
        <v>0</v>
      </c>
      <c r="BB66" s="239" t="n">
        <v>0</v>
      </c>
      <c r="BC66" s="238" t="n">
        <f aca="false">SUM(N66:BB66)</f>
        <v>1.00000238095238</v>
      </c>
    </row>
    <row r="67" customFormat="false" ht="12.75" hidden="false" customHeight="false" outlineLevel="0" collapsed="false">
      <c r="A67" s="238"/>
      <c r="B67" s="239" t="s">
        <v>140</v>
      </c>
      <c r="C67" s="235"/>
      <c r="D67" s="240" t="n">
        <f aca="false">+D66</f>
        <v>0</v>
      </c>
      <c r="E67" s="240" t="n">
        <f aca="false">+D67+E66</f>
        <v>0</v>
      </c>
      <c r="F67" s="240" t="n">
        <f aca="false">+E67+F66</f>
        <v>0</v>
      </c>
      <c r="G67" s="240" t="n">
        <f aca="false">+F67+G66</f>
        <v>0</v>
      </c>
      <c r="H67" s="240" t="n">
        <f aca="false">+G67+H66</f>
        <v>0</v>
      </c>
      <c r="I67" s="240" t="n">
        <f aca="false">+H67+I66</f>
        <v>0</v>
      </c>
      <c r="J67" s="240" t="n">
        <f aca="false">+I67+J66</f>
        <v>0</v>
      </c>
      <c r="K67" s="240" t="n">
        <f aca="false">+J67+K66</f>
        <v>0</v>
      </c>
      <c r="L67" s="240" t="n">
        <f aca="false">+K67+L66</f>
        <v>0</v>
      </c>
      <c r="M67" s="240" t="n">
        <f aca="false">+L67+M66</f>
        <v>0</v>
      </c>
      <c r="N67" s="240" t="n">
        <f aca="false">+M67+N66</f>
        <v>0.049702380952381</v>
      </c>
      <c r="O67" s="240" t="n">
        <f aca="false">+N67+O66</f>
        <v>0.049702380952381</v>
      </c>
      <c r="P67" s="240" t="n">
        <f aca="false">+O67+P66</f>
        <v>0.049702380952381</v>
      </c>
      <c r="Q67" s="240" t="n">
        <f aca="false">+P67+Q66</f>
        <v>0.049702380952381</v>
      </c>
      <c r="R67" s="240" t="n">
        <f aca="false">+Q67+R66</f>
        <v>0.049702380952381</v>
      </c>
      <c r="S67" s="240" t="n">
        <f aca="false">+R67+S66</f>
        <v>0.049702380952381</v>
      </c>
      <c r="T67" s="240" t="n">
        <f aca="false">+S67+T66</f>
        <v>0.049702380952381</v>
      </c>
      <c r="U67" s="240" t="n">
        <f aca="false">+T67+U66</f>
        <v>0.049702380952381</v>
      </c>
      <c r="V67" s="240" t="n">
        <f aca="false">+U67+V66</f>
        <v>0.049702380952381</v>
      </c>
      <c r="W67" s="240" t="n">
        <f aca="false">+V67+W66</f>
        <v>0.049702380952381</v>
      </c>
      <c r="X67" s="240" t="n">
        <f aca="false">+W67+X66</f>
        <v>0.0997190476190476</v>
      </c>
      <c r="Y67" s="240" t="n">
        <f aca="false">+X67+Y66</f>
        <v>0.149735714285714</v>
      </c>
      <c r="Z67" s="149" t="n">
        <f aca="false">+Y67+Z66</f>
        <v>0.199752380952381</v>
      </c>
      <c r="AA67" s="240" t="n">
        <f aca="false">+Z67+AA66</f>
        <v>0.249769047619048</v>
      </c>
      <c r="AB67" s="240" t="n">
        <f aca="false">+AA67+AB66</f>
        <v>0.299785714285714</v>
      </c>
      <c r="AC67" s="240" t="n">
        <f aca="false">+AB67+AC66</f>
        <v>0.349802380952381</v>
      </c>
      <c r="AD67" s="240" t="n">
        <f aca="false">+AC67+AD66</f>
        <v>0.399819047619048</v>
      </c>
      <c r="AE67" s="240" t="n">
        <f aca="false">+AD67+AE66</f>
        <v>0.449835714285714</v>
      </c>
      <c r="AF67" s="240" t="n">
        <f aca="false">+AE67+AF66</f>
        <v>0.499852380952381</v>
      </c>
      <c r="AG67" s="240" t="n">
        <f aca="false">+AF67+AG66</f>
        <v>0.549869047619048</v>
      </c>
      <c r="AH67" s="240" t="n">
        <f aca="false">+AG67+AH66</f>
        <v>0.599885714285714</v>
      </c>
      <c r="AI67" s="240" t="n">
        <f aca="false">+AH67+AI66</f>
        <v>0.649902380952381</v>
      </c>
      <c r="AJ67" s="240" t="n">
        <f aca="false">+AI67+AJ66</f>
        <v>0.699919047619048</v>
      </c>
      <c r="AK67" s="240" t="n">
        <f aca="false">+AJ67+AK66</f>
        <v>0.749935714285714</v>
      </c>
      <c r="AL67" s="240" t="n">
        <f aca="false">+AK67+AL66</f>
        <v>0.799952380952381</v>
      </c>
      <c r="AM67" s="240" t="n">
        <f aca="false">+AL67+AM66</f>
        <v>0.849969047619048</v>
      </c>
      <c r="AN67" s="240" t="n">
        <f aca="false">+AM67+AN66</f>
        <v>0.899985714285715</v>
      </c>
      <c r="AO67" s="240" t="n">
        <f aca="false">+AN67+AO66</f>
        <v>0.950002380952381</v>
      </c>
      <c r="AP67" s="240" t="n">
        <f aca="false">+AO67+AP66</f>
        <v>0.950002380952381</v>
      </c>
      <c r="AQ67" s="240" t="n">
        <f aca="false">+AP67+AQ66</f>
        <v>0.950002380952381</v>
      </c>
      <c r="AR67" s="240" t="n">
        <f aca="false">+AQ67+AR66</f>
        <v>0.950002380952381</v>
      </c>
      <c r="AS67" s="240" t="n">
        <f aca="false">+AR67+AS66</f>
        <v>0.950002380952381</v>
      </c>
      <c r="AT67" s="240" t="n">
        <f aca="false">+AS67+AT66</f>
        <v>1.00000238095238</v>
      </c>
      <c r="AU67" s="240" t="n">
        <f aca="false">+AT67+AU66</f>
        <v>1.00000238095238</v>
      </c>
      <c r="AV67" s="240" t="n">
        <f aca="false">+AU67+AV66</f>
        <v>1.00000238095238</v>
      </c>
      <c r="AW67" s="240" t="n">
        <f aca="false">+AV67+AW66</f>
        <v>1.00000238095238</v>
      </c>
      <c r="AX67" s="240" t="n">
        <f aca="false">+AW67+AX66</f>
        <v>1.00000238095238</v>
      </c>
      <c r="AY67" s="240" t="n">
        <f aca="false">+AX67+AY66</f>
        <v>1.00000238095238</v>
      </c>
      <c r="AZ67" s="240" t="n">
        <f aca="false">+AY67+AZ66</f>
        <v>1.00000238095238</v>
      </c>
      <c r="BA67" s="241" t="n">
        <f aca="false">+AZ67+BA66</f>
        <v>1.00000238095238</v>
      </c>
      <c r="BB67" s="239" t="n">
        <f aca="false">+BA67+BB66</f>
        <v>1.00000238095238</v>
      </c>
    </row>
    <row r="68" customFormat="false" ht="12.75" hidden="false" customHeight="false" outlineLevel="0" collapsed="false">
      <c r="A68" s="238"/>
      <c r="B68" s="239" t="s">
        <v>141</v>
      </c>
      <c r="C68" s="235"/>
      <c r="D68" s="240" t="n">
        <v>0</v>
      </c>
      <c r="E68" s="240" t="n">
        <v>0</v>
      </c>
      <c r="F68" s="240" t="n">
        <v>0</v>
      </c>
      <c r="G68" s="240" t="n">
        <v>0</v>
      </c>
      <c r="H68" s="240" t="n">
        <v>0</v>
      </c>
      <c r="I68" s="240" t="n">
        <v>0</v>
      </c>
      <c r="J68" s="240" t="n">
        <v>0</v>
      </c>
      <c r="K68" s="240" t="n">
        <v>0</v>
      </c>
      <c r="L68" s="240" t="n">
        <v>0</v>
      </c>
      <c r="M68" s="240" t="n">
        <v>0</v>
      </c>
      <c r="N68" s="240" t="n">
        <v>0.05</v>
      </c>
      <c r="O68" s="240" t="n">
        <v>0</v>
      </c>
      <c r="P68" s="240" t="n">
        <v>0</v>
      </c>
      <c r="Q68" s="240" t="n">
        <v>0</v>
      </c>
      <c r="R68" s="240" t="n">
        <v>0</v>
      </c>
      <c r="S68" s="240" t="n">
        <v>0</v>
      </c>
      <c r="T68" s="240" t="n">
        <v>0</v>
      </c>
      <c r="U68" s="240" t="n">
        <v>0</v>
      </c>
      <c r="V68" s="240" t="n">
        <v>0</v>
      </c>
      <c r="W68" s="240" t="n">
        <v>0</v>
      </c>
      <c r="X68" s="240" t="n">
        <f aca="false">+(0.34-0.05)/18</f>
        <v>0.0161111111111111</v>
      </c>
      <c r="Y68" s="240" t="n">
        <f aca="false">+(0.34-0.05)/18</f>
        <v>0.0161111111111111</v>
      </c>
      <c r="Z68" s="149" t="n">
        <f aca="false">+(0.34-0.05)/18</f>
        <v>0.0161111111111111</v>
      </c>
      <c r="AA68" s="240" t="n">
        <f aca="false">+(0.34-0.05)/18</f>
        <v>0.0161111111111111</v>
      </c>
      <c r="AB68" s="240" t="n">
        <f aca="false">+(0.34-0.05)/18</f>
        <v>0.0161111111111111</v>
      </c>
      <c r="AC68" s="240" t="n">
        <f aca="false">+(0.34-0.05)/18</f>
        <v>0.0161111111111111</v>
      </c>
      <c r="AD68" s="240" t="n">
        <f aca="false">+(0.34-0.05)/18</f>
        <v>0.0161111111111111</v>
      </c>
      <c r="AE68" s="240" t="n">
        <f aca="false">+(0.34-0.05)/18</f>
        <v>0.0161111111111111</v>
      </c>
      <c r="AF68" s="240" t="n">
        <f aca="false">+(0.34-0.05)/18</f>
        <v>0.0161111111111111</v>
      </c>
      <c r="AG68" s="240" t="n">
        <f aca="false">+(0.34-0.05)/18</f>
        <v>0.0161111111111111</v>
      </c>
      <c r="AH68" s="240" t="n">
        <f aca="false">+(0.34-0.05)/18</f>
        <v>0.0161111111111111</v>
      </c>
      <c r="AI68" s="240" t="n">
        <f aca="false">+(0.34-0.05)/18</f>
        <v>0.0161111111111111</v>
      </c>
      <c r="AJ68" s="240" t="n">
        <f aca="false">+(0.34-0.05)/18</f>
        <v>0.0161111111111111</v>
      </c>
      <c r="AK68" s="240" t="n">
        <f aca="false">+(0.34-0.05)/18</f>
        <v>0.0161111111111111</v>
      </c>
      <c r="AL68" s="240" t="n">
        <f aca="false">+(0.34-0.05)/18</f>
        <v>0.0161111111111111</v>
      </c>
      <c r="AM68" s="240" t="n">
        <f aca="false">+(0.34-0.05)/18</f>
        <v>0.0161111111111111</v>
      </c>
      <c r="AN68" s="240" t="n">
        <f aca="false">+(0.34-0.05)/18</f>
        <v>0.0161111111111111</v>
      </c>
      <c r="AO68" s="240" t="n">
        <f aca="false">+(0.34-0.05)/18</f>
        <v>0.0161111111111111</v>
      </c>
      <c r="AP68" s="240" t="n">
        <v>0.66</v>
      </c>
      <c r="AQ68" s="240" t="n">
        <v>0</v>
      </c>
      <c r="AR68" s="240" t="n">
        <v>0</v>
      </c>
      <c r="AS68" s="240" t="n">
        <v>0</v>
      </c>
      <c r="AT68" s="240" t="n">
        <v>0</v>
      </c>
      <c r="AU68" s="240" t="n">
        <v>0</v>
      </c>
      <c r="AV68" s="240" t="n">
        <v>0</v>
      </c>
      <c r="AW68" s="240" t="n">
        <v>0</v>
      </c>
      <c r="AX68" s="240" t="n">
        <v>0</v>
      </c>
      <c r="AY68" s="240" t="n">
        <v>0</v>
      </c>
      <c r="AZ68" s="240" t="n">
        <v>0</v>
      </c>
      <c r="BA68" s="241" t="n">
        <v>0</v>
      </c>
      <c r="BB68" s="239" t="n">
        <v>0</v>
      </c>
      <c r="BC68" s="238" t="n">
        <f aca="false">SUM(N68:BB68)</f>
        <v>1</v>
      </c>
    </row>
    <row r="69" customFormat="false" ht="12.75" hidden="false" customHeight="false" outlineLevel="0" collapsed="false">
      <c r="A69" s="238"/>
      <c r="B69" s="239" t="s">
        <v>142</v>
      </c>
      <c r="C69" s="235"/>
      <c r="D69" s="240" t="n">
        <f aca="false">+D68</f>
        <v>0</v>
      </c>
      <c r="E69" s="240" t="n">
        <f aca="false">+D69+E68</f>
        <v>0</v>
      </c>
      <c r="F69" s="240" t="n">
        <f aca="false">+E69+F68</f>
        <v>0</v>
      </c>
      <c r="G69" s="240" t="n">
        <f aca="false">+F69+G68</f>
        <v>0</v>
      </c>
      <c r="H69" s="240" t="n">
        <f aca="false">+G69+H68</f>
        <v>0</v>
      </c>
      <c r="I69" s="240" t="n">
        <f aca="false">+H69+I68</f>
        <v>0</v>
      </c>
      <c r="J69" s="240" t="n">
        <f aca="false">+I69+J68</f>
        <v>0</v>
      </c>
      <c r="K69" s="240" t="n">
        <f aca="false">+J69+K68</f>
        <v>0</v>
      </c>
      <c r="L69" s="240" t="n">
        <f aca="false">+K69+L68</f>
        <v>0</v>
      </c>
      <c r="M69" s="240" t="n">
        <f aca="false">+L69+M68</f>
        <v>0</v>
      </c>
      <c r="N69" s="240" t="n">
        <f aca="false">+M69+N68</f>
        <v>0.05</v>
      </c>
      <c r="O69" s="240" t="n">
        <f aca="false">+N69+O68</f>
        <v>0.05</v>
      </c>
      <c r="P69" s="240" t="n">
        <f aca="false">+O69+P68</f>
        <v>0.05</v>
      </c>
      <c r="Q69" s="240" t="n">
        <f aca="false">+P69+Q68</f>
        <v>0.05</v>
      </c>
      <c r="R69" s="240" t="n">
        <f aca="false">+Q69+R68</f>
        <v>0.05</v>
      </c>
      <c r="S69" s="240" t="n">
        <f aca="false">+R69+S68</f>
        <v>0.05</v>
      </c>
      <c r="T69" s="240" t="n">
        <f aca="false">+S69+T68</f>
        <v>0.05</v>
      </c>
      <c r="U69" s="240" t="n">
        <f aca="false">+T69+U68</f>
        <v>0.05</v>
      </c>
      <c r="V69" s="240" t="n">
        <f aca="false">+U69+V68</f>
        <v>0.05</v>
      </c>
      <c r="W69" s="240" t="n">
        <f aca="false">+V69+W68</f>
        <v>0.05</v>
      </c>
      <c r="X69" s="240" t="n">
        <f aca="false">+W69+X68</f>
        <v>0.0661111111111111</v>
      </c>
      <c r="Y69" s="240" t="n">
        <f aca="false">+X69+Y68</f>
        <v>0.0822222222222222</v>
      </c>
      <c r="Z69" s="149" t="n">
        <f aca="false">+Y69+Z68</f>
        <v>0.0983333333333334</v>
      </c>
      <c r="AA69" s="240" t="n">
        <f aca="false">+Z69+AA68</f>
        <v>0.114444444444444</v>
      </c>
      <c r="AB69" s="240" t="n">
        <f aca="false">+AA69+AB68</f>
        <v>0.130555555555556</v>
      </c>
      <c r="AC69" s="240" t="n">
        <f aca="false">+AB69+AC68</f>
        <v>0.146666666666667</v>
      </c>
      <c r="AD69" s="240" t="n">
        <f aca="false">+AC69+AD68</f>
        <v>0.162777777777778</v>
      </c>
      <c r="AE69" s="240" t="n">
        <f aca="false">+AD69+AE68</f>
        <v>0.178888888888889</v>
      </c>
      <c r="AF69" s="240" t="n">
        <f aca="false">+AE69+AF68</f>
        <v>0.195</v>
      </c>
      <c r="AG69" s="240" t="n">
        <f aca="false">+AF69+AG68</f>
        <v>0.211111111111111</v>
      </c>
      <c r="AH69" s="240" t="n">
        <f aca="false">+AG69+AH68</f>
        <v>0.227222222222222</v>
      </c>
      <c r="AI69" s="240" t="n">
        <f aca="false">+AH69+AI68</f>
        <v>0.243333333333333</v>
      </c>
      <c r="AJ69" s="240" t="n">
        <f aca="false">+AI69+AJ68</f>
        <v>0.259444444444444</v>
      </c>
      <c r="AK69" s="240" t="n">
        <f aca="false">+AJ69+AK68</f>
        <v>0.275555555555556</v>
      </c>
      <c r="AL69" s="240" t="n">
        <f aca="false">+AK69+AL68</f>
        <v>0.291666666666667</v>
      </c>
      <c r="AM69" s="240" t="n">
        <f aca="false">+AL69+AM68</f>
        <v>0.307777777777778</v>
      </c>
      <c r="AN69" s="240" t="n">
        <f aca="false">+AM69+AN68</f>
        <v>0.323888888888889</v>
      </c>
      <c r="AO69" s="240" t="n">
        <f aca="false">+AN69+AO68</f>
        <v>0.34</v>
      </c>
      <c r="AP69" s="240" t="n">
        <f aca="false">+AO69+AP68</f>
        <v>1</v>
      </c>
      <c r="AQ69" s="240" t="n">
        <f aca="false">+AP69+AQ68</f>
        <v>1</v>
      </c>
      <c r="AR69" s="240" t="n">
        <f aca="false">+AQ69+AR68</f>
        <v>1</v>
      </c>
      <c r="AS69" s="240" t="n">
        <f aca="false">+AR69+AS68</f>
        <v>1</v>
      </c>
      <c r="AT69" s="240" t="n">
        <f aca="false">+AS69+AT68</f>
        <v>1</v>
      </c>
      <c r="AU69" s="240" t="n">
        <f aca="false">+AT69+AU68</f>
        <v>1</v>
      </c>
      <c r="AV69" s="240" t="n">
        <f aca="false">+AU69+AV68</f>
        <v>1</v>
      </c>
      <c r="AW69" s="240" t="n">
        <f aca="false">+AV69+AW68</f>
        <v>1</v>
      </c>
      <c r="AX69" s="240" t="n">
        <f aca="false">+AW69+AX68</f>
        <v>1</v>
      </c>
      <c r="AY69" s="240" t="n">
        <f aca="false">+AX69+AY68</f>
        <v>1</v>
      </c>
      <c r="AZ69" s="240" t="n">
        <f aca="false">+AY69+AZ68</f>
        <v>1</v>
      </c>
      <c r="BA69" s="241" t="n">
        <f aca="false">+AZ69+BA68</f>
        <v>1</v>
      </c>
      <c r="BB69" s="239" t="n">
        <f aca="false">+BA69+BB68</f>
        <v>1</v>
      </c>
    </row>
    <row r="70" customFormat="false" ht="12.75" hidden="false" customHeight="false" outlineLevel="0" collapsed="false">
      <c r="A70" s="242"/>
      <c r="B70" s="243"/>
      <c r="C70" s="235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167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244"/>
      <c r="AL70" s="244"/>
      <c r="AM70" s="244"/>
      <c r="AN70" s="244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5"/>
      <c r="BB70" s="243"/>
    </row>
    <row r="71" customFormat="false" ht="12.75" hidden="false" customHeight="false" outlineLevel="0" collapsed="false">
      <c r="A71" s="201"/>
      <c r="B71" s="201" t="s">
        <v>143</v>
      </c>
      <c r="C71" s="202" t="n">
        <v>14</v>
      </c>
      <c r="D71" s="205" t="n">
        <f aca="false">+D67*$C71</f>
        <v>0</v>
      </c>
      <c r="E71" s="205" t="n">
        <f aca="false">+E67*$C71</f>
        <v>0</v>
      </c>
      <c r="F71" s="205" t="n">
        <f aca="false">+F67*$C71</f>
        <v>0</v>
      </c>
      <c r="G71" s="205" t="n">
        <f aca="false">+G67*$C71</f>
        <v>0</v>
      </c>
      <c r="H71" s="205" t="n">
        <f aca="false">+H67*$C71</f>
        <v>0</v>
      </c>
      <c r="I71" s="205" t="n">
        <f aca="false">+I67*$C71</f>
        <v>0</v>
      </c>
      <c r="J71" s="205" t="n">
        <f aca="false">+J67*$C71</f>
        <v>0</v>
      </c>
      <c r="K71" s="205" t="n">
        <f aca="false">+K67*$C71</f>
        <v>0</v>
      </c>
      <c r="L71" s="205" t="n">
        <f aca="false">+L67*$C71</f>
        <v>0</v>
      </c>
      <c r="M71" s="205" t="n">
        <f aca="false">+M67*$C71</f>
        <v>0</v>
      </c>
      <c r="N71" s="205" t="n">
        <f aca="false">+N67*$C71</f>
        <v>0.695833333333333</v>
      </c>
      <c r="O71" s="205" t="n">
        <f aca="false">+O67*$C71</f>
        <v>0.695833333333333</v>
      </c>
      <c r="P71" s="205" t="n">
        <f aca="false">+P67*$C71</f>
        <v>0.695833333333333</v>
      </c>
      <c r="Q71" s="205" t="n">
        <f aca="false">+Q67*$C71</f>
        <v>0.695833333333333</v>
      </c>
      <c r="R71" s="205" t="n">
        <f aca="false">+R67*$C71</f>
        <v>0.695833333333333</v>
      </c>
      <c r="S71" s="205" t="n">
        <f aca="false">+S67*$C71</f>
        <v>0.695833333333333</v>
      </c>
      <c r="T71" s="205" t="n">
        <f aca="false">+T67*$C71</f>
        <v>0.695833333333333</v>
      </c>
      <c r="U71" s="205" t="n">
        <f aca="false">+U67*$C71</f>
        <v>0.695833333333333</v>
      </c>
      <c r="V71" s="205" t="n">
        <f aca="false">+V67*$C71</f>
        <v>0.695833333333333</v>
      </c>
      <c r="W71" s="205" t="n">
        <f aca="false">+W67*$C71</f>
        <v>0.695833333333333</v>
      </c>
      <c r="X71" s="205" t="n">
        <f aca="false">+X67*$C71</f>
        <v>1.39606666666667</v>
      </c>
      <c r="Y71" s="205" t="n">
        <f aca="false">+Y67*$C71</f>
        <v>2.0963</v>
      </c>
      <c r="Z71" s="156" t="n">
        <f aca="false">+Z67*$C71</f>
        <v>2.79653333333333</v>
      </c>
      <c r="AA71" s="205" t="n">
        <f aca="false">+AA67*$C71</f>
        <v>3.49676666666667</v>
      </c>
      <c r="AB71" s="205" t="n">
        <f aca="false">+AB67*$C71</f>
        <v>4.197</v>
      </c>
      <c r="AC71" s="205" t="n">
        <f aca="false">+AC67*$C71</f>
        <v>4.89723333333333</v>
      </c>
      <c r="AD71" s="205" t="n">
        <f aca="false">+AD67*$C71</f>
        <v>5.59746666666667</v>
      </c>
      <c r="AE71" s="205" t="n">
        <f aca="false">+AE67*$C71</f>
        <v>6.2977</v>
      </c>
      <c r="AF71" s="205" t="n">
        <f aca="false">+AF67*$C71</f>
        <v>6.99793333333333</v>
      </c>
      <c r="AG71" s="205" t="n">
        <f aca="false">+AG67*$C71</f>
        <v>7.69816666666667</v>
      </c>
      <c r="AH71" s="205" t="n">
        <f aca="false">+AH67*$C71</f>
        <v>8.3984</v>
      </c>
      <c r="AI71" s="205" t="n">
        <f aca="false">+AI67*$C71</f>
        <v>9.09863333333333</v>
      </c>
      <c r="AJ71" s="205" t="n">
        <f aca="false">+AJ67*$C71</f>
        <v>9.79886666666667</v>
      </c>
      <c r="AK71" s="205" t="n">
        <f aca="false">+AK67*$C71</f>
        <v>10.4991</v>
      </c>
      <c r="AL71" s="205" t="n">
        <f aca="false">+AL67*$C71</f>
        <v>11.1993333333333</v>
      </c>
      <c r="AM71" s="205" t="n">
        <f aca="false">+AM67*$C71</f>
        <v>11.8995666666667</v>
      </c>
      <c r="AN71" s="205" t="n">
        <f aca="false">+AN67*$C71</f>
        <v>12.5998</v>
      </c>
      <c r="AO71" s="205" t="n">
        <f aca="false">+AO67*$C71</f>
        <v>13.3000333333333</v>
      </c>
      <c r="AP71" s="205" t="n">
        <f aca="false">+AP67*$C71</f>
        <v>13.3000333333333</v>
      </c>
      <c r="AQ71" s="205" t="n">
        <f aca="false">+AQ67*$C71</f>
        <v>13.3000333333333</v>
      </c>
      <c r="AR71" s="205" t="n">
        <f aca="false">+AR67*$C71</f>
        <v>13.3000333333333</v>
      </c>
      <c r="AS71" s="205" t="n">
        <f aca="false">+AS67*$C71</f>
        <v>13.3000333333333</v>
      </c>
      <c r="AT71" s="205" t="n">
        <f aca="false">+AT67*$C71</f>
        <v>14.0000333333333</v>
      </c>
      <c r="AU71" s="205" t="n">
        <f aca="false">+AU67*$C71</f>
        <v>14.0000333333333</v>
      </c>
      <c r="AV71" s="205" t="n">
        <f aca="false">+AV67*$C71</f>
        <v>14.0000333333333</v>
      </c>
      <c r="AW71" s="205" t="n">
        <f aca="false">+AW67*$C71</f>
        <v>14.0000333333333</v>
      </c>
      <c r="AX71" s="205" t="n">
        <f aca="false">+AX67*$C71</f>
        <v>14.0000333333333</v>
      </c>
      <c r="AY71" s="205" t="n">
        <f aca="false">+AY67*$C71</f>
        <v>14.0000333333333</v>
      </c>
      <c r="AZ71" s="205" t="n">
        <f aca="false">+AZ67*$C71</f>
        <v>14.0000333333333</v>
      </c>
      <c r="BA71" s="206" t="n">
        <f aca="false">+BA67*$C71</f>
        <v>14.0000333333333</v>
      </c>
      <c r="BB71" s="207" t="n">
        <f aca="false">+BB67*$C71</f>
        <v>14.0000333333333</v>
      </c>
      <c r="BC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  <c r="BR71" s="207"/>
      <c r="BS71" s="207"/>
      <c r="BT71" s="207"/>
      <c r="BU71" s="207"/>
      <c r="BV71" s="207"/>
      <c r="BW71" s="207"/>
      <c r="BX71" s="207"/>
      <c r="BY71" s="207"/>
      <c r="BZ71" s="207"/>
      <c r="CA71" s="207"/>
      <c r="CB71" s="207"/>
      <c r="CC71" s="207"/>
      <c r="CD71" s="207"/>
      <c r="CE71" s="207"/>
      <c r="CF71" s="207"/>
      <c r="CG71" s="207"/>
      <c r="CH71" s="207"/>
      <c r="CI71" s="207"/>
      <c r="CJ71" s="207"/>
      <c r="CK71" s="207"/>
    </row>
    <row r="72" customFormat="false" ht="13.5" hidden="false" customHeight="false" outlineLevel="0" collapsed="false">
      <c r="A72" s="246"/>
      <c r="B72" s="246" t="s">
        <v>144</v>
      </c>
      <c r="C72" s="247" t="str">
        <f aca="false">+'NTP or Sold'!C5</f>
        <v>NTP</v>
      </c>
      <c r="D72" s="248" t="n">
        <f aca="false">+D69*$C71</f>
        <v>0</v>
      </c>
      <c r="E72" s="248" t="n">
        <f aca="false">+E69*$C71</f>
        <v>0</v>
      </c>
      <c r="F72" s="248" t="n">
        <f aca="false">+F69*$C71</f>
        <v>0</v>
      </c>
      <c r="G72" s="248" t="n">
        <f aca="false">+G69*$C71</f>
        <v>0</v>
      </c>
      <c r="H72" s="248" t="n">
        <f aca="false">+H69*$C71</f>
        <v>0</v>
      </c>
      <c r="I72" s="248" t="n">
        <f aca="false">+I69*$C71</f>
        <v>0</v>
      </c>
      <c r="J72" s="248" t="n">
        <f aca="false">+J69*$C71</f>
        <v>0</v>
      </c>
      <c r="K72" s="248" t="n">
        <f aca="false">+K69*$C71</f>
        <v>0</v>
      </c>
      <c r="L72" s="248" t="n">
        <f aca="false">+L69*$C71</f>
        <v>0</v>
      </c>
      <c r="M72" s="248" t="n">
        <f aca="false">+M69*$C71</f>
        <v>0</v>
      </c>
      <c r="N72" s="248" t="n">
        <f aca="false">+N69*$C71</f>
        <v>0.7</v>
      </c>
      <c r="O72" s="248" t="n">
        <f aca="false">+O69*$C71</f>
        <v>0.7</v>
      </c>
      <c r="P72" s="248" t="n">
        <f aca="false">+P69*$C71</f>
        <v>0.7</v>
      </c>
      <c r="Q72" s="248" t="n">
        <f aca="false">+Q69*$C71</f>
        <v>0.7</v>
      </c>
      <c r="R72" s="248" t="n">
        <f aca="false">+R69*$C71</f>
        <v>0.7</v>
      </c>
      <c r="S72" s="248" t="n">
        <f aca="false">+S69*$C71</f>
        <v>0.7</v>
      </c>
      <c r="T72" s="248" t="n">
        <f aca="false">+T69*$C71</f>
        <v>0.7</v>
      </c>
      <c r="U72" s="248" t="n">
        <f aca="false">+U69*$C71</f>
        <v>0.7</v>
      </c>
      <c r="V72" s="248" t="n">
        <f aca="false">+V69*$C71</f>
        <v>0.7</v>
      </c>
      <c r="W72" s="248" t="n">
        <f aca="false">+W69*$C71</f>
        <v>0.7</v>
      </c>
      <c r="X72" s="248" t="n">
        <f aca="false">+X69*$C71</f>
        <v>0.925555555555556</v>
      </c>
      <c r="Y72" s="248" t="n">
        <f aca="false">+Y69*$C71</f>
        <v>1.15111111111111</v>
      </c>
      <c r="Z72" s="162" t="n">
        <f aca="false">+Z69*$C71</f>
        <v>1.37666666666667</v>
      </c>
      <c r="AA72" s="248" t="n">
        <f aca="false">+AA69*$C71</f>
        <v>1.60222222222222</v>
      </c>
      <c r="AB72" s="248" t="n">
        <f aca="false">+AB69*$C71</f>
        <v>1.82777777777778</v>
      </c>
      <c r="AC72" s="248" t="n">
        <f aca="false">+AC69*$C71</f>
        <v>2.05333333333333</v>
      </c>
      <c r="AD72" s="248" t="n">
        <f aca="false">+AD69*$C71</f>
        <v>2.27888888888889</v>
      </c>
      <c r="AE72" s="248" t="n">
        <f aca="false">+AE69*$C71</f>
        <v>2.50444444444444</v>
      </c>
      <c r="AF72" s="248" t="n">
        <f aca="false">+AF69*$C71</f>
        <v>2.73</v>
      </c>
      <c r="AG72" s="248" t="n">
        <f aca="false">+AG69*$C71</f>
        <v>2.95555555555556</v>
      </c>
      <c r="AH72" s="248" t="n">
        <f aca="false">+AH69*$C71</f>
        <v>3.18111111111111</v>
      </c>
      <c r="AI72" s="248" t="n">
        <f aca="false">+AI69*$C71</f>
        <v>3.40666666666667</v>
      </c>
      <c r="AJ72" s="248" t="n">
        <f aca="false">+AJ69*$C71</f>
        <v>3.63222222222222</v>
      </c>
      <c r="AK72" s="248" t="n">
        <f aca="false">+AK69*$C71</f>
        <v>3.85777777777778</v>
      </c>
      <c r="AL72" s="248" t="n">
        <f aca="false">+AL69*$C71</f>
        <v>4.08333333333333</v>
      </c>
      <c r="AM72" s="248" t="n">
        <f aca="false">+AM69*$C71</f>
        <v>4.30888888888889</v>
      </c>
      <c r="AN72" s="248" t="n">
        <f aca="false">+AN69*$C71</f>
        <v>4.53444444444445</v>
      </c>
      <c r="AO72" s="248" t="n">
        <f aca="false">+AO69*$C71</f>
        <v>4.76</v>
      </c>
      <c r="AP72" s="248" t="n">
        <f aca="false">+AP69*$C71</f>
        <v>14</v>
      </c>
      <c r="AQ72" s="248" t="n">
        <f aca="false">+AQ69*$C71</f>
        <v>14</v>
      </c>
      <c r="AR72" s="248" t="n">
        <f aca="false">+AR69*$C71</f>
        <v>14</v>
      </c>
      <c r="AS72" s="248" t="n">
        <f aca="false">+AS69*$C71</f>
        <v>14</v>
      </c>
      <c r="AT72" s="248" t="n">
        <f aca="false">+AT69*$C71</f>
        <v>14</v>
      </c>
      <c r="AU72" s="248" t="n">
        <f aca="false">+AU69*$C71</f>
        <v>14</v>
      </c>
      <c r="AV72" s="248" t="n">
        <f aca="false">+AV69*$C71</f>
        <v>14</v>
      </c>
      <c r="AW72" s="248" t="n">
        <f aca="false">+AW69*$C71</f>
        <v>14</v>
      </c>
      <c r="AX72" s="248" t="n">
        <f aca="false">+AX69*$C71</f>
        <v>14</v>
      </c>
      <c r="AY72" s="248" t="n">
        <f aca="false">+AY69*$C71</f>
        <v>14</v>
      </c>
      <c r="AZ72" s="248" t="n">
        <f aca="false">+AZ69*$C71</f>
        <v>14</v>
      </c>
      <c r="BA72" s="249" t="n">
        <f aca="false">+BA69*$C71</f>
        <v>14</v>
      </c>
      <c r="BB72" s="250" t="n">
        <f aca="false">+BB69*$C71</f>
        <v>14</v>
      </c>
      <c r="BC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</row>
    <row r="73" customFormat="false" ht="15" hidden="false" customHeight="true" outlineLevel="0" collapsed="false">
      <c r="A73" s="234"/>
      <c r="B73" s="251" t="str">
        <f aca="false">+'NTP or Sold'!H6</f>
        <v>LM6000</v>
      </c>
      <c r="C73" s="235" t="str">
        <f aca="false">+'NTP or Sold'!T6</f>
        <v>Sandhill Power / Austin (ENA)</v>
      </c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144"/>
      <c r="AA73" s="252"/>
      <c r="AB73" s="252"/>
      <c r="AC73" s="252"/>
      <c r="AD73" s="252"/>
      <c r="AE73" s="252"/>
      <c r="AF73" s="252"/>
      <c r="AG73" s="252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2"/>
      <c r="AU73" s="252"/>
      <c r="AV73" s="252"/>
      <c r="AW73" s="252"/>
      <c r="AX73" s="252"/>
      <c r="AY73" s="252"/>
      <c r="AZ73" s="252"/>
      <c r="BA73" s="237"/>
    </row>
    <row r="74" customFormat="false" ht="12.75" hidden="false" customHeight="false" outlineLevel="0" collapsed="false">
      <c r="A74" s="238"/>
      <c r="B74" s="239" t="s">
        <v>139</v>
      </c>
      <c r="C74" s="235"/>
      <c r="D74" s="240" t="n">
        <v>0</v>
      </c>
      <c r="E74" s="240" t="n">
        <v>0</v>
      </c>
      <c r="F74" s="240" t="n">
        <v>0</v>
      </c>
      <c r="G74" s="240" t="n">
        <v>0</v>
      </c>
      <c r="H74" s="240" t="n">
        <v>0</v>
      </c>
      <c r="I74" s="240" t="n">
        <v>0</v>
      </c>
      <c r="J74" s="240" t="n">
        <v>0</v>
      </c>
      <c r="K74" s="240" t="n">
        <v>0</v>
      </c>
      <c r="L74" s="240" t="n">
        <v>0</v>
      </c>
      <c r="M74" s="240" t="n">
        <v>0</v>
      </c>
      <c r="N74" s="240" t="n">
        <f aca="false">16.7/336</f>
        <v>0.049702380952381</v>
      </c>
      <c r="O74" s="240" t="n">
        <v>0</v>
      </c>
      <c r="P74" s="240" t="n">
        <v>0</v>
      </c>
      <c r="Q74" s="240" t="n">
        <v>0</v>
      </c>
      <c r="R74" s="240" t="n">
        <v>0</v>
      </c>
      <c r="S74" s="240" t="n">
        <v>0</v>
      </c>
      <c r="T74" s="240" t="n">
        <v>0</v>
      </c>
      <c r="U74" s="240" t="n">
        <v>0</v>
      </c>
      <c r="V74" s="240" t="n">
        <v>0</v>
      </c>
      <c r="W74" s="240" t="n">
        <v>0</v>
      </c>
      <c r="X74" s="240" t="n">
        <f aca="false">+(0.95-0.0497)/18</f>
        <v>0.0500166666666667</v>
      </c>
      <c r="Y74" s="240" t="n">
        <f aca="false">+(0.95-0.0497)/18</f>
        <v>0.0500166666666667</v>
      </c>
      <c r="Z74" s="149" t="n">
        <f aca="false">+(0.95-0.0497)/18</f>
        <v>0.0500166666666667</v>
      </c>
      <c r="AA74" s="240" t="n">
        <f aca="false">+(0.95-0.0497)/18</f>
        <v>0.0500166666666667</v>
      </c>
      <c r="AB74" s="240" t="n">
        <f aca="false">+(0.95-0.0497)/18</f>
        <v>0.0500166666666667</v>
      </c>
      <c r="AC74" s="240" t="n">
        <f aca="false">+(0.95-0.0497)/18</f>
        <v>0.0500166666666667</v>
      </c>
      <c r="AD74" s="240" t="n">
        <f aca="false">+(0.95-0.0497)/18</f>
        <v>0.0500166666666667</v>
      </c>
      <c r="AE74" s="240" t="n">
        <f aca="false">+(0.95-0.0497)/18</f>
        <v>0.0500166666666667</v>
      </c>
      <c r="AF74" s="240" t="n">
        <f aca="false">+(0.95-0.0497)/18</f>
        <v>0.0500166666666667</v>
      </c>
      <c r="AG74" s="240" t="n">
        <f aca="false">+(0.95-0.0497)/18</f>
        <v>0.0500166666666667</v>
      </c>
      <c r="AH74" s="240" t="n">
        <f aca="false">+(0.95-0.0497)/18</f>
        <v>0.0500166666666667</v>
      </c>
      <c r="AI74" s="240" t="n">
        <f aca="false">+(0.95-0.0497)/18</f>
        <v>0.0500166666666667</v>
      </c>
      <c r="AJ74" s="240" t="n">
        <f aca="false">+(0.95-0.0497)/18</f>
        <v>0.0500166666666667</v>
      </c>
      <c r="AK74" s="240" t="n">
        <f aca="false">+(0.95-0.0497)/18</f>
        <v>0.0500166666666667</v>
      </c>
      <c r="AL74" s="240" t="n">
        <f aca="false">+(0.95-0.0497)/18</f>
        <v>0.0500166666666667</v>
      </c>
      <c r="AM74" s="240" t="n">
        <f aca="false">+(0.95-0.0497)/18</f>
        <v>0.0500166666666667</v>
      </c>
      <c r="AN74" s="240" t="n">
        <f aca="false">+(0.95-0.0497)/18</f>
        <v>0.0500166666666667</v>
      </c>
      <c r="AO74" s="240" t="n">
        <f aca="false">+(0.95-0.0497)/18</f>
        <v>0.0500166666666667</v>
      </c>
      <c r="AP74" s="240" t="n">
        <v>0</v>
      </c>
      <c r="AQ74" s="240" t="n">
        <v>0</v>
      </c>
      <c r="AR74" s="240" t="n">
        <v>0</v>
      </c>
      <c r="AS74" s="240" t="n">
        <v>0</v>
      </c>
      <c r="AT74" s="240" t="n">
        <v>0.05</v>
      </c>
      <c r="AU74" s="240" t="n">
        <v>0</v>
      </c>
      <c r="AV74" s="240" t="n">
        <v>0</v>
      </c>
      <c r="AW74" s="240" t="n">
        <v>0</v>
      </c>
      <c r="AX74" s="240" t="n">
        <v>0</v>
      </c>
      <c r="AY74" s="240" t="n">
        <v>0</v>
      </c>
      <c r="AZ74" s="240" t="n">
        <v>0</v>
      </c>
      <c r="BA74" s="241" t="n">
        <v>0</v>
      </c>
      <c r="BB74" s="239" t="n">
        <v>0</v>
      </c>
      <c r="BC74" s="238" t="n">
        <f aca="false">SUM(N74:BB74)</f>
        <v>1.00000238095238</v>
      </c>
    </row>
    <row r="75" customFormat="false" ht="12.75" hidden="false" customHeight="false" outlineLevel="0" collapsed="false">
      <c r="A75" s="238"/>
      <c r="B75" s="239" t="s">
        <v>140</v>
      </c>
      <c r="C75" s="235"/>
      <c r="D75" s="240" t="n">
        <f aca="false">+D74</f>
        <v>0</v>
      </c>
      <c r="E75" s="240" t="n">
        <f aca="false">+D75+E74</f>
        <v>0</v>
      </c>
      <c r="F75" s="240" t="n">
        <f aca="false">+E75+F74</f>
        <v>0</v>
      </c>
      <c r="G75" s="240" t="n">
        <f aca="false">+F75+G74</f>
        <v>0</v>
      </c>
      <c r="H75" s="240" t="n">
        <f aca="false">+G75+H74</f>
        <v>0</v>
      </c>
      <c r="I75" s="240" t="n">
        <f aca="false">+H75+I74</f>
        <v>0</v>
      </c>
      <c r="J75" s="240" t="n">
        <f aca="false">+I75+J74</f>
        <v>0</v>
      </c>
      <c r="K75" s="240" t="n">
        <f aca="false">+J75+K74</f>
        <v>0</v>
      </c>
      <c r="L75" s="240" t="n">
        <f aca="false">+K75+L74</f>
        <v>0</v>
      </c>
      <c r="M75" s="240" t="n">
        <f aca="false">+L75+M74</f>
        <v>0</v>
      </c>
      <c r="N75" s="240" t="n">
        <f aca="false">+M75+N74</f>
        <v>0.049702380952381</v>
      </c>
      <c r="O75" s="240" t="n">
        <f aca="false">+N75+O74</f>
        <v>0.049702380952381</v>
      </c>
      <c r="P75" s="240" t="n">
        <f aca="false">+O75+P74</f>
        <v>0.049702380952381</v>
      </c>
      <c r="Q75" s="240" t="n">
        <f aca="false">+P75+Q74</f>
        <v>0.049702380952381</v>
      </c>
      <c r="R75" s="240" t="n">
        <f aca="false">+Q75+R74</f>
        <v>0.049702380952381</v>
      </c>
      <c r="S75" s="240" t="n">
        <f aca="false">+R75+S74</f>
        <v>0.049702380952381</v>
      </c>
      <c r="T75" s="240" t="n">
        <f aca="false">+S75+T74</f>
        <v>0.049702380952381</v>
      </c>
      <c r="U75" s="240" t="n">
        <f aca="false">+T75+U74</f>
        <v>0.049702380952381</v>
      </c>
      <c r="V75" s="240" t="n">
        <f aca="false">+U75+V74</f>
        <v>0.049702380952381</v>
      </c>
      <c r="W75" s="240" t="n">
        <f aca="false">+V75+W74</f>
        <v>0.049702380952381</v>
      </c>
      <c r="X75" s="240" t="n">
        <f aca="false">+W75+X74</f>
        <v>0.0997190476190476</v>
      </c>
      <c r="Y75" s="240" t="n">
        <f aca="false">+X75+Y74</f>
        <v>0.149735714285714</v>
      </c>
      <c r="Z75" s="149" t="n">
        <f aca="false">+Y75+Z74</f>
        <v>0.199752380952381</v>
      </c>
      <c r="AA75" s="240" t="n">
        <f aca="false">+Z75+AA74</f>
        <v>0.249769047619048</v>
      </c>
      <c r="AB75" s="240" t="n">
        <f aca="false">+AA75+AB74</f>
        <v>0.299785714285714</v>
      </c>
      <c r="AC75" s="240" t="n">
        <f aca="false">+AB75+AC74</f>
        <v>0.349802380952381</v>
      </c>
      <c r="AD75" s="240" t="n">
        <f aca="false">+AC75+AD74</f>
        <v>0.399819047619048</v>
      </c>
      <c r="AE75" s="240" t="n">
        <f aca="false">+AD75+AE74</f>
        <v>0.449835714285714</v>
      </c>
      <c r="AF75" s="240" t="n">
        <f aca="false">+AE75+AF74</f>
        <v>0.499852380952381</v>
      </c>
      <c r="AG75" s="240" t="n">
        <f aca="false">+AF75+AG74</f>
        <v>0.549869047619048</v>
      </c>
      <c r="AH75" s="240" t="n">
        <f aca="false">+AG75+AH74</f>
        <v>0.599885714285714</v>
      </c>
      <c r="AI75" s="240" t="n">
        <f aca="false">+AH75+AI74</f>
        <v>0.649902380952381</v>
      </c>
      <c r="AJ75" s="240" t="n">
        <f aca="false">+AI75+AJ74</f>
        <v>0.699919047619048</v>
      </c>
      <c r="AK75" s="240" t="n">
        <f aca="false">+AJ75+AK74</f>
        <v>0.749935714285714</v>
      </c>
      <c r="AL75" s="240" t="n">
        <f aca="false">+AK75+AL74</f>
        <v>0.799952380952381</v>
      </c>
      <c r="AM75" s="240" t="n">
        <f aca="false">+AL75+AM74</f>
        <v>0.849969047619048</v>
      </c>
      <c r="AN75" s="240" t="n">
        <f aca="false">+AM75+AN74</f>
        <v>0.899985714285715</v>
      </c>
      <c r="AO75" s="240" t="n">
        <f aca="false">+AN75+AO74</f>
        <v>0.950002380952381</v>
      </c>
      <c r="AP75" s="240" t="n">
        <f aca="false">+AO75+AP74</f>
        <v>0.950002380952381</v>
      </c>
      <c r="AQ75" s="240" t="n">
        <f aca="false">+AP75+AQ74</f>
        <v>0.950002380952381</v>
      </c>
      <c r="AR75" s="240" t="n">
        <f aca="false">+AQ75+AR74</f>
        <v>0.950002380952381</v>
      </c>
      <c r="AS75" s="240" t="n">
        <f aca="false">+AR75+AS74</f>
        <v>0.950002380952381</v>
      </c>
      <c r="AT75" s="240" t="n">
        <f aca="false">+AS75+AT74</f>
        <v>1.00000238095238</v>
      </c>
      <c r="AU75" s="240" t="n">
        <f aca="false">+AT75+AU74</f>
        <v>1.00000238095238</v>
      </c>
      <c r="AV75" s="240" t="n">
        <f aca="false">+AU75+AV74</f>
        <v>1.00000238095238</v>
      </c>
      <c r="AW75" s="240" t="n">
        <f aca="false">+AV75+AW74</f>
        <v>1.00000238095238</v>
      </c>
      <c r="AX75" s="240" t="n">
        <f aca="false">+AW75+AX74</f>
        <v>1.00000238095238</v>
      </c>
      <c r="AY75" s="240" t="n">
        <f aca="false">+AX75+AY74</f>
        <v>1.00000238095238</v>
      </c>
      <c r="AZ75" s="240" t="n">
        <f aca="false">+AY75+AZ74</f>
        <v>1.00000238095238</v>
      </c>
      <c r="BA75" s="241" t="n">
        <f aca="false">+AZ75+BA74</f>
        <v>1.00000238095238</v>
      </c>
      <c r="BB75" s="239" t="n">
        <f aca="false">+BA75+BB74</f>
        <v>1.00000238095238</v>
      </c>
    </row>
    <row r="76" customFormat="false" ht="12.75" hidden="false" customHeight="false" outlineLevel="0" collapsed="false">
      <c r="A76" s="238"/>
      <c r="B76" s="239" t="s">
        <v>141</v>
      </c>
      <c r="C76" s="235"/>
      <c r="D76" s="240" t="n">
        <v>0</v>
      </c>
      <c r="E76" s="240" t="n">
        <v>0</v>
      </c>
      <c r="F76" s="240" t="n">
        <v>0</v>
      </c>
      <c r="G76" s="240" t="n">
        <v>0</v>
      </c>
      <c r="H76" s="240" t="n">
        <v>0</v>
      </c>
      <c r="I76" s="240" t="n">
        <v>0</v>
      </c>
      <c r="J76" s="240" t="n">
        <v>0</v>
      </c>
      <c r="K76" s="240" t="n">
        <v>0</v>
      </c>
      <c r="L76" s="240" t="n">
        <v>0</v>
      </c>
      <c r="M76" s="240" t="n">
        <v>0</v>
      </c>
      <c r="N76" s="240" t="n">
        <v>0.05</v>
      </c>
      <c r="O76" s="240" t="n">
        <v>0</v>
      </c>
      <c r="P76" s="240" t="n">
        <v>0</v>
      </c>
      <c r="Q76" s="240" t="n">
        <v>0</v>
      </c>
      <c r="R76" s="240" t="n">
        <v>0</v>
      </c>
      <c r="S76" s="240" t="n">
        <v>0</v>
      </c>
      <c r="T76" s="240" t="n">
        <v>0</v>
      </c>
      <c r="U76" s="240" t="n">
        <v>0</v>
      </c>
      <c r="V76" s="240" t="n">
        <v>0</v>
      </c>
      <c r="W76" s="240" t="n">
        <v>0</v>
      </c>
      <c r="X76" s="240" t="n">
        <f aca="false">+(0.34-0.05)/18</f>
        <v>0.0161111111111111</v>
      </c>
      <c r="Y76" s="240" t="n">
        <f aca="false">+(0.34-0.05)/18</f>
        <v>0.0161111111111111</v>
      </c>
      <c r="Z76" s="149" t="n">
        <f aca="false">+(0.34-0.05)/18</f>
        <v>0.0161111111111111</v>
      </c>
      <c r="AA76" s="240" t="n">
        <f aca="false">+(0.34-0.05)/18</f>
        <v>0.0161111111111111</v>
      </c>
      <c r="AB76" s="240" t="n">
        <f aca="false">+(0.34-0.05)/18</f>
        <v>0.0161111111111111</v>
      </c>
      <c r="AC76" s="240" t="n">
        <f aca="false">+(0.34-0.05)/18</f>
        <v>0.0161111111111111</v>
      </c>
      <c r="AD76" s="240" t="n">
        <f aca="false">+(0.34-0.05)/18</f>
        <v>0.0161111111111111</v>
      </c>
      <c r="AE76" s="240" t="n">
        <f aca="false">+(0.34-0.05)/18</f>
        <v>0.0161111111111111</v>
      </c>
      <c r="AF76" s="240" t="n">
        <f aca="false">+(0.34-0.05)/18</f>
        <v>0.0161111111111111</v>
      </c>
      <c r="AG76" s="240" t="n">
        <f aca="false">+(0.34-0.05)/18</f>
        <v>0.0161111111111111</v>
      </c>
      <c r="AH76" s="240" t="n">
        <f aca="false">+(0.34-0.05)/18</f>
        <v>0.0161111111111111</v>
      </c>
      <c r="AI76" s="240" t="n">
        <f aca="false">+(0.34-0.05)/18</f>
        <v>0.0161111111111111</v>
      </c>
      <c r="AJ76" s="240" t="n">
        <f aca="false">+(0.34-0.05)/18</f>
        <v>0.0161111111111111</v>
      </c>
      <c r="AK76" s="240" t="n">
        <f aca="false">+(0.34-0.05)/18</f>
        <v>0.0161111111111111</v>
      </c>
      <c r="AL76" s="240" t="n">
        <f aca="false">+(0.34-0.05)/18</f>
        <v>0.0161111111111111</v>
      </c>
      <c r="AM76" s="240" t="n">
        <f aca="false">+(0.34-0.05)/18</f>
        <v>0.0161111111111111</v>
      </c>
      <c r="AN76" s="240" t="n">
        <f aca="false">+(0.34-0.05)/18</f>
        <v>0.0161111111111111</v>
      </c>
      <c r="AO76" s="240" t="n">
        <f aca="false">+(0.34-0.05)/18</f>
        <v>0.0161111111111111</v>
      </c>
      <c r="AP76" s="240" t="n">
        <v>0.66</v>
      </c>
      <c r="AQ76" s="240" t="n">
        <v>0</v>
      </c>
      <c r="AR76" s="240" t="n">
        <v>0</v>
      </c>
      <c r="AS76" s="240" t="n">
        <v>0</v>
      </c>
      <c r="AT76" s="240" t="n">
        <v>0</v>
      </c>
      <c r="AU76" s="240" t="n">
        <v>0</v>
      </c>
      <c r="AV76" s="240" t="n">
        <v>0</v>
      </c>
      <c r="AW76" s="240" t="n">
        <v>0</v>
      </c>
      <c r="AX76" s="240" t="n">
        <v>0</v>
      </c>
      <c r="AY76" s="240" t="n">
        <v>0</v>
      </c>
      <c r="AZ76" s="240" t="n">
        <v>0</v>
      </c>
      <c r="BA76" s="241" t="n">
        <v>0</v>
      </c>
      <c r="BB76" s="239" t="n">
        <v>0</v>
      </c>
      <c r="BC76" s="238" t="n">
        <f aca="false">SUM(N76:BB76)</f>
        <v>1</v>
      </c>
    </row>
    <row r="77" customFormat="false" ht="12.75" hidden="false" customHeight="false" outlineLevel="0" collapsed="false">
      <c r="A77" s="238"/>
      <c r="B77" s="239" t="s">
        <v>142</v>
      </c>
      <c r="C77" s="235"/>
      <c r="D77" s="240" t="n">
        <f aca="false">+D76</f>
        <v>0</v>
      </c>
      <c r="E77" s="240" t="n">
        <f aca="false">+D77+E76</f>
        <v>0</v>
      </c>
      <c r="F77" s="240" t="n">
        <f aca="false">+E77+F76</f>
        <v>0</v>
      </c>
      <c r="G77" s="240" t="n">
        <f aca="false">+F77+G76</f>
        <v>0</v>
      </c>
      <c r="H77" s="240" t="n">
        <f aca="false">+G77+H76</f>
        <v>0</v>
      </c>
      <c r="I77" s="240" t="n">
        <f aca="false">+H77+I76</f>
        <v>0</v>
      </c>
      <c r="J77" s="240" t="n">
        <f aca="false">+I77+J76</f>
        <v>0</v>
      </c>
      <c r="K77" s="240" t="n">
        <f aca="false">+J77+K76</f>
        <v>0</v>
      </c>
      <c r="L77" s="240" t="n">
        <f aca="false">+K77+L76</f>
        <v>0</v>
      </c>
      <c r="M77" s="240" t="n">
        <f aca="false">+L77+M76</f>
        <v>0</v>
      </c>
      <c r="N77" s="240" t="n">
        <f aca="false">+M77+N76</f>
        <v>0.05</v>
      </c>
      <c r="O77" s="240" t="n">
        <f aca="false">+N77+O76</f>
        <v>0.05</v>
      </c>
      <c r="P77" s="240" t="n">
        <f aca="false">+O77+P76</f>
        <v>0.05</v>
      </c>
      <c r="Q77" s="240" t="n">
        <f aca="false">+P77+Q76</f>
        <v>0.05</v>
      </c>
      <c r="R77" s="240" t="n">
        <f aca="false">+Q77+R76</f>
        <v>0.05</v>
      </c>
      <c r="S77" s="240" t="n">
        <f aca="false">+R77+S76</f>
        <v>0.05</v>
      </c>
      <c r="T77" s="240" t="n">
        <f aca="false">+S77+T76</f>
        <v>0.05</v>
      </c>
      <c r="U77" s="240" t="n">
        <f aca="false">+T77+U76</f>
        <v>0.05</v>
      </c>
      <c r="V77" s="240" t="n">
        <f aca="false">+U77+V76</f>
        <v>0.05</v>
      </c>
      <c r="W77" s="240" t="n">
        <f aca="false">+V77+W76</f>
        <v>0.05</v>
      </c>
      <c r="X77" s="240" t="n">
        <f aca="false">+W77+X76</f>
        <v>0.0661111111111111</v>
      </c>
      <c r="Y77" s="240" t="n">
        <f aca="false">+X77+Y76</f>
        <v>0.0822222222222222</v>
      </c>
      <c r="Z77" s="149" t="n">
        <f aca="false">+Y77+Z76</f>
        <v>0.0983333333333334</v>
      </c>
      <c r="AA77" s="240" t="n">
        <f aca="false">+Z77+AA76</f>
        <v>0.114444444444444</v>
      </c>
      <c r="AB77" s="240" t="n">
        <f aca="false">+AA77+AB76</f>
        <v>0.130555555555556</v>
      </c>
      <c r="AC77" s="240" t="n">
        <f aca="false">+AB77+AC76</f>
        <v>0.146666666666667</v>
      </c>
      <c r="AD77" s="240" t="n">
        <f aca="false">+AC77+AD76</f>
        <v>0.162777777777778</v>
      </c>
      <c r="AE77" s="240" t="n">
        <f aca="false">+AD77+AE76</f>
        <v>0.178888888888889</v>
      </c>
      <c r="AF77" s="240" t="n">
        <f aca="false">+AE77+AF76</f>
        <v>0.195</v>
      </c>
      <c r="AG77" s="240" t="n">
        <f aca="false">+AF77+AG76</f>
        <v>0.211111111111111</v>
      </c>
      <c r="AH77" s="240" t="n">
        <f aca="false">+AG77+AH76</f>
        <v>0.227222222222222</v>
      </c>
      <c r="AI77" s="240" t="n">
        <f aca="false">+AH77+AI76</f>
        <v>0.243333333333333</v>
      </c>
      <c r="AJ77" s="240" t="n">
        <f aca="false">+AI77+AJ76</f>
        <v>0.259444444444444</v>
      </c>
      <c r="AK77" s="240" t="n">
        <f aca="false">+AJ77+AK76</f>
        <v>0.275555555555556</v>
      </c>
      <c r="AL77" s="240" t="n">
        <f aca="false">+AK77+AL76</f>
        <v>0.291666666666667</v>
      </c>
      <c r="AM77" s="240" t="n">
        <f aca="false">+AL77+AM76</f>
        <v>0.307777777777778</v>
      </c>
      <c r="AN77" s="240" t="n">
        <f aca="false">+AM77+AN76</f>
        <v>0.323888888888889</v>
      </c>
      <c r="AO77" s="240" t="n">
        <f aca="false">+AN77+AO76</f>
        <v>0.34</v>
      </c>
      <c r="AP77" s="240" t="n">
        <f aca="false">+AO77+AP76</f>
        <v>1</v>
      </c>
      <c r="AQ77" s="240" t="n">
        <f aca="false">+AP77+AQ76</f>
        <v>1</v>
      </c>
      <c r="AR77" s="240" t="n">
        <f aca="false">+AQ77+AR76</f>
        <v>1</v>
      </c>
      <c r="AS77" s="240" t="n">
        <f aca="false">+AR77+AS76</f>
        <v>1</v>
      </c>
      <c r="AT77" s="240" t="n">
        <f aca="false">+AS77+AT76</f>
        <v>1</v>
      </c>
      <c r="AU77" s="240" t="n">
        <f aca="false">+AT77+AU76</f>
        <v>1</v>
      </c>
      <c r="AV77" s="240" t="n">
        <f aca="false">+AU77+AV76</f>
        <v>1</v>
      </c>
      <c r="AW77" s="240" t="n">
        <f aca="false">+AV77+AW76</f>
        <v>1</v>
      </c>
      <c r="AX77" s="240" t="n">
        <f aca="false">+AW77+AX76</f>
        <v>1</v>
      </c>
      <c r="AY77" s="240" t="n">
        <f aca="false">+AX77+AY76</f>
        <v>1</v>
      </c>
      <c r="AZ77" s="240" t="n">
        <f aca="false">+AY77+AZ76</f>
        <v>1</v>
      </c>
      <c r="BA77" s="241" t="n">
        <f aca="false">+AZ77+BA76</f>
        <v>1</v>
      </c>
      <c r="BB77" s="239" t="n">
        <f aca="false">+BA77+BB76</f>
        <v>1</v>
      </c>
    </row>
    <row r="78" customFormat="false" ht="12.75" hidden="false" customHeight="false" outlineLevel="0" collapsed="false">
      <c r="A78" s="242"/>
      <c r="B78" s="243"/>
      <c r="C78" s="235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167"/>
      <c r="AA78" s="244"/>
      <c r="AB78" s="244"/>
      <c r="AC78" s="244"/>
      <c r="AD78" s="244"/>
      <c r="AE78" s="244"/>
      <c r="AF78" s="244"/>
      <c r="AG78" s="244"/>
      <c r="AH78" s="244"/>
      <c r="AI78" s="244"/>
      <c r="AJ78" s="244"/>
      <c r="AK78" s="244"/>
      <c r="AL78" s="244"/>
      <c r="AM78" s="244"/>
      <c r="AN78" s="244"/>
      <c r="AO78" s="244"/>
      <c r="AP78" s="244"/>
      <c r="AQ78" s="244"/>
      <c r="AR78" s="244"/>
      <c r="AS78" s="244"/>
      <c r="AT78" s="244"/>
      <c r="AU78" s="244"/>
      <c r="AV78" s="244"/>
      <c r="AW78" s="244"/>
      <c r="AX78" s="244"/>
      <c r="AY78" s="244"/>
      <c r="AZ78" s="244"/>
      <c r="BA78" s="245"/>
      <c r="BB78" s="243"/>
    </row>
    <row r="79" customFormat="false" ht="12.75" hidden="false" customHeight="false" outlineLevel="0" collapsed="false">
      <c r="A79" s="201"/>
      <c r="B79" s="201" t="s">
        <v>143</v>
      </c>
      <c r="C79" s="202" t="n">
        <v>14</v>
      </c>
      <c r="D79" s="205" t="n">
        <f aca="false">+D75*$C79</f>
        <v>0</v>
      </c>
      <c r="E79" s="205" t="n">
        <f aca="false">+E75*$C79</f>
        <v>0</v>
      </c>
      <c r="F79" s="205" t="n">
        <f aca="false">+F75*$C79</f>
        <v>0</v>
      </c>
      <c r="G79" s="205" t="n">
        <f aca="false">+G75*$C79</f>
        <v>0</v>
      </c>
      <c r="H79" s="205" t="n">
        <f aca="false">+H75*$C79</f>
        <v>0</v>
      </c>
      <c r="I79" s="205" t="n">
        <f aca="false">+I75*$C79</f>
        <v>0</v>
      </c>
      <c r="J79" s="205" t="n">
        <f aca="false">+J75*$C79</f>
        <v>0</v>
      </c>
      <c r="K79" s="205" t="n">
        <f aca="false">+K75*$C79</f>
        <v>0</v>
      </c>
      <c r="L79" s="205" t="n">
        <f aca="false">+L75*$C79</f>
        <v>0</v>
      </c>
      <c r="M79" s="205" t="n">
        <f aca="false">+M75*$C79</f>
        <v>0</v>
      </c>
      <c r="N79" s="205" t="n">
        <f aca="false">+N75*$C79</f>
        <v>0.695833333333333</v>
      </c>
      <c r="O79" s="205" t="n">
        <f aca="false">+O75*$C79</f>
        <v>0.695833333333333</v>
      </c>
      <c r="P79" s="205" t="n">
        <f aca="false">+P75*$C79</f>
        <v>0.695833333333333</v>
      </c>
      <c r="Q79" s="205" t="n">
        <f aca="false">+Q75*$C79</f>
        <v>0.695833333333333</v>
      </c>
      <c r="R79" s="205" t="n">
        <f aca="false">+R75*$C79</f>
        <v>0.695833333333333</v>
      </c>
      <c r="S79" s="205" t="n">
        <f aca="false">+S75*$C79</f>
        <v>0.695833333333333</v>
      </c>
      <c r="T79" s="205" t="n">
        <f aca="false">+T75*$C79</f>
        <v>0.695833333333333</v>
      </c>
      <c r="U79" s="205" t="n">
        <f aca="false">+U75*$C79</f>
        <v>0.695833333333333</v>
      </c>
      <c r="V79" s="205" t="n">
        <f aca="false">+V75*$C79</f>
        <v>0.695833333333333</v>
      </c>
      <c r="W79" s="205" t="n">
        <f aca="false">+W75*$C79</f>
        <v>0.695833333333333</v>
      </c>
      <c r="X79" s="205" t="n">
        <f aca="false">+X75*$C79</f>
        <v>1.39606666666667</v>
      </c>
      <c r="Y79" s="205" t="n">
        <f aca="false">+Y75*$C79</f>
        <v>2.0963</v>
      </c>
      <c r="Z79" s="156" t="n">
        <f aca="false">+Z75*$C79</f>
        <v>2.79653333333333</v>
      </c>
      <c r="AA79" s="205" t="n">
        <f aca="false">+AA75*$C79</f>
        <v>3.49676666666667</v>
      </c>
      <c r="AB79" s="205" t="n">
        <f aca="false">+AB75*$C79</f>
        <v>4.197</v>
      </c>
      <c r="AC79" s="205" t="n">
        <f aca="false">+AC75*$C79</f>
        <v>4.89723333333333</v>
      </c>
      <c r="AD79" s="205" t="n">
        <f aca="false">+AD75*$C79</f>
        <v>5.59746666666667</v>
      </c>
      <c r="AE79" s="205" t="n">
        <f aca="false">+AE75*$C79</f>
        <v>6.2977</v>
      </c>
      <c r="AF79" s="205" t="n">
        <f aca="false">+AF75*$C79</f>
        <v>6.99793333333333</v>
      </c>
      <c r="AG79" s="205" t="n">
        <f aca="false">+AG75*$C79</f>
        <v>7.69816666666667</v>
      </c>
      <c r="AH79" s="205" t="n">
        <f aca="false">+AH75*$C79</f>
        <v>8.3984</v>
      </c>
      <c r="AI79" s="205" t="n">
        <f aca="false">+AI75*$C79</f>
        <v>9.09863333333333</v>
      </c>
      <c r="AJ79" s="205" t="n">
        <f aca="false">+AJ75*$C79</f>
        <v>9.79886666666667</v>
      </c>
      <c r="AK79" s="205" t="n">
        <f aca="false">+AK75*$C79</f>
        <v>10.4991</v>
      </c>
      <c r="AL79" s="205" t="n">
        <f aca="false">+AL75*$C79</f>
        <v>11.1993333333333</v>
      </c>
      <c r="AM79" s="205" t="n">
        <f aca="false">+AM75*$C79</f>
        <v>11.8995666666667</v>
      </c>
      <c r="AN79" s="205" t="n">
        <f aca="false">+AN75*$C79</f>
        <v>12.5998</v>
      </c>
      <c r="AO79" s="205" t="n">
        <f aca="false">+AO75*$C79</f>
        <v>13.3000333333333</v>
      </c>
      <c r="AP79" s="205" t="n">
        <f aca="false">+AP75*$C79</f>
        <v>13.3000333333333</v>
      </c>
      <c r="AQ79" s="205" t="n">
        <f aca="false">+AQ75*$C79</f>
        <v>13.3000333333333</v>
      </c>
      <c r="AR79" s="205" t="n">
        <f aca="false">+AR75*$C79</f>
        <v>13.3000333333333</v>
      </c>
      <c r="AS79" s="205" t="n">
        <f aca="false">+AS75*$C79</f>
        <v>13.3000333333333</v>
      </c>
      <c r="AT79" s="205" t="n">
        <f aca="false">+AT75*$C79</f>
        <v>14.0000333333333</v>
      </c>
      <c r="AU79" s="205" t="n">
        <f aca="false">+AU75*$C79</f>
        <v>14.0000333333333</v>
      </c>
      <c r="AV79" s="205" t="n">
        <f aca="false">+AV75*$C79</f>
        <v>14.0000333333333</v>
      </c>
      <c r="AW79" s="205" t="n">
        <f aca="false">+AW75*$C79</f>
        <v>14.0000333333333</v>
      </c>
      <c r="AX79" s="205" t="n">
        <f aca="false">+AX75*$C79</f>
        <v>14.0000333333333</v>
      </c>
      <c r="AY79" s="205" t="n">
        <f aca="false">+AY75*$C79</f>
        <v>14.0000333333333</v>
      </c>
      <c r="AZ79" s="205" t="n">
        <f aca="false">+AZ75*$C79</f>
        <v>14.0000333333333</v>
      </c>
      <c r="BA79" s="206" t="n">
        <f aca="false">+BA75*$C79</f>
        <v>14.0000333333333</v>
      </c>
      <c r="BB79" s="207" t="n">
        <f aca="false">+BB75*$C79</f>
        <v>14.0000333333333</v>
      </c>
      <c r="BC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7"/>
      <c r="BQ79" s="207"/>
      <c r="BR79" s="207"/>
      <c r="BS79" s="207"/>
      <c r="BT79" s="207"/>
      <c r="BU79" s="207"/>
      <c r="BV79" s="207"/>
      <c r="BW79" s="207"/>
      <c r="BX79" s="207"/>
      <c r="BY79" s="207"/>
      <c r="BZ79" s="207"/>
      <c r="CA79" s="207"/>
      <c r="CB79" s="207"/>
      <c r="CC79" s="207"/>
      <c r="CD79" s="207"/>
      <c r="CE79" s="207"/>
      <c r="CF79" s="207"/>
      <c r="CG79" s="207"/>
      <c r="CH79" s="207"/>
      <c r="CI79" s="207"/>
      <c r="CJ79" s="207"/>
      <c r="CK79" s="207"/>
    </row>
    <row r="80" customFormat="false" ht="13.5" hidden="false" customHeight="false" outlineLevel="0" collapsed="false">
      <c r="A80" s="246"/>
      <c r="B80" s="246" t="s">
        <v>144</v>
      </c>
      <c r="C80" s="247" t="str">
        <f aca="false">+'NTP or Sold'!C6</f>
        <v>NTP</v>
      </c>
      <c r="D80" s="248" t="n">
        <f aca="false">+D77*$C79</f>
        <v>0</v>
      </c>
      <c r="E80" s="248" t="n">
        <f aca="false">+E77*$C79</f>
        <v>0</v>
      </c>
      <c r="F80" s="248" t="n">
        <f aca="false">+F77*$C79</f>
        <v>0</v>
      </c>
      <c r="G80" s="248" t="n">
        <f aca="false">+G77*$C79</f>
        <v>0</v>
      </c>
      <c r="H80" s="248" t="n">
        <f aca="false">+H77*$C79</f>
        <v>0</v>
      </c>
      <c r="I80" s="248" t="n">
        <f aca="false">+I77*$C79</f>
        <v>0</v>
      </c>
      <c r="J80" s="248" t="n">
        <f aca="false">+J77*$C79</f>
        <v>0</v>
      </c>
      <c r="K80" s="248" t="n">
        <f aca="false">+K77*$C79</f>
        <v>0</v>
      </c>
      <c r="L80" s="248" t="n">
        <f aca="false">+L77*$C79</f>
        <v>0</v>
      </c>
      <c r="M80" s="248" t="n">
        <f aca="false">+M77*$C79</f>
        <v>0</v>
      </c>
      <c r="N80" s="248" t="n">
        <f aca="false">+N77*$C79</f>
        <v>0.7</v>
      </c>
      <c r="O80" s="248" t="n">
        <f aca="false">+O77*$C79</f>
        <v>0.7</v>
      </c>
      <c r="P80" s="248" t="n">
        <f aca="false">+P77*$C79</f>
        <v>0.7</v>
      </c>
      <c r="Q80" s="248" t="n">
        <f aca="false">+Q77*$C79</f>
        <v>0.7</v>
      </c>
      <c r="R80" s="248" t="n">
        <f aca="false">+R77*$C79</f>
        <v>0.7</v>
      </c>
      <c r="S80" s="248" t="n">
        <f aca="false">+S77*$C79</f>
        <v>0.7</v>
      </c>
      <c r="T80" s="248" t="n">
        <f aca="false">+T77*$C79</f>
        <v>0.7</v>
      </c>
      <c r="U80" s="248" t="n">
        <f aca="false">+U77*$C79</f>
        <v>0.7</v>
      </c>
      <c r="V80" s="248" t="n">
        <f aca="false">+V77*$C79</f>
        <v>0.7</v>
      </c>
      <c r="W80" s="248" t="n">
        <f aca="false">+W77*$C79</f>
        <v>0.7</v>
      </c>
      <c r="X80" s="248" t="n">
        <f aca="false">+X77*$C79</f>
        <v>0.925555555555556</v>
      </c>
      <c r="Y80" s="248" t="n">
        <f aca="false">+Y77*$C79</f>
        <v>1.15111111111111</v>
      </c>
      <c r="Z80" s="162" t="n">
        <f aca="false">+Z77*$C79</f>
        <v>1.37666666666667</v>
      </c>
      <c r="AA80" s="248" t="n">
        <f aca="false">+AA77*$C79</f>
        <v>1.60222222222222</v>
      </c>
      <c r="AB80" s="248" t="n">
        <f aca="false">+AB77*$C79</f>
        <v>1.82777777777778</v>
      </c>
      <c r="AC80" s="248" t="n">
        <f aca="false">+AC77*$C79</f>
        <v>2.05333333333333</v>
      </c>
      <c r="AD80" s="248" t="n">
        <f aca="false">+AD77*$C79</f>
        <v>2.27888888888889</v>
      </c>
      <c r="AE80" s="248" t="n">
        <f aca="false">+AE77*$C79</f>
        <v>2.50444444444444</v>
      </c>
      <c r="AF80" s="248" t="n">
        <f aca="false">+AF77*$C79</f>
        <v>2.73</v>
      </c>
      <c r="AG80" s="248" t="n">
        <f aca="false">+AG77*$C79</f>
        <v>2.95555555555556</v>
      </c>
      <c r="AH80" s="248" t="n">
        <f aca="false">+AH77*$C79</f>
        <v>3.18111111111111</v>
      </c>
      <c r="AI80" s="248" t="n">
        <f aca="false">+AI77*$C79</f>
        <v>3.40666666666667</v>
      </c>
      <c r="AJ80" s="248" t="n">
        <f aca="false">+AJ77*$C79</f>
        <v>3.63222222222222</v>
      </c>
      <c r="AK80" s="248" t="n">
        <f aca="false">+AK77*$C79</f>
        <v>3.85777777777778</v>
      </c>
      <c r="AL80" s="248" t="n">
        <f aca="false">+AL77*$C79</f>
        <v>4.08333333333333</v>
      </c>
      <c r="AM80" s="248" t="n">
        <f aca="false">+AM77*$C79</f>
        <v>4.30888888888889</v>
      </c>
      <c r="AN80" s="248" t="n">
        <f aca="false">+AN77*$C79</f>
        <v>4.53444444444445</v>
      </c>
      <c r="AO80" s="248" t="n">
        <f aca="false">+AO77*$C79</f>
        <v>4.76</v>
      </c>
      <c r="AP80" s="248" t="n">
        <f aca="false">+AP77*$C79</f>
        <v>14</v>
      </c>
      <c r="AQ80" s="248" t="n">
        <f aca="false">+AQ77*$C79</f>
        <v>14</v>
      </c>
      <c r="AR80" s="248" t="n">
        <f aca="false">+AR77*$C79</f>
        <v>14</v>
      </c>
      <c r="AS80" s="248" t="n">
        <f aca="false">+AS77*$C79</f>
        <v>14</v>
      </c>
      <c r="AT80" s="248" t="n">
        <f aca="false">+AT77*$C79</f>
        <v>14</v>
      </c>
      <c r="AU80" s="248" t="n">
        <f aca="false">+AU77*$C79</f>
        <v>14</v>
      </c>
      <c r="AV80" s="248" t="n">
        <f aca="false">+AV77*$C79</f>
        <v>14</v>
      </c>
      <c r="AW80" s="248" t="n">
        <f aca="false">+AW77*$C79</f>
        <v>14</v>
      </c>
      <c r="AX80" s="248" t="n">
        <f aca="false">+AX77*$C79</f>
        <v>14</v>
      </c>
      <c r="AY80" s="248" t="n">
        <f aca="false">+AY77*$C79</f>
        <v>14</v>
      </c>
      <c r="AZ80" s="248" t="n">
        <f aca="false">+AZ77*$C79</f>
        <v>14</v>
      </c>
      <c r="BA80" s="249" t="n">
        <f aca="false">+BA77*$C79</f>
        <v>14</v>
      </c>
      <c r="BB80" s="250" t="n">
        <f aca="false">+BB77*$C79</f>
        <v>14</v>
      </c>
      <c r="BC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</row>
    <row r="81" customFormat="false" ht="15" hidden="false" customHeight="true" outlineLevel="0" collapsed="false">
      <c r="A81" s="234"/>
      <c r="B81" s="251" t="str">
        <f aca="false">+'NTP or Sold'!H7</f>
        <v>LM6000</v>
      </c>
      <c r="C81" s="235" t="str">
        <f aca="false">+'NTP or Sold'!T7</f>
        <v>Sandhill Power / Austin (ENA)</v>
      </c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144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37"/>
    </row>
    <row r="82" customFormat="false" ht="12.75" hidden="false" customHeight="false" outlineLevel="0" collapsed="false">
      <c r="A82" s="238"/>
      <c r="B82" s="239" t="s">
        <v>139</v>
      </c>
      <c r="C82" s="235"/>
      <c r="D82" s="240" t="n">
        <v>0</v>
      </c>
      <c r="E82" s="240" t="n">
        <v>0</v>
      </c>
      <c r="F82" s="240" t="n">
        <v>0</v>
      </c>
      <c r="G82" s="240" t="n">
        <v>0</v>
      </c>
      <c r="H82" s="240" t="n">
        <v>0</v>
      </c>
      <c r="I82" s="240" t="n">
        <v>0</v>
      </c>
      <c r="J82" s="240" t="n">
        <v>0</v>
      </c>
      <c r="K82" s="240" t="n">
        <v>0</v>
      </c>
      <c r="L82" s="240" t="n">
        <v>0</v>
      </c>
      <c r="M82" s="240" t="n">
        <v>0</v>
      </c>
      <c r="N82" s="240" t="n">
        <f aca="false">16.7/336</f>
        <v>0.049702380952381</v>
      </c>
      <c r="O82" s="240" t="n">
        <v>0</v>
      </c>
      <c r="P82" s="240" t="n">
        <v>0</v>
      </c>
      <c r="Q82" s="240" t="n">
        <v>0</v>
      </c>
      <c r="R82" s="240" t="n">
        <v>0</v>
      </c>
      <c r="S82" s="240" t="n">
        <v>0</v>
      </c>
      <c r="T82" s="240" t="n">
        <v>0</v>
      </c>
      <c r="U82" s="240" t="n">
        <v>0</v>
      </c>
      <c r="V82" s="240" t="n">
        <v>0</v>
      </c>
      <c r="W82" s="240" t="n">
        <v>0</v>
      </c>
      <c r="X82" s="240" t="n">
        <f aca="false">+(0.95-0.0497)/18</f>
        <v>0.0500166666666667</v>
      </c>
      <c r="Y82" s="240" t="n">
        <f aca="false">+(0.95-0.0497)/18</f>
        <v>0.0500166666666667</v>
      </c>
      <c r="Z82" s="149" t="n">
        <f aca="false">+(0.95-0.0497)/18</f>
        <v>0.0500166666666667</v>
      </c>
      <c r="AA82" s="240" t="n">
        <f aca="false">+(0.95-0.0497)/18</f>
        <v>0.0500166666666667</v>
      </c>
      <c r="AB82" s="240" t="n">
        <f aca="false">+(0.95-0.0497)/18</f>
        <v>0.0500166666666667</v>
      </c>
      <c r="AC82" s="240" t="n">
        <f aca="false">+(0.95-0.0497)/18</f>
        <v>0.0500166666666667</v>
      </c>
      <c r="AD82" s="240" t="n">
        <f aca="false">+(0.95-0.0497)/18</f>
        <v>0.0500166666666667</v>
      </c>
      <c r="AE82" s="240" t="n">
        <f aca="false">+(0.95-0.0497)/18</f>
        <v>0.0500166666666667</v>
      </c>
      <c r="AF82" s="240" t="n">
        <f aca="false">+(0.95-0.0497)/18</f>
        <v>0.0500166666666667</v>
      </c>
      <c r="AG82" s="240" t="n">
        <f aca="false">+(0.95-0.0497)/18</f>
        <v>0.0500166666666667</v>
      </c>
      <c r="AH82" s="240" t="n">
        <f aca="false">+(0.95-0.0497)/18</f>
        <v>0.0500166666666667</v>
      </c>
      <c r="AI82" s="240" t="n">
        <f aca="false">+(0.95-0.0497)/18</f>
        <v>0.0500166666666667</v>
      </c>
      <c r="AJ82" s="240" t="n">
        <f aca="false">+(0.95-0.0497)/18</f>
        <v>0.0500166666666667</v>
      </c>
      <c r="AK82" s="240" t="n">
        <f aca="false">+(0.95-0.0497)/18</f>
        <v>0.0500166666666667</v>
      </c>
      <c r="AL82" s="240" t="n">
        <f aca="false">+(0.95-0.0497)/18</f>
        <v>0.0500166666666667</v>
      </c>
      <c r="AM82" s="240" t="n">
        <f aca="false">+(0.95-0.0497)/18</f>
        <v>0.0500166666666667</v>
      </c>
      <c r="AN82" s="240" t="n">
        <f aca="false">+(0.95-0.0497)/18</f>
        <v>0.0500166666666667</v>
      </c>
      <c r="AO82" s="240" t="n">
        <f aca="false">+(0.95-0.0497)/18</f>
        <v>0.0500166666666667</v>
      </c>
      <c r="AP82" s="240" t="n">
        <v>0</v>
      </c>
      <c r="AQ82" s="240" t="n">
        <v>0</v>
      </c>
      <c r="AR82" s="240" t="n">
        <v>0</v>
      </c>
      <c r="AS82" s="240" t="n">
        <v>0</v>
      </c>
      <c r="AT82" s="240" t="n">
        <v>0.05</v>
      </c>
      <c r="AU82" s="240" t="n">
        <v>0</v>
      </c>
      <c r="AV82" s="240" t="n">
        <v>0</v>
      </c>
      <c r="AW82" s="240" t="n">
        <v>0</v>
      </c>
      <c r="AX82" s="240" t="n">
        <v>0</v>
      </c>
      <c r="AY82" s="240" t="n">
        <v>0</v>
      </c>
      <c r="AZ82" s="240" t="n">
        <v>0</v>
      </c>
      <c r="BA82" s="241" t="n">
        <v>0</v>
      </c>
      <c r="BB82" s="239" t="n">
        <v>0</v>
      </c>
      <c r="BC82" s="238" t="n">
        <f aca="false">SUM(N82:BB82)</f>
        <v>1.00000238095238</v>
      </c>
    </row>
    <row r="83" customFormat="false" ht="12.75" hidden="false" customHeight="false" outlineLevel="0" collapsed="false">
      <c r="A83" s="238"/>
      <c r="B83" s="239" t="s">
        <v>140</v>
      </c>
      <c r="C83" s="235"/>
      <c r="D83" s="240" t="n">
        <f aca="false">+D82</f>
        <v>0</v>
      </c>
      <c r="E83" s="240" t="n">
        <f aca="false">+D83+E82</f>
        <v>0</v>
      </c>
      <c r="F83" s="240" t="n">
        <f aca="false">+E83+F82</f>
        <v>0</v>
      </c>
      <c r="G83" s="240" t="n">
        <f aca="false">+F83+G82</f>
        <v>0</v>
      </c>
      <c r="H83" s="240" t="n">
        <f aca="false">+G83+H82</f>
        <v>0</v>
      </c>
      <c r="I83" s="240" t="n">
        <f aca="false">+H83+I82</f>
        <v>0</v>
      </c>
      <c r="J83" s="240" t="n">
        <f aca="false">+I83+J82</f>
        <v>0</v>
      </c>
      <c r="K83" s="240" t="n">
        <f aca="false">+J83+K82</f>
        <v>0</v>
      </c>
      <c r="L83" s="240" t="n">
        <f aca="false">+K83+L82</f>
        <v>0</v>
      </c>
      <c r="M83" s="240" t="n">
        <f aca="false">+L83+M82</f>
        <v>0</v>
      </c>
      <c r="N83" s="240" t="n">
        <f aca="false">+M83+N82</f>
        <v>0.049702380952381</v>
      </c>
      <c r="O83" s="240" t="n">
        <f aca="false">+N83+O82</f>
        <v>0.049702380952381</v>
      </c>
      <c r="P83" s="240" t="n">
        <f aca="false">+O83+P82</f>
        <v>0.049702380952381</v>
      </c>
      <c r="Q83" s="240" t="n">
        <f aca="false">+P83+Q82</f>
        <v>0.049702380952381</v>
      </c>
      <c r="R83" s="240" t="n">
        <f aca="false">+Q83+R82</f>
        <v>0.049702380952381</v>
      </c>
      <c r="S83" s="240" t="n">
        <f aca="false">+R83+S82</f>
        <v>0.049702380952381</v>
      </c>
      <c r="T83" s="240" t="n">
        <f aca="false">+S83+T82</f>
        <v>0.049702380952381</v>
      </c>
      <c r="U83" s="240" t="n">
        <f aca="false">+T83+U82</f>
        <v>0.049702380952381</v>
      </c>
      <c r="V83" s="240" t="n">
        <f aca="false">+U83+V82</f>
        <v>0.049702380952381</v>
      </c>
      <c r="W83" s="240" t="n">
        <f aca="false">+V83+W82</f>
        <v>0.049702380952381</v>
      </c>
      <c r="X83" s="240" t="n">
        <f aca="false">+W83+X82</f>
        <v>0.0997190476190476</v>
      </c>
      <c r="Y83" s="240" t="n">
        <f aca="false">+X83+Y82</f>
        <v>0.149735714285714</v>
      </c>
      <c r="Z83" s="149" t="n">
        <f aca="false">+Y83+Z82</f>
        <v>0.199752380952381</v>
      </c>
      <c r="AA83" s="240" t="n">
        <f aca="false">+Z83+AA82</f>
        <v>0.249769047619048</v>
      </c>
      <c r="AB83" s="240" t="n">
        <f aca="false">+AA83+AB82</f>
        <v>0.299785714285714</v>
      </c>
      <c r="AC83" s="240" t="n">
        <f aca="false">+AB83+AC82</f>
        <v>0.349802380952381</v>
      </c>
      <c r="AD83" s="240" t="n">
        <f aca="false">+AC83+AD82</f>
        <v>0.399819047619048</v>
      </c>
      <c r="AE83" s="240" t="n">
        <f aca="false">+AD83+AE82</f>
        <v>0.449835714285714</v>
      </c>
      <c r="AF83" s="240" t="n">
        <f aca="false">+AE83+AF82</f>
        <v>0.499852380952381</v>
      </c>
      <c r="AG83" s="240" t="n">
        <f aca="false">+AF83+AG82</f>
        <v>0.549869047619048</v>
      </c>
      <c r="AH83" s="240" t="n">
        <f aca="false">+AG83+AH82</f>
        <v>0.599885714285714</v>
      </c>
      <c r="AI83" s="240" t="n">
        <f aca="false">+AH83+AI82</f>
        <v>0.649902380952381</v>
      </c>
      <c r="AJ83" s="240" t="n">
        <f aca="false">+AI83+AJ82</f>
        <v>0.699919047619048</v>
      </c>
      <c r="AK83" s="240" t="n">
        <f aca="false">+AJ83+AK82</f>
        <v>0.749935714285714</v>
      </c>
      <c r="AL83" s="240" t="n">
        <f aca="false">+AK83+AL82</f>
        <v>0.799952380952381</v>
      </c>
      <c r="AM83" s="240" t="n">
        <f aca="false">+AL83+AM82</f>
        <v>0.849969047619048</v>
      </c>
      <c r="AN83" s="240" t="n">
        <f aca="false">+AM83+AN82</f>
        <v>0.899985714285715</v>
      </c>
      <c r="AO83" s="240" t="n">
        <f aca="false">+AN83+AO82</f>
        <v>0.950002380952381</v>
      </c>
      <c r="AP83" s="240" t="n">
        <f aca="false">+AO83+AP82</f>
        <v>0.950002380952381</v>
      </c>
      <c r="AQ83" s="240" t="n">
        <f aca="false">+AP83+AQ82</f>
        <v>0.950002380952381</v>
      </c>
      <c r="AR83" s="240" t="n">
        <f aca="false">+AQ83+AR82</f>
        <v>0.950002380952381</v>
      </c>
      <c r="AS83" s="240" t="n">
        <f aca="false">+AR83+AS82</f>
        <v>0.950002380952381</v>
      </c>
      <c r="AT83" s="240" t="n">
        <f aca="false">+AS83+AT82</f>
        <v>1.00000238095238</v>
      </c>
      <c r="AU83" s="240" t="n">
        <f aca="false">+AT83+AU82</f>
        <v>1.00000238095238</v>
      </c>
      <c r="AV83" s="240" t="n">
        <f aca="false">+AU83+AV82</f>
        <v>1.00000238095238</v>
      </c>
      <c r="AW83" s="240" t="n">
        <f aca="false">+AV83+AW82</f>
        <v>1.00000238095238</v>
      </c>
      <c r="AX83" s="240" t="n">
        <f aca="false">+AW83+AX82</f>
        <v>1.00000238095238</v>
      </c>
      <c r="AY83" s="240" t="n">
        <f aca="false">+AX83+AY82</f>
        <v>1.00000238095238</v>
      </c>
      <c r="AZ83" s="240" t="n">
        <f aca="false">+AY83+AZ82</f>
        <v>1.00000238095238</v>
      </c>
      <c r="BA83" s="241" t="n">
        <f aca="false">+AZ83+BA82</f>
        <v>1.00000238095238</v>
      </c>
      <c r="BB83" s="239" t="n">
        <f aca="false">+BA83+BB82</f>
        <v>1.00000238095238</v>
      </c>
    </row>
    <row r="84" customFormat="false" ht="12.75" hidden="false" customHeight="false" outlineLevel="0" collapsed="false">
      <c r="A84" s="238"/>
      <c r="B84" s="239" t="s">
        <v>141</v>
      </c>
      <c r="C84" s="235"/>
      <c r="D84" s="240" t="n">
        <v>0</v>
      </c>
      <c r="E84" s="240" t="n">
        <v>0</v>
      </c>
      <c r="F84" s="240" t="n">
        <v>0</v>
      </c>
      <c r="G84" s="240" t="n">
        <v>0</v>
      </c>
      <c r="H84" s="240" t="n">
        <v>0</v>
      </c>
      <c r="I84" s="240" t="n">
        <v>0</v>
      </c>
      <c r="J84" s="240" t="n">
        <v>0</v>
      </c>
      <c r="K84" s="240" t="n">
        <v>0</v>
      </c>
      <c r="L84" s="240" t="n">
        <v>0</v>
      </c>
      <c r="M84" s="240" t="n">
        <v>0</v>
      </c>
      <c r="N84" s="240" t="n">
        <v>0.05</v>
      </c>
      <c r="O84" s="240" t="n">
        <v>0</v>
      </c>
      <c r="P84" s="240" t="n">
        <v>0</v>
      </c>
      <c r="Q84" s="240" t="n">
        <v>0</v>
      </c>
      <c r="R84" s="240" t="n">
        <v>0</v>
      </c>
      <c r="S84" s="240" t="n">
        <v>0</v>
      </c>
      <c r="T84" s="240" t="n">
        <v>0</v>
      </c>
      <c r="U84" s="240" t="n">
        <v>0</v>
      </c>
      <c r="V84" s="240" t="n">
        <v>0</v>
      </c>
      <c r="W84" s="240" t="n">
        <v>0</v>
      </c>
      <c r="X84" s="240" t="n">
        <f aca="false">+(0.34-0.05)/18</f>
        <v>0.0161111111111111</v>
      </c>
      <c r="Y84" s="240" t="n">
        <f aca="false">+(0.34-0.05)/18</f>
        <v>0.0161111111111111</v>
      </c>
      <c r="Z84" s="149" t="n">
        <f aca="false">+(0.34-0.05)/18</f>
        <v>0.0161111111111111</v>
      </c>
      <c r="AA84" s="240" t="n">
        <f aca="false">+(0.34-0.05)/18</f>
        <v>0.0161111111111111</v>
      </c>
      <c r="AB84" s="240" t="n">
        <f aca="false">+(0.34-0.05)/18</f>
        <v>0.0161111111111111</v>
      </c>
      <c r="AC84" s="240" t="n">
        <f aca="false">+(0.34-0.05)/18</f>
        <v>0.0161111111111111</v>
      </c>
      <c r="AD84" s="240" t="n">
        <f aca="false">+(0.34-0.05)/18</f>
        <v>0.0161111111111111</v>
      </c>
      <c r="AE84" s="240" t="n">
        <f aca="false">+(0.34-0.05)/18</f>
        <v>0.0161111111111111</v>
      </c>
      <c r="AF84" s="240" t="n">
        <f aca="false">+(0.34-0.05)/18</f>
        <v>0.0161111111111111</v>
      </c>
      <c r="AG84" s="240" t="n">
        <f aca="false">+(0.34-0.05)/18</f>
        <v>0.0161111111111111</v>
      </c>
      <c r="AH84" s="240" t="n">
        <f aca="false">+(0.34-0.05)/18</f>
        <v>0.0161111111111111</v>
      </c>
      <c r="AI84" s="240" t="n">
        <f aca="false">+(0.34-0.05)/18</f>
        <v>0.0161111111111111</v>
      </c>
      <c r="AJ84" s="240" t="n">
        <f aca="false">+(0.34-0.05)/18</f>
        <v>0.0161111111111111</v>
      </c>
      <c r="AK84" s="240" t="n">
        <f aca="false">+(0.34-0.05)/18</f>
        <v>0.0161111111111111</v>
      </c>
      <c r="AL84" s="240" t="n">
        <f aca="false">+(0.34-0.05)/18</f>
        <v>0.0161111111111111</v>
      </c>
      <c r="AM84" s="240" t="n">
        <f aca="false">+(0.34-0.05)/18</f>
        <v>0.0161111111111111</v>
      </c>
      <c r="AN84" s="240" t="n">
        <f aca="false">+(0.34-0.05)/18</f>
        <v>0.0161111111111111</v>
      </c>
      <c r="AO84" s="240" t="n">
        <f aca="false">+(0.34-0.05)/18</f>
        <v>0.0161111111111111</v>
      </c>
      <c r="AP84" s="240" t="n">
        <v>0.66</v>
      </c>
      <c r="AQ84" s="240" t="n">
        <v>0</v>
      </c>
      <c r="AR84" s="240" t="n">
        <v>0</v>
      </c>
      <c r="AS84" s="240" t="n">
        <v>0</v>
      </c>
      <c r="AT84" s="240" t="n">
        <v>0</v>
      </c>
      <c r="AU84" s="240" t="n">
        <v>0</v>
      </c>
      <c r="AV84" s="240" t="n">
        <v>0</v>
      </c>
      <c r="AW84" s="240" t="n">
        <v>0</v>
      </c>
      <c r="AX84" s="240" t="n">
        <v>0</v>
      </c>
      <c r="AY84" s="240" t="n">
        <v>0</v>
      </c>
      <c r="AZ84" s="240" t="n">
        <v>0</v>
      </c>
      <c r="BA84" s="241" t="n">
        <v>0</v>
      </c>
      <c r="BB84" s="239" t="n">
        <v>0</v>
      </c>
      <c r="BC84" s="238" t="n">
        <f aca="false">SUM(N84:BB84)</f>
        <v>1</v>
      </c>
    </row>
    <row r="85" customFormat="false" ht="12.75" hidden="false" customHeight="false" outlineLevel="0" collapsed="false">
      <c r="A85" s="238"/>
      <c r="B85" s="239" t="s">
        <v>142</v>
      </c>
      <c r="C85" s="235"/>
      <c r="D85" s="240" t="n">
        <f aca="false">+D84</f>
        <v>0</v>
      </c>
      <c r="E85" s="240" t="n">
        <f aca="false">+D85+E84</f>
        <v>0</v>
      </c>
      <c r="F85" s="240" t="n">
        <f aca="false">+E85+F84</f>
        <v>0</v>
      </c>
      <c r="G85" s="240" t="n">
        <f aca="false">+F85+G84</f>
        <v>0</v>
      </c>
      <c r="H85" s="240" t="n">
        <f aca="false">+G85+H84</f>
        <v>0</v>
      </c>
      <c r="I85" s="240" t="n">
        <f aca="false">+H85+I84</f>
        <v>0</v>
      </c>
      <c r="J85" s="240" t="n">
        <f aca="false">+I85+J84</f>
        <v>0</v>
      </c>
      <c r="K85" s="240" t="n">
        <f aca="false">+J85+K84</f>
        <v>0</v>
      </c>
      <c r="L85" s="240" t="n">
        <f aca="false">+K85+L84</f>
        <v>0</v>
      </c>
      <c r="M85" s="240" t="n">
        <f aca="false">+L85+M84</f>
        <v>0</v>
      </c>
      <c r="N85" s="240" t="n">
        <f aca="false">+M85+N84</f>
        <v>0.05</v>
      </c>
      <c r="O85" s="240" t="n">
        <f aca="false">+N85+O84</f>
        <v>0.05</v>
      </c>
      <c r="P85" s="240" t="n">
        <f aca="false">+O85+P84</f>
        <v>0.05</v>
      </c>
      <c r="Q85" s="240" t="n">
        <f aca="false">+P85+Q84</f>
        <v>0.05</v>
      </c>
      <c r="R85" s="240" t="n">
        <f aca="false">+Q85+R84</f>
        <v>0.05</v>
      </c>
      <c r="S85" s="240" t="n">
        <f aca="false">+R85+S84</f>
        <v>0.05</v>
      </c>
      <c r="T85" s="240" t="n">
        <f aca="false">+S85+T84</f>
        <v>0.05</v>
      </c>
      <c r="U85" s="240" t="n">
        <f aca="false">+T85+U84</f>
        <v>0.05</v>
      </c>
      <c r="V85" s="240" t="n">
        <f aca="false">+U85+V84</f>
        <v>0.05</v>
      </c>
      <c r="W85" s="240" t="n">
        <f aca="false">+V85+W84</f>
        <v>0.05</v>
      </c>
      <c r="X85" s="240" t="n">
        <f aca="false">+W85+X84</f>
        <v>0.0661111111111111</v>
      </c>
      <c r="Y85" s="240" t="n">
        <f aca="false">+X85+Y84</f>
        <v>0.0822222222222222</v>
      </c>
      <c r="Z85" s="149" t="n">
        <f aca="false">+Y85+Z84</f>
        <v>0.0983333333333334</v>
      </c>
      <c r="AA85" s="240" t="n">
        <f aca="false">+Z85+AA84</f>
        <v>0.114444444444444</v>
      </c>
      <c r="AB85" s="240" t="n">
        <f aca="false">+AA85+AB84</f>
        <v>0.130555555555556</v>
      </c>
      <c r="AC85" s="240" t="n">
        <f aca="false">+AB85+AC84</f>
        <v>0.146666666666667</v>
      </c>
      <c r="AD85" s="240" t="n">
        <f aca="false">+AC85+AD84</f>
        <v>0.162777777777778</v>
      </c>
      <c r="AE85" s="240" t="n">
        <f aca="false">+AD85+AE84</f>
        <v>0.178888888888889</v>
      </c>
      <c r="AF85" s="240" t="n">
        <f aca="false">+AE85+AF84</f>
        <v>0.195</v>
      </c>
      <c r="AG85" s="240" t="n">
        <f aca="false">+AF85+AG84</f>
        <v>0.211111111111111</v>
      </c>
      <c r="AH85" s="240" t="n">
        <f aca="false">+AG85+AH84</f>
        <v>0.227222222222222</v>
      </c>
      <c r="AI85" s="240" t="n">
        <f aca="false">+AH85+AI84</f>
        <v>0.243333333333333</v>
      </c>
      <c r="AJ85" s="240" t="n">
        <f aca="false">+AI85+AJ84</f>
        <v>0.259444444444444</v>
      </c>
      <c r="AK85" s="240" t="n">
        <f aca="false">+AJ85+AK84</f>
        <v>0.275555555555556</v>
      </c>
      <c r="AL85" s="240" t="n">
        <f aca="false">+AK85+AL84</f>
        <v>0.291666666666667</v>
      </c>
      <c r="AM85" s="240" t="n">
        <f aca="false">+AL85+AM84</f>
        <v>0.307777777777778</v>
      </c>
      <c r="AN85" s="240" t="n">
        <f aca="false">+AM85+AN84</f>
        <v>0.323888888888889</v>
      </c>
      <c r="AO85" s="240" t="n">
        <f aca="false">+AN85+AO84</f>
        <v>0.34</v>
      </c>
      <c r="AP85" s="240" t="n">
        <f aca="false">+AO85+AP84</f>
        <v>1</v>
      </c>
      <c r="AQ85" s="240" t="n">
        <f aca="false">+AP85+AQ84</f>
        <v>1</v>
      </c>
      <c r="AR85" s="240" t="n">
        <f aca="false">+AQ85+AR84</f>
        <v>1</v>
      </c>
      <c r="AS85" s="240" t="n">
        <f aca="false">+AR85+AS84</f>
        <v>1</v>
      </c>
      <c r="AT85" s="240" t="n">
        <f aca="false">+AS85+AT84</f>
        <v>1</v>
      </c>
      <c r="AU85" s="240" t="n">
        <f aca="false">+AT85+AU84</f>
        <v>1</v>
      </c>
      <c r="AV85" s="240" t="n">
        <f aca="false">+AU85+AV84</f>
        <v>1</v>
      </c>
      <c r="AW85" s="240" t="n">
        <f aca="false">+AV85+AW84</f>
        <v>1</v>
      </c>
      <c r="AX85" s="240" t="n">
        <f aca="false">+AW85+AX84</f>
        <v>1</v>
      </c>
      <c r="AY85" s="240" t="n">
        <f aca="false">+AX85+AY84</f>
        <v>1</v>
      </c>
      <c r="AZ85" s="240" t="n">
        <f aca="false">+AY85+AZ84</f>
        <v>1</v>
      </c>
      <c r="BA85" s="241" t="n">
        <f aca="false">+AZ85+BA84</f>
        <v>1</v>
      </c>
      <c r="BB85" s="239" t="n">
        <f aca="false">+BA85+BB84</f>
        <v>1</v>
      </c>
    </row>
    <row r="86" customFormat="false" ht="12.75" hidden="false" customHeight="false" outlineLevel="0" collapsed="false">
      <c r="A86" s="242"/>
      <c r="B86" s="243"/>
      <c r="C86" s="235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167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44"/>
      <c r="AN86" s="244"/>
      <c r="AO86" s="244"/>
      <c r="AP86" s="244"/>
      <c r="AQ86" s="244"/>
      <c r="AR86" s="244"/>
      <c r="AS86" s="244"/>
      <c r="AT86" s="244"/>
      <c r="AU86" s="244"/>
      <c r="AV86" s="244"/>
      <c r="AW86" s="244"/>
      <c r="AX86" s="244"/>
      <c r="AY86" s="244"/>
      <c r="AZ86" s="244"/>
      <c r="BA86" s="245"/>
      <c r="BB86" s="243"/>
    </row>
    <row r="87" customFormat="false" ht="12.75" hidden="false" customHeight="false" outlineLevel="0" collapsed="false">
      <c r="A87" s="201"/>
      <c r="B87" s="201" t="s">
        <v>143</v>
      </c>
      <c r="C87" s="202" t="n">
        <v>14</v>
      </c>
      <c r="D87" s="205" t="n">
        <f aca="false">+D83*$C87</f>
        <v>0</v>
      </c>
      <c r="E87" s="205" t="n">
        <f aca="false">+E83*$C87</f>
        <v>0</v>
      </c>
      <c r="F87" s="205" t="n">
        <f aca="false">+F83*$C87</f>
        <v>0</v>
      </c>
      <c r="G87" s="205" t="n">
        <f aca="false">+G83*$C87</f>
        <v>0</v>
      </c>
      <c r="H87" s="205" t="n">
        <f aca="false">+H83*$C87</f>
        <v>0</v>
      </c>
      <c r="I87" s="205" t="n">
        <f aca="false">+I83*$C87</f>
        <v>0</v>
      </c>
      <c r="J87" s="205" t="n">
        <f aca="false">+J83*$C87</f>
        <v>0</v>
      </c>
      <c r="K87" s="205" t="n">
        <f aca="false">+K83*$C87</f>
        <v>0</v>
      </c>
      <c r="L87" s="205" t="n">
        <f aca="false">+L83*$C87</f>
        <v>0</v>
      </c>
      <c r="M87" s="205" t="n">
        <f aca="false">+M83*$C87</f>
        <v>0</v>
      </c>
      <c r="N87" s="205" t="n">
        <f aca="false">+N83*$C87</f>
        <v>0.695833333333333</v>
      </c>
      <c r="O87" s="205" t="n">
        <f aca="false">+O83*$C87</f>
        <v>0.695833333333333</v>
      </c>
      <c r="P87" s="205" t="n">
        <f aca="false">+P83*$C87</f>
        <v>0.695833333333333</v>
      </c>
      <c r="Q87" s="205" t="n">
        <f aca="false">+Q83*$C87</f>
        <v>0.695833333333333</v>
      </c>
      <c r="R87" s="205" t="n">
        <f aca="false">+R83*$C87</f>
        <v>0.695833333333333</v>
      </c>
      <c r="S87" s="205" t="n">
        <f aca="false">+S83*$C87</f>
        <v>0.695833333333333</v>
      </c>
      <c r="T87" s="205" t="n">
        <f aca="false">+T83*$C87</f>
        <v>0.695833333333333</v>
      </c>
      <c r="U87" s="205" t="n">
        <f aca="false">+U83*$C87</f>
        <v>0.695833333333333</v>
      </c>
      <c r="V87" s="205" t="n">
        <f aca="false">+V83*$C87</f>
        <v>0.695833333333333</v>
      </c>
      <c r="W87" s="205" t="n">
        <f aca="false">+W83*$C87</f>
        <v>0.695833333333333</v>
      </c>
      <c r="X87" s="205" t="n">
        <f aca="false">+X83*$C87</f>
        <v>1.39606666666667</v>
      </c>
      <c r="Y87" s="205" t="n">
        <f aca="false">+Y83*$C87</f>
        <v>2.0963</v>
      </c>
      <c r="Z87" s="156" t="n">
        <f aca="false">+Z83*$C87</f>
        <v>2.79653333333333</v>
      </c>
      <c r="AA87" s="205" t="n">
        <f aca="false">+AA83*$C87</f>
        <v>3.49676666666667</v>
      </c>
      <c r="AB87" s="205" t="n">
        <f aca="false">+AB83*$C87</f>
        <v>4.197</v>
      </c>
      <c r="AC87" s="205" t="n">
        <f aca="false">+AC83*$C87</f>
        <v>4.89723333333333</v>
      </c>
      <c r="AD87" s="205" t="n">
        <f aca="false">+AD83*$C87</f>
        <v>5.59746666666667</v>
      </c>
      <c r="AE87" s="205" t="n">
        <f aca="false">+AE83*$C87</f>
        <v>6.2977</v>
      </c>
      <c r="AF87" s="205" t="n">
        <f aca="false">+AF83*$C87</f>
        <v>6.99793333333333</v>
      </c>
      <c r="AG87" s="205" t="n">
        <f aca="false">+AG83*$C87</f>
        <v>7.69816666666667</v>
      </c>
      <c r="AH87" s="205" t="n">
        <f aca="false">+AH83*$C87</f>
        <v>8.3984</v>
      </c>
      <c r="AI87" s="205" t="n">
        <f aca="false">+AI83*$C87</f>
        <v>9.09863333333333</v>
      </c>
      <c r="AJ87" s="205" t="n">
        <f aca="false">+AJ83*$C87</f>
        <v>9.79886666666667</v>
      </c>
      <c r="AK87" s="205" t="n">
        <f aca="false">+AK83*$C87</f>
        <v>10.4991</v>
      </c>
      <c r="AL87" s="205" t="n">
        <f aca="false">+AL83*$C87</f>
        <v>11.1993333333333</v>
      </c>
      <c r="AM87" s="205" t="n">
        <f aca="false">+AM83*$C87</f>
        <v>11.8995666666667</v>
      </c>
      <c r="AN87" s="205" t="n">
        <f aca="false">+AN83*$C87</f>
        <v>12.5998</v>
      </c>
      <c r="AO87" s="205" t="n">
        <f aca="false">+AO83*$C87</f>
        <v>13.3000333333333</v>
      </c>
      <c r="AP87" s="205" t="n">
        <f aca="false">+AP83*$C87</f>
        <v>13.3000333333333</v>
      </c>
      <c r="AQ87" s="205" t="n">
        <f aca="false">+AQ83*$C87</f>
        <v>13.3000333333333</v>
      </c>
      <c r="AR87" s="205" t="n">
        <f aca="false">+AR83*$C87</f>
        <v>13.3000333333333</v>
      </c>
      <c r="AS87" s="205" t="n">
        <f aca="false">+AS83*$C87</f>
        <v>13.3000333333333</v>
      </c>
      <c r="AT87" s="205" t="n">
        <f aca="false">+AT83*$C87</f>
        <v>14.0000333333333</v>
      </c>
      <c r="AU87" s="205" t="n">
        <f aca="false">+AU83*$C87</f>
        <v>14.0000333333333</v>
      </c>
      <c r="AV87" s="205" t="n">
        <f aca="false">+AV83*$C87</f>
        <v>14.0000333333333</v>
      </c>
      <c r="AW87" s="205" t="n">
        <f aca="false">+AW83*$C87</f>
        <v>14.0000333333333</v>
      </c>
      <c r="AX87" s="205" t="n">
        <f aca="false">+AX83*$C87</f>
        <v>14.0000333333333</v>
      </c>
      <c r="AY87" s="205" t="n">
        <f aca="false">+AY83*$C87</f>
        <v>14.0000333333333</v>
      </c>
      <c r="AZ87" s="205" t="n">
        <f aca="false">+AZ83*$C87</f>
        <v>14.0000333333333</v>
      </c>
      <c r="BA87" s="206" t="n">
        <f aca="false">+BA83*$C87</f>
        <v>14.0000333333333</v>
      </c>
      <c r="BB87" s="207" t="n">
        <f aca="false">+BB83*$C87</f>
        <v>14.0000333333333</v>
      </c>
      <c r="BC87" s="207"/>
      <c r="BF87" s="207"/>
      <c r="BG87" s="207"/>
      <c r="BH87" s="207"/>
      <c r="BI87" s="207"/>
      <c r="BJ87" s="207"/>
      <c r="BK87" s="207"/>
      <c r="BL87" s="207"/>
      <c r="BM87" s="207"/>
      <c r="BN87" s="207"/>
      <c r="BO87" s="207"/>
      <c r="BP87" s="207"/>
      <c r="BQ87" s="207"/>
      <c r="BR87" s="207"/>
      <c r="BS87" s="207"/>
      <c r="BT87" s="207"/>
      <c r="BU87" s="207"/>
      <c r="BV87" s="207"/>
      <c r="BW87" s="207"/>
      <c r="BX87" s="207"/>
      <c r="BY87" s="207"/>
      <c r="BZ87" s="207"/>
      <c r="CA87" s="207"/>
      <c r="CB87" s="207"/>
      <c r="CC87" s="207"/>
      <c r="CD87" s="207"/>
      <c r="CE87" s="207"/>
      <c r="CF87" s="207"/>
      <c r="CG87" s="207"/>
      <c r="CH87" s="207"/>
      <c r="CI87" s="207"/>
      <c r="CJ87" s="207"/>
      <c r="CK87" s="207"/>
    </row>
    <row r="88" customFormat="false" ht="13.5" hidden="false" customHeight="false" outlineLevel="0" collapsed="false">
      <c r="A88" s="246"/>
      <c r="B88" s="246" t="s">
        <v>144</v>
      </c>
      <c r="C88" s="247" t="str">
        <f aca="false">+'NTP or Sold'!C7</f>
        <v>NTP</v>
      </c>
      <c r="D88" s="248" t="n">
        <f aca="false">+D85*$C87</f>
        <v>0</v>
      </c>
      <c r="E88" s="248" t="n">
        <f aca="false">+E85*$C87</f>
        <v>0</v>
      </c>
      <c r="F88" s="248" t="n">
        <f aca="false">+F85*$C87</f>
        <v>0</v>
      </c>
      <c r="G88" s="248" t="n">
        <f aca="false">+G85*$C87</f>
        <v>0</v>
      </c>
      <c r="H88" s="248" t="n">
        <f aca="false">+H85*$C87</f>
        <v>0</v>
      </c>
      <c r="I88" s="248" t="n">
        <f aca="false">+I85*$C87</f>
        <v>0</v>
      </c>
      <c r="J88" s="248" t="n">
        <f aca="false">+J85*$C87</f>
        <v>0</v>
      </c>
      <c r="K88" s="248" t="n">
        <f aca="false">+K85*$C87</f>
        <v>0</v>
      </c>
      <c r="L88" s="248" t="n">
        <f aca="false">+L85*$C87</f>
        <v>0</v>
      </c>
      <c r="M88" s="248" t="n">
        <f aca="false">+M85*$C87</f>
        <v>0</v>
      </c>
      <c r="N88" s="248" t="n">
        <f aca="false">+N85*$C87</f>
        <v>0.7</v>
      </c>
      <c r="O88" s="248" t="n">
        <f aca="false">+O85*$C87</f>
        <v>0.7</v>
      </c>
      <c r="P88" s="248" t="n">
        <f aca="false">+P85*$C87</f>
        <v>0.7</v>
      </c>
      <c r="Q88" s="248" t="n">
        <f aca="false">+Q85*$C87</f>
        <v>0.7</v>
      </c>
      <c r="R88" s="248" t="n">
        <f aca="false">+R85*$C87</f>
        <v>0.7</v>
      </c>
      <c r="S88" s="248" t="n">
        <f aca="false">+S85*$C87</f>
        <v>0.7</v>
      </c>
      <c r="T88" s="248" t="n">
        <f aca="false">+T85*$C87</f>
        <v>0.7</v>
      </c>
      <c r="U88" s="248" t="n">
        <f aca="false">+U85*$C87</f>
        <v>0.7</v>
      </c>
      <c r="V88" s="248" t="n">
        <f aca="false">+V85*$C87</f>
        <v>0.7</v>
      </c>
      <c r="W88" s="248" t="n">
        <f aca="false">+W85*$C87</f>
        <v>0.7</v>
      </c>
      <c r="X88" s="248" t="n">
        <f aca="false">+X85*$C87</f>
        <v>0.925555555555556</v>
      </c>
      <c r="Y88" s="248" t="n">
        <f aca="false">+Y85*$C87</f>
        <v>1.15111111111111</v>
      </c>
      <c r="Z88" s="162" t="n">
        <f aca="false">+Z85*$C87</f>
        <v>1.37666666666667</v>
      </c>
      <c r="AA88" s="248" t="n">
        <f aca="false">+AA85*$C87</f>
        <v>1.60222222222222</v>
      </c>
      <c r="AB88" s="248" t="n">
        <f aca="false">+AB85*$C87</f>
        <v>1.82777777777778</v>
      </c>
      <c r="AC88" s="248" t="n">
        <f aca="false">+AC85*$C87</f>
        <v>2.05333333333333</v>
      </c>
      <c r="AD88" s="248" t="n">
        <f aca="false">+AD85*$C87</f>
        <v>2.27888888888889</v>
      </c>
      <c r="AE88" s="248" t="n">
        <f aca="false">+AE85*$C87</f>
        <v>2.50444444444444</v>
      </c>
      <c r="AF88" s="248" t="n">
        <f aca="false">+AF85*$C87</f>
        <v>2.73</v>
      </c>
      <c r="AG88" s="248" t="n">
        <f aca="false">+AG85*$C87</f>
        <v>2.95555555555556</v>
      </c>
      <c r="AH88" s="248" t="n">
        <f aca="false">+AH85*$C87</f>
        <v>3.18111111111111</v>
      </c>
      <c r="AI88" s="248" t="n">
        <f aca="false">+AI85*$C87</f>
        <v>3.40666666666667</v>
      </c>
      <c r="AJ88" s="248" t="n">
        <f aca="false">+AJ85*$C87</f>
        <v>3.63222222222222</v>
      </c>
      <c r="AK88" s="248" t="n">
        <f aca="false">+AK85*$C87</f>
        <v>3.85777777777778</v>
      </c>
      <c r="AL88" s="248" t="n">
        <f aca="false">+AL85*$C87</f>
        <v>4.08333333333333</v>
      </c>
      <c r="AM88" s="248" t="n">
        <f aca="false">+AM85*$C87</f>
        <v>4.30888888888889</v>
      </c>
      <c r="AN88" s="248" t="n">
        <f aca="false">+AN85*$C87</f>
        <v>4.53444444444445</v>
      </c>
      <c r="AO88" s="248" t="n">
        <f aca="false">+AO85*$C87</f>
        <v>4.76</v>
      </c>
      <c r="AP88" s="248" t="n">
        <f aca="false">+AP85*$C87</f>
        <v>14</v>
      </c>
      <c r="AQ88" s="248" t="n">
        <f aca="false">+AQ85*$C87</f>
        <v>14</v>
      </c>
      <c r="AR88" s="248" t="n">
        <f aca="false">+AR85*$C87</f>
        <v>14</v>
      </c>
      <c r="AS88" s="248" t="n">
        <f aca="false">+AS85*$C87</f>
        <v>14</v>
      </c>
      <c r="AT88" s="248" t="n">
        <f aca="false">+AT85*$C87</f>
        <v>14</v>
      </c>
      <c r="AU88" s="248" t="n">
        <f aca="false">+AU85*$C87</f>
        <v>14</v>
      </c>
      <c r="AV88" s="248" t="n">
        <f aca="false">+AV85*$C87</f>
        <v>14</v>
      </c>
      <c r="AW88" s="248" t="n">
        <f aca="false">+AW85*$C87</f>
        <v>14</v>
      </c>
      <c r="AX88" s="248" t="n">
        <f aca="false">+AX85*$C87</f>
        <v>14</v>
      </c>
      <c r="AY88" s="248" t="n">
        <f aca="false">+AY85*$C87</f>
        <v>14</v>
      </c>
      <c r="AZ88" s="248" t="n">
        <f aca="false">+AZ85*$C87</f>
        <v>14</v>
      </c>
      <c r="BA88" s="249" t="n">
        <f aca="false">+BA85*$C87</f>
        <v>14</v>
      </c>
      <c r="BB88" s="250" t="n">
        <f aca="false">+BB85*$C87</f>
        <v>14</v>
      </c>
      <c r="BC88" s="250"/>
      <c r="BF88" s="250"/>
      <c r="BG88" s="250"/>
      <c r="BH88" s="250"/>
      <c r="BI88" s="250"/>
      <c r="BJ88" s="250"/>
      <c r="BK88" s="250"/>
      <c r="BL88" s="250"/>
      <c r="BM88" s="250"/>
      <c r="BN88" s="250"/>
      <c r="BO88" s="250"/>
      <c r="BP88" s="250"/>
      <c r="BQ88" s="250"/>
      <c r="BR88" s="250"/>
      <c r="BS88" s="250"/>
      <c r="BT88" s="250"/>
      <c r="BU88" s="250"/>
      <c r="BV88" s="250"/>
      <c r="BW88" s="250"/>
      <c r="BX88" s="250"/>
      <c r="BY88" s="250"/>
      <c r="BZ88" s="250"/>
      <c r="CA88" s="250"/>
      <c r="CB88" s="250"/>
      <c r="CC88" s="250"/>
      <c r="CD88" s="250"/>
      <c r="CE88" s="250"/>
      <c r="CF88" s="250"/>
      <c r="CG88" s="250"/>
      <c r="CH88" s="250"/>
      <c r="CI88" s="250"/>
      <c r="CJ88" s="250"/>
      <c r="CK88" s="250"/>
    </row>
    <row r="89" customFormat="false" ht="15" hidden="false" customHeight="true" outlineLevel="0" collapsed="false">
      <c r="A89" s="234"/>
      <c r="B89" s="251" t="str">
        <f aca="false">+'NTP or Sold'!H8</f>
        <v>LM6000</v>
      </c>
      <c r="C89" s="235" t="str">
        <f aca="false">+'NTP or Sold'!T8</f>
        <v>Sandhill Power / Austin (ENA)</v>
      </c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  <c r="Z89" s="144"/>
      <c r="AA89" s="252"/>
      <c r="AB89" s="252"/>
      <c r="AC89" s="252"/>
      <c r="AD89" s="252"/>
      <c r="AE89" s="252"/>
      <c r="AF89" s="252"/>
      <c r="AG89" s="252"/>
      <c r="AH89" s="252"/>
      <c r="AI89" s="252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37"/>
    </row>
    <row r="90" customFormat="false" ht="12.75" hidden="false" customHeight="false" outlineLevel="0" collapsed="false">
      <c r="A90" s="238"/>
      <c r="B90" s="239" t="s">
        <v>139</v>
      </c>
      <c r="C90" s="235"/>
      <c r="D90" s="240" t="n">
        <v>0</v>
      </c>
      <c r="E90" s="240" t="n">
        <v>0</v>
      </c>
      <c r="F90" s="240" t="n">
        <v>0</v>
      </c>
      <c r="G90" s="240" t="n">
        <v>0</v>
      </c>
      <c r="H90" s="240" t="n">
        <v>0</v>
      </c>
      <c r="I90" s="240" t="n">
        <v>0</v>
      </c>
      <c r="J90" s="240" t="n">
        <v>0</v>
      </c>
      <c r="K90" s="240" t="n">
        <v>0</v>
      </c>
      <c r="L90" s="240" t="n">
        <v>0</v>
      </c>
      <c r="M90" s="240" t="n">
        <v>0</v>
      </c>
      <c r="N90" s="240" t="n">
        <f aca="false">16.7/336</f>
        <v>0.049702380952381</v>
      </c>
      <c r="O90" s="240" t="n">
        <v>0</v>
      </c>
      <c r="P90" s="240" t="n">
        <v>0</v>
      </c>
      <c r="Q90" s="240" t="n">
        <v>0</v>
      </c>
      <c r="R90" s="240" t="n">
        <v>0</v>
      </c>
      <c r="S90" s="240" t="n">
        <v>0</v>
      </c>
      <c r="T90" s="240" t="n">
        <v>0</v>
      </c>
      <c r="U90" s="240" t="n">
        <v>0</v>
      </c>
      <c r="V90" s="240" t="n">
        <v>0</v>
      </c>
      <c r="W90" s="240" t="n">
        <v>0</v>
      </c>
      <c r="X90" s="240" t="n">
        <f aca="false">+(0.95-0.0497)/18</f>
        <v>0.0500166666666667</v>
      </c>
      <c r="Y90" s="240" t="n">
        <f aca="false">+(0.95-0.0497)/18</f>
        <v>0.0500166666666667</v>
      </c>
      <c r="Z90" s="149" t="n">
        <f aca="false">+(0.95-0.0497)/18</f>
        <v>0.0500166666666667</v>
      </c>
      <c r="AA90" s="240" t="n">
        <f aca="false">+(0.95-0.0497)/18</f>
        <v>0.0500166666666667</v>
      </c>
      <c r="AB90" s="240" t="n">
        <f aca="false">+(0.95-0.0497)/18</f>
        <v>0.0500166666666667</v>
      </c>
      <c r="AC90" s="240" t="n">
        <f aca="false">+(0.95-0.0497)/18</f>
        <v>0.0500166666666667</v>
      </c>
      <c r="AD90" s="240" t="n">
        <f aca="false">+(0.95-0.0497)/18</f>
        <v>0.0500166666666667</v>
      </c>
      <c r="AE90" s="240" t="n">
        <f aca="false">+(0.95-0.0497)/18</f>
        <v>0.0500166666666667</v>
      </c>
      <c r="AF90" s="240" t="n">
        <f aca="false">+(0.95-0.0497)/18</f>
        <v>0.0500166666666667</v>
      </c>
      <c r="AG90" s="240" t="n">
        <f aca="false">+(0.95-0.0497)/18</f>
        <v>0.0500166666666667</v>
      </c>
      <c r="AH90" s="240" t="n">
        <f aca="false">+(0.95-0.0497)/18</f>
        <v>0.0500166666666667</v>
      </c>
      <c r="AI90" s="240" t="n">
        <f aca="false">+(0.95-0.0497)/18</f>
        <v>0.0500166666666667</v>
      </c>
      <c r="AJ90" s="240" t="n">
        <f aca="false">+(0.95-0.0497)/18</f>
        <v>0.0500166666666667</v>
      </c>
      <c r="AK90" s="240" t="n">
        <f aca="false">+(0.95-0.0497)/18</f>
        <v>0.0500166666666667</v>
      </c>
      <c r="AL90" s="240" t="n">
        <f aca="false">+(0.95-0.0497)/18</f>
        <v>0.0500166666666667</v>
      </c>
      <c r="AM90" s="240" t="n">
        <f aca="false">+(0.95-0.0497)/18</f>
        <v>0.0500166666666667</v>
      </c>
      <c r="AN90" s="240" t="n">
        <f aca="false">+(0.95-0.0497)/18</f>
        <v>0.0500166666666667</v>
      </c>
      <c r="AO90" s="240" t="n">
        <f aca="false">+(0.95-0.0497)/18</f>
        <v>0.0500166666666667</v>
      </c>
      <c r="AP90" s="240" t="n">
        <v>0</v>
      </c>
      <c r="AQ90" s="240" t="n">
        <v>0</v>
      </c>
      <c r="AR90" s="240" t="n">
        <v>0</v>
      </c>
      <c r="AS90" s="240" t="n">
        <v>0</v>
      </c>
      <c r="AT90" s="240" t="n">
        <v>0.05</v>
      </c>
      <c r="AU90" s="240" t="n">
        <v>0</v>
      </c>
      <c r="AV90" s="240" t="n">
        <v>0</v>
      </c>
      <c r="AW90" s="240" t="n">
        <v>0</v>
      </c>
      <c r="AX90" s="240" t="n">
        <v>0</v>
      </c>
      <c r="AY90" s="240" t="n">
        <v>0</v>
      </c>
      <c r="AZ90" s="240" t="n">
        <v>0</v>
      </c>
      <c r="BA90" s="241" t="n">
        <v>0</v>
      </c>
      <c r="BB90" s="239" t="n">
        <v>0</v>
      </c>
      <c r="BC90" s="238" t="n">
        <f aca="false">SUM(N90:BB90)</f>
        <v>1.00000238095238</v>
      </c>
    </row>
    <row r="91" customFormat="false" ht="12.75" hidden="false" customHeight="false" outlineLevel="0" collapsed="false">
      <c r="A91" s="238"/>
      <c r="B91" s="239" t="s">
        <v>140</v>
      </c>
      <c r="C91" s="235"/>
      <c r="D91" s="240" t="n">
        <f aca="false">+D90</f>
        <v>0</v>
      </c>
      <c r="E91" s="240" t="n">
        <f aca="false">+D91+E90</f>
        <v>0</v>
      </c>
      <c r="F91" s="240" t="n">
        <f aca="false">+E91+F90</f>
        <v>0</v>
      </c>
      <c r="G91" s="240" t="n">
        <f aca="false">+F91+G90</f>
        <v>0</v>
      </c>
      <c r="H91" s="240" t="n">
        <f aca="false">+G91+H90</f>
        <v>0</v>
      </c>
      <c r="I91" s="240" t="n">
        <f aca="false">+H91+I90</f>
        <v>0</v>
      </c>
      <c r="J91" s="240" t="n">
        <f aca="false">+I91+J90</f>
        <v>0</v>
      </c>
      <c r="K91" s="240" t="n">
        <f aca="false">+J91+K90</f>
        <v>0</v>
      </c>
      <c r="L91" s="240" t="n">
        <f aca="false">+K91+L90</f>
        <v>0</v>
      </c>
      <c r="M91" s="240" t="n">
        <f aca="false">+L91+M90</f>
        <v>0</v>
      </c>
      <c r="N91" s="240" t="n">
        <f aca="false">+M91+N90</f>
        <v>0.049702380952381</v>
      </c>
      <c r="O91" s="240" t="n">
        <f aca="false">+N91+O90</f>
        <v>0.049702380952381</v>
      </c>
      <c r="P91" s="240" t="n">
        <f aca="false">+O91+P90</f>
        <v>0.049702380952381</v>
      </c>
      <c r="Q91" s="240" t="n">
        <f aca="false">+P91+Q90</f>
        <v>0.049702380952381</v>
      </c>
      <c r="R91" s="240" t="n">
        <f aca="false">+Q91+R90</f>
        <v>0.049702380952381</v>
      </c>
      <c r="S91" s="240" t="n">
        <f aca="false">+R91+S90</f>
        <v>0.049702380952381</v>
      </c>
      <c r="T91" s="240" t="n">
        <f aca="false">+S91+T90</f>
        <v>0.049702380952381</v>
      </c>
      <c r="U91" s="240" t="n">
        <f aca="false">+T91+U90</f>
        <v>0.049702380952381</v>
      </c>
      <c r="V91" s="240" t="n">
        <f aca="false">+U91+V90</f>
        <v>0.049702380952381</v>
      </c>
      <c r="W91" s="240" t="n">
        <f aca="false">+V91+W90</f>
        <v>0.049702380952381</v>
      </c>
      <c r="X91" s="240" t="n">
        <f aca="false">+W91+X90</f>
        <v>0.0997190476190476</v>
      </c>
      <c r="Y91" s="240" t="n">
        <f aca="false">+X91+Y90</f>
        <v>0.149735714285714</v>
      </c>
      <c r="Z91" s="149" t="n">
        <f aca="false">+Y91+Z90</f>
        <v>0.199752380952381</v>
      </c>
      <c r="AA91" s="240" t="n">
        <f aca="false">+Z91+AA90</f>
        <v>0.249769047619048</v>
      </c>
      <c r="AB91" s="240" t="n">
        <f aca="false">+AA91+AB90</f>
        <v>0.299785714285714</v>
      </c>
      <c r="AC91" s="240" t="n">
        <f aca="false">+AB91+AC90</f>
        <v>0.349802380952381</v>
      </c>
      <c r="AD91" s="240" t="n">
        <f aca="false">+AC91+AD90</f>
        <v>0.399819047619048</v>
      </c>
      <c r="AE91" s="240" t="n">
        <f aca="false">+AD91+AE90</f>
        <v>0.449835714285714</v>
      </c>
      <c r="AF91" s="240" t="n">
        <f aca="false">+AE91+AF90</f>
        <v>0.499852380952381</v>
      </c>
      <c r="AG91" s="240" t="n">
        <f aca="false">+AF91+AG90</f>
        <v>0.549869047619048</v>
      </c>
      <c r="AH91" s="240" t="n">
        <f aca="false">+AG91+AH90</f>
        <v>0.599885714285714</v>
      </c>
      <c r="AI91" s="240" t="n">
        <f aca="false">+AH91+AI90</f>
        <v>0.649902380952381</v>
      </c>
      <c r="AJ91" s="240" t="n">
        <f aca="false">+AI91+AJ90</f>
        <v>0.699919047619048</v>
      </c>
      <c r="AK91" s="240" t="n">
        <f aca="false">+AJ91+AK90</f>
        <v>0.749935714285714</v>
      </c>
      <c r="AL91" s="240" t="n">
        <f aca="false">+AK91+AL90</f>
        <v>0.799952380952381</v>
      </c>
      <c r="AM91" s="240" t="n">
        <f aca="false">+AL91+AM90</f>
        <v>0.849969047619048</v>
      </c>
      <c r="AN91" s="240" t="n">
        <f aca="false">+AM91+AN90</f>
        <v>0.899985714285715</v>
      </c>
      <c r="AO91" s="240" t="n">
        <f aca="false">+AN91+AO90</f>
        <v>0.950002380952381</v>
      </c>
      <c r="AP91" s="240" t="n">
        <f aca="false">+AO91+AP90</f>
        <v>0.950002380952381</v>
      </c>
      <c r="AQ91" s="240" t="n">
        <f aca="false">+AP91+AQ90</f>
        <v>0.950002380952381</v>
      </c>
      <c r="AR91" s="240" t="n">
        <f aca="false">+AQ91+AR90</f>
        <v>0.950002380952381</v>
      </c>
      <c r="AS91" s="240" t="n">
        <f aca="false">+AR91+AS90</f>
        <v>0.950002380952381</v>
      </c>
      <c r="AT91" s="240" t="n">
        <f aca="false">+AS91+AT90</f>
        <v>1.00000238095238</v>
      </c>
      <c r="AU91" s="240" t="n">
        <f aca="false">+AT91+AU90</f>
        <v>1.00000238095238</v>
      </c>
      <c r="AV91" s="240" t="n">
        <f aca="false">+AU91+AV90</f>
        <v>1.00000238095238</v>
      </c>
      <c r="AW91" s="240" t="n">
        <f aca="false">+AV91+AW90</f>
        <v>1.00000238095238</v>
      </c>
      <c r="AX91" s="240" t="n">
        <f aca="false">+AW91+AX90</f>
        <v>1.00000238095238</v>
      </c>
      <c r="AY91" s="240" t="n">
        <f aca="false">+AX91+AY90</f>
        <v>1.00000238095238</v>
      </c>
      <c r="AZ91" s="240" t="n">
        <f aca="false">+AY91+AZ90</f>
        <v>1.00000238095238</v>
      </c>
      <c r="BA91" s="241" t="n">
        <f aca="false">+AZ91+BA90</f>
        <v>1.00000238095238</v>
      </c>
      <c r="BB91" s="239" t="n">
        <f aca="false">+BA91+BB90</f>
        <v>1.00000238095238</v>
      </c>
    </row>
    <row r="92" customFormat="false" ht="12.75" hidden="false" customHeight="false" outlineLevel="0" collapsed="false">
      <c r="A92" s="238"/>
      <c r="B92" s="239" t="s">
        <v>141</v>
      </c>
      <c r="C92" s="235"/>
      <c r="D92" s="240" t="n">
        <v>0</v>
      </c>
      <c r="E92" s="240" t="n">
        <v>0</v>
      </c>
      <c r="F92" s="240" t="n">
        <v>0</v>
      </c>
      <c r="G92" s="240" t="n">
        <v>0</v>
      </c>
      <c r="H92" s="240" t="n">
        <v>0</v>
      </c>
      <c r="I92" s="240" t="n">
        <v>0</v>
      </c>
      <c r="J92" s="240" t="n">
        <v>0</v>
      </c>
      <c r="K92" s="240" t="n">
        <v>0</v>
      </c>
      <c r="L92" s="240" t="n">
        <v>0</v>
      </c>
      <c r="M92" s="240" t="n">
        <v>0</v>
      </c>
      <c r="N92" s="240" t="n">
        <v>0.05</v>
      </c>
      <c r="O92" s="240" t="n">
        <v>0</v>
      </c>
      <c r="P92" s="240" t="n">
        <v>0</v>
      </c>
      <c r="Q92" s="240" t="n">
        <v>0</v>
      </c>
      <c r="R92" s="240" t="n">
        <v>0</v>
      </c>
      <c r="S92" s="240" t="n">
        <v>0</v>
      </c>
      <c r="T92" s="240" t="n">
        <v>0</v>
      </c>
      <c r="U92" s="240" t="n">
        <v>0</v>
      </c>
      <c r="V92" s="240" t="n">
        <v>0</v>
      </c>
      <c r="W92" s="240" t="n">
        <v>0</v>
      </c>
      <c r="X92" s="240" t="n">
        <f aca="false">+(0.34-0.05)/18</f>
        <v>0.0161111111111111</v>
      </c>
      <c r="Y92" s="240" t="n">
        <f aca="false">+(0.34-0.05)/18</f>
        <v>0.0161111111111111</v>
      </c>
      <c r="Z92" s="149" t="n">
        <f aca="false">+(0.34-0.05)/18</f>
        <v>0.0161111111111111</v>
      </c>
      <c r="AA92" s="240" t="n">
        <f aca="false">+(0.34-0.05)/18</f>
        <v>0.0161111111111111</v>
      </c>
      <c r="AB92" s="240" t="n">
        <f aca="false">+(0.34-0.05)/18</f>
        <v>0.0161111111111111</v>
      </c>
      <c r="AC92" s="240" t="n">
        <f aca="false">+(0.34-0.05)/18</f>
        <v>0.0161111111111111</v>
      </c>
      <c r="AD92" s="240" t="n">
        <f aca="false">+(0.34-0.05)/18</f>
        <v>0.0161111111111111</v>
      </c>
      <c r="AE92" s="240" t="n">
        <f aca="false">+(0.34-0.05)/18</f>
        <v>0.0161111111111111</v>
      </c>
      <c r="AF92" s="240" t="n">
        <f aca="false">+(0.34-0.05)/18</f>
        <v>0.0161111111111111</v>
      </c>
      <c r="AG92" s="240" t="n">
        <f aca="false">+(0.34-0.05)/18</f>
        <v>0.0161111111111111</v>
      </c>
      <c r="AH92" s="240" t="n">
        <f aca="false">+(0.34-0.05)/18</f>
        <v>0.0161111111111111</v>
      </c>
      <c r="AI92" s="240" t="n">
        <f aca="false">+(0.34-0.05)/18</f>
        <v>0.0161111111111111</v>
      </c>
      <c r="AJ92" s="240" t="n">
        <f aca="false">+(0.34-0.05)/18</f>
        <v>0.0161111111111111</v>
      </c>
      <c r="AK92" s="240" t="n">
        <f aca="false">+(0.34-0.05)/18</f>
        <v>0.0161111111111111</v>
      </c>
      <c r="AL92" s="240" t="n">
        <f aca="false">+(0.34-0.05)/18</f>
        <v>0.0161111111111111</v>
      </c>
      <c r="AM92" s="240" t="n">
        <f aca="false">+(0.34-0.05)/18</f>
        <v>0.0161111111111111</v>
      </c>
      <c r="AN92" s="240" t="n">
        <f aca="false">+(0.34-0.05)/18</f>
        <v>0.0161111111111111</v>
      </c>
      <c r="AO92" s="240" t="n">
        <f aca="false">+(0.34-0.05)/18</f>
        <v>0.0161111111111111</v>
      </c>
      <c r="AP92" s="240" t="n">
        <v>0.66</v>
      </c>
      <c r="AQ92" s="240" t="n">
        <v>0</v>
      </c>
      <c r="AR92" s="240" t="n">
        <v>0</v>
      </c>
      <c r="AS92" s="240" t="n">
        <v>0</v>
      </c>
      <c r="AT92" s="240" t="n">
        <v>0</v>
      </c>
      <c r="AU92" s="240" t="n">
        <v>0</v>
      </c>
      <c r="AV92" s="240" t="n">
        <v>0</v>
      </c>
      <c r="AW92" s="240" t="n">
        <v>0</v>
      </c>
      <c r="AX92" s="240" t="n">
        <v>0</v>
      </c>
      <c r="AY92" s="240" t="n">
        <v>0</v>
      </c>
      <c r="AZ92" s="240" t="n">
        <v>0</v>
      </c>
      <c r="BA92" s="241" t="n">
        <v>0</v>
      </c>
      <c r="BB92" s="239" t="n">
        <v>0</v>
      </c>
      <c r="BC92" s="238" t="n">
        <f aca="false">SUM(N92:BB92)</f>
        <v>1</v>
      </c>
    </row>
    <row r="93" customFormat="false" ht="12.75" hidden="false" customHeight="false" outlineLevel="0" collapsed="false">
      <c r="A93" s="238"/>
      <c r="B93" s="239" t="s">
        <v>142</v>
      </c>
      <c r="C93" s="235"/>
      <c r="D93" s="240" t="n">
        <f aca="false">+D92</f>
        <v>0</v>
      </c>
      <c r="E93" s="240" t="n">
        <f aca="false">+D93+E92</f>
        <v>0</v>
      </c>
      <c r="F93" s="240" t="n">
        <f aca="false">+E93+F92</f>
        <v>0</v>
      </c>
      <c r="G93" s="240" t="n">
        <f aca="false">+F93+G92</f>
        <v>0</v>
      </c>
      <c r="H93" s="240" t="n">
        <f aca="false">+G93+H92</f>
        <v>0</v>
      </c>
      <c r="I93" s="240" t="n">
        <f aca="false">+H93+I92</f>
        <v>0</v>
      </c>
      <c r="J93" s="240" t="n">
        <f aca="false">+I93+J92</f>
        <v>0</v>
      </c>
      <c r="K93" s="240" t="n">
        <f aca="false">+J93+K92</f>
        <v>0</v>
      </c>
      <c r="L93" s="240" t="n">
        <f aca="false">+K93+L92</f>
        <v>0</v>
      </c>
      <c r="M93" s="240" t="n">
        <f aca="false">+L93+M92</f>
        <v>0</v>
      </c>
      <c r="N93" s="240" t="n">
        <f aca="false">+M93+N92</f>
        <v>0.05</v>
      </c>
      <c r="O93" s="240" t="n">
        <f aca="false">+N93+O92</f>
        <v>0.05</v>
      </c>
      <c r="P93" s="240" t="n">
        <f aca="false">+O93+P92</f>
        <v>0.05</v>
      </c>
      <c r="Q93" s="240" t="n">
        <f aca="false">+P93+Q92</f>
        <v>0.05</v>
      </c>
      <c r="R93" s="240" t="n">
        <f aca="false">+Q93+R92</f>
        <v>0.05</v>
      </c>
      <c r="S93" s="240" t="n">
        <f aca="false">+R93+S92</f>
        <v>0.05</v>
      </c>
      <c r="T93" s="240" t="n">
        <f aca="false">+S93+T92</f>
        <v>0.05</v>
      </c>
      <c r="U93" s="240" t="n">
        <f aca="false">+T93+U92</f>
        <v>0.05</v>
      </c>
      <c r="V93" s="240" t="n">
        <f aca="false">+U93+V92</f>
        <v>0.05</v>
      </c>
      <c r="W93" s="240" t="n">
        <f aca="false">+V93+W92</f>
        <v>0.05</v>
      </c>
      <c r="X93" s="240" t="n">
        <f aca="false">+W93+X92</f>
        <v>0.0661111111111111</v>
      </c>
      <c r="Y93" s="240" t="n">
        <f aca="false">+X93+Y92</f>
        <v>0.0822222222222222</v>
      </c>
      <c r="Z93" s="149" t="n">
        <f aca="false">+Y93+Z92</f>
        <v>0.0983333333333334</v>
      </c>
      <c r="AA93" s="240" t="n">
        <f aca="false">+Z93+AA92</f>
        <v>0.114444444444444</v>
      </c>
      <c r="AB93" s="240" t="n">
        <f aca="false">+AA93+AB92</f>
        <v>0.130555555555556</v>
      </c>
      <c r="AC93" s="240" t="n">
        <f aca="false">+AB93+AC92</f>
        <v>0.146666666666667</v>
      </c>
      <c r="AD93" s="240" t="n">
        <f aca="false">+AC93+AD92</f>
        <v>0.162777777777778</v>
      </c>
      <c r="AE93" s="240" t="n">
        <f aca="false">+AD93+AE92</f>
        <v>0.178888888888889</v>
      </c>
      <c r="AF93" s="240" t="n">
        <f aca="false">+AE93+AF92</f>
        <v>0.195</v>
      </c>
      <c r="AG93" s="240" t="n">
        <f aca="false">+AF93+AG92</f>
        <v>0.211111111111111</v>
      </c>
      <c r="AH93" s="240" t="n">
        <f aca="false">+AG93+AH92</f>
        <v>0.227222222222222</v>
      </c>
      <c r="AI93" s="240" t="n">
        <f aca="false">+AH93+AI92</f>
        <v>0.243333333333333</v>
      </c>
      <c r="AJ93" s="240" t="n">
        <f aca="false">+AI93+AJ92</f>
        <v>0.259444444444444</v>
      </c>
      <c r="AK93" s="240" t="n">
        <f aca="false">+AJ93+AK92</f>
        <v>0.275555555555556</v>
      </c>
      <c r="AL93" s="240" t="n">
        <f aca="false">+AK93+AL92</f>
        <v>0.291666666666667</v>
      </c>
      <c r="AM93" s="240" t="n">
        <f aca="false">+AL93+AM92</f>
        <v>0.307777777777778</v>
      </c>
      <c r="AN93" s="240" t="n">
        <f aca="false">+AM93+AN92</f>
        <v>0.323888888888889</v>
      </c>
      <c r="AO93" s="240" t="n">
        <f aca="false">+AN93+AO92</f>
        <v>0.34</v>
      </c>
      <c r="AP93" s="240" t="n">
        <f aca="false">+AO93+AP92</f>
        <v>1</v>
      </c>
      <c r="AQ93" s="240" t="n">
        <f aca="false">+AP93+AQ92</f>
        <v>1</v>
      </c>
      <c r="AR93" s="240" t="n">
        <f aca="false">+AQ93+AR92</f>
        <v>1</v>
      </c>
      <c r="AS93" s="240" t="n">
        <f aca="false">+AR93+AS92</f>
        <v>1</v>
      </c>
      <c r="AT93" s="240" t="n">
        <f aca="false">+AS93+AT92</f>
        <v>1</v>
      </c>
      <c r="AU93" s="240" t="n">
        <f aca="false">+AT93+AU92</f>
        <v>1</v>
      </c>
      <c r="AV93" s="240" t="n">
        <f aca="false">+AU93+AV92</f>
        <v>1</v>
      </c>
      <c r="AW93" s="240" t="n">
        <f aca="false">+AV93+AW92</f>
        <v>1</v>
      </c>
      <c r="AX93" s="240" t="n">
        <f aca="false">+AW93+AX92</f>
        <v>1</v>
      </c>
      <c r="AY93" s="240" t="n">
        <f aca="false">+AX93+AY92</f>
        <v>1</v>
      </c>
      <c r="AZ93" s="240" t="n">
        <f aca="false">+AY93+AZ92</f>
        <v>1</v>
      </c>
      <c r="BA93" s="241" t="n">
        <f aca="false">+AZ93+BA92</f>
        <v>1</v>
      </c>
      <c r="BB93" s="239" t="n">
        <f aca="false">+BA93+BB92</f>
        <v>1</v>
      </c>
    </row>
    <row r="94" customFormat="false" ht="12.75" hidden="false" customHeight="false" outlineLevel="0" collapsed="false">
      <c r="A94" s="242"/>
      <c r="B94" s="243"/>
      <c r="C94" s="235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167"/>
      <c r="AA94" s="244"/>
      <c r="AB94" s="244"/>
      <c r="AC94" s="244"/>
      <c r="AD94" s="244"/>
      <c r="AE94" s="244"/>
      <c r="AF94" s="244"/>
      <c r="AG94" s="244"/>
      <c r="AH94" s="244"/>
      <c r="AI94" s="244"/>
      <c r="AJ94" s="244"/>
      <c r="AK94" s="244"/>
      <c r="AL94" s="244"/>
      <c r="AM94" s="244"/>
      <c r="AN94" s="244"/>
      <c r="AO94" s="244"/>
      <c r="AP94" s="244"/>
      <c r="AQ94" s="244"/>
      <c r="AR94" s="244"/>
      <c r="AS94" s="244"/>
      <c r="AT94" s="244"/>
      <c r="AU94" s="244"/>
      <c r="AV94" s="244"/>
      <c r="AW94" s="244"/>
      <c r="AX94" s="244"/>
      <c r="AY94" s="244"/>
      <c r="AZ94" s="244"/>
      <c r="BA94" s="245"/>
      <c r="BB94" s="243"/>
    </row>
    <row r="95" customFormat="false" ht="12.75" hidden="false" customHeight="false" outlineLevel="0" collapsed="false">
      <c r="A95" s="201"/>
      <c r="B95" s="201" t="s">
        <v>143</v>
      </c>
      <c r="C95" s="202" t="n">
        <v>14</v>
      </c>
      <c r="D95" s="205" t="n">
        <f aca="false">+D91*$C95</f>
        <v>0</v>
      </c>
      <c r="E95" s="205" t="n">
        <f aca="false">+E91*$C95</f>
        <v>0</v>
      </c>
      <c r="F95" s="205" t="n">
        <f aca="false">+F91*$C95</f>
        <v>0</v>
      </c>
      <c r="G95" s="205" t="n">
        <f aca="false">+G91*$C95</f>
        <v>0</v>
      </c>
      <c r="H95" s="205" t="n">
        <f aca="false">+H91*$C95</f>
        <v>0</v>
      </c>
      <c r="I95" s="205" t="n">
        <f aca="false">+I91*$C95</f>
        <v>0</v>
      </c>
      <c r="J95" s="205" t="n">
        <f aca="false">+J91*$C95</f>
        <v>0</v>
      </c>
      <c r="K95" s="205" t="n">
        <f aca="false">+K91*$C95</f>
        <v>0</v>
      </c>
      <c r="L95" s="205" t="n">
        <f aca="false">+L91*$C95</f>
        <v>0</v>
      </c>
      <c r="M95" s="205" t="n">
        <f aca="false">+M91*$C95</f>
        <v>0</v>
      </c>
      <c r="N95" s="205" t="n">
        <f aca="false">+N91*$C95</f>
        <v>0.695833333333333</v>
      </c>
      <c r="O95" s="205" t="n">
        <f aca="false">+O91*$C95</f>
        <v>0.695833333333333</v>
      </c>
      <c r="P95" s="205" t="n">
        <f aca="false">+P91*$C95</f>
        <v>0.695833333333333</v>
      </c>
      <c r="Q95" s="205" t="n">
        <f aca="false">+Q91*$C95</f>
        <v>0.695833333333333</v>
      </c>
      <c r="R95" s="205" t="n">
        <f aca="false">+R91*$C95</f>
        <v>0.695833333333333</v>
      </c>
      <c r="S95" s="205" t="n">
        <f aca="false">+S91*$C95</f>
        <v>0.695833333333333</v>
      </c>
      <c r="T95" s="205" t="n">
        <f aca="false">+T91*$C95</f>
        <v>0.695833333333333</v>
      </c>
      <c r="U95" s="205" t="n">
        <f aca="false">+U91*$C95</f>
        <v>0.695833333333333</v>
      </c>
      <c r="V95" s="205" t="n">
        <f aca="false">+V91*$C95</f>
        <v>0.695833333333333</v>
      </c>
      <c r="W95" s="205" t="n">
        <f aca="false">+W91*$C95</f>
        <v>0.695833333333333</v>
      </c>
      <c r="X95" s="205" t="n">
        <f aca="false">+X91*$C95</f>
        <v>1.39606666666667</v>
      </c>
      <c r="Y95" s="205" t="n">
        <f aca="false">+Y91*$C95</f>
        <v>2.0963</v>
      </c>
      <c r="Z95" s="156" t="n">
        <f aca="false">+Z91*$C95</f>
        <v>2.79653333333333</v>
      </c>
      <c r="AA95" s="205" t="n">
        <f aca="false">+AA91*$C95</f>
        <v>3.49676666666667</v>
      </c>
      <c r="AB95" s="205" t="n">
        <f aca="false">+AB91*$C95</f>
        <v>4.197</v>
      </c>
      <c r="AC95" s="205" t="n">
        <f aca="false">+AC91*$C95</f>
        <v>4.89723333333333</v>
      </c>
      <c r="AD95" s="205" t="n">
        <f aca="false">+AD91*$C95</f>
        <v>5.59746666666667</v>
      </c>
      <c r="AE95" s="205" t="n">
        <f aca="false">+AE91*$C95</f>
        <v>6.2977</v>
      </c>
      <c r="AF95" s="205" t="n">
        <f aca="false">+AF91*$C95</f>
        <v>6.99793333333333</v>
      </c>
      <c r="AG95" s="205" t="n">
        <f aca="false">+AG91*$C95</f>
        <v>7.69816666666667</v>
      </c>
      <c r="AH95" s="205" t="n">
        <f aca="false">+AH91*$C95</f>
        <v>8.3984</v>
      </c>
      <c r="AI95" s="205" t="n">
        <f aca="false">+AI91*$C95</f>
        <v>9.09863333333333</v>
      </c>
      <c r="AJ95" s="205" t="n">
        <f aca="false">+AJ91*$C95</f>
        <v>9.79886666666667</v>
      </c>
      <c r="AK95" s="205" t="n">
        <f aca="false">+AK91*$C95</f>
        <v>10.4991</v>
      </c>
      <c r="AL95" s="205" t="n">
        <f aca="false">+AL91*$C95</f>
        <v>11.1993333333333</v>
      </c>
      <c r="AM95" s="205" t="n">
        <f aca="false">+AM91*$C95</f>
        <v>11.8995666666667</v>
      </c>
      <c r="AN95" s="205" t="n">
        <f aca="false">+AN91*$C95</f>
        <v>12.5998</v>
      </c>
      <c r="AO95" s="205" t="n">
        <f aca="false">+AO91*$C95</f>
        <v>13.3000333333333</v>
      </c>
      <c r="AP95" s="205" t="n">
        <f aca="false">+AP91*$C95</f>
        <v>13.3000333333333</v>
      </c>
      <c r="AQ95" s="205" t="n">
        <f aca="false">+AQ91*$C95</f>
        <v>13.3000333333333</v>
      </c>
      <c r="AR95" s="205" t="n">
        <f aca="false">+AR91*$C95</f>
        <v>13.3000333333333</v>
      </c>
      <c r="AS95" s="205" t="n">
        <f aca="false">+AS91*$C95</f>
        <v>13.3000333333333</v>
      </c>
      <c r="AT95" s="205" t="n">
        <f aca="false">+AT91*$C95</f>
        <v>14.0000333333333</v>
      </c>
      <c r="AU95" s="205" t="n">
        <f aca="false">+AU91*$C95</f>
        <v>14.0000333333333</v>
      </c>
      <c r="AV95" s="205" t="n">
        <f aca="false">+AV91*$C95</f>
        <v>14.0000333333333</v>
      </c>
      <c r="AW95" s="205" t="n">
        <f aca="false">+AW91*$C95</f>
        <v>14.0000333333333</v>
      </c>
      <c r="AX95" s="205" t="n">
        <f aca="false">+AX91*$C95</f>
        <v>14.0000333333333</v>
      </c>
      <c r="AY95" s="205" t="n">
        <f aca="false">+AY91*$C95</f>
        <v>14.0000333333333</v>
      </c>
      <c r="AZ95" s="205" t="n">
        <f aca="false">+AZ91*$C95</f>
        <v>14.0000333333333</v>
      </c>
      <c r="BA95" s="206" t="n">
        <f aca="false">+BA91*$C95</f>
        <v>14.0000333333333</v>
      </c>
      <c r="BB95" s="207" t="n">
        <f aca="false">+BB91*$C95</f>
        <v>14.0000333333333</v>
      </c>
      <c r="BC95" s="207"/>
      <c r="BF95" s="207"/>
      <c r="BG95" s="207"/>
      <c r="BH95" s="207"/>
      <c r="BI95" s="207"/>
      <c r="BJ95" s="207"/>
      <c r="BK95" s="207"/>
      <c r="BL95" s="207"/>
      <c r="BM95" s="207"/>
      <c r="BN95" s="207"/>
      <c r="BO95" s="207"/>
      <c r="BP95" s="207"/>
      <c r="BQ95" s="207"/>
      <c r="BR95" s="207"/>
      <c r="BS95" s="207"/>
      <c r="BT95" s="207"/>
      <c r="BU95" s="207"/>
      <c r="BV95" s="207"/>
      <c r="BW95" s="207"/>
      <c r="BX95" s="207"/>
      <c r="BY95" s="207"/>
      <c r="BZ95" s="207"/>
      <c r="CA95" s="207"/>
      <c r="CB95" s="207"/>
      <c r="CC95" s="207"/>
      <c r="CD95" s="207"/>
      <c r="CE95" s="207"/>
      <c r="CF95" s="207"/>
      <c r="CG95" s="207"/>
      <c r="CH95" s="207"/>
      <c r="CI95" s="207"/>
      <c r="CJ95" s="207"/>
      <c r="CK95" s="207"/>
    </row>
    <row r="96" customFormat="false" ht="13.5" hidden="false" customHeight="false" outlineLevel="0" collapsed="false">
      <c r="A96" s="246"/>
      <c r="B96" s="246" t="s">
        <v>144</v>
      </c>
      <c r="C96" s="247" t="str">
        <f aca="false">+'NTP or Sold'!C8</f>
        <v>NTP</v>
      </c>
      <c r="D96" s="248" t="n">
        <f aca="false">+D93*$C95</f>
        <v>0</v>
      </c>
      <c r="E96" s="248" t="n">
        <f aca="false">+E93*$C95</f>
        <v>0</v>
      </c>
      <c r="F96" s="248" t="n">
        <f aca="false">+F93*$C95</f>
        <v>0</v>
      </c>
      <c r="G96" s="248" t="n">
        <f aca="false">+G93*$C95</f>
        <v>0</v>
      </c>
      <c r="H96" s="248" t="n">
        <f aca="false">+H93*$C95</f>
        <v>0</v>
      </c>
      <c r="I96" s="248" t="n">
        <f aca="false">+I93*$C95</f>
        <v>0</v>
      </c>
      <c r="J96" s="248" t="n">
        <f aca="false">+J93*$C95</f>
        <v>0</v>
      </c>
      <c r="K96" s="248" t="n">
        <f aca="false">+K93*$C95</f>
        <v>0</v>
      </c>
      <c r="L96" s="248" t="n">
        <f aca="false">+L93*$C95</f>
        <v>0</v>
      </c>
      <c r="M96" s="248" t="n">
        <f aca="false">+M93*$C95</f>
        <v>0</v>
      </c>
      <c r="N96" s="248" t="n">
        <f aca="false">+N93*$C95</f>
        <v>0.7</v>
      </c>
      <c r="O96" s="248" t="n">
        <f aca="false">+O93*$C95</f>
        <v>0.7</v>
      </c>
      <c r="P96" s="248" t="n">
        <f aca="false">+P93*$C95</f>
        <v>0.7</v>
      </c>
      <c r="Q96" s="248" t="n">
        <f aca="false">+Q93*$C95</f>
        <v>0.7</v>
      </c>
      <c r="R96" s="248" t="n">
        <f aca="false">+R93*$C95</f>
        <v>0.7</v>
      </c>
      <c r="S96" s="248" t="n">
        <f aca="false">+S93*$C95</f>
        <v>0.7</v>
      </c>
      <c r="T96" s="248" t="n">
        <f aca="false">+T93*$C95</f>
        <v>0.7</v>
      </c>
      <c r="U96" s="248" t="n">
        <f aca="false">+U93*$C95</f>
        <v>0.7</v>
      </c>
      <c r="V96" s="248" t="n">
        <f aca="false">+V93*$C95</f>
        <v>0.7</v>
      </c>
      <c r="W96" s="248" t="n">
        <f aca="false">+W93*$C95</f>
        <v>0.7</v>
      </c>
      <c r="X96" s="248" t="n">
        <f aca="false">+X93*$C95</f>
        <v>0.925555555555556</v>
      </c>
      <c r="Y96" s="248" t="n">
        <f aca="false">+Y93*$C95</f>
        <v>1.15111111111111</v>
      </c>
      <c r="Z96" s="162" t="n">
        <f aca="false">+Z93*$C95</f>
        <v>1.37666666666667</v>
      </c>
      <c r="AA96" s="248" t="n">
        <f aca="false">+AA93*$C95</f>
        <v>1.60222222222222</v>
      </c>
      <c r="AB96" s="248" t="n">
        <f aca="false">+AB93*$C95</f>
        <v>1.82777777777778</v>
      </c>
      <c r="AC96" s="248" t="n">
        <f aca="false">+AC93*$C95</f>
        <v>2.05333333333333</v>
      </c>
      <c r="AD96" s="248" t="n">
        <f aca="false">+AD93*$C95</f>
        <v>2.27888888888889</v>
      </c>
      <c r="AE96" s="248" t="n">
        <f aca="false">+AE93*$C95</f>
        <v>2.50444444444444</v>
      </c>
      <c r="AF96" s="248" t="n">
        <f aca="false">+AF93*$C95</f>
        <v>2.73</v>
      </c>
      <c r="AG96" s="248" t="n">
        <f aca="false">+AG93*$C95</f>
        <v>2.95555555555556</v>
      </c>
      <c r="AH96" s="248" t="n">
        <f aca="false">+AH93*$C95</f>
        <v>3.18111111111111</v>
      </c>
      <c r="AI96" s="248" t="n">
        <f aca="false">+AI93*$C95</f>
        <v>3.40666666666667</v>
      </c>
      <c r="AJ96" s="248" t="n">
        <f aca="false">+AJ93*$C95</f>
        <v>3.63222222222222</v>
      </c>
      <c r="AK96" s="248" t="n">
        <f aca="false">+AK93*$C95</f>
        <v>3.85777777777778</v>
      </c>
      <c r="AL96" s="248" t="n">
        <f aca="false">+AL93*$C95</f>
        <v>4.08333333333333</v>
      </c>
      <c r="AM96" s="248" t="n">
        <f aca="false">+AM93*$C95</f>
        <v>4.30888888888889</v>
      </c>
      <c r="AN96" s="248" t="n">
        <f aca="false">+AN93*$C95</f>
        <v>4.53444444444445</v>
      </c>
      <c r="AO96" s="248" t="n">
        <f aca="false">+AO93*$C95</f>
        <v>4.76</v>
      </c>
      <c r="AP96" s="248" t="n">
        <f aca="false">+AP93*$C95</f>
        <v>14</v>
      </c>
      <c r="AQ96" s="248" t="n">
        <f aca="false">+AQ93*$C95</f>
        <v>14</v>
      </c>
      <c r="AR96" s="248" t="n">
        <f aca="false">+AR93*$C95</f>
        <v>14</v>
      </c>
      <c r="AS96" s="248" t="n">
        <f aca="false">+AS93*$C95</f>
        <v>14</v>
      </c>
      <c r="AT96" s="248" t="n">
        <f aca="false">+AT93*$C95</f>
        <v>14</v>
      </c>
      <c r="AU96" s="248" t="n">
        <f aca="false">+AU93*$C95</f>
        <v>14</v>
      </c>
      <c r="AV96" s="248" t="n">
        <f aca="false">+AV93*$C95</f>
        <v>14</v>
      </c>
      <c r="AW96" s="248" t="n">
        <f aca="false">+AW93*$C95</f>
        <v>14</v>
      </c>
      <c r="AX96" s="248" t="n">
        <f aca="false">+AX93*$C95</f>
        <v>14</v>
      </c>
      <c r="AY96" s="248" t="n">
        <f aca="false">+AY93*$C95</f>
        <v>14</v>
      </c>
      <c r="AZ96" s="248" t="n">
        <f aca="false">+AZ93*$C95</f>
        <v>14</v>
      </c>
      <c r="BA96" s="249" t="n">
        <f aca="false">+BA93*$C95</f>
        <v>14</v>
      </c>
      <c r="BB96" s="250" t="n">
        <f aca="false">+BB93*$C95</f>
        <v>14</v>
      </c>
      <c r="BC96" s="250"/>
      <c r="BF96" s="250"/>
      <c r="BG96" s="250"/>
      <c r="BH96" s="250"/>
      <c r="BI96" s="250"/>
      <c r="BJ96" s="250"/>
      <c r="BK96" s="250"/>
      <c r="BL96" s="250"/>
      <c r="BM96" s="250"/>
      <c r="BN96" s="250"/>
      <c r="BO96" s="250"/>
      <c r="BP96" s="250"/>
      <c r="BQ96" s="250"/>
      <c r="BR96" s="250"/>
      <c r="BS96" s="250"/>
      <c r="BT96" s="250"/>
      <c r="BU96" s="250"/>
      <c r="BV96" s="250"/>
      <c r="BW96" s="250"/>
      <c r="BX96" s="250"/>
      <c r="BY96" s="250"/>
      <c r="BZ96" s="250"/>
      <c r="CA96" s="250"/>
      <c r="CB96" s="250"/>
      <c r="CC96" s="250"/>
      <c r="CD96" s="250"/>
      <c r="CE96" s="250"/>
      <c r="CF96" s="250"/>
      <c r="CG96" s="250"/>
      <c r="CH96" s="250"/>
      <c r="CI96" s="250"/>
      <c r="CJ96" s="250"/>
      <c r="CK96" s="250"/>
    </row>
    <row r="97" customFormat="false" ht="15" hidden="false" customHeight="true" outlineLevel="0" collapsed="false">
      <c r="A97" s="234"/>
      <c r="B97" s="201" t="str">
        <f aca="false">+'NTP or Sold'!H9</f>
        <v>Fr 6B 60 hz power barges</v>
      </c>
      <c r="C97" s="235" t="str">
        <f aca="false">+'NTP or Sold'!T9</f>
        <v>Nigeria Barge II (APACHI)</v>
      </c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13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7"/>
    </row>
    <row r="98" customFormat="false" ht="12.75" hidden="false" customHeight="false" outlineLevel="0" collapsed="false">
      <c r="A98" s="238"/>
      <c r="B98" s="239" t="s">
        <v>139</v>
      </c>
      <c r="C98" s="235"/>
      <c r="D98" s="240" t="n">
        <v>0</v>
      </c>
      <c r="E98" s="240" t="n">
        <v>0</v>
      </c>
      <c r="F98" s="240" t="n">
        <v>0</v>
      </c>
      <c r="G98" s="240" t="n">
        <v>0</v>
      </c>
      <c r="H98" s="240" t="n">
        <v>0</v>
      </c>
      <c r="I98" s="240" t="n">
        <v>0</v>
      </c>
      <c r="J98" s="240" t="n">
        <v>0</v>
      </c>
      <c r="K98" s="240" t="n">
        <v>0</v>
      </c>
      <c r="L98" s="240" t="n">
        <v>0</v>
      </c>
      <c r="M98" s="240" t="n">
        <v>0</v>
      </c>
      <c r="N98" s="240" t="n">
        <v>0</v>
      </c>
      <c r="O98" s="240" t="n">
        <v>0</v>
      </c>
      <c r="P98" s="240" t="n">
        <v>0</v>
      </c>
      <c r="Q98" s="240" t="n">
        <v>0</v>
      </c>
      <c r="R98" s="240" t="n">
        <v>0</v>
      </c>
      <c r="S98" s="240" t="n">
        <v>0</v>
      </c>
      <c r="T98" s="240" t="n">
        <v>0</v>
      </c>
      <c r="U98" s="240" t="n">
        <v>0</v>
      </c>
      <c r="V98" s="240" t="n">
        <v>0</v>
      </c>
      <c r="W98" s="240" t="n">
        <v>1</v>
      </c>
      <c r="X98" s="240" t="n">
        <v>0</v>
      </c>
      <c r="Y98" s="240" t="n">
        <v>0</v>
      </c>
      <c r="Z98" s="240" t="n">
        <v>0</v>
      </c>
      <c r="AA98" s="149" t="n">
        <v>0</v>
      </c>
      <c r="AB98" s="240" t="n">
        <v>0</v>
      </c>
      <c r="AC98" s="240" t="n">
        <v>0</v>
      </c>
      <c r="AD98" s="240" t="n">
        <v>0</v>
      </c>
      <c r="AE98" s="240" t="n">
        <v>0</v>
      </c>
      <c r="AF98" s="240" t="n">
        <v>0</v>
      </c>
      <c r="AG98" s="240" t="n">
        <v>0</v>
      </c>
      <c r="AH98" s="240" t="n">
        <v>0</v>
      </c>
      <c r="AI98" s="240" t="n">
        <v>0</v>
      </c>
      <c r="AJ98" s="240" t="n">
        <v>0</v>
      </c>
      <c r="AK98" s="240" t="n">
        <v>0</v>
      </c>
      <c r="AL98" s="240" t="n">
        <v>0</v>
      </c>
      <c r="AM98" s="240" t="n">
        <v>0</v>
      </c>
      <c r="AN98" s="240" t="n">
        <v>0</v>
      </c>
      <c r="AO98" s="240" t="n">
        <v>0</v>
      </c>
      <c r="AP98" s="240" t="n">
        <v>0</v>
      </c>
      <c r="AQ98" s="240" t="n">
        <v>0</v>
      </c>
      <c r="AR98" s="240" t="n">
        <v>0</v>
      </c>
      <c r="AS98" s="240" t="n">
        <v>0</v>
      </c>
      <c r="AT98" s="240" t="n">
        <v>0</v>
      </c>
      <c r="AU98" s="240" t="n">
        <v>0</v>
      </c>
      <c r="AV98" s="240" t="n">
        <v>0</v>
      </c>
      <c r="AW98" s="240" t="n">
        <v>0</v>
      </c>
      <c r="AX98" s="240" t="n">
        <v>0</v>
      </c>
      <c r="AY98" s="240" t="n">
        <v>0</v>
      </c>
      <c r="AZ98" s="240" t="n">
        <v>0</v>
      </c>
      <c r="BA98" s="241" t="n">
        <v>0</v>
      </c>
      <c r="BB98" s="239" t="n">
        <v>0</v>
      </c>
      <c r="BC98" s="238" t="n">
        <f aca="false">SUM(N98:BB98)</f>
        <v>1</v>
      </c>
    </row>
    <row r="99" customFormat="false" ht="12.75" hidden="false" customHeight="false" outlineLevel="0" collapsed="false">
      <c r="A99" s="238"/>
      <c r="B99" s="239" t="s">
        <v>140</v>
      </c>
      <c r="C99" s="235"/>
      <c r="D99" s="240" t="n">
        <f aca="false">+D98</f>
        <v>0</v>
      </c>
      <c r="E99" s="240" t="n">
        <f aca="false">+D99+E98</f>
        <v>0</v>
      </c>
      <c r="F99" s="240" t="n">
        <f aca="false">+E99+F98</f>
        <v>0</v>
      </c>
      <c r="G99" s="240" t="n">
        <f aca="false">+F99+G98</f>
        <v>0</v>
      </c>
      <c r="H99" s="240" t="n">
        <f aca="false">+G99+H98</f>
        <v>0</v>
      </c>
      <c r="I99" s="240" t="n">
        <f aca="false">+H99+I98</f>
        <v>0</v>
      </c>
      <c r="J99" s="240" t="n">
        <f aca="false">+I99+J98</f>
        <v>0</v>
      </c>
      <c r="K99" s="240" t="n">
        <f aca="false">+J99+K98</f>
        <v>0</v>
      </c>
      <c r="L99" s="240" t="n">
        <f aca="false">+K99+L98</f>
        <v>0</v>
      </c>
      <c r="M99" s="240" t="n">
        <f aca="false">+L99+M98</f>
        <v>0</v>
      </c>
      <c r="N99" s="240" t="n">
        <f aca="false">+M99+N98</f>
        <v>0</v>
      </c>
      <c r="O99" s="240" t="n">
        <f aca="false">+N99+O98</f>
        <v>0</v>
      </c>
      <c r="P99" s="240" t="n">
        <f aca="false">+O99+P98</f>
        <v>0</v>
      </c>
      <c r="Q99" s="240" t="n">
        <f aca="false">+P99+Q98</f>
        <v>0</v>
      </c>
      <c r="R99" s="240" t="n">
        <f aca="false">+Q99+R98</f>
        <v>0</v>
      </c>
      <c r="S99" s="240" t="n">
        <f aca="false">+R99+S98</f>
        <v>0</v>
      </c>
      <c r="T99" s="240" t="n">
        <f aca="false">+S99+T98</f>
        <v>0</v>
      </c>
      <c r="U99" s="240" t="n">
        <f aca="false">+T99+U98</f>
        <v>0</v>
      </c>
      <c r="V99" s="240" t="n">
        <f aca="false">+U99+V98</f>
        <v>0</v>
      </c>
      <c r="W99" s="240" t="n">
        <f aca="false">+V99+W98</f>
        <v>1</v>
      </c>
      <c r="X99" s="240" t="n">
        <f aca="false">+W99+X98</f>
        <v>1</v>
      </c>
      <c r="Y99" s="240" t="n">
        <f aca="false">+X99+Y98</f>
        <v>1</v>
      </c>
      <c r="Z99" s="240" t="n">
        <f aca="false">+Y99+Z98</f>
        <v>1</v>
      </c>
      <c r="AA99" s="149" t="n">
        <f aca="false">+Z99+AA98</f>
        <v>1</v>
      </c>
      <c r="AB99" s="240" t="n">
        <f aca="false">+AA99+AB98</f>
        <v>1</v>
      </c>
      <c r="AC99" s="240" t="n">
        <f aca="false">+AB99+AC98</f>
        <v>1</v>
      </c>
      <c r="AD99" s="240" t="n">
        <f aca="false">+AC99+AD98</f>
        <v>1</v>
      </c>
      <c r="AE99" s="240" t="n">
        <f aca="false">+AD99+AE98</f>
        <v>1</v>
      </c>
      <c r="AF99" s="240" t="n">
        <f aca="false">+AE99+AF98</f>
        <v>1</v>
      </c>
      <c r="AG99" s="240" t="n">
        <f aca="false">+AF99+AG98</f>
        <v>1</v>
      </c>
      <c r="AH99" s="240" t="n">
        <f aca="false">+AG99+AH98</f>
        <v>1</v>
      </c>
      <c r="AI99" s="240" t="n">
        <f aca="false">+AH99+AI98</f>
        <v>1</v>
      </c>
      <c r="AJ99" s="240" t="n">
        <f aca="false">+AI99+AJ98</f>
        <v>1</v>
      </c>
      <c r="AK99" s="240" t="n">
        <f aca="false">+AJ99+AK98</f>
        <v>1</v>
      </c>
      <c r="AL99" s="240" t="n">
        <f aca="false">+AK99+AL98</f>
        <v>1</v>
      </c>
      <c r="AM99" s="240" t="n">
        <f aca="false">+AL99+AM98</f>
        <v>1</v>
      </c>
      <c r="AN99" s="240" t="n">
        <f aca="false">+AM99+AN98</f>
        <v>1</v>
      </c>
      <c r="AO99" s="240" t="n">
        <f aca="false">+AN99+AO98</f>
        <v>1</v>
      </c>
      <c r="AP99" s="240" t="n">
        <f aca="false">+AO99+AP98</f>
        <v>1</v>
      </c>
      <c r="AQ99" s="240" t="n">
        <f aca="false">+AP99+AQ98</f>
        <v>1</v>
      </c>
      <c r="AR99" s="240" t="n">
        <f aca="false">+AQ99+AR98</f>
        <v>1</v>
      </c>
      <c r="AS99" s="240" t="n">
        <f aca="false">+AR99+AS98</f>
        <v>1</v>
      </c>
      <c r="AT99" s="240" t="n">
        <f aca="false">+AS99+AT98</f>
        <v>1</v>
      </c>
      <c r="AU99" s="240" t="n">
        <f aca="false">+AT99+AU98</f>
        <v>1</v>
      </c>
      <c r="AV99" s="240" t="n">
        <f aca="false">+AU99+AV98</f>
        <v>1</v>
      </c>
      <c r="AW99" s="240" t="n">
        <f aca="false">+AV99+AW98</f>
        <v>1</v>
      </c>
      <c r="AX99" s="240" t="n">
        <f aca="false">+AW99+AX98</f>
        <v>1</v>
      </c>
      <c r="AY99" s="240" t="n">
        <f aca="false">+AX99+AY98</f>
        <v>1</v>
      </c>
      <c r="AZ99" s="240" t="n">
        <f aca="false">+AY99+AZ98</f>
        <v>1</v>
      </c>
      <c r="BA99" s="241" t="n">
        <f aca="false">+AZ99+BA98</f>
        <v>1</v>
      </c>
      <c r="BB99" s="239" t="n">
        <f aca="false">+BA99+BB98</f>
        <v>1</v>
      </c>
    </row>
    <row r="100" customFormat="false" ht="12.75" hidden="false" customHeight="false" outlineLevel="0" collapsed="false">
      <c r="A100" s="238"/>
      <c r="B100" s="239" t="s">
        <v>141</v>
      </c>
      <c r="C100" s="235"/>
      <c r="D100" s="240" t="n">
        <v>0</v>
      </c>
      <c r="E100" s="240" t="n">
        <v>0</v>
      </c>
      <c r="F100" s="240" t="n">
        <v>0</v>
      </c>
      <c r="G100" s="240" t="n">
        <v>0</v>
      </c>
      <c r="H100" s="240" t="n">
        <v>0</v>
      </c>
      <c r="I100" s="240" t="n">
        <v>0</v>
      </c>
      <c r="J100" s="240" t="n">
        <v>0</v>
      </c>
      <c r="K100" s="240" t="n">
        <v>0</v>
      </c>
      <c r="L100" s="240" t="n">
        <v>0</v>
      </c>
      <c r="M100" s="240" t="n">
        <v>0</v>
      </c>
      <c r="N100" s="240" t="n">
        <v>0</v>
      </c>
      <c r="O100" s="240" t="n">
        <v>0</v>
      </c>
      <c r="P100" s="240" t="n">
        <v>0</v>
      </c>
      <c r="Q100" s="240" t="n">
        <v>0</v>
      </c>
      <c r="R100" s="240" t="n">
        <v>0</v>
      </c>
      <c r="S100" s="240" t="n">
        <v>0</v>
      </c>
      <c r="T100" s="240" t="n">
        <v>0</v>
      </c>
      <c r="U100" s="240" t="n">
        <v>0</v>
      </c>
      <c r="V100" s="240" t="n">
        <v>0</v>
      </c>
      <c r="W100" s="240" t="n">
        <v>1</v>
      </c>
      <c r="X100" s="240" t="n">
        <v>0</v>
      </c>
      <c r="Y100" s="240" t="n">
        <v>0</v>
      </c>
      <c r="Z100" s="240" t="n">
        <v>0</v>
      </c>
      <c r="AA100" s="149" t="n">
        <v>0</v>
      </c>
      <c r="AB100" s="240" t="n">
        <v>0</v>
      </c>
      <c r="AC100" s="240" t="n">
        <v>0</v>
      </c>
      <c r="AD100" s="240" t="n">
        <v>0</v>
      </c>
      <c r="AE100" s="240" t="n">
        <v>0</v>
      </c>
      <c r="AF100" s="240" t="n">
        <v>0</v>
      </c>
      <c r="AG100" s="240" t="n">
        <v>0</v>
      </c>
      <c r="AH100" s="240" t="n">
        <v>0</v>
      </c>
      <c r="AI100" s="240" t="n">
        <v>0</v>
      </c>
      <c r="AJ100" s="240" t="n">
        <v>0</v>
      </c>
      <c r="AK100" s="240" t="n">
        <v>0</v>
      </c>
      <c r="AL100" s="240" t="n">
        <v>0</v>
      </c>
      <c r="AM100" s="240" t="n">
        <v>0</v>
      </c>
      <c r="AN100" s="240" t="n">
        <v>0</v>
      </c>
      <c r="AO100" s="240" t="n">
        <v>0</v>
      </c>
      <c r="AP100" s="240" t="n">
        <v>0</v>
      </c>
      <c r="AQ100" s="240" t="n">
        <v>0</v>
      </c>
      <c r="AR100" s="240" t="n">
        <v>0</v>
      </c>
      <c r="AS100" s="240" t="n">
        <v>0</v>
      </c>
      <c r="AT100" s="240" t="n">
        <v>0</v>
      </c>
      <c r="AU100" s="240" t="n">
        <v>0</v>
      </c>
      <c r="AV100" s="240" t="n">
        <v>0</v>
      </c>
      <c r="AW100" s="240" t="n">
        <v>0</v>
      </c>
      <c r="AX100" s="240" t="n">
        <v>0</v>
      </c>
      <c r="AY100" s="240" t="n">
        <v>0</v>
      </c>
      <c r="AZ100" s="240" t="n">
        <v>0</v>
      </c>
      <c r="BA100" s="241" t="n">
        <v>0</v>
      </c>
      <c r="BB100" s="239" t="n">
        <v>0</v>
      </c>
      <c r="BC100" s="238" t="n">
        <f aca="false">SUM(N100:BB100)</f>
        <v>1</v>
      </c>
    </row>
    <row r="101" customFormat="false" ht="12.75" hidden="false" customHeight="false" outlineLevel="0" collapsed="false">
      <c r="A101" s="238"/>
      <c r="B101" s="239" t="s">
        <v>142</v>
      </c>
      <c r="C101" s="235"/>
      <c r="D101" s="240" t="n">
        <f aca="false">+D100</f>
        <v>0</v>
      </c>
      <c r="E101" s="240" t="n">
        <f aca="false">+D101+E100</f>
        <v>0</v>
      </c>
      <c r="F101" s="240" t="n">
        <f aca="false">+E101+F100</f>
        <v>0</v>
      </c>
      <c r="G101" s="240" t="n">
        <f aca="false">+F101+G100</f>
        <v>0</v>
      </c>
      <c r="H101" s="240" t="n">
        <f aca="false">+G101+H100</f>
        <v>0</v>
      </c>
      <c r="I101" s="240" t="n">
        <f aca="false">+H101+I100</f>
        <v>0</v>
      </c>
      <c r="J101" s="240" t="n">
        <f aca="false">+I101+J100</f>
        <v>0</v>
      </c>
      <c r="K101" s="240" t="n">
        <f aca="false">+J101+K100</f>
        <v>0</v>
      </c>
      <c r="L101" s="240" t="n">
        <f aca="false">+K101+L100</f>
        <v>0</v>
      </c>
      <c r="M101" s="240" t="n">
        <f aca="false">+L101+M100</f>
        <v>0</v>
      </c>
      <c r="N101" s="240" t="n">
        <f aca="false">+M101+N100</f>
        <v>0</v>
      </c>
      <c r="O101" s="240" t="n">
        <f aca="false">+N101+O100</f>
        <v>0</v>
      </c>
      <c r="P101" s="240" t="n">
        <f aca="false">+O101+P100</f>
        <v>0</v>
      </c>
      <c r="Q101" s="240" t="n">
        <f aca="false">+P101+Q100</f>
        <v>0</v>
      </c>
      <c r="R101" s="240" t="n">
        <f aca="false">+Q101+R100</f>
        <v>0</v>
      </c>
      <c r="S101" s="240" t="n">
        <f aca="false">+R101+S100</f>
        <v>0</v>
      </c>
      <c r="T101" s="240" t="n">
        <f aca="false">+S101+T100</f>
        <v>0</v>
      </c>
      <c r="U101" s="240" t="n">
        <f aca="false">+T101+U100</f>
        <v>0</v>
      </c>
      <c r="V101" s="240" t="n">
        <f aca="false">+U101+V100</f>
        <v>0</v>
      </c>
      <c r="W101" s="240" t="n">
        <f aca="false">+V101+W100</f>
        <v>1</v>
      </c>
      <c r="X101" s="240" t="n">
        <f aca="false">+W101+X100</f>
        <v>1</v>
      </c>
      <c r="Y101" s="240" t="n">
        <f aca="false">+X101+Y100</f>
        <v>1</v>
      </c>
      <c r="Z101" s="240" t="n">
        <f aca="false">+Y101+Z100</f>
        <v>1</v>
      </c>
      <c r="AA101" s="149" t="n">
        <f aca="false">+Z101+AA100</f>
        <v>1</v>
      </c>
      <c r="AB101" s="240" t="n">
        <f aca="false">+AA101+AB100</f>
        <v>1</v>
      </c>
      <c r="AC101" s="240" t="n">
        <f aca="false">+AB101+AC100</f>
        <v>1</v>
      </c>
      <c r="AD101" s="240" t="n">
        <f aca="false">+AC101+AD100</f>
        <v>1</v>
      </c>
      <c r="AE101" s="240" t="n">
        <f aca="false">+AD101+AE100</f>
        <v>1</v>
      </c>
      <c r="AF101" s="240" t="n">
        <f aca="false">+AE101+AF100</f>
        <v>1</v>
      </c>
      <c r="AG101" s="240" t="n">
        <f aca="false">+AF101+AG100</f>
        <v>1</v>
      </c>
      <c r="AH101" s="240" t="n">
        <f aca="false">+AG101+AH100</f>
        <v>1</v>
      </c>
      <c r="AI101" s="240" t="n">
        <f aca="false">+AH101+AI100</f>
        <v>1</v>
      </c>
      <c r="AJ101" s="240" t="n">
        <f aca="false">+AI101+AJ100</f>
        <v>1</v>
      </c>
      <c r="AK101" s="240" t="n">
        <f aca="false">+AJ101+AK100</f>
        <v>1</v>
      </c>
      <c r="AL101" s="240" t="n">
        <f aca="false">+AK101+AL100</f>
        <v>1</v>
      </c>
      <c r="AM101" s="240" t="n">
        <f aca="false">+AL101+AM100</f>
        <v>1</v>
      </c>
      <c r="AN101" s="240" t="n">
        <f aca="false">+AM101+AN100</f>
        <v>1</v>
      </c>
      <c r="AO101" s="240" t="n">
        <f aca="false">+AN101+AO100</f>
        <v>1</v>
      </c>
      <c r="AP101" s="240" t="n">
        <f aca="false">+AO101+AP100</f>
        <v>1</v>
      </c>
      <c r="AQ101" s="240" t="n">
        <f aca="false">+AP101+AQ100</f>
        <v>1</v>
      </c>
      <c r="AR101" s="240" t="n">
        <f aca="false">+AQ101+AR100</f>
        <v>1</v>
      </c>
      <c r="AS101" s="240" t="n">
        <f aca="false">+AR101+AS100</f>
        <v>1</v>
      </c>
      <c r="AT101" s="240" t="n">
        <f aca="false">+AS101+AT100</f>
        <v>1</v>
      </c>
      <c r="AU101" s="240" t="n">
        <f aca="false">+AT101+AU100</f>
        <v>1</v>
      </c>
      <c r="AV101" s="240" t="n">
        <f aca="false">+AU101+AV100</f>
        <v>1</v>
      </c>
      <c r="AW101" s="240" t="n">
        <f aca="false">+AV101+AW100</f>
        <v>1</v>
      </c>
      <c r="AX101" s="240" t="n">
        <f aca="false">+AW101+AX100</f>
        <v>1</v>
      </c>
      <c r="AY101" s="240" t="n">
        <f aca="false">+AX101+AY100</f>
        <v>1</v>
      </c>
      <c r="AZ101" s="240" t="n">
        <f aca="false">+AY101+AZ100</f>
        <v>1</v>
      </c>
      <c r="BA101" s="241" t="n">
        <f aca="false">+AZ101+BA100</f>
        <v>1</v>
      </c>
      <c r="BB101" s="239" t="n">
        <f aca="false">+BA101+BB100</f>
        <v>1</v>
      </c>
    </row>
    <row r="102" customFormat="false" ht="12.75" hidden="false" customHeight="false" outlineLevel="0" collapsed="false">
      <c r="A102" s="242"/>
      <c r="B102" s="243"/>
      <c r="C102" s="235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167"/>
      <c r="AB102" s="244"/>
      <c r="AC102" s="244"/>
      <c r="AD102" s="244"/>
      <c r="AE102" s="244"/>
      <c r="AF102" s="244"/>
      <c r="AG102" s="244"/>
      <c r="AH102" s="244"/>
      <c r="AI102" s="244"/>
      <c r="AJ102" s="244"/>
      <c r="AK102" s="244"/>
      <c r="AL102" s="244"/>
      <c r="AM102" s="244"/>
      <c r="AN102" s="244"/>
      <c r="AO102" s="244"/>
      <c r="AP102" s="244"/>
      <c r="AQ102" s="244"/>
      <c r="AR102" s="244"/>
      <c r="AS102" s="244"/>
      <c r="AT102" s="244"/>
      <c r="AU102" s="244"/>
      <c r="AV102" s="244"/>
      <c r="AW102" s="244"/>
      <c r="AX102" s="244"/>
      <c r="AY102" s="244"/>
      <c r="AZ102" s="244"/>
      <c r="BA102" s="245"/>
      <c r="BB102" s="243"/>
    </row>
    <row r="103" customFormat="false" ht="12.75" hidden="false" customHeight="false" outlineLevel="0" collapsed="false">
      <c r="A103" s="201"/>
      <c r="B103" s="201" t="s">
        <v>143</v>
      </c>
      <c r="C103" s="202" t="n">
        <v>8</v>
      </c>
      <c r="D103" s="205" t="n">
        <f aca="false">+D99*$C103</f>
        <v>0</v>
      </c>
      <c r="E103" s="205" t="n">
        <f aca="false">+E99*$C103</f>
        <v>0</v>
      </c>
      <c r="F103" s="205" t="n">
        <f aca="false">+F99*$C103</f>
        <v>0</v>
      </c>
      <c r="G103" s="205" t="n">
        <f aca="false">+G99*$C103</f>
        <v>0</v>
      </c>
      <c r="H103" s="205" t="n">
        <f aca="false">+H99*$C103</f>
        <v>0</v>
      </c>
      <c r="I103" s="205" t="n">
        <f aca="false">+I99*$C103</f>
        <v>0</v>
      </c>
      <c r="J103" s="205" t="n">
        <f aca="false">+J99*$C103</f>
        <v>0</v>
      </c>
      <c r="K103" s="205" t="n">
        <f aca="false">+K99*$C103</f>
        <v>0</v>
      </c>
      <c r="L103" s="205" t="n">
        <f aca="false">+L99*$C103</f>
        <v>0</v>
      </c>
      <c r="M103" s="205" t="n">
        <f aca="false">+M99*$C103</f>
        <v>0</v>
      </c>
      <c r="N103" s="205" t="n">
        <f aca="false">+N99*$C103</f>
        <v>0</v>
      </c>
      <c r="O103" s="205" t="n">
        <f aca="false">+O99*$C103</f>
        <v>0</v>
      </c>
      <c r="P103" s="205" t="n">
        <f aca="false">+P99*$C103</f>
        <v>0</v>
      </c>
      <c r="Q103" s="205" t="n">
        <f aca="false">+Q99*$C103</f>
        <v>0</v>
      </c>
      <c r="R103" s="205" t="n">
        <f aca="false">+R99*$C103</f>
        <v>0</v>
      </c>
      <c r="S103" s="205" t="n">
        <f aca="false">+S99*$C103</f>
        <v>0</v>
      </c>
      <c r="T103" s="205" t="n">
        <f aca="false">+T99*$C103</f>
        <v>0</v>
      </c>
      <c r="U103" s="205" t="n">
        <f aca="false">+U99*$C103</f>
        <v>0</v>
      </c>
      <c r="V103" s="205" t="n">
        <f aca="false">+V99*$C103</f>
        <v>0</v>
      </c>
      <c r="W103" s="205" t="n">
        <f aca="false">+W99*$C103</f>
        <v>8</v>
      </c>
      <c r="X103" s="205" t="n">
        <f aca="false">+X99*$C103</f>
        <v>8</v>
      </c>
      <c r="Y103" s="205" t="n">
        <f aca="false">+Y99*$C103</f>
        <v>8</v>
      </c>
      <c r="Z103" s="205" t="n">
        <f aca="false">+Z99*$C103</f>
        <v>8</v>
      </c>
      <c r="AA103" s="156" t="n">
        <f aca="false">+AA99*$C103</f>
        <v>8</v>
      </c>
      <c r="AB103" s="205" t="n">
        <f aca="false">+AB99*$C103</f>
        <v>8</v>
      </c>
      <c r="AC103" s="205" t="n">
        <f aca="false">+AC99*$C103</f>
        <v>8</v>
      </c>
      <c r="AD103" s="205" t="n">
        <f aca="false">+AD99*$C103</f>
        <v>8</v>
      </c>
      <c r="AE103" s="205" t="n">
        <f aca="false">+AE99*$C103</f>
        <v>8</v>
      </c>
      <c r="AF103" s="205" t="n">
        <f aca="false">+AF99*$C103</f>
        <v>8</v>
      </c>
      <c r="AG103" s="205" t="n">
        <f aca="false">+AG99*$C103</f>
        <v>8</v>
      </c>
      <c r="AH103" s="205" t="n">
        <f aca="false">+AH99*$C103</f>
        <v>8</v>
      </c>
      <c r="AI103" s="205" t="n">
        <f aca="false">+AI99*$C103</f>
        <v>8</v>
      </c>
      <c r="AJ103" s="205" t="n">
        <f aca="false">+AJ99*$C103</f>
        <v>8</v>
      </c>
      <c r="AK103" s="205" t="n">
        <f aca="false">+AK99*$C103</f>
        <v>8</v>
      </c>
      <c r="AL103" s="205" t="n">
        <f aca="false">+AL99*$C103</f>
        <v>8</v>
      </c>
      <c r="AM103" s="205" t="n">
        <f aca="false">+AM99*$C103</f>
        <v>8</v>
      </c>
      <c r="AN103" s="205" t="n">
        <f aca="false">+AN99*$C103</f>
        <v>8</v>
      </c>
      <c r="AO103" s="205" t="n">
        <f aca="false">+AO99*$C103</f>
        <v>8</v>
      </c>
      <c r="AP103" s="205" t="n">
        <f aca="false">+AP99*$C103</f>
        <v>8</v>
      </c>
      <c r="AQ103" s="205" t="n">
        <f aca="false">+AQ99*$C103</f>
        <v>8</v>
      </c>
      <c r="AR103" s="205" t="n">
        <f aca="false">+AR99*$C103</f>
        <v>8</v>
      </c>
      <c r="AS103" s="205" t="n">
        <f aca="false">+AS99*$C103</f>
        <v>8</v>
      </c>
      <c r="AT103" s="205" t="n">
        <f aca="false">+AT99*$C103</f>
        <v>8</v>
      </c>
      <c r="AU103" s="205" t="n">
        <f aca="false">+AU99*$C103</f>
        <v>8</v>
      </c>
      <c r="AV103" s="205" t="n">
        <f aca="false">+AV99*$C103</f>
        <v>8</v>
      </c>
      <c r="AW103" s="205" t="n">
        <f aca="false">+AW99*$C103</f>
        <v>8</v>
      </c>
      <c r="AX103" s="205" t="n">
        <f aca="false">+AX99*$C103</f>
        <v>8</v>
      </c>
      <c r="AY103" s="205" t="n">
        <f aca="false">+AY99*$C103</f>
        <v>8</v>
      </c>
      <c r="AZ103" s="205" t="n">
        <f aca="false">+AZ99*$C103</f>
        <v>8</v>
      </c>
      <c r="BA103" s="206" t="n">
        <f aca="false">+BA99*$C103</f>
        <v>8</v>
      </c>
      <c r="BB103" s="207" t="n">
        <f aca="false">+BB99*$C103</f>
        <v>8</v>
      </c>
      <c r="BC103" s="207"/>
      <c r="BF103" s="207"/>
      <c r="BG103" s="207"/>
      <c r="BH103" s="207"/>
      <c r="BI103" s="207"/>
      <c r="BJ103" s="207"/>
      <c r="BK103" s="207"/>
      <c r="BL103" s="207"/>
      <c r="BM103" s="207"/>
      <c r="BN103" s="207"/>
      <c r="BO103" s="207"/>
      <c r="BP103" s="207"/>
      <c r="BQ103" s="207"/>
      <c r="BR103" s="207"/>
      <c r="BS103" s="207"/>
      <c r="BT103" s="207"/>
      <c r="BU103" s="207"/>
      <c r="BV103" s="207"/>
      <c r="BW103" s="207"/>
      <c r="BX103" s="207"/>
      <c r="BY103" s="207"/>
      <c r="BZ103" s="207"/>
      <c r="CA103" s="207"/>
      <c r="CB103" s="207"/>
      <c r="CC103" s="207"/>
      <c r="CD103" s="207"/>
      <c r="CE103" s="207"/>
      <c r="CF103" s="207"/>
      <c r="CG103" s="207"/>
      <c r="CH103" s="207"/>
      <c r="CI103" s="207"/>
      <c r="CJ103" s="207"/>
      <c r="CK103" s="207"/>
    </row>
    <row r="104" customFormat="false" ht="13.5" hidden="false" customHeight="false" outlineLevel="0" collapsed="false">
      <c r="A104" s="246"/>
      <c r="B104" s="246" t="s">
        <v>144</v>
      </c>
      <c r="C104" s="247" t="str">
        <f aca="false">+'NTP or Sold'!C9</f>
        <v>NTP</v>
      </c>
      <c r="D104" s="248" t="n">
        <f aca="false">+D101*$C103</f>
        <v>0</v>
      </c>
      <c r="E104" s="248" t="n">
        <f aca="false">+E101*$C103</f>
        <v>0</v>
      </c>
      <c r="F104" s="248" t="n">
        <f aca="false">+F101*$C103</f>
        <v>0</v>
      </c>
      <c r="G104" s="248" t="n">
        <f aca="false">+G101*$C103</f>
        <v>0</v>
      </c>
      <c r="H104" s="248" t="n">
        <f aca="false">+H101*$C103</f>
        <v>0</v>
      </c>
      <c r="I104" s="248" t="n">
        <f aca="false">+I101*$C103</f>
        <v>0</v>
      </c>
      <c r="J104" s="248" t="n">
        <f aca="false">+J101*$C103</f>
        <v>0</v>
      </c>
      <c r="K104" s="248" t="n">
        <f aca="false">+K101*$C103</f>
        <v>0</v>
      </c>
      <c r="L104" s="248" t="n">
        <f aca="false">+L101*$C103</f>
        <v>0</v>
      </c>
      <c r="M104" s="248" t="n">
        <f aca="false">+M101*$C103</f>
        <v>0</v>
      </c>
      <c r="N104" s="248" t="n">
        <f aca="false">+N101*$C103</f>
        <v>0</v>
      </c>
      <c r="O104" s="248" t="n">
        <f aca="false">+O101*$C103</f>
        <v>0</v>
      </c>
      <c r="P104" s="248" t="n">
        <f aca="false">+P101*$C103</f>
        <v>0</v>
      </c>
      <c r="Q104" s="248" t="n">
        <f aca="false">+Q101*$C103</f>
        <v>0</v>
      </c>
      <c r="R104" s="248" t="n">
        <f aca="false">+R101*$C103</f>
        <v>0</v>
      </c>
      <c r="S104" s="248" t="n">
        <f aca="false">+S101*$C103</f>
        <v>0</v>
      </c>
      <c r="T104" s="248" t="n">
        <f aca="false">+T101*$C103</f>
        <v>0</v>
      </c>
      <c r="U104" s="248" t="n">
        <f aca="false">+U101*$C103</f>
        <v>0</v>
      </c>
      <c r="V104" s="248" t="n">
        <f aca="false">+V101*$C103</f>
        <v>0</v>
      </c>
      <c r="W104" s="248" t="n">
        <f aca="false">+W101*$C103</f>
        <v>8</v>
      </c>
      <c r="X104" s="248" t="n">
        <f aca="false">+X101*$C103</f>
        <v>8</v>
      </c>
      <c r="Y104" s="248" t="n">
        <f aca="false">+Y101*$C103</f>
        <v>8</v>
      </c>
      <c r="Z104" s="248" t="n">
        <f aca="false">+Z101*$C103</f>
        <v>8</v>
      </c>
      <c r="AA104" s="162" t="n">
        <f aca="false">+AA101*$C103</f>
        <v>8</v>
      </c>
      <c r="AB104" s="248" t="n">
        <f aca="false">+AB101*$C103</f>
        <v>8</v>
      </c>
      <c r="AC104" s="248" t="n">
        <f aca="false">+AC101*$C103</f>
        <v>8</v>
      </c>
      <c r="AD104" s="248" t="n">
        <f aca="false">+AD101*$C103</f>
        <v>8</v>
      </c>
      <c r="AE104" s="248" t="n">
        <f aca="false">+AE101*$C103</f>
        <v>8</v>
      </c>
      <c r="AF104" s="248" t="n">
        <f aca="false">+AF101*$C103</f>
        <v>8</v>
      </c>
      <c r="AG104" s="248" t="n">
        <f aca="false">+AG101*$C103</f>
        <v>8</v>
      </c>
      <c r="AH104" s="248" t="n">
        <f aca="false">+AH101*$C103</f>
        <v>8</v>
      </c>
      <c r="AI104" s="248" t="n">
        <f aca="false">+AI101*$C103</f>
        <v>8</v>
      </c>
      <c r="AJ104" s="248" t="n">
        <f aca="false">+AJ101*$C103</f>
        <v>8</v>
      </c>
      <c r="AK104" s="248" t="n">
        <f aca="false">+AK101*$C103</f>
        <v>8</v>
      </c>
      <c r="AL104" s="248" t="n">
        <f aca="false">+AL101*$C103</f>
        <v>8</v>
      </c>
      <c r="AM104" s="248" t="n">
        <f aca="false">+AM101*$C103</f>
        <v>8</v>
      </c>
      <c r="AN104" s="248" t="n">
        <f aca="false">+AN101*$C103</f>
        <v>8</v>
      </c>
      <c r="AO104" s="248" t="n">
        <f aca="false">+AO101*$C103</f>
        <v>8</v>
      </c>
      <c r="AP104" s="248" t="n">
        <f aca="false">+AP101*$C103</f>
        <v>8</v>
      </c>
      <c r="AQ104" s="248" t="n">
        <f aca="false">+AQ101*$C103</f>
        <v>8</v>
      </c>
      <c r="AR104" s="248" t="n">
        <f aca="false">+AR101*$C103</f>
        <v>8</v>
      </c>
      <c r="AS104" s="248" t="n">
        <f aca="false">+AS101*$C103</f>
        <v>8</v>
      </c>
      <c r="AT104" s="248" t="n">
        <f aca="false">+AT101*$C103</f>
        <v>8</v>
      </c>
      <c r="AU104" s="248" t="n">
        <f aca="false">+AU101*$C103</f>
        <v>8</v>
      </c>
      <c r="AV104" s="248" t="n">
        <f aca="false">+AV101*$C103</f>
        <v>8</v>
      </c>
      <c r="AW104" s="248" t="n">
        <f aca="false">+AW101*$C103</f>
        <v>8</v>
      </c>
      <c r="AX104" s="248" t="n">
        <f aca="false">+AX101*$C103</f>
        <v>8</v>
      </c>
      <c r="AY104" s="248" t="n">
        <f aca="false">+AY101*$C103</f>
        <v>8</v>
      </c>
      <c r="AZ104" s="248" t="n">
        <f aca="false">+AZ101*$C103</f>
        <v>8</v>
      </c>
      <c r="BA104" s="249" t="n">
        <f aca="false">+BA101*$C103</f>
        <v>8</v>
      </c>
      <c r="BB104" s="250" t="n">
        <f aca="false">+BB101*$C103</f>
        <v>8</v>
      </c>
      <c r="BC104" s="250"/>
      <c r="BF104" s="250"/>
      <c r="BG104" s="250"/>
      <c r="BH104" s="250"/>
      <c r="BI104" s="250"/>
      <c r="BJ104" s="250"/>
      <c r="BK104" s="250"/>
      <c r="BL104" s="250"/>
      <c r="BM104" s="250"/>
      <c r="BN104" s="250"/>
      <c r="BO104" s="250"/>
      <c r="BP104" s="250"/>
      <c r="BQ104" s="250"/>
      <c r="BR104" s="250"/>
      <c r="BS104" s="250"/>
      <c r="BT104" s="250"/>
      <c r="BU104" s="250"/>
      <c r="BV104" s="250"/>
      <c r="BW104" s="250"/>
      <c r="BX104" s="250"/>
      <c r="BY104" s="250"/>
      <c r="BZ104" s="250"/>
      <c r="CA104" s="250"/>
      <c r="CB104" s="250"/>
      <c r="CC104" s="250"/>
      <c r="CD104" s="250"/>
      <c r="CE104" s="250"/>
      <c r="CF104" s="250"/>
      <c r="CG104" s="250"/>
      <c r="CH104" s="250"/>
      <c r="CI104" s="250"/>
      <c r="CJ104" s="250"/>
      <c r="CK104" s="250"/>
    </row>
    <row r="105" customFormat="false" ht="15" hidden="false" customHeight="true" outlineLevel="0" collapsed="false">
      <c r="A105" s="234"/>
      <c r="B105" s="201" t="str">
        <f aca="false">+'NTP or Sold'!H10</f>
        <v>Fr 6B 60 hz power barges</v>
      </c>
      <c r="C105" s="235" t="str">
        <f aca="false">+'NTP or Sold'!T10</f>
        <v>Nigeria Barge II (APACHI)</v>
      </c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13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7"/>
    </row>
    <row r="106" customFormat="false" ht="12.75" hidden="false" customHeight="false" outlineLevel="0" collapsed="false">
      <c r="A106" s="238"/>
      <c r="B106" s="239" t="s">
        <v>139</v>
      </c>
      <c r="C106" s="235"/>
      <c r="D106" s="240" t="n">
        <v>0</v>
      </c>
      <c r="E106" s="240" t="n">
        <v>0</v>
      </c>
      <c r="F106" s="240" t="n">
        <v>0</v>
      </c>
      <c r="G106" s="240" t="n">
        <v>0</v>
      </c>
      <c r="H106" s="240" t="n">
        <v>0</v>
      </c>
      <c r="I106" s="240" t="n">
        <v>0</v>
      </c>
      <c r="J106" s="240" t="n">
        <v>0</v>
      </c>
      <c r="K106" s="240" t="n">
        <v>0</v>
      </c>
      <c r="L106" s="240" t="n">
        <v>0</v>
      </c>
      <c r="M106" s="240" t="n">
        <v>0</v>
      </c>
      <c r="N106" s="240" t="n">
        <v>0</v>
      </c>
      <c r="O106" s="240" t="n">
        <v>0</v>
      </c>
      <c r="P106" s="240" t="n">
        <v>0</v>
      </c>
      <c r="Q106" s="240" t="n">
        <v>0</v>
      </c>
      <c r="R106" s="240" t="n">
        <v>0</v>
      </c>
      <c r="S106" s="240" t="n">
        <v>0</v>
      </c>
      <c r="T106" s="240" t="n">
        <v>0</v>
      </c>
      <c r="U106" s="240" t="n">
        <v>0</v>
      </c>
      <c r="V106" s="240" t="n">
        <v>0</v>
      </c>
      <c r="W106" s="240" t="n">
        <v>1</v>
      </c>
      <c r="X106" s="240" t="n">
        <v>0</v>
      </c>
      <c r="Y106" s="240" t="n">
        <v>0</v>
      </c>
      <c r="Z106" s="240" t="n">
        <v>0</v>
      </c>
      <c r="AA106" s="149" t="n">
        <v>0</v>
      </c>
      <c r="AB106" s="240" t="n">
        <v>0</v>
      </c>
      <c r="AC106" s="240" t="n">
        <v>0</v>
      </c>
      <c r="AD106" s="240" t="n">
        <v>0</v>
      </c>
      <c r="AE106" s="240" t="n">
        <v>0</v>
      </c>
      <c r="AF106" s="240" t="n">
        <v>0</v>
      </c>
      <c r="AG106" s="240" t="n">
        <v>0</v>
      </c>
      <c r="AH106" s="240" t="n">
        <v>0</v>
      </c>
      <c r="AI106" s="240" t="n">
        <v>0</v>
      </c>
      <c r="AJ106" s="240" t="n">
        <v>0</v>
      </c>
      <c r="AK106" s="240" t="n">
        <v>0</v>
      </c>
      <c r="AL106" s="240" t="n">
        <v>0</v>
      </c>
      <c r="AM106" s="240" t="n">
        <v>0</v>
      </c>
      <c r="AN106" s="240" t="n">
        <v>0</v>
      </c>
      <c r="AO106" s="240" t="n">
        <v>0</v>
      </c>
      <c r="AP106" s="240" t="n">
        <v>0</v>
      </c>
      <c r="AQ106" s="240" t="n">
        <v>0</v>
      </c>
      <c r="AR106" s="240" t="n">
        <v>0</v>
      </c>
      <c r="AS106" s="240" t="n">
        <v>0</v>
      </c>
      <c r="AT106" s="240" t="n">
        <v>0</v>
      </c>
      <c r="AU106" s="240" t="n">
        <v>0</v>
      </c>
      <c r="AV106" s="240" t="n">
        <v>0</v>
      </c>
      <c r="AW106" s="240" t="n">
        <v>0</v>
      </c>
      <c r="AX106" s="240" t="n">
        <v>0</v>
      </c>
      <c r="AY106" s="240" t="n">
        <v>0</v>
      </c>
      <c r="AZ106" s="240" t="n">
        <v>0</v>
      </c>
      <c r="BA106" s="241" t="n">
        <v>0</v>
      </c>
      <c r="BB106" s="239" t="n">
        <v>0</v>
      </c>
      <c r="BC106" s="238" t="n">
        <f aca="false">SUM(N106:BB106)</f>
        <v>1</v>
      </c>
    </row>
    <row r="107" customFormat="false" ht="12.75" hidden="false" customHeight="false" outlineLevel="0" collapsed="false">
      <c r="A107" s="238"/>
      <c r="B107" s="239" t="s">
        <v>140</v>
      </c>
      <c r="C107" s="235"/>
      <c r="D107" s="240" t="n">
        <f aca="false">+D106</f>
        <v>0</v>
      </c>
      <c r="E107" s="240" t="n">
        <f aca="false">+D107+E106</f>
        <v>0</v>
      </c>
      <c r="F107" s="240" t="n">
        <f aca="false">+E107+F106</f>
        <v>0</v>
      </c>
      <c r="G107" s="240" t="n">
        <f aca="false">+F107+G106</f>
        <v>0</v>
      </c>
      <c r="H107" s="240" t="n">
        <f aca="false">+G107+H106</f>
        <v>0</v>
      </c>
      <c r="I107" s="240" t="n">
        <f aca="false">+H107+I106</f>
        <v>0</v>
      </c>
      <c r="J107" s="240" t="n">
        <f aca="false">+I107+J106</f>
        <v>0</v>
      </c>
      <c r="K107" s="240" t="n">
        <f aca="false">+J107+K106</f>
        <v>0</v>
      </c>
      <c r="L107" s="240" t="n">
        <f aca="false">+K107+L106</f>
        <v>0</v>
      </c>
      <c r="M107" s="240" t="n">
        <f aca="false">+L107+M106</f>
        <v>0</v>
      </c>
      <c r="N107" s="240" t="n">
        <f aca="false">+M107+N106</f>
        <v>0</v>
      </c>
      <c r="O107" s="240" t="n">
        <f aca="false">+N107+O106</f>
        <v>0</v>
      </c>
      <c r="P107" s="240" t="n">
        <f aca="false">+O107+P106</f>
        <v>0</v>
      </c>
      <c r="Q107" s="240" t="n">
        <f aca="false">+P107+Q106</f>
        <v>0</v>
      </c>
      <c r="R107" s="240" t="n">
        <f aca="false">+Q107+R106</f>
        <v>0</v>
      </c>
      <c r="S107" s="240" t="n">
        <f aca="false">+R107+S106</f>
        <v>0</v>
      </c>
      <c r="T107" s="240" t="n">
        <f aca="false">+S107+T106</f>
        <v>0</v>
      </c>
      <c r="U107" s="240" t="n">
        <f aca="false">+T107+U106</f>
        <v>0</v>
      </c>
      <c r="V107" s="240" t="n">
        <f aca="false">+U107+V106</f>
        <v>0</v>
      </c>
      <c r="W107" s="240" t="n">
        <f aca="false">+V107+W106</f>
        <v>1</v>
      </c>
      <c r="X107" s="240" t="n">
        <f aca="false">+W107+X106</f>
        <v>1</v>
      </c>
      <c r="Y107" s="240" t="n">
        <f aca="false">+X107+Y106</f>
        <v>1</v>
      </c>
      <c r="Z107" s="240" t="n">
        <f aca="false">+Y107+Z106</f>
        <v>1</v>
      </c>
      <c r="AA107" s="149" t="n">
        <f aca="false">+Z107+AA106</f>
        <v>1</v>
      </c>
      <c r="AB107" s="240" t="n">
        <f aca="false">+AA107+AB106</f>
        <v>1</v>
      </c>
      <c r="AC107" s="240" t="n">
        <f aca="false">+AB107+AC106</f>
        <v>1</v>
      </c>
      <c r="AD107" s="240" t="n">
        <f aca="false">+AC107+AD106</f>
        <v>1</v>
      </c>
      <c r="AE107" s="240" t="n">
        <f aca="false">+AD107+AE106</f>
        <v>1</v>
      </c>
      <c r="AF107" s="240" t="n">
        <f aca="false">+AE107+AF106</f>
        <v>1</v>
      </c>
      <c r="AG107" s="240" t="n">
        <f aca="false">+AF107+AG106</f>
        <v>1</v>
      </c>
      <c r="AH107" s="240" t="n">
        <f aca="false">+AG107+AH106</f>
        <v>1</v>
      </c>
      <c r="AI107" s="240" t="n">
        <f aca="false">+AH107+AI106</f>
        <v>1</v>
      </c>
      <c r="AJ107" s="240" t="n">
        <f aca="false">+AI107+AJ106</f>
        <v>1</v>
      </c>
      <c r="AK107" s="240" t="n">
        <f aca="false">+AJ107+AK106</f>
        <v>1</v>
      </c>
      <c r="AL107" s="240" t="n">
        <f aca="false">+AK107+AL106</f>
        <v>1</v>
      </c>
      <c r="AM107" s="240" t="n">
        <f aca="false">+AL107+AM106</f>
        <v>1</v>
      </c>
      <c r="AN107" s="240" t="n">
        <f aca="false">+AM107+AN106</f>
        <v>1</v>
      </c>
      <c r="AO107" s="240" t="n">
        <f aca="false">+AN107+AO106</f>
        <v>1</v>
      </c>
      <c r="AP107" s="240" t="n">
        <f aca="false">+AO107+AP106</f>
        <v>1</v>
      </c>
      <c r="AQ107" s="240" t="n">
        <f aca="false">+AP107+AQ106</f>
        <v>1</v>
      </c>
      <c r="AR107" s="240" t="n">
        <f aca="false">+AQ107+AR106</f>
        <v>1</v>
      </c>
      <c r="AS107" s="240" t="n">
        <f aca="false">+AR107+AS106</f>
        <v>1</v>
      </c>
      <c r="AT107" s="240" t="n">
        <f aca="false">+AS107+AT106</f>
        <v>1</v>
      </c>
      <c r="AU107" s="240" t="n">
        <f aca="false">+AT107+AU106</f>
        <v>1</v>
      </c>
      <c r="AV107" s="240" t="n">
        <f aca="false">+AU107+AV106</f>
        <v>1</v>
      </c>
      <c r="AW107" s="240" t="n">
        <f aca="false">+AV107+AW106</f>
        <v>1</v>
      </c>
      <c r="AX107" s="240" t="n">
        <f aca="false">+AW107+AX106</f>
        <v>1</v>
      </c>
      <c r="AY107" s="240" t="n">
        <f aca="false">+AX107+AY106</f>
        <v>1</v>
      </c>
      <c r="AZ107" s="240" t="n">
        <f aca="false">+AY107+AZ106</f>
        <v>1</v>
      </c>
      <c r="BA107" s="241" t="n">
        <f aca="false">+AZ107+BA106</f>
        <v>1</v>
      </c>
      <c r="BB107" s="239" t="n">
        <f aca="false">+BA107+BB106</f>
        <v>1</v>
      </c>
    </row>
    <row r="108" customFormat="false" ht="12.75" hidden="false" customHeight="false" outlineLevel="0" collapsed="false">
      <c r="A108" s="238"/>
      <c r="B108" s="239" t="s">
        <v>141</v>
      </c>
      <c r="C108" s="235"/>
      <c r="D108" s="240" t="n">
        <v>0</v>
      </c>
      <c r="E108" s="240" t="n">
        <v>0</v>
      </c>
      <c r="F108" s="240" t="n">
        <v>0</v>
      </c>
      <c r="G108" s="240" t="n">
        <v>0</v>
      </c>
      <c r="H108" s="240" t="n">
        <v>0</v>
      </c>
      <c r="I108" s="240" t="n">
        <v>0</v>
      </c>
      <c r="J108" s="240" t="n">
        <v>0</v>
      </c>
      <c r="K108" s="240" t="n">
        <v>0</v>
      </c>
      <c r="L108" s="240" t="n">
        <v>0</v>
      </c>
      <c r="M108" s="240" t="n">
        <v>0</v>
      </c>
      <c r="N108" s="240" t="n">
        <v>0</v>
      </c>
      <c r="O108" s="240" t="n">
        <v>0</v>
      </c>
      <c r="P108" s="240" t="n">
        <v>0</v>
      </c>
      <c r="Q108" s="240" t="n">
        <v>0</v>
      </c>
      <c r="R108" s="240" t="n">
        <v>0</v>
      </c>
      <c r="S108" s="240" t="n">
        <v>0</v>
      </c>
      <c r="T108" s="240" t="n">
        <v>0</v>
      </c>
      <c r="U108" s="240" t="n">
        <v>0</v>
      </c>
      <c r="V108" s="240" t="n">
        <v>0</v>
      </c>
      <c r="W108" s="240" t="n">
        <v>1</v>
      </c>
      <c r="X108" s="240" t="n">
        <v>0</v>
      </c>
      <c r="Y108" s="240" t="n">
        <v>0</v>
      </c>
      <c r="Z108" s="240" t="n">
        <v>0</v>
      </c>
      <c r="AA108" s="149" t="n">
        <v>0</v>
      </c>
      <c r="AB108" s="240" t="n">
        <v>0</v>
      </c>
      <c r="AC108" s="240" t="n">
        <v>0</v>
      </c>
      <c r="AD108" s="240" t="n">
        <v>0</v>
      </c>
      <c r="AE108" s="240" t="n">
        <v>0</v>
      </c>
      <c r="AF108" s="240" t="n">
        <v>0</v>
      </c>
      <c r="AG108" s="240" t="n">
        <v>0</v>
      </c>
      <c r="AH108" s="240" t="n">
        <v>0</v>
      </c>
      <c r="AI108" s="240" t="n">
        <v>0</v>
      </c>
      <c r="AJ108" s="240" t="n">
        <v>0</v>
      </c>
      <c r="AK108" s="240" t="n">
        <v>0</v>
      </c>
      <c r="AL108" s="240" t="n">
        <v>0</v>
      </c>
      <c r="AM108" s="240" t="n">
        <v>0</v>
      </c>
      <c r="AN108" s="240" t="n">
        <v>0</v>
      </c>
      <c r="AO108" s="240" t="n">
        <v>0</v>
      </c>
      <c r="AP108" s="240" t="n">
        <v>0</v>
      </c>
      <c r="AQ108" s="240" t="n">
        <v>0</v>
      </c>
      <c r="AR108" s="240" t="n">
        <v>0</v>
      </c>
      <c r="AS108" s="240" t="n">
        <v>0</v>
      </c>
      <c r="AT108" s="240" t="n">
        <v>0</v>
      </c>
      <c r="AU108" s="240" t="n">
        <v>0</v>
      </c>
      <c r="AV108" s="240" t="n">
        <v>0</v>
      </c>
      <c r="AW108" s="240" t="n">
        <v>0</v>
      </c>
      <c r="AX108" s="240" t="n">
        <v>0</v>
      </c>
      <c r="AY108" s="240" t="n">
        <v>0</v>
      </c>
      <c r="AZ108" s="240" t="n">
        <v>0</v>
      </c>
      <c r="BA108" s="241" t="n">
        <v>0</v>
      </c>
      <c r="BB108" s="239" t="n">
        <v>0</v>
      </c>
      <c r="BC108" s="238" t="n">
        <f aca="false">SUM(N108:BB108)</f>
        <v>1</v>
      </c>
    </row>
    <row r="109" customFormat="false" ht="12.75" hidden="false" customHeight="false" outlineLevel="0" collapsed="false">
      <c r="A109" s="238"/>
      <c r="B109" s="239" t="s">
        <v>142</v>
      </c>
      <c r="C109" s="235"/>
      <c r="D109" s="240" t="n">
        <f aca="false">+D108</f>
        <v>0</v>
      </c>
      <c r="E109" s="240" t="n">
        <f aca="false">+D109+E108</f>
        <v>0</v>
      </c>
      <c r="F109" s="240" t="n">
        <f aca="false">+E109+F108</f>
        <v>0</v>
      </c>
      <c r="G109" s="240" t="n">
        <f aca="false">+F109+G108</f>
        <v>0</v>
      </c>
      <c r="H109" s="240" t="n">
        <f aca="false">+G109+H108</f>
        <v>0</v>
      </c>
      <c r="I109" s="240" t="n">
        <f aca="false">+H109+I108</f>
        <v>0</v>
      </c>
      <c r="J109" s="240" t="n">
        <f aca="false">+I109+J108</f>
        <v>0</v>
      </c>
      <c r="K109" s="240" t="n">
        <f aca="false">+J109+K108</f>
        <v>0</v>
      </c>
      <c r="L109" s="240" t="n">
        <f aca="false">+K109+L108</f>
        <v>0</v>
      </c>
      <c r="M109" s="240" t="n">
        <f aca="false">+L109+M108</f>
        <v>0</v>
      </c>
      <c r="N109" s="240" t="n">
        <f aca="false">+M109+N108</f>
        <v>0</v>
      </c>
      <c r="O109" s="240" t="n">
        <f aca="false">+N109+O108</f>
        <v>0</v>
      </c>
      <c r="P109" s="240" t="n">
        <f aca="false">+O109+P108</f>
        <v>0</v>
      </c>
      <c r="Q109" s="240" t="n">
        <f aca="false">+P109+Q108</f>
        <v>0</v>
      </c>
      <c r="R109" s="240" t="n">
        <f aca="false">+Q109+R108</f>
        <v>0</v>
      </c>
      <c r="S109" s="240" t="n">
        <f aca="false">+R109+S108</f>
        <v>0</v>
      </c>
      <c r="T109" s="240" t="n">
        <f aca="false">+S109+T108</f>
        <v>0</v>
      </c>
      <c r="U109" s="240" t="n">
        <f aca="false">+T109+U108</f>
        <v>0</v>
      </c>
      <c r="V109" s="240" t="n">
        <f aca="false">+U109+V108</f>
        <v>0</v>
      </c>
      <c r="W109" s="240" t="n">
        <f aca="false">+V109+W108</f>
        <v>1</v>
      </c>
      <c r="X109" s="240" t="n">
        <f aca="false">+W109+X108</f>
        <v>1</v>
      </c>
      <c r="Y109" s="240" t="n">
        <f aca="false">+X109+Y108</f>
        <v>1</v>
      </c>
      <c r="Z109" s="240" t="n">
        <f aca="false">+Y109+Z108</f>
        <v>1</v>
      </c>
      <c r="AA109" s="149" t="n">
        <f aca="false">+Z109+AA108</f>
        <v>1</v>
      </c>
      <c r="AB109" s="240" t="n">
        <f aca="false">+AA109+AB108</f>
        <v>1</v>
      </c>
      <c r="AC109" s="240" t="n">
        <f aca="false">+AB109+AC108</f>
        <v>1</v>
      </c>
      <c r="AD109" s="240" t="n">
        <f aca="false">+AC109+AD108</f>
        <v>1</v>
      </c>
      <c r="AE109" s="240" t="n">
        <f aca="false">+AD109+AE108</f>
        <v>1</v>
      </c>
      <c r="AF109" s="240" t="n">
        <f aca="false">+AE109+AF108</f>
        <v>1</v>
      </c>
      <c r="AG109" s="240" t="n">
        <f aca="false">+AF109+AG108</f>
        <v>1</v>
      </c>
      <c r="AH109" s="240" t="n">
        <f aca="false">+AG109+AH108</f>
        <v>1</v>
      </c>
      <c r="AI109" s="240" t="n">
        <f aca="false">+AH109+AI108</f>
        <v>1</v>
      </c>
      <c r="AJ109" s="240" t="n">
        <f aca="false">+AI109+AJ108</f>
        <v>1</v>
      </c>
      <c r="AK109" s="240" t="n">
        <f aca="false">+AJ109+AK108</f>
        <v>1</v>
      </c>
      <c r="AL109" s="240" t="n">
        <f aca="false">+AK109+AL108</f>
        <v>1</v>
      </c>
      <c r="AM109" s="240" t="n">
        <f aca="false">+AL109+AM108</f>
        <v>1</v>
      </c>
      <c r="AN109" s="240" t="n">
        <f aca="false">+AM109+AN108</f>
        <v>1</v>
      </c>
      <c r="AO109" s="240" t="n">
        <f aca="false">+AN109+AO108</f>
        <v>1</v>
      </c>
      <c r="AP109" s="240" t="n">
        <f aca="false">+AO109+AP108</f>
        <v>1</v>
      </c>
      <c r="AQ109" s="240" t="n">
        <f aca="false">+AP109+AQ108</f>
        <v>1</v>
      </c>
      <c r="AR109" s="240" t="n">
        <f aca="false">+AQ109+AR108</f>
        <v>1</v>
      </c>
      <c r="AS109" s="240" t="n">
        <f aca="false">+AR109+AS108</f>
        <v>1</v>
      </c>
      <c r="AT109" s="240" t="n">
        <f aca="false">+AS109+AT108</f>
        <v>1</v>
      </c>
      <c r="AU109" s="240" t="n">
        <f aca="false">+AT109+AU108</f>
        <v>1</v>
      </c>
      <c r="AV109" s="240" t="n">
        <f aca="false">+AU109+AV108</f>
        <v>1</v>
      </c>
      <c r="AW109" s="240" t="n">
        <f aca="false">+AV109+AW108</f>
        <v>1</v>
      </c>
      <c r="AX109" s="240" t="n">
        <f aca="false">+AW109+AX108</f>
        <v>1</v>
      </c>
      <c r="AY109" s="240" t="n">
        <f aca="false">+AX109+AY108</f>
        <v>1</v>
      </c>
      <c r="AZ109" s="240" t="n">
        <f aca="false">+AY109+AZ108</f>
        <v>1</v>
      </c>
      <c r="BA109" s="241" t="n">
        <f aca="false">+AZ109+BA108</f>
        <v>1</v>
      </c>
      <c r="BB109" s="239" t="n">
        <f aca="false">+BA109+BB108</f>
        <v>1</v>
      </c>
    </row>
    <row r="110" customFormat="false" ht="12.75" hidden="false" customHeight="false" outlineLevel="0" collapsed="false">
      <c r="A110" s="242"/>
      <c r="B110" s="243"/>
      <c r="C110" s="235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167"/>
      <c r="AB110" s="244"/>
      <c r="AC110" s="244"/>
      <c r="AD110" s="244"/>
      <c r="AE110" s="244"/>
      <c r="AF110" s="244"/>
      <c r="AG110" s="244"/>
      <c r="AH110" s="244"/>
      <c r="AI110" s="244"/>
      <c r="AJ110" s="244"/>
      <c r="AK110" s="244"/>
      <c r="AL110" s="244"/>
      <c r="AM110" s="244"/>
      <c r="AN110" s="244"/>
      <c r="AO110" s="244"/>
      <c r="AP110" s="244"/>
      <c r="AQ110" s="244"/>
      <c r="AR110" s="244"/>
      <c r="AS110" s="244"/>
      <c r="AT110" s="244"/>
      <c r="AU110" s="244"/>
      <c r="AV110" s="244"/>
      <c r="AW110" s="244"/>
      <c r="AX110" s="244"/>
      <c r="AY110" s="244"/>
      <c r="AZ110" s="244"/>
      <c r="BA110" s="245"/>
      <c r="BB110" s="243"/>
    </row>
    <row r="111" customFormat="false" ht="12.75" hidden="false" customHeight="false" outlineLevel="0" collapsed="false">
      <c r="A111" s="201"/>
      <c r="B111" s="201" t="s">
        <v>143</v>
      </c>
      <c r="C111" s="202" t="n">
        <v>8</v>
      </c>
      <c r="D111" s="205" t="n">
        <f aca="false">+D107*$C111</f>
        <v>0</v>
      </c>
      <c r="E111" s="205" t="n">
        <f aca="false">+E107*$C111</f>
        <v>0</v>
      </c>
      <c r="F111" s="205" t="n">
        <f aca="false">+F107*$C111</f>
        <v>0</v>
      </c>
      <c r="G111" s="205" t="n">
        <f aca="false">+G107*$C111</f>
        <v>0</v>
      </c>
      <c r="H111" s="205" t="n">
        <f aca="false">+H107*$C111</f>
        <v>0</v>
      </c>
      <c r="I111" s="205" t="n">
        <f aca="false">+I107*$C111</f>
        <v>0</v>
      </c>
      <c r="J111" s="205" t="n">
        <f aca="false">+J107*$C111</f>
        <v>0</v>
      </c>
      <c r="K111" s="205" t="n">
        <f aca="false">+K107*$C111</f>
        <v>0</v>
      </c>
      <c r="L111" s="205" t="n">
        <f aca="false">+L107*$C111</f>
        <v>0</v>
      </c>
      <c r="M111" s="205" t="n">
        <f aca="false">+M107*$C111</f>
        <v>0</v>
      </c>
      <c r="N111" s="205" t="n">
        <f aca="false">+N107*$C111</f>
        <v>0</v>
      </c>
      <c r="O111" s="205" t="n">
        <f aca="false">+O107*$C111</f>
        <v>0</v>
      </c>
      <c r="P111" s="205" t="n">
        <f aca="false">+P107*$C111</f>
        <v>0</v>
      </c>
      <c r="Q111" s="205" t="n">
        <f aca="false">+Q107*$C111</f>
        <v>0</v>
      </c>
      <c r="R111" s="205" t="n">
        <f aca="false">+R107*$C111</f>
        <v>0</v>
      </c>
      <c r="S111" s="205" t="n">
        <f aca="false">+S107*$C111</f>
        <v>0</v>
      </c>
      <c r="T111" s="205" t="n">
        <f aca="false">+T107*$C111</f>
        <v>0</v>
      </c>
      <c r="U111" s="205" t="n">
        <f aca="false">+U107*$C111</f>
        <v>0</v>
      </c>
      <c r="V111" s="205" t="n">
        <f aca="false">+V107*$C111</f>
        <v>0</v>
      </c>
      <c r="W111" s="205" t="n">
        <f aca="false">+W107*$C111</f>
        <v>8</v>
      </c>
      <c r="X111" s="205" t="n">
        <f aca="false">+X107*$C111</f>
        <v>8</v>
      </c>
      <c r="Y111" s="205" t="n">
        <f aca="false">+Y107*$C111</f>
        <v>8</v>
      </c>
      <c r="Z111" s="205" t="n">
        <f aca="false">+Z107*$C111</f>
        <v>8</v>
      </c>
      <c r="AA111" s="156" t="n">
        <f aca="false">+AA107*$C111</f>
        <v>8</v>
      </c>
      <c r="AB111" s="205" t="n">
        <f aca="false">+AB107*$C111</f>
        <v>8</v>
      </c>
      <c r="AC111" s="205" t="n">
        <f aca="false">+AC107*$C111</f>
        <v>8</v>
      </c>
      <c r="AD111" s="205" t="n">
        <f aca="false">+AD107*$C111</f>
        <v>8</v>
      </c>
      <c r="AE111" s="205" t="n">
        <f aca="false">+AE107*$C111</f>
        <v>8</v>
      </c>
      <c r="AF111" s="205" t="n">
        <f aca="false">+AF107*$C111</f>
        <v>8</v>
      </c>
      <c r="AG111" s="205" t="n">
        <f aca="false">+AG107*$C111</f>
        <v>8</v>
      </c>
      <c r="AH111" s="205" t="n">
        <f aca="false">+AH107*$C111</f>
        <v>8</v>
      </c>
      <c r="AI111" s="205" t="n">
        <f aca="false">+AI107*$C111</f>
        <v>8</v>
      </c>
      <c r="AJ111" s="205" t="n">
        <f aca="false">+AJ107*$C111</f>
        <v>8</v>
      </c>
      <c r="AK111" s="205" t="n">
        <f aca="false">+AK107*$C111</f>
        <v>8</v>
      </c>
      <c r="AL111" s="205" t="n">
        <f aca="false">+AL107*$C111</f>
        <v>8</v>
      </c>
      <c r="AM111" s="205" t="n">
        <f aca="false">+AM107*$C111</f>
        <v>8</v>
      </c>
      <c r="AN111" s="205" t="n">
        <f aca="false">+AN107*$C111</f>
        <v>8</v>
      </c>
      <c r="AO111" s="205" t="n">
        <f aca="false">+AO107*$C111</f>
        <v>8</v>
      </c>
      <c r="AP111" s="205" t="n">
        <f aca="false">+AP107*$C111</f>
        <v>8</v>
      </c>
      <c r="AQ111" s="205" t="n">
        <f aca="false">+AQ107*$C111</f>
        <v>8</v>
      </c>
      <c r="AR111" s="205" t="n">
        <f aca="false">+AR107*$C111</f>
        <v>8</v>
      </c>
      <c r="AS111" s="205" t="n">
        <f aca="false">+AS107*$C111</f>
        <v>8</v>
      </c>
      <c r="AT111" s="205" t="n">
        <f aca="false">+AT107*$C111</f>
        <v>8</v>
      </c>
      <c r="AU111" s="205" t="n">
        <f aca="false">+AU107*$C111</f>
        <v>8</v>
      </c>
      <c r="AV111" s="205" t="n">
        <f aca="false">+AV107*$C111</f>
        <v>8</v>
      </c>
      <c r="AW111" s="205" t="n">
        <f aca="false">+AW107*$C111</f>
        <v>8</v>
      </c>
      <c r="AX111" s="205" t="n">
        <f aca="false">+AX107*$C111</f>
        <v>8</v>
      </c>
      <c r="AY111" s="205" t="n">
        <f aca="false">+AY107*$C111</f>
        <v>8</v>
      </c>
      <c r="AZ111" s="205" t="n">
        <f aca="false">+AZ107*$C111</f>
        <v>8</v>
      </c>
      <c r="BA111" s="206" t="n">
        <f aca="false">+BA107*$C111</f>
        <v>8</v>
      </c>
      <c r="BB111" s="207" t="n">
        <f aca="false">+BB107*$C111</f>
        <v>8</v>
      </c>
      <c r="BC111" s="207"/>
      <c r="BF111" s="207"/>
      <c r="BG111" s="207"/>
      <c r="BH111" s="207"/>
      <c r="BI111" s="207"/>
      <c r="BJ111" s="207"/>
      <c r="BK111" s="207"/>
      <c r="BL111" s="207"/>
      <c r="BM111" s="207"/>
      <c r="BN111" s="207"/>
      <c r="BO111" s="207"/>
      <c r="BP111" s="207"/>
      <c r="BQ111" s="207"/>
      <c r="BR111" s="207"/>
      <c r="BS111" s="207"/>
      <c r="BT111" s="207"/>
      <c r="BU111" s="207"/>
      <c r="BV111" s="207"/>
      <c r="BW111" s="207"/>
      <c r="BX111" s="207"/>
      <c r="BY111" s="207"/>
      <c r="BZ111" s="207"/>
      <c r="CA111" s="207"/>
      <c r="CB111" s="207"/>
      <c r="CC111" s="207"/>
      <c r="CD111" s="207"/>
      <c r="CE111" s="207"/>
      <c r="CF111" s="207"/>
      <c r="CG111" s="207"/>
      <c r="CH111" s="207"/>
      <c r="CI111" s="207"/>
      <c r="CJ111" s="207"/>
      <c r="CK111" s="207"/>
    </row>
    <row r="112" customFormat="false" ht="13.5" hidden="false" customHeight="false" outlineLevel="0" collapsed="false">
      <c r="A112" s="246"/>
      <c r="B112" s="246" t="s">
        <v>144</v>
      </c>
      <c r="C112" s="247" t="str">
        <f aca="false">+'NTP or Sold'!C10</f>
        <v>NTP</v>
      </c>
      <c r="D112" s="248" t="n">
        <f aca="false">+D109*$C111</f>
        <v>0</v>
      </c>
      <c r="E112" s="248" t="n">
        <f aca="false">+E109*$C111</f>
        <v>0</v>
      </c>
      <c r="F112" s="248" t="n">
        <f aca="false">+F109*$C111</f>
        <v>0</v>
      </c>
      <c r="G112" s="248" t="n">
        <f aca="false">+G109*$C111</f>
        <v>0</v>
      </c>
      <c r="H112" s="248" t="n">
        <f aca="false">+H109*$C111</f>
        <v>0</v>
      </c>
      <c r="I112" s="248" t="n">
        <f aca="false">+I109*$C111</f>
        <v>0</v>
      </c>
      <c r="J112" s="248" t="n">
        <f aca="false">+J109*$C111</f>
        <v>0</v>
      </c>
      <c r="K112" s="248" t="n">
        <f aca="false">+K109*$C111</f>
        <v>0</v>
      </c>
      <c r="L112" s="248" t="n">
        <f aca="false">+L109*$C111</f>
        <v>0</v>
      </c>
      <c r="M112" s="248" t="n">
        <f aca="false">+M109*$C111</f>
        <v>0</v>
      </c>
      <c r="N112" s="248" t="n">
        <f aca="false">+N109*$C111</f>
        <v>0</v>
      </c>
      <c r="O112" s="248" t="n">
        <f aca="false">+O109*$C111</f>
        <v>0</v>
      </c>
      <c r="P112" s="248" t="n">
        <f aca="false">+P109*$C111</f>
        <v>0</v>
      </c>
      <c r="Q112" s="248" t="n">
        <f aca="false">+Q109*$C111</f>
        <v>0</v>
      </c>
      <c r="R112" s="248" t="n">
        <f aca="false">+R109*$C111</f>
        <v>0</v>
      </c>
      <c r="S112" s="248" t="n">
        <f aca="false">+S109*$C111</f>
        <v>0</v>
      </c>
      <c r="T112" s="248" t="n">
        <f aca="false">+T109*$C111</f>
        <v>0</v>
      </c>
      <c r="U112" s="248" t="n">
        <f aca="false">+U109*$C111</f>
        <v>0</v>
      </c>
      <c r="V112" s="248" t="n">
        <f aca="false">+V109*$C111</f>
        <v>0</v>
      </c>
      <c r="W112" s="248" t="n">
        <f aca="false">+W109*$C111</f>
        <v>8</v>
      </c>
      <c r="X112" s="248" t="n">
        <f aca="false">+X109*$C111</f>
        <v>8</v>
      </c>
      <c r="Y112" s="248" t="n">
        <f aca="false">+Y109*$C111</f>
        <v>8</v>
      </c>
      <c r="Z112" s="248" t="n">
        <f aca="false">+Z109*$C111</f>
        <v>8</v>
      </c>
      <c r="AA112" s="162" t="n">
        <f aca="false">+AA109*$C111</f>
        <v>8</v>
      </c>
      <c r="AB112" s="248" t="n">
        <f aca="false">+AB109*$C111</f>
        <v>8</v>
      </c>
      <c r="AC112" s="248" t="n">
        <f aca="false">+AC109*$C111</f>
        <v>8</v>
      </c>
      <c r="AD112" s="248" t="n">
        <f aca="false">+AD109*$C111</f>
        <v>8</v>
      </c>
      <c r="AE112" s="248" t="n">
        <f aca="false">+AE109*$C111</f>
        <v>8</v>
      </c>
      <c r="AF112" s="248" t="n">
        <f aca="false">+AF109*$C111</f>
        <v>8</v>
      </c>
      <c r="AG112" s="248" t="n">
        <f aca="false">+AG109*$C111</f>
        <v>8</v>
      </c>
      <c r="AH112" s="248" t="n">
        <f aca="false">+AH109*$C111</f>
        <v>8</v>
      </c>
      <c r="AI112" s="248" t="n">
        <f aca="false">+AI109*$C111</f>
        <v>8</v>
      </c>
      <c r="AJ112" s="248" t="n">
        <f aca="false">+AJ109*$C111</f>
        <v>8</v>
      </c>
      <c r="AK112" s="248" t="n">
        <f aca="false">+AK109*$C111</f>
        <v>8</v>
      </c>
      <c r="AL112" s="248" t="n">
        <f aca="false">+AL109*$C111</f>
        <v>8</v>
      </c>
      <c r="AM112" s="248" t="n">
        <f aca="false">+AM109*$C111</f>
        <v>8</v>
      </c>
      <c r="AN112" s="248" t="n">
        <f aca="false">+AN109*$C111</f>
        <v>8</v>
      </c>
      <c r="AO112" s="248" t="n">
        <f aca="false">+AO109*$C111</f>
        <v>8</v>
      </c>
      <c r="AP112" s="248" t="n">
        <f aca="false">+AP109*$C111</f>
        <v>8</v>
      </c>
      <c r="AQ112" s="248" t="n">
        <f aca="false">+AQ109*$C111</f>
        <v>8</v>
      </c>
      <c r="AR112" s="248" t="n">
        <f aca="false">+AR109*$C111</f>
        <v>8</v>
      </c>
      <c r="AS112" s="248" t="n">
        <f aca="false">+AS109*$C111</f>
        <v>8</v>
      </c>
      <c r="AT112" s="248" t="n">
        <f aca="false">+AT109*$C111</f>
        <v>8</v>
      </c>
      <c r="AU112" s="248" t="n">
        <f aca="false">+AU109*$C111</f>
        <v>8</v>
      </c>
      <c r="AV112" s="248" t="n">
        <f aca="false">+AV109*$C111</f>
        <v>8</v>
      </c>
      <c r="AW112" s="248" t="n">
        <f aca="false">+AW109*$C111</f>
        <v>8</v>
      </c>
      <c r="AX112" s="248" t="n">
        <f aca="false">+AX109*$C111</f>
        <v>8</v>
      </c>
      <c r="AY112" s="248" t="n">
        <f aca="false">+AY109*$C111</f>
        <v>8</v>
      </c>
      <c r="AZ112" s="248" t="n">
        <f aca="false">+AZ109*$C111</f>
        <v>8</v>
      </c>
      <c r="BA112" s="249" t="n">
        <f aca="false">+BA109*$C111</f>
        <v>8</v>
      </c>
      <c r="BB112" s="250" t="n">
        <f aca="false">+BB109*$C111</f>
        <v>8</v>
      </c>
      <c r="BC112" s="250"/>
      <c r="BF112" s="250"/>
      <c r="BG112" s="250"/>
      <c r="BH112" s="250"/>
      <c r="BI112" s="250"/>
      <c r="BJ112" s="250"/>
      <c r="BK112" s="250"/>
      <c r="BL112" s="250"/>
      <c r="BM112" s="250"/>
      <c r="BN112" s="250"/>
      <c r="BO112" s="250"/>
      <c r="BP112" s="250"/>
      <c r="BQ112" s="250"/>
      <c r="BR112" s="250"/>
      <c r="BS112" s="250"/>
      <c r="BT112" s="250"/>
      <c r="BU112" s="250"/>
      <c r="BV112" s="250"/>
      <c r="BW112" s="250"/>
      <c r="BX112" s="250"/>
      <c r="BY112" s="250"/>
      <c r="BZ112" s="250"/>
      <c r="CA112" s="250"/>
      <c r="CB112" s="250"/>
      <c r="CC112" s="250"/>
      <c r="CD112" s="250"/>
      <c r="CE112" s="250"/>
      <c r="CF112" s="250"/>
      <c r="CG112" s="250"/>
      <c r="CH112" s="250"/>
      <c r="CI112" s="250"/>
      <c r="CJ112" s="250"/>
      <c r="CK112" s="250"/>
    </row>
    <row r="113" customFormat="false" ht="15" hidden="false" customHeight="true" outlineLevel="0" collapsed="false">
      <c r="A113" s="234"/>
      <c r="B113" s="201" t="str">
        <f aca="false">+'NTP or Sold'!H11</f>
        <v>Fr 6B 60 hz power barges</v>
      </c>
      <c r="C113" s="235" t="str">
        <f aca="false">+'NTP or Sold'!T11</f>
        <v>Nigeria Barge II (APACHI)</v>
      </c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13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7"/>
    </row>
    <row r="114" customFormat="false" ht="12.75" hidden="false" customHeight="false" outlineLevel="0" collapsed="false">
      <c r="A114" s="238"/>
      <c r="B114" s="239" t="s">
        <v>139</v>
      </c>
      <c r="C114" s="235"/>
      <c r="D114" s="240" t="n">
        <v>0</v>
      </c>
      <c r="E114" s="240" t="n">
        <v>0</v>
      </c>
      <c r="F114" s="240" t="n">
        <v>0</v>
      </c>
      <c r="G114" s="240" t="n">
        <v>0</v>
      </c>
      <c r="H114" s="240" t="n">
        <v>0</v>
      </c>
      <c r="I114" s="240" t="n">
        <v>0</v>
      </c>
      <c r="J114" s="240" t="n">
        <v>0</v>
      </c>
      <c r="K114" s="240" t="n">
        <v>0</v>
      </c>
      <c r="L114" s="240" t="n">
        <v>0</v>
      </c>
      <c r="M114" s="240" t="n">
        <v>0</v>
      </c>
      <c r="N114" s="240" t="n">
        <v>0</v>
      </c>
      <c r="O114" s="240" t="n">
        <v>0</v>
      </c>
      <c r="P114" s="240" t="n">
        <v>0</v>
      </c>
      <c r="Q114" s="240" t="n">
        <v>0</v>
      </c>
      <c r="R114" s="240" t="n">
        <v>0</v>
      </c>
      <c r="S114" s="240" t="n">
        <v>0</v>
      </c>
      <c r="T114" s="240" t="n">
        <v>0</v>
      </c>
      <c r="U114" s="240" t="n">
        <v>0</v>
      </c>
      <c r="V114" s="240" t="n">
        <v>0</v>
      </c>
      <c r="W114" s="240" t="n">
        <v>1</v>
      </c>
      <c r="X114" s="240" t="n">
        <v>0</v>
      </c>
      <c r="Y114" s="240" t="n">
        <v>0</v>
      </c>
      <c r="Z114" s="240" t="n">
        <v>0</v>
      </c>
      <c r="AA114" s="149" t="n">
        <v>0</v>
      </c>
      <c r="AB114" s="240" t="n">
        <v>0</v>
      </c>
      <c r="AC114" s="240" t="n">
        <v>0</v>
      </c>
      <c r="AD114" s="240" t="n">
        <v>0</v>
      </c>
      <c r="AE114" s="240" t="n">
        <v>0</v>
      </c>
      <c r="AF114" s="240" t="n">
        <v>0</v>
      </c>
      <c r="AG114" s="240" t="n">
        <v>0</v>
      </c>
      <c r="AH114" s="240" t="n">
        <v>0</v>
      </c>
      <c r="AI114" s="240" t="n">
        <v>0</v>
      </c>
      <c r="AJ114" s="240" t="n">
        <v>0</v>
      </c>
      <c r="AK114" s="240" t="n">
        <v>0</v>
      </c>
      <c r="AL114" s="240" t="n">
        <v>0</v>
      </c>
      <c r="AM114" s="240" t="n">
        <v>0</v>
      </c>
      <c r="AN114" s="240" t="n">
        <v>0</v>
      </c>
      <c r="AO114" s="240" t="n">
        <v>0</v>
      </c>
      <c r="AP114" s="240" t="n">
        <v>0</v>
      </c>
      <c r="AQ114" s="240" t="n">
        <v>0</v>
      </c>
      <c r="AR114" s="240" t="n">
        <v>0</v>
      </c>
      <c r="AS114" s="240" t="n">
        <v>0</v>
      </c>
      <c r="AT114" s="240" t="n">
        <v>0</v>
      </c>
      <c r="AU114" s="240" t="n">
        <v>0</v>
      </c>
      <c r="AV114" s="240" t="n">
        <v>0</v>
      </c>
      <c r="AW114" s="240" t="n">
        <v>0</v>
      </c>
      <c r="AX114" s="240" t="n">
        <v>0</v>
      </c>
      <c r="AY114" s="240" t="n">
        <v>0</v>
      </c>
      <c r="AZ114" s="240" t="n">
        <v>0</v>
      </c>
      <c r="BA114" s="241" t="n">
        <v>0</v>
      </c>
      <c r="BB114" s="239" t="n">
        <v>0</v>
      </c>
      <c r="BC114" s="238" t="n">
        <f aca="false">SUM(N114:BB114)</f>
        <v>1</v>
      </c>
    </row>
    <row r="115" customFormat="false" ht="12.75" hidden="false" customHeight="false" outlineLevel="0" collapsed="false">
      <c r="A115" s="238"/>
      <c r="B115" s="239" t="s">
        <v>140</v>
      </c>
      <c r="C115" s="235"/>
      <c r="D115" s="240" t="n">
        <f aca="false">+D114</f>
        <v>0</v>
      </c>
      <c r="E115" s="240" t="n">
        <f aca="false">+D115+E114</f>
        <v>0</v>
      </c>
      <c r="F115" s="240" t="n">
        <f aca="false">+E115+F114</f>
        <v>0</v>
      </c>
      <c r="G115" s="240" t="n">
        <f aca="false">+F115+G114</f>
        <v>0</v>
      </c>
      <c r="H115" s="240" t="n">
        <f aca="false">+G115+H114</f>
        <v>0</v>
      </c>
      <c r="I115" s="240" t="n">
        <f aca="false">+H115+I114</f>
        <v>0</v>
      </c>
      <c r="J115" s="240" t="n">
        <f aca="false">+I115+J114</f>
        <v>0</v>
      </c>
      <c r="K115" s="240" t="n">
        <f aca="false">+J115+K114</f>
        <v>0</v>
      </c>
      <c r="L115" s="240" t="n">
        <f aca="false">+K115+L114</f>
        <v>0</v>
      </c>
      <c r="M115" s="240" t="n">
        <f aca="false">+L115+M114</f>
        <v>0</v>
      </c>
      <c r="N115" s="240" t="n">
        <f aca="false">+M115+N114</f>
        <v>0</v>
      </c>
      <c r="O115" s="240" t="n">
        <f aca="false">+N115+O114</f>
        <v>0</v>
      </c>
      <c r="P115" s="240" t="n">
        <f aca="false">+O115+P114</f>
        <v>0</v>
      </c>
      <c r="Q115" s="240" t="n">
        <f aca="false">+P115+Q114</f>
        <v>0</v>
      </c>
      <c r="R115" s="240" t="n">
        <f aca="false">+Q115+R114</f>
        <v>0</v>
      </c>
      <c r="S115" s="240" t="n">
        <f aca="false">+R115+S114</f>
        <v>0</v>
      </c>
      <c r="T115" s="240" t="n">
        <f aca="false">+S115+T114</f>
        <v>0</v>
      </c>
      <c r="U115" s="240" t="n">
        <f aca="false">+T115+U114</f>
        <v>0</v>
      </c>
      <c r="V115" s="240" t="n">
        <f aca="false">+U115+V114</f>
        <v>0</v>
      </c>
      <c r="W115" s="240" t="n">
        <f aca="false">+V115+W114</f>
        <v>1</v>
      </c>
      <c r="X115" s="240" t="n">
        <f aca="false">+W115+X114</f>
        <v>1</v>
      </c>
      <c r="Y115" s="240" t="n">
        <f aca="false">+X115+Y114</f>
        <v>1</v>
      </c>
      <c r="Z115" s="240" t="n">
        <f aca="false">+Y115+Z114</f>
        <v>1</v>
      </c>
      <c r="AA115" s="149" t="n">
        <f aca="false">+Z115+AA114</f>
        <v>1</v>
      </c>
      <c r="AB115" s="240" t="n">
        <f aca="false">+AA115+AB114</f>
        <v>1</v>
      </c>
      <c r="AC115" s="240" t="n">
        <f aca="false">+AB115+AC114</f>
        <v>1</v>
      </c>
      <c r="AD115" s="240" t="n">
        <f aca="false">+AC115+AD114</f>
        <v>1</v>
      </c>
      <c r="AE115" s="240" t="n">
        <f aca="false">+AD115+AE114</f>
        <v>1</v>
      </c>
      <c r="AF115" s="240" t="n">
        <f aca="false">+AE115+AF114</f>
        <v>1</v>
      </c>
      <c r="AG115" s="240" t="n">
        <f aca="false">+AF115+AG114</f>
        <v>1</v>
      </c>
      <c r="AH115" s="240" t="n">
        <f aca="false">+AG115+AH114</f>
        <v>1</v>
      </c>
      <c r="AI115" s="240" t="n">
        <f aca="false">+AH115+AI114</f>
        <v>1</v>
      </c>
      <c r="AJ115" s="240" t="n">
        <f aca="false">+AI115+AJ114</f>
        <v>1</v>
      </c>
      <c r="AK115" s="240" t="n">
        <f aca="false">+AJ115+AK114</f>
        <v>1</v>
      </c>
      <c r="AL115" s="240" t="n">
        <f aca="false">+AK115+AL114</f>
        <v>1</v>
      </c>
      <c r="AM115" s="240" t="n">
        <f aca="false">+AL115+AM114</f>
        <v>1</v>
      </c>
      <c r="AN115" s="240" t="n">
        <f aca="false">+AM115+AN114</f>
        <v>1</v>
      </c>
      <c r="AO115" s="240" t="n">
        <f aca="false">+AN115+AO114</f>
        <v>1</v>
      </c>
      <c r="AP115" s="240" t="n">
        <f aca="false">+AO115+AP114</f>
        <v>1</v>
      </c>
      <c r="AQ115" s="240" t="n">
        <f aca="false">+AP115+AQ114</f>
        <v>1</v>
      </c>
      <c r="AR115" s="240" t="n">
        <f aca="false">+AQ115+AR114</f>
        <v>1</v>
      </c>
      <c r="AS115" s="240" t="n">
        <f aca="false">+AR115+AS114</f>
        <v>1</v>
      </c>
      <c r="AT115" s="240" t="n">
        <f aca="false">+AS115+AT114</f>
        <v>1</v>
      </c>
      <c r="AU115" s="240" t="n">
        <f aca="false">+AT115+AU114</f>
        <v>1</v>
      </c>
      <c r="AV115" s="240" t="n">
        <f aca="false">+AU115+AV114</f>
        <v>1</v>
      </c>
      <c r="AW115" s="240" t="n">
        <f aca="false">+AV115+AW114</f>
        <v>1</v>
      </c>
      <c r="AX115" s="240" t="n">
        <f aca="false">+AW115+AX114</f>
        <v>1</v>
      </c>
      <c r="AY115" s="240" t="n">
        <f aca="false">+AX115+AY114</f>
        <v>1</v>
      </c>
      <c r="AZ115" s="240" t="n">
        <f aca="false">+AY115+AZ114</f>
        <v>1</v>
      </c>
      <c r="BA115" s="241" t="n">
        <f aca="false">+AZ115+BA114</f>
        <v>1</v>
      </c>
      <c r="BB115" s="239" t="n">
        <f aca="false">+BA115+BB114</f>
        <v>1</v>
      </c>
    </row>
    <row r="116" customFormat="false" ht="12.75" hidden="false" customHeight="false" outlineLevel="0" collapsed="false">
      <c r="A116" s="238"/>
      <c r="B116" s="239" t="s">
        <v>141</v>
      </c>
      <c r="C116" s="235"/>
      <c r="D116" s="240" t="n">
        <v>0</v>
      </c>
      <c r="E116" s="240" t="n">
        <v>0</v>
      </c>
      <c r="F116" s="240" t="n">
        <v>0</v>
      </c>
      <c r="G116" s="240" t="n">
        <v>0</v>
      </c>
      <c r="H116" s="240" t="n">
        <v>0</v>
      </c>
      <c r="I116" s="240" t="n">
        <v>0</v>
      </c>
      <c r="J116" s="240" t="n">
        <v>0</v>
      </c>
      <c r="K116" s="240" t="n">
        <v>0</v>
      </c>
      <c r="L116" s="240" t="n">
        <v>0</v>
      </c>
      <c r="M116" s="240" t="n">
        <v>0</v>
      </c>
      <c r="N116" s="240" t="n">
        <v>0</v>
      </c>
      <c r="O116" s="240" t="n">
        <v>0</v>
      </c>
      <c r="P116" s="240" t="n">
        <v>0</v>
      </c>
      <c r="Q116" s="240" t="n">
        <v>0</v>
      </c>
      <c r="R116" s="240" t="n">
        <v>0</v>
      </c>
      <c r="S116" s="240" t="n">
        <v>0</v>
      </c>
      <c r="T116" s="240" t="n">
        <v>0</v>
      </c>
      <c r="U116" s="240" t="n">
        <v>0</v>
      </c>
      <c r="V116" s="240" t="n">
        <v>0</v>
      </c>
      <c r="W116" s="240" t="n">
        <v>1</v>
      </c>
      <c r="X116" s="240" t="n">
        <v>0</v>
      </c>
      <c r="Y116" s="240" t="n">
        <v>0</v>
      </c>
      <c r="Z116" s="240" t="n">
        <v>0</v>
      </c>
      <c r="AA116" s="149" t="n">
        <v>0</v>
      </c>
      <c r="AB116" s="240" t="n">
        <v>0</v>
      </c>
      <c r="AC116" s="240" t="n">
        <v>0</v>
      </c>
      <c r="AD116" s="240" t="n">
        <v>0</v>
      </c>
      <c r="AE116" s="240" t="n">
        <v>0</v>
      </c>
      <c r="AF116" s="240" t="n">
        <v>0</v>
      </c>
      <c r="AG116" s="240" t="n">
        <v>0</v>
      </c>
      <c r="AH116" s="240" t="n">
        <v>0</v>
      </c>
      <c r="AI116" s="240" t="n">
        <v>0</v>
      </c>
      <c r="AJ116" s="240" t="n">
        <v>0</v>
      </c>
      <c r="AK116" s="240" t="n">
        <v>0</v>
      </c>
      <c r="AL116" s="240" t="n">
        <v>0</v>
      </c>
      <c r="AM116" s="240" t="n">
        <v>0</v>
      </c>
      <c r="AN116" s="240" t="n">
        <v>0</v>
      </c>
      <c r="AO116" s="240" t="n">
        <v>0</v>
      </c>
      <c r="AP116" s="240" t="n">
        <v>0</v>
      </c>
      <c r="AQ116" s="240" t="n">
        <v>0</v>
      </c>
      <c r="AR116" s="240" t="n">
        <v>0</v>
      </c>
      <c r="AS116" s="240" t="n">
        <v>0</v>
      </c>
      <c r="AT116" s="240" t="n">
        <v>0</v>
      </c>
      <c r="AU116" s="240" t="n">
        <v>0</v>
      </c>
      <c r="AV116" s="240" t="n">
        <v>0</v>
      </c>
      <c r="AW116" s="240" t="n">
        <v>0</v>
      </c>
      <c r="AX116" s="240" t="n">
        <v>0</v>
      </c>
      <c r="AY116" s="240" t="n">
        <v>0</v>
      </c>
      <c r="AZ116" s="240" t="n">
        <v>0</v>
      </c>
      <c r="BA116" s="241" t="n">
        <v>0</v>
      </c>
      <c r="BB116" s="239" t="n">
        <v>0</v>
      </c>
      <c r="BC116" s="238" t="n">
        <f aca="false">SUM(N116:BB116)</f>
        <v>1</v>
      </c>
    </row>
    <row r="117" customFormat="false" ht="12.75" hidden="false" customHeight="false" outlineLevel="0" collapsed="false">
      <c r="A117" s="238"/>
      <c r="B117" s="239" t="s">
        <v>142</v>
      </c>
      <c r="C117" s="235"/>
      <c r="D117" s="240" t="n">
        <f aca="false">+D116</f>
        <v>0</v>
      </c>
      <c r="E117" s="240" t="n">
        <f aca="false">+D117+E116</f>
        <v>0</v>
      </c>
      <c r="F117" s="240" t="n">
        <f aca="false">+E117+F116</f>
        <v>0</v>
      </c>
      <c r="G117" s="240" t="n">
        <f aca="false">+F117+G116</f>
        <v>0</v>
      </c>
      <c r="H117" s="240" t="n">
        <f aca="false">+G117+H116</f>
        <v>0</v>
      </c>
      <c r="I117" s="240" t="n">
        <f aca="false">+H117+I116</f>
        <v>0</v>
      </c>
      <c r="J117" s="240" t="n">
        <f aca="false">+I117+J116</f>
        <v>0</v>
      </c>
      <c r="K117" s="240" t="n">
        <f aca="false">+J117+K116</f>
        <v>0</v>
      </c>
      <c r="L117" s="240" t="n">
        <f aca="false">+K117+L116</f>
        <v>0</v>
      </c>
      <c r="M117" s="240" t="n">
        <f aca="false">+L117+M116</f>
        <v>0</v>
      </c>
      <c r="N117" s="240" t="n">
        <f aca="false">+M117+N116</f>
        <v>0</v>
      </c>
      <c r="O117" s="240" t="n">
        <f aca="false">+N117+O116</f>
        <v>0</v>
      </c>
      <c r="P117" s="240" t="n">
        <f aca="false">+O117+P116</f>
        <v>0</v>
      </c>
      <c r="Q117" s="240" t="n">
        <f aca="false">+P117+Q116</f>
        <v>0</v>
      </c>
      <c r="R117" s="240" t="n">
        <f aca="false">+Q117+R116</f>
        <v>0</v>
      </c>
      <c r="S117" s="240" t="n">
        <f aca="false">+R117+S116</f>
        <v>0</v>
      </c>
      <c r="T117" s="240" t="n">
        <f aca="false">+S117+T116</f>
        <v>0</v>
      </c>
      <c r="U117" s="240" t="n">
        <f aca="false">+T117+U116</f>
        <v>0</v>
      </c>
      <c r="V117" s="240" t="n">
        <f aca="false">+U117+V116</f>
        <v>0</v>
      </c>
      <c r="W117" s="240" t="n">
        <f aca="false">+V117+W116</f>
        <v>1</v>
      </c>
      <c r="X117" s="240" t="n">
        <f aca="false">+W117+X116</f>
        <v>1</v>
      </c>
      <c r="Y117" s="240" t="n">
        <f aca="false">+X117+Y116</f>
        <v>1</v>
      </c>
      <c r="Z117" s="240" t="n">
        <f aca="false">+Y117+Z116</f>
        <v>1</v>
      </c>
      <c r="AA117" s="149" t="n">
        <f aca="false">+Z117+AA116</f>
        <v>1</v>
      </c>
      <c r="AB117" s="240" t="n">
        <f aca="false">+AA117+AB116</f>
        <v>1</v>
      </c>
      <c r="AC117" s="240" t="n">
        <f aca="false">+AB117+AC116</f>
        <v>1</v>
      </c>
      <c r="AD117" s="240" t="n">
        <f aca="false">+AC117+AD116</f>
        <v>1</v>
      </c>
      <c r="AE117" s="240" t="n">
        <f aca="false">+AD117+AE116</f>
        <v>1</v>
      </c>
      <c r="AF117" s="240" t="n">
        <f aca="false">+AE117+AF116</f>
        <v>1</v>
      </c>
      <c r="AG117" s="240" t="n">
        <f aca="false">+AF117+AG116</f>
        <v>1</v>
      </c>
      <c r="AH117" s="240" t="n">
        <f aca="false">+AG117+AH116</f>
        <v>1</v>
      </c>
      <c r="AI117" s="240" t="n">
        <f aca="false">+AH117+AI116</f>
        <v>1</v>
      </c>
      <c r="AJ117" s="240" t="n">
        <f aca="false">+AI117+AJ116</f>
        <v>1</v>
      </c>
      <c r="AK117" s="240" t="n">
        <f aca="false">+AJ117+AK116</f>
        <v>1</v>
      </c>
      <c r="AL117" s="240" t="n">
        <f aca="false">+AK117+AL116</f>
        <v>1</v>
      </c>
      <c r="AM117" s="240" t="n">
        <f aca="false">+AL117+AM116</f>
        <v>1</v>
      </c>
      <c r="AN117" s="240" t="n">
        <f aca="false">+AM117+AN116</f>
        <v>1</v>
      </c>
      <c r="AO117" s="240" t="n">
        <f aca="false">+AN117+AO116</f>
        <v>1</v>
      </c>
      <c r="AP117" s="240" t="n">
        <f aca="false">+AO117+AP116</f>
        <v>1</v>
      </c>
      <c r="AQ117" s="240" t="n">
        <f aca="false">+AP117+AQ116</f>
        <v>1</v>
      </c>
      <c r="AR117" s="240" t="n">
        <f aca="false">+AQ117+AR116</f>
        <v>1</v>
      </c>
      <c r="AS117" s="240" t="n">
        <f aca="false">+AR117+AS116</f>
        <v>1</v>
      </c>
      <c r="AT117" s="240" t="n">
        <f aca="false">+AS117+AT116</f>
        <v>1</v>
      </c>
      <c r="AU117" s="240" t="n">
        <f aca="false">+AT117+AU116</f>
        <v>1</v>
      </c>
      <c r="AV117" s="240" t="n">
        <f aca="false">+AU117+AV116</f>
        <v>1</v>
      </c>
      <c r="AW117" s="240" t="n">
        <f aca="false">+AV117+AW116</f>
        <v>1</v>
      </c>
      <c r="AX117" s="240" t="n">
        <f aca="false">+AW117+AX116</f>
        <v>1</v>
      </c>
      <c r="AY117" s="240" t="n">
        <f aca="false">+AX117+AY116</f>
        <v>1</v>
      </c>
      <c r="AZ117" s="240" t="n">
        <f aca="false">+AY117+AZ116</f>
        <v>1</v>
      </c>
      <c r="BA117" s="241" t="n">
        <f aca="false">+AZ117+BA116</f>
        <v>1</v>
      </c>
      <c r="BB117" s="239" t="n">
        <f aca="false">+BA117+BB116</f>
        <v>1</v>
      </c>
    </row>
    <row r="118" customFormat="false" ht="12.75" hidden="false" customHeight="false" outlineLevel="0" collapsed="false">
      <c r="A118" s="242"/>
      <c r="B118" s="243"/>
      <c r="C118" s="235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167"/>
      <c r="AB118" s="244"/>
      <c r="AC118" s="244"/>
      <c r="AD118" s="244"/>
      <c r="AE118" s="244"/>
      <c r="AF118" s="244"/>
      <c r="AG118" s="244"/>
      <c r="AH118" s="244"/>
      <c r="AI118" s="244"/>
      <c r="AJ118" s="244"/>
      <c r="AK118" s="244"/>
      <c r="AL118" s="244"/>
      <c r="AM118" s="244"/>
      <c r="AN118" s="244"/>
      <c r="AO118" s="244"/>
      <c r="AP118" s="244"/>
      <c r="AQ118" s="244"/>
      <c r="AR118" s="244"/>
      <c r="AS118" s="244"/>
      <c r="AT118" s="244"/>
      <c r="AU118" s="244"/>
      <c r="AV118" s="244"/>
      <c r="AW118" s="244"/>
      <c r="AX118" s="244"/>
      <c r="AY118" s="244"/>
      <c r="AZ118" s="244"/>
      <c r="BA118" s="245"/>
      <c r="BB118" s="243"/>
    </row>
    <row r="119" customFormat="false" ht="12.75" hidden="false" customHeight="false" outlineLevel="0" collapsed="false">
      <c r="A119" s="201"/>
      <c r="B119" s="201" t="s">
        <v>143</v>
      </c>
      <c r="C119" s="202" t="n">
        <v>8</v>
      </c>
      <c r="D119" s="205" t="n">
        <f aca="false">+D115*$C119</f>
        <v>0</v>
      </c>
      <c r="E119" s="205" t="n">
        <f aca="false">+E115*$C119</f>
        <v>0</v>
      </c>
      <c r="F119" s="205" t="n">
        <f aca="false">+F115*$C119</f>
        <v>0</v>
      </c>
      <c r="G119" s="205" t="n">
        <f aca="false">+G115*$C119</f>
        <v>0</v>
      </c>
      <c r="H119" s="205" t="n">
        <f aca="false">+H115*$C119</f>
        <v>0</v>
      </c>
      <c r="I119" s="205" t="n">
        <f aca="false">+I115*$C119</f>
        <v>0</v>
      </c>
      <c r="J119" s="205" t="n">
        <f aca="false">+J115*$C119</f>
        <v>0</v>
      </c>
      <c r="K119" s="205" t="n">
        <f aca="false">+K115*$C119</f>
        <v>0</v>
      </c>
      <c r="L119" s="205" t="n">
        <f aca="false">+L115*$C119</f>
        <v>0</v>
      </c>
      <c r="M119" s="205" t="n">
        <f aca="false">+M115*$C119</f>
        <v>0</v>
      </c>
      <c r="N119" s="205" t="n">
        <f aca="false">+N115*$C119</f>
        <v>0</v>
      </c>
      <c r="O119" s="205" t="n">
        <f aca="false">+O115*$C119</f>
        <v>0</v>
      </c>
      <c r="P119" s="205" t="n">
        <f aca="false">+P115*$C119</f>
        <v>0</v>
      </c>
      <c r="Q119" s="205" t="n">
        <f aca="false">+Q115*$C119</f>
        <v>0</v>
      </c>
      <c r="R119" s="205" t="n">
        <f aca="false">+R115*$C119</f>
        <v>0</v>
      </c>
      <c r="S119" s="205" t="n">
        <f aca="false">+S115*$C119</f>
        <v>0</v>
      </c>
      <c r="T119" s="205" t="n">
        <f aca="false">+T115*$C119</f>
        <v>0</v>
      </c>
      <c r="U119" s="205" t="n">
        <f aca="false">+U115*$C119</f>
        <v>0</v>
      </c>
      <c r="V119" s="205" t="n">
        <f aca="false">+V115*$C119</f>
        <v>0</v>
      </c>
      <c r="W119" s="205" t="n">
        <f aca="false">+W115*$C119</f>
        <v>8</v>
      </c>
      <c r="X119" s="205" t="n">
        <f aca="false">+X115*$C119</f>
        <v>8</v>
      </c>
      <c r="Y119" s="205" t="n">
        <f aca="false">+Y115*$C119</f>
        <v>8</v>
      </c>
      <c r="Z119" s="205" t="n">
        <f aca="false">+Z115*$C119</f>
        <v>8</v>
      </c>
      <c r="AA119" s="156" t="n">
        <f aca="false">+AA115*$C119</f>
        <v>8</v>
      </c>
      <c r="AB119" s="205" t="n">
        <f aca="false">+AB115*$C119</f>
        <v>8</v>
      </c>
      <c r="AC119" s="205" t="n">
        <f aca="false">+AC115*$C119</f>
        <v>8</v>
      </c>
      <c r="AD119" s="205" t="n">
        <f aca="false">+AD115*$C119</f>
        <v>8</v>
      </c>
      <c r="AE119" s="205" t="n">
        <f aca="false">+AE115*$C119</f>
        <v>8</v>
      </c>
      <c r="AF119" s="205" t="n">
        <f aca="false">+AF115*$C119</f>
        <v>8</v>
      </c>
      <c r="AG119" s="205" t="n">
        <f aca="false">+AG115*$C119</f>
        <v>8</v>
      </c>
      <c r="AH119" s="205" t="n">
        <f aca="false">+AH115*$C119</f>
        <v>8</v>
      </c>
      <c r="AI119" s="205" t="n">
        <f aca="false">+AI115*$C119</f>
        <v>8</v>
      </c>
      <c r="AJ119" s="205" t="n">
        <f aca="false">+AJ115*$C119</f>
        <v>8</v>
      </c>
      <c r="AK119" s="205" t="n">
        <f aca="false">+AK115*$C119</f>
        <v>8</v>
      </c>
      <c r="AL119" s="205" t="n">
        <f aca="false">+AL115*$C119</f>
        <v>8</v>
      </c>
      <c r="AM119" s="205" t="n">
        <f aca="false">+AM115*$C119</f>
        <v>8</v>
      </c>
      <c r="AN119" s="205" t="n">
        <f aca="false">+AN115*$C119</f>
        <v>8</v>
      </c>
      <c r="AO119" s="205" t="n">
        <f aca="false">+AO115*$C119</f>
        <v>8</v>
      </c>
      <c r="AP119" s="205" t="n">
        <f aca="false">+AP115*$C119</f>
        <v>8</v>
      </c>
      <c r="AQ119" s="205" t="n">
        <f aca="false">+AQ115*$C119</f>
        <v>8</v>
      </c>
      <c r="AR119" s="205" t="n">
        <f aca="false">+AR115*$C119</f>
        <v>8</v>
      </c>
      <c r="AS119" s="205" t="n">
        <f aca="false">+AS115*$C119</f>
        <v>8</v>
      </c>
      <c r="AT119" s="205" t="n">
        <f aca="false">+AT115*$C119</f>
        <v>8</v>
      </c>
      <c r="AU119" s="205" t="n">
        <f aca="false">+AU115*$C119</f>
        <v>8</v>
      </c>
      <c r="AV119" s="205" t="n">
        <f aca="false">+AV115*$C119</f>
        <v>8</v>
      </c>
      <c r="AW119" s="205" t="n">
        <f aca="false">+AW115*$C119</f>
        <v>8</v>
      </c>
      <c r="AX119" s="205" t="n">
        <f aca="false">+AX115*$C119</f>
        <v>8</v>
      </c>
      <c r="AY119" s="205" t="n">
        <f aca="false">+AY115*$C119</f>
        <v>8</v>
      </c>
      <c r="AZ119" s="205" t="n">
        <f aca="false">+AZ115*$C119</f>
        <v>8</v>
      </c>
      <c r="BA119" s="206" t="n">
        <f aca="false">+BA115*$C119</f>
        <v>8</v>
      </c>
      <c r="BB119" s="207" t="n">
        <f aca="false">+BB115*$C119</f>
        <v>8</v>
      </c>
      <c r="BC119" s="207"/>
      <c r="BF119" s="207"/>
      <c r="BG119" s="207"/>
      <c r="BH119" s="207"/>
      <c r="BI119" s="207"/>
      <c r="BJ119" s="207"/>
      <c r="BK119" s="207"/>
      <c r="BL119" s="207"/>
      <c r="BM119" s="207"/>
      <c r="BN119" s="207"/>
      <c r="BO119" s="207"/>
      <c r="BP119" s="207"/>
      <c r="BQ119" s="207"/>
      <c r="BR119" s="207"/>
      <c r="BS119" s="207"/>
      <c r="BT119" s="207"/>
      <c r="BU119" s="207"/>
      <c r="BV119" s="207"/>
      <c r="BW119" s="207"/>
      <c r="BX119" s="207"/>
      <c r="BY119" s="207"/>
      <c r="BZ119" s="207"/>
      <c r="CA119" s="207"/>
      <c r="CB119" s="207"/>
      <c r="CC119" s="207"/>
      <c r="CD119" s="207"/>
      <c r="CE119" s="207"/>
      <c r="CF119" s="207"/>
      <c r="CG119" s="207"/>
      <c r="CH119" s="207"/>
      <c r="CI119" s="207"/>
      <c r="CJ119" s="207"/>
      <c r="CK119" s="207"/>
    </row>
    <row r="120" customFormat="false" ht="13.5" hidden="false" customHeight="false" outlineLevel="0" collapsed="false">
      <c r="A120" s="246"/>
      <c r="B120" s="246" t="s">
        <v>144</v>
      </c>
      <c r="C120" s="247" t="str">
        <f aca="false">+'NTP or Sold'!C11</f>
        <v>NTP</v>
      </c>
      <c r="D120" s="248" t="n">
        <f aca="false">+D117*$C119</f>
        <v>0</v>
      </c>
      <c r="E120" s="248" t="n">
        <f aca="false">+E117*$C119</f>
        <v>0</v>
      </c>
      <c r="F120" s="248" t="n">
        <f aca="false">+F117*$C119</f>
        <v>0</v>
      </c>
      <c r="G120" s="248" t="n">
        <f aca="false">+G117*$C119</f>
        <v>0</v>
      </c>
      <c r="H120" s="248" t="n">
        <f aca="false">+H117*$C119</f>
        <v>0</v>
      </c>
      <c r="I120" s="248" t="n">
        <f aca="false">+I117*$C119</f>
        <v>0</v>
      </c>
      <c r="J120" s="248" t="n">
        <f aca="false">+J117*$C119</f>
        <v>0</v>
      </c>
      <c r="K120" s="248" t="n">
        <f aca="false">+K117*$C119</f>
        <v>0</v>
      </c>
      <c r="L120" s="248" t="n">
        <f aca="false">+L117*$C119</f>
        <v>0</v>
      </c>
      <c r="M120" s="248" t="n">
        <f aca="false">+M117*$C119</f>
        <v>0</v>
      </c>
      <c r="N120" s="248" t="n">
        <f aca="false">+N117*$C119</f>
        <v>0</v>
      </c>
      <c r="O120" s="248" t="n">
        <f aca="false">+O117*$C119</f>
        <v>0</v>
      </c>
      <c r="P120" s="248" t="n">
        <f aca="false">+P117*$C119</f>
        <v>0</v>
      </c>
      <c r="Q120" s="248" t="n">
        <f aca="false">+Q117*$C119</f>
        <v>0</v>
      </c>
      <c r="R120" s="248" t="n">
        <f aca="false">+R117*$C119</f>
        <v>0</v>
      </c>
      <c r="S120" s="248" t="n">
        <f aca="false">+S117*$C119</f>
        <v>0</v>
      </c>
      <c r="T120" s="248" t="n">
        <f aca="false">+T117*$C119</f>
        <v>0</v>
      </c>
      <c r="U120" s="248" t="n">
        <f aca="false">+U117*$C119</f>
        <v>0</v>
      </c>
      <c r="V120" s="248" t="n">
        <f aca="false">+V117*$C119</f>
        <v>0</v>
      </c>
      <c r="W120" s="248" t="n">
        <f aca="false">+W117*$C119</f>
        <v>8</v>
      </c>
      <c r="X120" s="248" t="n">
        <f aca="false">+X117*$C119</f>
        <v>8</v>
      </c>
      <c r="Y120" s="248" t="n">
        <f aca="false">+Y117*$C119</f>
        <v>8</v>
      </c>
      <c r="Z120" s="248" t="n">
        <f aca="false">+Z117*$C119</f>
        <v>8</v>
      </c>
      <c r="AA120" s="162" t="n">
        <f aca="false">+AA117*$C119</f>
        <v>8</v>
      </c>
      <c r="AB120" s="248" t="n">
        <f aca="false">+AB117*$C119</f>
        <v>8</v>
      </c>
      <c r="AC120" s="248" t="n">
        <f aca="false">+AC117*$C119</f>
        <v>8</v>
      </c>
      <c r="AD120" s="248" t="n">
        <f aca="false">+AD117*$C119</f>
        <v>8</v>
      </c>
      <c r="AE120" s="248" t="n">
        <f aca="false">+AE117*$C119</f>
        <v>8</v>
      </c>
      <c r="AF120" s="248" t="n">
        <f aca="false">+AF117*$C119</f>
        <v>8</v>
      </c>
      <c r="AG120" s="248" t="n">
        <f aca="false">+AG117*$C119</f>
        <v>8</v>
      </c>
      <c r="AH120" s="248" t="n">
        <f aca="false">+AH117*$C119</f>
        <v>8</v>
      </c>
      <c r="AI120" s="248" t="n">
        <f aca="false">+AI117*$C119</f>
        <v>8</v>
      </c>
      <c r="AJ120" s="248" t="n">
        <f aca="false">+AJ117*$C119</f>
        <v>8</v>
      </c>
      <c r="AK120" s="248" t="n">
        <f aca="false">+AK117*$C119</f>
        <v>8</v>
      </c>
      <c r="AL120" s="248" t="n">
        <f aca="false">+AL117*$C119</f>
        <v>8</v>
      </c>
      <c r="AM120" s="248" t="n">
        <f aca="false">+AM117*$C119</f>
        <v>8</v>
      </c>
      <c r="AN120" s="248" t="n">
        <f aca="false">+AN117*$C119</f>
        <v>8</v>
      </c>
      <c r="AO120" s="248" t="n">
        <f aca="false">+AO117*$C119</f>
        <v>8</v>
      </c>
      <c r="AP120" s="248" t="n">
        <f aca="false">+AP117*$C119</f>
        <v>8</v>
      </c>
      <c r="AQ120" s="248" t="n">
        <f aca="false">+AQ117*$C119</f>
        <v>8</v>
      </c>
      <c r="AR120" s="248" t="n">
        <f aca="false">+AR117*$C119</f>
        <v>8</v>
      </c>
      <c r="AS120" s="248" t="n">
        <f aca="false">+AS117*$C119</f>
        <v>8</v>
      </c>
      <c r="AT120" s="248" t="n">
        <f aca="false">+AT117*$C119</f>
        <v>8</v>
      </c>
      <c r="AU120" s="248" t="n">
        <f aca="false">+AU117*$C119</f>
        <v>8</v>
      </c>
      <c r="AV120" s="248" t="n">
        <f aca="false">+AV117*$C119</f>
        <v>8</v>
      </c>
      <c r="AW120" s="248" t="n">
        <f aca="false">+AW117*$C119</f>
        <v>8</v>
      </c>
      <c r="AX120" s="248" t="n">
        <f aca="false">+AX117*$C119</f>
        <v>8</v>
      </c>
      <c r="AY120" s="248" t="n">
        <f aca="false">+AY117*$C119</f>
        <v>8</v>
      </c>
      <c r="AZ120" s="248" t="n">
        <f aca="false">+AZ117*$C119</f>
        <v>8</v>
      </c>
      <c r="BA120" s="249" t="n">
        <f aca="false">+BA117*$C119</f>
        <v>8</v>
      </c>
      <c r="BB120" s="250" t="n">
        <f aca="false">+BB117*$C119</f>
        <v>8</v>
      </c>
      <c r="BC120" s="250"/>
      <c r="BF120" s="250"/>
      <c r="BG120" s="250"/>
      <c r="BH120" s="250"/>
      <c r="BI120" s="250"/>
      <c r="BJ120" s="250"/>
      <c r="BK120" s="250"/>
      <c r="BL120" s="250"/>
      <c r="BM120" s="250"/>
      <c r="BN120" s="250"/>
      <c r="BO120" s="250"/>
      <c r="BP120" s="250"/>
      <c r="BQ120" s="250"/>
      <c r="BR120" s="250"/>
      <c r="BS120" s="250"/>
      <c r="BT120" s="250"/>
      <c r="BU120" s="250"/>
      <c r="BV120" s="250"/>
      <c r="BW120" s="250"/>
      <c r="BX120" s="250"/>
      <c r="BY120" s="250"/>
      <c r="BZ120" s="250"/>
      <c r="CA120" s="250"/>
      <c r="CB120" s="250"/>
      <c r="CC120" s="250"/>
      <c r="CD120" s="250"/>
      <c r="CE120" s="250"/>
      <c r="CF120" s="250"/>
      <c r="CG120" s="250"/>
      <c r="CH120" s="250"/>
      <c r="CI120" s="250"/>
      <c r="CJ120" s="250"/>
      <c r="CK120" s="250"/>
    </row>
    <row r="121" customFormat="false" ht="15" hidden="false" customHeight="true" outlineLevel="0" collapsed="false">
      <c r="A121" s="234"/>
      <c r="B121" s="251" t="str">
        <f aca="false">+'NTP or Sold'!H24</f>
        <v>7FA</v>
      </c>
      <c r="C121" s="235" t="str">
        <f aca="false">+'NTP or Sold'!T24</f>
        <v>Vitro (ENA)</v>
      </c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  <c r="AA121" s="252"/>
      <c r="AB121" s="252"/>
      <c r="AC121" s="252"/>
      <c r="AD121" s="144"/>
      <c r="AE121" s="252"/>
      <c r="AF121" s="252"/>
      <c r="AG121" s="252"/>
      <c r="AH121" s="252"/>
      <c r="AI121" s="252"/>
      <c r="AJ121" s="252"/>
      <c r="AK121" s="252"/>
      <c r="AL121" s="252"/>
      <c r="AM121" s="252"/>
      <c r="AN121" s="252"/>
      <c r="AO121" s="252"/>
      <c r="AP121" s="252"/>
      <c r="AQ121" s="252"/>
      <c r="AR121" s="252"/>
      <c r="AS121" s="252"/>
      <c r="AT121" s="252"/>
      <c r="AU121" s="252"/>
      <c r="AV121" s="252"/>
      <c r="AW121" s="252"/>
      <c r="AX121" s="252"/>
      <c r="AY121" s="252"/>
      <c r="AZ121" s="252"/>
      <c r="BA121" s="252"/>
      <c r="BB121" s="252"/>
      <c r="BC121" s="237"/>
    </row>
    <row r="122" customFormat="false" ht="12.75" hidden="false" customHeight="false" outlineLevel="0" collapsed="false">
      <c r="A122" s="238"/>
      <c r="B122" s="239" t="s">
        <v>139</v>
      </c>
      <c r="C122" s="235"/>
      <c r="D122" s="240" t="n">
        <v>0</v>
      </c>
      <c r="E122" s="240" t="n">
        <v>0</v>
      </c>
      <c r="F122" s="240" t="n">
        <v>0</v>
      </c>
      <c r="G122" s="240" t="n">
        <v>0</v>
      </c>
      <c r="H122" s="240" t="n">
        <v>0</v>
      </c>
      <c r="I122" s="240" t="n">
        <v>0</v>
      </c>
      <c r="J122" s="240" t="n">
        <v>0</v>
      </c>
      <c r="K122" s="240" t="n">
        <v>0</v>
      </c>
      <c r="L122" s="240" t="n">
        <v>0</v>
      </c>
      <c r="M122" s="240" t="n">
        <v>0</v>
      </c>
      <c r="N122" s="240" t="n">
        <v>0</v>
      </c>
      <c r="O122" s="240" t="n">
        <v>0</v>
      </c>
      <c r="P122" s="240" t="n">
        <v>0</v>
      </c>
      <c r="Q122" s="240" t="n">
        <v>0</v>
      </c>
      <c r="R122" s="240" t="n">
        <v>0</v>
      </c>
      <c r="S122" s="240" t="n">
        <v>0</v>
      </c>
      <c r="T122" s="240" t="n">
        <v>0</v>
      </c>
      <c r="U122" s="240" t="n">
        <v>0</v>
      </c>
      <c r="V122" s="240" t="n">
        <v>0</v>
      </c>
      <c r="W122" s="240" t="n">
        <v>0</v>
      </c>
      <c r="X122" s="240" t="n">
        <v>0</v>
      </c>
      <c r="Y122" s="240" t="n">
        <v>0.77674</v>
      </c>
      <c r="Z122" s="240" t="n">
        <v>0</v>
      </c>
      <c r="AA122" s="240" t="n">
        <v>0.11163</v>
      </c>
      <c r="AB122" s="240" t="n">
        <v>0.11163</v>
      </c>
      <c r="AC122" s="240" t="n">
        <v>0</v>
      </c>
      <c r="AD122" s="149" t="n">
        <v>0</v>
      </c>
      <c r="AE122" s="240" t="n">
        <v>0</v>
      </c>
      <c r="AF122" s="240" t="n">
        <v>0</v>
      </c>
      <c r="AG122" s="240" t="n">
        <v>0</v>
      </c>
      <c r="AH122" s="240" t="n">
        <v>0</v>
      </c>
      <c r="AI122" s="240" t="n">
        <v>0</v>
      </c>
      <c r="AJ122" s="240" t="n">
        <v>0</v>
      </c>
      <c r="AK122" s="240" t="n">
        <v>0</v>
      </c>
      <c r="AL122" s="240" t="n">
        <v>0</v>
      </c>
      <c r="AM122" s="240" t="n">
        <v>0</v>
      </c>
      <c r="AN122" s="240" t="n">
        <v>0</v>
      </c>
      <c r="AO122" s="240" t="n">
        <v>0</v>
      </c>
      <c r="AP122" s="240" t="n">
        <v>0</v>
      </c>
      <c r="AQ122" s="240" t="n">
        <v>0</v>
      </c>
      <c r="AR122" s="240" t="n">
        <v>0</v>
      </c>
      <c r="AS122" s="240" t="n">
        <v>0</v>
      </c>
      <c r="AT122" s="240" t="n">
        <v>0</v>
      </c>
      <c r="AU122" s="240" t="n">
        <v>0</v>
      </c>
      <c r="AV122" s="240" t="n">
        <v>0</v>
      </c>
      <c r="AW122" s="240" t="n">
        <v>0</v>
      </c>
      <c r="AX122" s="240" t="n">
        <v>0</v>
      </c>
      <c r="AY122" s="240" t="n">
        <v>0</v>
      </c>
      <c r="AZ122" s="240" t="n">
        <v>0</v>
      </c>
      <c r="BA122" s="240" t="n">
        <v>0</v>
      </c>
      <c r="BB122" s="240" t="n">
        <v>0</v>
      </c>
      <c r="BC122" s="241" t="n">
        <f aca="false">SUM(D122:BB122)</f>
        <v>1</v>
      </c>
      <c r="BD122" s="239"/>
    </row>
    <row r="123" customFormat="false" ht="12.75" hidden="false" customHeight="false" outlineLevel="0" collapsed="false">
      <c r="A123" s="238"/>
      <c r="B123" s="239" t="s">
        <v>140</v>
      </c>
      <c r="C123" s="235"/>
      <c r="D123" s="240" t="n">
        <f aca="false">D122</f>
        <v>0</v>
      </c>
      <c r="E123" s="240" t="n">
        <f aca="false">+D123+E122</f>
        <v>0</v>
      </c>
      <c r="F123" s="240" t="n">
        <f aca="false">+E123+F122</f>
        <v>0</v>
      </c>
      <c r="G123" s="240" t="n">
        <f aca="false">+F123+G122</f>
        <v>0</v>
      </c>
      <c r="H123" s="240" t="n">
        <f aca="false">+G123+H122</f>
        <v>0</v>
      </c>
      <c r="I123" s="240" t="n">
        <f aca="false">+H123+I122</f>
        <v>0</v>
      </c>
      <c r="J123" s="240" t="n">
        <f aca="false">+I123+J122</f>
        <v>0</v>
      </c>
      <c r="K123" s="240" t="n">
        <f aca="false">+J123+K122</f>
        <v>0</v>
      </c>
      <c r="L123" s="240" t="n">
        <f aca="false">+K123+L122</f>
        <v>0</v>
      </c>
      <c r="M123" s="240" t="n">
        <f aca="false">+L123+M122</f>
        <v>0</v>
      </c>
      <c r="N123" s="240" t="n">
        <f aca="false">+M123+N122</f>
        <v>0</v>
      </c>
      <c r="O123" s="240" t="n">
        <f aca="false">+N123+O122</f>
        <v>0</v>
      </c>
      <c r="P123" s="240" t="n">
        <f aca="false">+O123+P122</f>
        <v>0</v>
      </c>
      <c r="Q123" s="240" t="n">
        <f aca="false">+P123+Q122</f>
        <v>0</v>
      </c>
      <c r="R123" s="240" t="n">
        <f aca="false">+Q123+R122</f>
        <v>0</v>
      </c>
      <c r="S123" s="240" t="n">
        <f aca="false">+R123+S122</f>
        <v>0</v>
      </c>
      <c r="T123" s="240" t="n">
        <f aca="false">+S123+T122</f>
        <v>0</v>
      </c>
      <c r="U123" s="240" t="n">
        <f aca="false">+T123+U122</f>
        <v>0</v>
      </c>
      <c r="V123" s="240" t="n">
        <f aca="false">+U123+V122</f>
        <v>0</v>
      </c>
      <c r="W123" s="240" t="n">
        <f aca="false">+V123+W122</f>
        <v>0</v>
      </c>
      <c r="X123" s="240" t="n">
        <f aca="false">+W123+X122</f>
        <v>0</v>
      </c>
      <c r="Y123" s="240" t="n">
        <f aca="false">+X123+Y122</f>
        <v>0.77674</v>
      </c>
      <c r="Z123" s="240" t="n">
        <f aca="false">+Y123+Z122</f>
        <v>0.77674</v>
      </c>
      <c r="AA123" s="240" t="n">
        <f aca="false">+Z123+AA122</f>
        <v>0.88837</v>
      </c>
      <c r="AB123" s="240" t="n">
        <f aca="false">+AA123+AB122</f>
        <v>1</v>
      </c>
      <c r="AC123" s="240" t="n">
        <f aca="false">+AB123+AC122</f>
        <v>1</v>
      </c>
      <c r="AD123" s="149" t="n">
        <f aca="false">+AC123+AD122</f>
        <v>1</v>
      </c>
      <c r="AE123" s="240" t="n">
        <f aca="false">+AD123+AE122</f>
        <v>1</v>
      </c>
      <c r="AF123" s="240" t="n">
        <f aca="false">+AE123+AF122</f>
        <v>1</v>
      </c>
      <c r="AG123" s="240" t="n">
        <f aca="false">+AF123+AG122</f>
        <v>1</v>
      </c>
      <c r="AH123" s="240" t="n">
        <f aca="false">+AG123+AH122</f>
        <v>1</v>
      </c>
      <c r="AI123" s="240" t="n">
        <f aca="false">+AH123+AI122</f>
        <v>1</v>
      </c>
      <c r="AJ123" s="240" t="n">
        <f aca="false">+AI123+AJ122</f>
        <v>1</v>
      </c>
      <c r="AK123" s="240" t="n">
        <f aca="false">+AJ123+AK122</f>
        <v>1</v>
      </c>
      <c r="AL123" s="240" t="n">
        <f aca="false">+AK123+AL122</f>
        <v>1</v>
      </c>
      <c r="AM123" s="240" t="n">
        <f aca="false">+AL123+AM122</f>
        <v>1</v>
      </c>
      <c r="AN123" s="240" t="n">
        <f aca="false">+AM123+AN122</f>
        <v>1</v>
      </c>
      <c r="AO123" s="240" t="n">
        <f aca="false">+AN123+AO122</f>
        <v>1</v>
      </c>
      <c r="AP123" s="240" t="n">
        <f aca="false">+AO123+AP122</f>
        <v>1</v>
      </c>
      <c r="AQ123" s="240" t="n">
        <f aca="false">+AP123+AQ122</f>
        <v>1</v>
      </c>
      <c r="AR123" s="240" t="n">
        <f aca="false">+AQ123+AR122</f>
        <v>1</v>
      </c>
      <c r="AS123" s="240" t="n">
        <f aca="false">+AR123+AS122</f>
        <v>1</v>
      </c>
      <c r="AT123" s="240" t="n">
        <f aca="false">+AS123+AT122</f>
        <v>1</v>
      </c>
      <c r="AU123" s="240" t="n">
        <f aca="false">+AT123+AU122</f>
        <v>1</v>
      </c>
      <c r="AV123" s="240" t="n">
        <f aca="false">+AU123+AV122</f>
        <v>1</v>
      </c>
      <c r="AW123" s="240" t="n">
        <f aca="false">+AV123+AW122</f>
        <v>1</v>
      </c>
      <c r="AX123" s="240" t="n">
        <f aca="false">+AW123+AX122</f>
        <v>1</v>
      </c>
      <c r="AY123" s="240" t="n">
        <f aca="false">+AX123+AY122</f>
        <v>1</v>
      </c>
      <c r="AZ123" s="240" t="n">
        <f aca="false">+AY123+AZ122</f>
        <v>1</v>
      </c>
      <c r="BA123" s="240" t="n">
        <f aca="false">+AZ123+BA122</f>
        <v>1</v>
      </c>
      <c r="BB123" s="240" t="n">
        <f aca="false">+BA123+BB122</f>
        <v>1</v>
      </c>
      <c r="BC123" s="241"/>
      <c r="BD123" s="239"/>
    </row>
    <row r="124" customFormat="false" ht="12.75" hidden="false" customHeight="false" outlineLevel="0" collapsed="false">
      <c r="A124" s="238"/>
      <c r="B124" s="239" t="s">
        <v>141</v>
      </c>
      <c r="C124" s="235"/>
      <c r="D124" s="240" t="n">
        <v>0</v>
      </c>
      <c r="E124" s="240" t="n">
        <v>0</v>
      </c>
      <c r="F124" s="240" t="n">
        <v>0</v>
      </c>
      <c r="G124" s="240" t="n">
        <v>0</v>
      </c>
      <c r="H124" s="240" t="n">
        <v>0</v>
      </c>
      <c r="I124" s="240" t="n">
        <v>0</v>
      </c>
      <c r="J124" s="240" t="n">
        <v>0</v>
      </c>
      <c r="K124" s="240" t="n">
        <v>0</v>
      </c>
      <c r="L124" s="240" t="n">
        <v>0</v>
      </c>
      <c r="M124" s="240" t="n">
        <v>0</v>
      </c>
      <c r="N124" s="240" t="n">
        <v>0</v>
      </c>
      <c r="O124" s="240" t="n">
        <v>0</v>
      </c>
      <c r="P124" s="240" t="n">
        <v>0</v>
      </c>
      <c r="Q124" s="240" t="n">
        <v>0</v>
      </c>
      <c r="R124" s="240" t="n">
        <v>0</v>
      </c>
      <c r="S124" s="240" t="n">
        <v>0</v>
      </c>
      <c r="T124" s="240" t="n">
        <f aca="false">T125-S125</f>
        <v>0.232</v>
      </c>
      <c r="U124" s="240" t="n">
        <f aca="false">U125-T125</f>
        <v>0.018</v>
      </c>
      <c r="V124" s="240" t="n">
        <f aca="false">V125-U125</f>
        <v>0.015</v>
      </c>
      <c r="W124" s="240" t="n">
        <f aca="false">W125-V125</f>
        <v>0.02</v>
      </c>
      <c r="X124" s="240" t="n">
        <f aca="false">X125-W125</f>
        <v>0.025</v>
      </c>
      <c r="Y124" s="240" t="n">
        <f aca="false">Y125-X125</f>
        <v>0.03</v>
      </c>
      <c r="Z124" s="240" t="n">
        <f aca="false">Z125-Y125</f>
        <v>0</v>
      </c>
      <c r="AA124" s="240" t="n">
        <f aca="false">AA125-Z125</f>
        <v>0.66</v>
      </c>
      <c r="AB124" s="240" t="n">
        <f aca="false">AB125-AA125</f>
        <v>0</v>
      </c>
      <c r="AC124" s="240" t="n">
        <f aca="false">AC125-AB125</f>
        <v>0</v>
      </c>
      <c r="AD124" s="149" t="n">
        <f aca="false">AD125-AC125</f>
        <v>0</v>
      </c>
      <c r="AE124" s="240" t="n">
        <f aca="false">AE125-AD125</f>
        <v>0</v>
      </c>
      <c r="AF124" s="240" t="n">
        <f aca="false">AF125-AE125</f>
        <v>0</v>
      </c>
      <c r="AG124" s="240" t="n">
        <f aca="false">AG125-AF125</f>
        <v>0</v>
      </c>
      <c r="AH124" s="240" t="n">
        <f aca="false">AH125-AG125</f>
        <v>0</v>
      </c>
      <c r="AI124" s="240" t="n">
        <f aca="false">AI125-AH125</f>
        <v>0</v>
      </c>
      <c r="AJ124" s="240" t="n">
        <f aca="false">AJ125-AI125</f>
        <v>0</v>
      </c>
      <c r="AK124" s="240" t="n">
        <f aca="false">AK125-AJ125</f>
        <v>0</v>
      </c>
      <c r="AL124" s="240" t="n">
        <f aca="false">AL125-AK125</f>
        <v>0</v>
      </c>
      <c r="AM124" s="240" t="n">
        <f aca="false">AM125-AL125</f>
        <v>0</v>
      </c>
      <c r="AN124" s="240" t="n">
        <f aca="false">AN125-AM125</f>
        <v>0</v>
      </c>
      <c r="AO124" s="240" t="n">
        <f aca="false">AO125-AN125</f>
        <v>0</v>
      </c>
      <c r="AP124" s="240" t="n">
        <f aca="false">AP125-AO125</f>
        <v>0</v>
      </c>
      <c r="AQ124" s="240" t="n">
        <f aca="false">AQ125-AP125</f>
        <v>0</v>
      </c>
      <c r="AR124" s="240" t="n">
        <f aca="false">AR125-AQ125</f>
        <v>0</v>
      </c>
      <c r="AS124" s="240" t="n">
        <f aca="false">AS125-AR125</f>
        <v>0</v>
      </c>
      <c r="AT124" s="240" t="n">
        <f aca="false">AT125-AS125</f>
        <v>0</v>
      </c>
      <c r="AU124" s="240" t="n">
        <f aca="false">AU125-AT125</f>
        <v>0</v>
      </c>
      <c r="AV124" s="240" t="n">
        <f aca="false">AV125-AU125</f>
        <v>0</v>
      </c>
      <c r="AW124" s="240" t="n">
        <f aca="false">AW125-AV125</f>
        <v>0</v>
      </c>
      <c r="AX124" s="240" t="n">
        <f aca="false">AX125-AW125</f>
        <v>0</v>
      </c>
      <c r="AY124" s="240" t="n">
        <f aca="false">AY125-AX125</f>
        <v>0</v>
      </c>
      <c r="AZ124" s="240" t="n">
        <f aca="false">AZ125-AY125</f>
        <v>0</v>
      </c>
      <c r="BA124" s="240" t="n">
        <f aca="false">BA125-AZ125</f>
        <v>0</v>
      </c>
      <c r="BB124" s="240" t="n">
        <f aca="false">BB125-BA125</f>
        <v>0</v>
      </c>
      <c r="BC124" s="241" t="n">
        <f aca="false">SUM(D124:BB124)</f>
        <v>1</v>
      </c>
      <c r="BD124" s="239"/>
    </row>
    <row r="125" customFormat="false" ht="12.75" hidden="false" customHeight="false" outlineLevel="0" collapsed="false">
      <c r="A125" s="238"/>
      <c r="B125" s="239" t="s">
        <v>142</v>
      </c>
      <c r="C125" s="235"/>
      <c r="D125" s="240" t="n">
        <f aca="false">D124</f>
        <v>0</v>
      </c>
      <c r="E125" s="240" t="n">
        <f aca="false">+D125+E124</f>
        <v>0</v>
      </c>
      <c r="F125" s="240" t="n">
        <f aca="false">+E125+F124</f>
        <v>0</v>
      </c>
      <c r="G125" s="240" t="n">
        <f aca="false">+F125+G124</f>
        <v>0</v>
      </c>
      <c r="H125" s="240" t="n">
        <f aca="false">+G125+H124</f>
        <v>0</v>
      </c>
      <c r="I125" s="240" t="n">
        <f aca="false">+H125+I124</f>
        <v>0</v>
      </c>
      <c r="J125" s="240" t="n">
        <f aca="false">+I125+J124</f>
        <v>0</v>
      </c>
      <c r="K125" s="240" t="n">
        <f aca="false">+J125+K124</f>
        <v>0</v>
      </c>
      <c r="L125" s="240" t="n">
        <f aca="false">+K125+L124</f>
        <v>0</v>
      </c>
      <c r="M125" s="240" t="n">
        <f aca="false">+L125+M124</f>
        <v>0</v>
      </c>
      <c r="N125" s="240" t="n">
        <f aca="false">+M125+N124</f>
        <v>0</v>
      </c>
      <c r="O125" s="240" t="n">
        <f aca="false">+N125+O124</f>
        <v>0</v>
      </c>
      <c r="P125" s="240" t="n">
        <f aca="false">+O125+P124</f>
        <v>0</v>
      </c>
      <c r="Q125" s="240" t="n">
        <f aca="false">+P125+Q124</f>
        <v>0</v>
      </c>
      <c r="R125" s="240" t="n">
        <f aca="false">+Q125+R124</f>
        <v>0</v>
      </c>
      <c r="S125" s="240" t="n">
        <f aca="false">+R125+S124</f>
        <v>0</v>
      </c>
      <c r="T125" s="240" t="n">
        <v>0.232</v>
      </c>
      <c r="U125" s="240" t="n">
        <v>0.25</v>
      </c>
      <c r="V125" s="240" t="n">
        <v>0.265</v>
      </c>
      <c r="W125" s="240" t="n">
        <v>0.285</v>
      </c>
      <c r="X125" s="240" t="n">
        <v>0.31</v>
      </c>
      <c r="Y125" s="240" t="n">
        <v>0.34</v>
      </c>
      <c r="Z125" s="240" t="n">
        <v>0.34</v>
      </c>
      <c r="AA125" s="240" t="n">
        <v>1</v>
      </c>
      <c r="AB125" s="240" t="n">
        <v>1</v>
      </c>
      <c r="AC125" s="240" t="n">
        <v>1</v>
      </c>
      <c r="AD125" s="149" t="n">
        <v>1</v>
      </c>
      <c r="AE125" s="240" t="n">
        <v>1</v>
      </c>
      <c r="AF125" s="240" t="n">
        <v>1</v>
      </c>
      <c r="AG125" s="240" t="n">
        <v>1</v>
      </c>
      <c r="AH125" s="240" t="n">
        <v>1</v>
      </c>
      <c r="AI125" s="240" t="n">
        <v>1</v>
      </c>
      <c r="AJ125" s="240" t="n">
        <v>1</v>
      </c>
      <c r="AK125" s="240" t="n">
        <v>1</v>
      </c>
      <c r="AL125" s="240" t="n">
        <v>1</v>
      </c>
      <c r="AM125" s="240" t="n">
        <v>1</v>
      </c>
      <c r="AN125" s="240" t="n">
        <v>1</v>
      </c>
      <c r="AO125" s="240" t="n">
        <v>1</v>
      </c>
      <c r="AP125" s="240" t="n">
        <v>1</v>
      </c>
      <c r="AQ125" s="240" t="n">
        <v>1</v>
      </c>
      <c r="AR125" s="240" t="n">
        <v>1</v>
      </c>
      <c r="AS125" s="240" t="n">
        <v>1</v>
      </c>
      <c r="AT125" s="240" t="n">
        <v>1</v>
      </c>
      <c r="AU125" s="240" t="n">
        <v>1</v>
      </c>
      <c r="AV125" s="240" t="n">
        <v>1</v>
      </c>
      <c r="AW125" s="240" t="n">
        <v>1</v>
      </c>
      <c r="AX125" s="240" t="n">
        <v>1</v>
      </c>
      <c r="AY125" s="240" t="n">
        <v>1</v>
      </c>
      <c r="AZ125" s="240" t="n">
        <v>1</v>
      </c>
      <c r="BA125" s="240" t="n">
        <v>1</v>
      </c>
      <c r="BB125" s="240" t="n">
        <v>1</v>
      </c>
      <c r="BC125" s="241"/>
      <c r="BD125" s="239"/>
    </row>
    <row r="126" customFormat="false" ht="12.75" hidden="false" customHeight="false" outlineLevel="0" collapsed="false">
      <c r="A126" s="242"/>
      <c r="B126" s="243"/>
      <c r="C126" s="235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167"/>
      <c r="AE126" s="244"/>
      <c r="AF126" s="244"/>
      <c r="AG126" s="244"/>
      <c r="AH126" s="244"/>
      <c r="AI126" s="244"/>
      <c r="AJ126" s="244"/>
      <c r="AK126" s="244"/>
      <c r="AL126" s="244"/>
      <c r="AM126" s="244"/>
      <c r="AN126" s="244"/>
      <c r="AO126" s="244"/>
      <c r="AP126" s="244"/>
      <c r="AQ126" s="244"/>
      <c r="AR126" s="244"/>
      <c r="AS126" s="244"/>
      <c r="AT126" s="244"/>
      <c r="AU126" s="244"/>
      <c r="AV126" s="244"/>
      <c r="AW126" s="244"/>
      <c r="AX126" s="244"/>
      <c r="AY126" s="244"/>
      <c r="AZ126" s="244"/>
      <c r="BA126" s="244"/>
      <c r="BB126" s="244"/>
      <c r="BC126" s="245"/>
      <c r="BD126" s="243"/>
    </row>
    <row r="127" customFormat="false" ht="12.75" hidden="false" customHeight="false" outlineLevel="0" collapsed="false">
      <c r="A127" s="201"/>
      <c r="B127" s="201" t="s">
        <v>143</v>
      </c>
      <c r="C127" s="202" t="n">
        <v>31.246613</v>
      </c>
      <c r="D127" s="205" t="n">
        <f aca="false">+D123*$C127</f>
        <v>0</v>
      </c>
      <c r="E127" s="205" t="n">
        <f aca="false">+E123*$C127</f>
        <v>0</v>
      </c>
      <c r="F127" s="205" t="n">
        <f aca="false">+F123*$C127</f>
        <v>0</v>
      </c>
      <c r="G127" s="205" t="n">
        <f aca="false">+G123*$C127</f>
        <v>0</v>
      </c>
      <c r="H127" s="205" t="n">
        <f aca="false">+H123*$C127</f>
        <v>0</v>
      </c>
      <c r="I127" s="205" t="n">
        <f aca="false">+I123*$C127</f>
        <v>0</v>
      </c>
      <c r="J127" s="205" t="n">
        <f aca="false">+J123*$C127</f>
        <v>0</v>
      </c>
      <c r="K127" s="205" t="n">
        <f aca="false">+K123*$C127</f>
        <v>0</v>
      </c>
      <c r="L127" s="205" t="n">
        <f aca="false">+L123*$C127</f>
        <v>0</v>
      </c>
      <c r="M127" s="205" t="n">
        <f aca="false">+M123*$C127</f>
        <v>0</v>
      </c>
      <c r="N127" s="205" t="n">
        <f aca="false">+N123*$C127</f>
        <v>0</v>
      </c>
      <c r="O127" s="205" t="n">
        <f aca="false">+O123*$C127</f>
        <v>0</v>
      </c>
      <c r="P127" s="205" t="n">
        <f aca="false">+P123*$C127</f>
        <v>0</v>
      </c>
      <c r="Q127" s="205" t="n">
        <f aca="false">+Q123*$C127</f>
        <v>0</v>
      </c>
      <c r="R127" s="205" t="n">
        <f aca="false">+R123*$C127</f>
        <v>0</v>
      </c>
      <c r="S127" s="205" t="n">
        <f aca="false">+S123*$C127</f>
        <v>0</v>
      </c>
      <c r="T127" s="205" t="n">
        <f aca="false">+T123*$C127</f>
        <v>0</v>
      </c>
      <c r="U127" s="205" t="n">
        <f aca="false">+U123*$C127</f>
        <v>0</v>
      </c>
      <c r="V127" s="205" t="n">
        <f aca="false">+V123*$C127</f>
        <v>0</v>
      </c>
      <c r="W127" s="205" t="n">
        <f aca="false">+W123*$C127</f>
        <v>0</v>
      </c>
      <c r="X127" s="205" t="n">
        <f aca="false">+X123*$C127</f>
        <v>0</v>
      </c>
      <c r="Y127" s="205" t="n">
        <f aca="false">+Y123*$C127</f>
        <v>24.27049418162</v>
      </c>
      <c r="Z127" s="205" t="n">
        <f aca="false">+Z123*$C127</f>
        <v>24.27049418162</v>
      </c>
      <c r="AA127" s="205" t="n">
        <f aca="false">+AA123*$C127</f>
        <v>27.75855359081</v>
      </c>
      <c r="AB127" s="205" t="n">
        <f aca="false">+AB123*$C127</f>
        <v>31.246613</v>
      </c>
      <c r="AC127" s="205" t="n">
        <f aca="false">+AC123*$C127</f>
        <v>31.246613</v>
      </c>
      <c r="AD127" s="156" t="n">
        <f aca="false">+AD123*$C127</f>
        <v>31.246613</v>
      </c>
      <c r="AE127" s="205" t="n">
        <f aca="false">+AE123*$C127</f>
        <v>31.246613</v>
      </c>
      <c r="AF127" s="205" t="n">
        <f aca="false">+AF123*$C127</f>
        <v>31.246613</v>
      </c>
      <c r="AG127" s="205" t="n">
        <f aca="false">+AG123*$C127</f>
        <v>31.246613</v>
      </c>
      <c r="AH127" s="205" t="n">
        <f aca="false">+AH123*$C127</f>
        <v>31.246613</v>
      </c>
      <c r="AI127" s="205" t="n">
        <f aca="false">+AI123*$C127</f>
        <v>31.246613</v>
      </c>
      <c r="AJ127" s="205" t="n">
        <f aca="false">+AJ123*$C127</f>
        <v>31.246613</v>
      </c>
      <c r="AK127" s="205" t="n">
        <f aca="false">+AK123*$C127</f>
        <v>31.246613</v>
      </c>
      <c r="AL127" s="205" t="n">
        <f aca="false">+AL123*$C127</f>
        <v>31.246613</v>
      </c>
      <c r="AM127" s="205" t="n">
        <f aca="false">+AM123*$C127</f>
        <v>31.246613</v>
      </c>
      <c r="AN127" s="205" t="n">
        <f aca="false">+AN123*$C127</f>
        <v>31.246613</v>
      </c>
      <c r="AO127" s="205" t="n">
        <f aca="false">+AO123*$C127</f>
        <v>31.246613</v>
      </c>
      <c r="AP127" s="205" t="n">
        <f aca="false">+AP123*$C127</f>
        <v>31.246613</v>
      </c>
      <c r="AQ127" s="205" t="n">
        <f aca="false">+AQ123*$C127</f>
        <v>31.246613</v>
      </c>
      <c r="AR127" s="205" t="n">
        <f aca="false">+AR123*$C127</f>
        <v>31.246613</v>
      </c>
      <c r="AS127" s="205" t="n">
        <f aca="false">+AS123*$C127</f>
        <v>31.246613</v>
      </c>
      <c r="AT127" s="205" t="n">
        <f aca="false">+AT123*$C127</f>
        <v>31.246613</v>
      </c>
      <c r="AU127" s="205" t="n">
        <f aca="false">+AU123*$C127</f>
        <v>31.246613</v>
      </c>
      <c r="AV127" s="205" t="n">
        <f aca="false">+AV123*$C127</f>
        <v>31.246613</v>
      </c>
      <c r="AW127" s="205" t="n">
        <f aca="false">+AW123*$C127</f>
        <v>31.246613</v>
      </c>
      <c r="AX127" s="205" t="n">
        <f aca="false">+AX123*$C127</f>
        <v>31.246613</v>
      </c>
      <c r="AY127" s="205" t="n">
        <f aca="false">+AY123*$C127</f>
        <v>31.246613</v>
      </c>
      <c r="AZ127" s="205" t="n">
        <f aca="false">+AZ123*$C127</f>
        <v>31.246613</v>
      </c>
      <c r="BA127" s="205" t="n">
        <f aca="false">+BA123*$C127</f>
        <v>31.246613</v>
      </c>
      <c r="BB127" s="205" t="n">
        <f aca="false">+BB123*$C127</f>
        <v>31.246613</v>
      </c>
      <c r="BC127" s="206"/>
      <c r="BD127" s="207"/>
      <c r="BE127" s="207"/>
      <c r="BF127" s="207"/>
      <c r="BG127" s="207"/>
      <c r="BH127" s="207"/>
      <c r="BI127" s="207"/>
      <c r="BJ127" s="207"/>
      <c r="BK127" s="207"/>
      <c r="BL127" s="207"/>
      <c r="BM127" s="207"/>
      <c r="BN127" s="207"/>
      <c r="BO127" s="207"/>
      <c r="BP127" s="207"/>
      <c r="BQ127" s="207"/>
      <c r="BR127" s="207"/>
      <c r="BS127" s="207"/>
      <c r="BT127" s="207"/>
      <c r="BU127" s="207"/>
      <c r="BV127" s="207"/>
      <c r="BW127" s="207"/>
      <c r="BX127" s="207"/>
      <c r="BY127" s="207"/>
      <c r="BZ127" s="207"/>
      <c r="CA127" s="207"/>
      <c r="CB127" s="207"/>
      <c r="CC127" s="207"/>
      <c r="CD127" s="207"/>
      <c r="CE127" s="207"/>
      <c r="CF127" s="207"/>
      <c r="CG127" s="207"/>
      <c r="CH127" s="207"/>
      <c r="CI127" s="207"/>
      <c r="CJ127" s="207"/>
      <c r="CK127" s="207"/>
    </row>
    <row r="128" customFormat="false" ht="13.5" hidden="false" customHeight="false" outlineLevel="0" collapsed="false">
      <c r="A128" s="246"/>
      <c r="B128" s="246" t="s">
        <v>144</v>
      </c>
      <c r="C128" s="247" t="str">
        <f aca="false">+'NTP or Sold'!C24</f>
        <v>Committed</v>
      </c>
      <c r="D128" s="248" t="n">
        <f aca="false">+D125*$C127</f>
        <v>0</v>
      </c>
      <c r="E128" s="248" t="n">
        <f aca="false">+E125*$C127</f>
        <v>0</v>
      </c>
      <c r="F128" s="248" t="n">
        <f aca="false">+F125*$C127</f>
        <v>0</v>
      </c>
      <c r="G128" s="248" t="n">
        <f aca="false">+G125*$C127</f>
        <v>0</v>
      </c>
      <c r="H128" s="248" t="n">
        <f aca="false">+H125*$C127</f>
        <v>0</v>
      </c>
      <c r="I128" s="248" t="n">
        <f aca="false">+I125*$C127</f>
        <v>0</v>
      </c>
      <c r="J128" s="248" t="n">
        <f aca="false">+J125*$C127</f>
        <v>0</v>
      </c>
      <c r="K128" s="248" t="n">
        <f aca="false">+K125*$C127</f>
        <v>0</v>
      </c>
      <c r="L128" s="248" t="n">
        <f aca="false">+L125*$C127</f>
        <v>0</v>
      </c>
      <c r="M128" s="248" t="n">
        <f aca="false">+M125*$C127</f>
        <v>0</v>
      </c>
      <c r="N128" s="248" t="n">
        <f aca="false">+N125*$C127</f>
        <v>0</v>
      </c>
      <c r="O128" s="248" t="n">
        <f aca="false">+O125*$C127</f>
        <v>0</v>
      </c>
      <c r="P128" s="248" t="n">
        <f aca="false">+P125*$C127</f>
        <v>0</v>
      </c>
      <c r="Q128" s="248" t="n">
        <f aca="false">+Q125*$C127</f>
        <v>0</v>
      </c>
      <c r="R128" s="248" t="n">
        <f aca="false">+R125*$C127</f>
        <v>0</v>
      </c>
      <c r="S128" s="248" t="n">
        <f aca="false">+S125*$C127</f>
        <v>0</v>
      </c>
      <c r="T128" s="248" t="n">
        <f aca="false">+T125*$C127</f>
        <v>7.249214216</v>
      </c>
      <c r="U128" s="248" t="n">
        <f aca="false">+U125*$C127</f>
        <v>7.81165325</v>
      </c>
      <c r="V128" s="248" t="n">
        <f aca="false">+V125*$C127</f>
        <v>8.280352445</v>
      </c>
      <c r="W128" s="248" t="n">
        <f aca="false">+W125*$C127</f>
        <v>8.905284705</v>
      </c>
      <c r="X128" s="248" t="n">
        <f aca="false">+X125*$C127</f>
        <v>9.68645003</v>
      </c>
      <c r="Y128" s="248" t="n">
        <f aca="false">+Y125*$C127</f>
        <v>10.62384842</v>
      </c>
      <c r="Z128" s="248" t="n">
        <f aca="false">+Z125*$C127</f>
        <v>10.62384842</v>
      </c>
      <c r="AA128" s="248" t="n">
        <f aca="false">+AA125*$C127</f>
        <v>31.246613</v>
      </c>
      <c r="AB128" s="248" t="n">
        <f aca="false">+AB125*$C127</f>
        <v>31.246613</v>
      </c>
      <c r="AC128" s="248" t="n">
        <f aca="false">+AC125*$C127</f>
        <v>31.246613</v>
      </c>
      <c r="AD128" s="162" t="n">
        <f aca="false">+AD125*$C127</f>
        <v>31.246613</v>
      </c>
      <c r="AE128" s="248" t="n">
        <f aca="false">+AE125*$C127</f>
        <v>31.246613</v>
      </c>
      <c r="AF128" s="248" t="n">
        <f aca="false">+AF125*$C127</f>
        <v>31.246613</v>
      </c>
      <c r="AG128" s="248" t="n">
        <f aca="false">+AG125*$C127</f>
        <v>31.246613</v>
      </c>
      <c r="AH128" s="248" t="n">
        <f aca="false">+AH125*$C127</f>
        <v>31.246613</v>
      </c>
      <c r="AI128" s="248" t="n">
        <f aca="false">+AI125*$C127</f>
        <v>31.246613</v>
      </c>
      <c r="AJ128" s="248" t="n">
        <f aca="false">+AJ125*$C127</f>
        <v>31.246613</v>
      </c>
      <c r="AK128" s="248" t="n">
        <f aca="false">+AK125*$C127</f>
        <v>31.246613</v>
      </c>
      <c r="AL128" s="248" t="n">
        <f aca="false">+AL125*$C127</f>
        <v>31.246613</v>
      </c>
      <c r="AM128" s="248" t="n">
        <f aca="false">+AM125*$C127</f>
        <v>31.246613</v>
      </c>
      <c r="AN128" s="248" t="n">
        <f aca="false">+AN125*$C127</f>
        <v>31.246613</v>
      </c>
      <c r="AO128" s="248" t="n">
        <f aca="false">+AO125*$C127</f>
        <v>31.246613</v>
      </c>
      <c r="AP128" s="248" t="n">
        <f aca="false">+AP125*$C127</f>
        <v>31.246613</v>
      </c>
      <c r="AQ128" s="248" t="n">
        <f aca="false">+AQ125*$C127</f>
        <v>31.246613</v>
      </c>
      <c r="AR128" s="248" t="n">
        <f aca="false">+AR125*$C127</f>
        <v>31.246613</v>
      </c>
      <c r="AS128" s="248" t="n">
        <f aca="false">+AS125*$C127</f>
        <v>31.246613</v>
      </c>
      <c r="AT128" s="248" t="n">
        <f aca="false">+AT125*$C127</f>
        <v>31.246613</v>
      </c>
      <c r="AU128" s="248" t="n">
        <f aca="false">+AU125*$C127</f>
        <v>31.246613</v>
      </c>
      <c r="AV128" s="248" t="n">
        <f aca="false">+AV125*$C127</f>
        <v>31.246613</v>
      </c>
      <c r="AW128" s="248" t="n">
        <f aca="false">+AW125*$C127</f>
        <v>31.246613</v>
      </c>
      <c r="AX128" s="248" t="n">
        <f aca="false">+AX125*$C127</f>
        <v>31.246613</v>
      </c>
      <c r="AY128" s="248" t="n">
        <f aca="false">+AY125*$C127</f>
        <v>31.246613</v>
      </c>
      <c r="AZ128" s="248" t="n">
        <f aca="false">+AZ125*$C127</f>
        <v>31.246613</v>
      </c>
      <c r="BA128" s="248" t="n">
        <f aca="false">+BA125*$C127</f>
        <v>31.246613</v>
      </c>
      <c r="BB128" s="248" t="n">
        <f aca="false">+BB125*$C127</f>
        <v>31.246613</v>
      </c>
      <c r="BC128" s="249"/>
      <c r="BD128" s="250"/>
      <c r="BE128" s="250"/>
      <c r="BF128" s="250"/>
      <c r="BG128" s="250"/>
      <c r="BH128" s="250"/>
      <c r="BI128" s="250"/>
      <c r="BJ128" s="250"/>
      <c r="BK128" s="250"/>
      <c r="BL128" s="250"/>
      <c r="BM128" s="250"/>
      <c r="BN128" s="250"/>
      <c r="BO128" s="250"/>
      <c r="BP128" s="250"/>
      <c r="BQ128" s="250"/>
      <c r="BR128" s="250"/>
      <c r="BS128" s="250"/>
      <c r="BT128" s="250"/>
      <c r="BU128" s="250"/>
      <c r="BV128" s="250"/>
      <c r="BW128" s="250"/>
      <c r="BX128" s="250"/>
      <c r="BY128" s="250"/>
      <c r="BZ128" s="250"/>
      <c r="CA128" s="250"/>
      <c r="CB128" s="250"/>
      <c r="CC128" s="250"/>
      <c r="CD128" s="250"/>
      <c r="CE128" s="250"/>
      <c r="CF128" s="250"/>
      <c r="CG128" s="250"/>
      <c r="CH128" s="250"/>
      <c r="CI128" s="250"/>
      <c r="CJ128" s="250"/>
      <c r="CK128" s="250"/>
    </row>
    <row r="129" customFormat="false" ht="15" hidden="false" customHeight="true" outlineLevel="0" collapsed="false">
      <c r="A129" s="234"/>
      <c r="B129" s="201" t="str">
        <f aca="false">+'NTP or Sold'!H12</f>
        <v>Fr 6B 60 hz power barges</v>
      </c>
      <c r="C129" s="235" t="str">
        <f aca="false">+'NTP or Sold'!T12</f>
        <v>Nigeria Barge II (APACHI)</v>
      </c>
      <c r="D129" s="236"/>
      <c r="E129" s="236"/>
      <c r="F129" s="236"/>
      <c r="G129" s="236"/>
      <c r="H129" s="236"/>
      <c r="I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  <c r="AA129" s="213"/>
      <c r="AB129" s="236"/>
      <c r="AC129" s="236"/>
      <c r="AD129" s="236"/>
      <c r="AE129" s="236"/>
      <c r="AF129" s="236"/>
      <c r="AG129" s="236"/>
      <c r="AH129" s="236"/>
      <c r="AI129" s="236"/>
      <c r="AJ129" s="236"/>
      <c r="AK129" s="236"/>
      <c r="AL129" s="236"/>
      <c r="AM129" s="236"/>
      <c r="AN129" s="236"/>
      <c r="AO129" s="236"/>
      <c r="AP129" s="236"/>
      <c r="AQ129" s="236"/>
      <c r="AR129" s="236"/>
      <c r="AS129" s="236"/>
      <c r="AT129" s="236"/>
      <c r="AU129" s="236"/>
      <c r="AV129" s="236"/>
      <c r="AW129" s="236"/>
      <c r="AX129" s="236"/>
      <c r="AY129" s="236"/>
      <c r="AZ129" s="236"/>
      <c r="BA129" s="237"/>
    </row>
    <row r="130" customFormat="false" ht="12.75" hidden="false" customHeight="false" outlineLevel="0" collapsed="false">
      <c r="A130" s="238"/>
      <c r="B130" s="239" t="s">
        <v>139</v>
      </c>
      <c r="C130" s="235"/>
      <c r="D130" s="240" t="n">
        <v>0</v>
      </c>
      <c r="E130" s="240" t="n">
        <v>0</v>
      </c>
      <c r="F130" s="240" t="n">
        <v>0</v>
      </c>
      <c r="G130" s="240" t="n">
        <v>0</v>
      </c>
      <c r="H130" s="240" t="n">
        <v>0</v>
      </c>
      <c r="I130" s="240" t="n">
        <v>0</v>
      </c>
      <c r="J130" s="240" t="n">
        <v>0</v>
      </c>
      <c r="K130" s="240" t="n">
        <v>0</v>
      </c>
      <c r="L130" s="240" t="n">
        <v>0</v>
      </c>
      <c r="M130" s="240" t="n">
        <v>0</v>
      </c>
      <c r="N130" s="240" t="n">
        <v>0</v>
      </c>
      <c r="O130" s="240" t="n">
        <v>0</v>
      </c>
      <c r="P130" s="240" t="n">
        <v>0</v>
      </c>
      <c r="Q130" s="240" t="n">
        <v>0</v>
      </c>
      <c r="R130" s="240" t="n">
        <v>0</v>
      </c>
      <c r="S130" s="240" t="n">
        <v>0</v>
      </c>
      <c r="T130" s="240" t="n">
        <v>0</v>
      </c>
      <c r="U130" s="240" t="n">
        <v>0</v>
      </c>
      <c r="V130" s="240" t="n">
        <v>0</v>
      </c>
      <c r="W130" s="240" t="n">
        <v>1</v>
      </c>
      <c r="X130" s="240" t="n">
        <v>0</v>
      </c>
      <c r="Y130" s="240" t="n">
        <v>0</v>
      </c>
      <c r="Z130" s="240" t="n">
        <v>0</v>
      </c>
      <c r="AA130" s="149" t="n">
        <v>0</v>
      </c>
      <c r="AB130" s="240" t="n">
        <v>0</v>
      </c>
      <c r="AC130" s="240" t="n">
        <v>0</v>
      </c>
      <c r="AD130" s="240" t="n">
        <v>0</v>
      </c>
      <c r="AE130" s="240" t="n">
        <v>0</v>
      </c>
      <c r="AF130" s="240" t="n">
        <v>0</v>
      </c>
      <c r="AG130" s="240" t="n">
        <v>0</v>
      </c>
      <c r="AH130" s="240" t="n">
        <v>0</v>
      </c>
      <c r="AI130" s="240" t="n">
        <v>0</v>
      </c>
      <c r="AJ130" s="240" t="n">
        <v>0</v>
      </c>
      <c r="AK130" s="240" t="n">
        <v>0</v>
      </c>
      <c r="AL130" s="240" t="n">
        <v>0</v>
      </c>
      <c r="AM130" s="240" t="n">
        <v>0</v>
      </c>
      <c r="AN130" s="240" t="n">
        <v>0</v>
      </c>
      <c r="AO130" s="240" t="n">
        <v>0</v>
      </c>
      <c r="AP130" s="240" t="n">
        <v>0</v>
      </c>
      <c r="AQ130" s="240" t="n">
        <v>0</v>
      </c>
      <c r="AR130" s="240" t="n">
        <v>0</v>
      </c>
      <c r="AS130" s="240" t="n">
        <v>0</v>
      </c>
      <c r="AT130" s="240" t="n">
        <v>0</v>
      </c>
      <c r="AU130" s="240" t="n">
        <v>0</v>
      </c>
      <c r="AV130" s="240" t="n">
        <v>0</v>
      </c>
      <c r="AW130" s="240" t="n">
        <v>0</v>
      </c>
      <c r="AX130" s="240" t="n">
        <v>0</v>
      </c>
      <c r="AY130" s="240" t="n">
        <v>0</v>
      </c>
      <c r="AZ130" s="240" t="n">
        <v>0</v>
      </c>
      <c r="BA130" s="241" t="n">
        <v>0</v>
      </c>
      <c r="BB130" s="239" t="n">
        <v>0</v>
      </c>
      <c r="BC130" s="238" t="n">
        <f aca="false">SUM(N130:BB130)</f>
        <v>1</v>
      </c>
    </row>
    <row r="131" customFormat="false" ht="12.75" hidden="false" customHeight="false" outlineLevel="0" collapsed="false">
      <c r="A131" s="238"/>
      <c r="B131" s="239" t="s">
        <v>140</v>
      </c>
      <c r="C131" s="235"/>
      <c r="D131" s="240" t="n">
        <f aca="false">+D130</f>
        <v>0</v>
      </c>
      <c r="E131" s="240" t="n">
        <f aca="false">+D131+E130</f>
        <v>0</v>
      </c>
      <c r="F131" s="240" t="n">
        <f aca="false">+E131+F130</f>
        <v>0</v>
      </c>
      <c r="G131" s="240" t="n">
        <f aca="false">+F131+G130</f>
        <v>0</v>
      </c>
      <c r="H131" s="240" t="n">
        <f aca="false">+G131+H130</f>
        <v>0</v>
      </c>
      <c r="I131" s="240" t="n">
        <f aca="false">+H131+I130</f>
        <v>0</v>
      </c>
      <c r="J131" s="240" t="n">
        <f aca="false">+I131+J130</f>
        <v>0</v>
      </c>
      <c r="K131" s="240" t="n">
        <f aca="false">+J131+K130</f>
        <v>0</v>
      </c>
      <c r="L131" s="240" t="n">
        <f aca="false">+K131+L130</f>
        <v>0</v>
      </c>
      <c r="M131" s="240" t="n">
        <f aca="false">+L131+M130</f>
        <v>0</v>
      </c>
      <c r="N131" s="240" t="n">
        <f aca="false">+M131+N130</f>
        <v>0</v>
      </c>
      <c r="O131" s="240" t="n">
        <f aca="false">+N131+O130</f>
        <v>0</v>
      </c>
      <c r="P131" s="240" t="n">
        <f aca="false">+O131+P130</f>
        <v>0</v>
      </c>
      <c r="Q131" s="240" t="n">
        <f aca="false">+P131+Q130</f>
        <v>0</v>
      </c>
      <c r="R131" s="240" t="n">
        <f aca="false">+Q131+R130</f>
        <v>0</v>
      </c>
      <c r="S131" s="240" t="n">
        <f aca="false">+R131+S130</f>
        <v>0</v>
      </c>
      <c r="T131" s="240" t="n">
        <f aca="false">+S131+T130</f>
        <v>0</v>
      </c>
      <c r="U131" s="240" t="n">
        <f aca="false">+T131+U130</f>
        <v>0</v>
      </c>
      <c r="V131" s="240" t="n">
        <f aca="false">+U131+V130</f>
        <v>0</v>
      </c>
      <c r="W131" s="240" t="n">
        <f aca="false">+V131+W130</f>
        <v>1</v>
      </c>
      <c r="X131" s="240" t="n">
        <f aca="false">+W131+X130</f>
        <v>1</v>
      </c>
      <c r="Y131" s="240" t="n">
        <f aca="false">+X131+Y130</f>
        <v>1</v>
      </c>
      <c r="Z131" s="240" t="n">
        <f aca="false">+Y131+Z130</f>
        <v>1</v>
      </c>
      <c r="AA131" s="149" t="n">
        <f aca="false">+Z131+AA130</f>
        <v>1</v>
      </c>
      <c r="AB131" s="240" t="n">
        <f aca="false">+AA131+AB130</f>
        <v>1</v>
      </c>
      <c r="AC131" s="240" t="n">
        <f aca="false">+AB131+AC130</f>
        <v>1</v>
      </c>
      <c r="AD131" s="240" t="n">
        <f aca="false">+AC131+AD130</f>
        <v>1</v>
      </c>
      <c r="AE131" s="240" t="n">
        <f aca="false">+AD131+AE130</f>
        <v>1</v>
      </c>
      <c r="AF131" s="240" t="n">
        <f aca="false">+AE131+AF130</f>
        <v>1</v>
      </c>
      <c r="AG131" s="240" t="n">
        <f aca="false">+AF131+AG130</f>
        <v>1</v>
      </c>
      <c r="AH131" s="240" t="n">
        <f aca="false">+AG131+AH130</f>
        <v>1</v>
      </c>
      <c r="AI131" s="240" t="n">
        <f aca="false">+AH131+AI130</f>
        <v>1</v>
      </c>
      <c r="AJ131" s="240" t="n">
        <f aca="false">+AI131+AJ130</f>
        <v>1</v>
      </c>
      <c r="AK131" s="240" t="n">
        <f aca="false">+AJ131+AK130</f>
        <v>1</v>
      </c>
      <c r="AL131" s="240" t="n">
        <f aca="false">+AK131+AL130</f>
        <v>1</v>
      </c>
      <c r="AM131" s="240" t="n">
        <f aca="false">+AL131+AM130</f>
        <v>1</v>
      </c>
      <c r="AN131" s="240" t="n">
        <f aca="false">+AM131+AN130</f>
        <v>1</v>
      </c>
      <c r="AO131" s="240" t="n">
        <f aca="false">+AN131+AO130</f>
        <v>1</v>
      </c>
      <c r="AP131" s="240" t="n">
        <f aca="false">+AO131+AP130</f>
        <v>1</v>
      </c>
      <c r="AQ131" s="240" t="n">
        <f aca="false">+AP131+AQ130</f>
        <v>1</v>
      </c>
      <c r="AR131" s="240" t="n">
        <f aca="false">+AQ131+AR130</f>
        <v>1</v>
      </c>
      <c r="AS131" s="240" t="n">
        <f aca="false">+AR131+AS130</f>
        <v>1</v>
      </c>
      <c r="AT131" s="240" t="n">
        <f aca="false">+AS131+AT130</f>
        <v>1</v>
      </c>
      <c r="AU131" s="240" t="n">
        <f aca="false">+AT131+AU130</f>
        <v>1</v>
      </c>
      <c r="AV131" s="240" t="n">
        <f aca="false">+AU131+AV130</f>
        <v>1</v>
      </c>
      <c r="AW131" s="240" t="n">
        <f aca="false">+AV131+AW130</f>
        <v>1</v>
      </c>
      <c r="AX131" s="240" t="n">
        <f aca="false">+AW131+AX130</f>
        <v>1</v>
      </c>
      <c r="AY131" s="240" t="n">
        <f aca="false">+AX131+AY130</f>
        <v>1</v>
      </c>
      <c r="AZ131" s="240" t="n">
        <f aca="false">+AY131+AZ130</f>
        <v>1</v>
      </c>
      <c r="BA131" s="241" t="n">
        <f aca="false">+AZ131+BA130</f>
        <v>1</v>
      </c>
      <c r="BB131" s="239" t="n">
        <f aca="false">+BA131+BB130</f>
        <v>1</v>
      </c>
    </row>
    <row r="132" customFormat="false" ht="12.75" hidden="false" customHeight="false" outlineLevel="0" collapsed="false">
      <c r="A132" s="238"/>
      <c r="B132" s="239" t="s">
        <v>141</v>
      </c>
      <c r="C132" s="235"/>
      <c r="D132" s="240" t="n">
        <v>0</v>
      </c>
      <c r="E132" s="240" t="n">
        <v>0</v>
      </c>
      <c r="F132" s="240" t="n">
        <v>0</v>
      </c>
      <c r="G132" s="240" t="n">
        <v>0</v>
      </c>
      <c r="H132" s="240" t="n">
        <v>0</v>
      </c>
      <c r="I132" s="240" t="n">
        <v>0</v>
      </c>
      <c r="J132" s="240" t="n">
        <v>0</v>
      </c>
      <c r="K132" s="240" t="n">
        <v>0</v>
      </c>
      <c r="L132" s="240" t="n">
        <v>0</v>
      </c>
      <c r="M132" s="240" t="n">
        <v>0</v>
      </c>
      <c r="N132" s="240" t="n">
        <v>0</v>
      </c>
      <c r="O132" s="240" t="n">
        <v>0</v>
      </c>
      <c r="P132" s="240" t="n">
        <v>0</v>
      </c>
      <c r="Q132" s="240" t="n">
        <v>0</v>
      </c>
      <c r="R132" s="240" t="n">
        <v>0</v>
      </c>
      <c r="S132" s="240" t="n">
        <v>0</v>
      </c>
      <c r="T132" s="240" t="n">
        <v>0</v>
      </c>
      <c r="U132" s="240" t="n">
        <v>0</v>
      </c>
      <c r="V132" s="240" t="n">
        <v>0</v>
      </c>
      <c r="W132" s="240" t="n">
        <v>1</v>
      </c>
      <c r="X132" s="240" t="n">
        <v>0</v>
      </c>
      <c r="Y132" s="240" t="n">
        <v>0</v>
      </c>
      <c r="Z132" s="240" t="n">
        <v>0</v>
      </c>
      <c r="AA132" s="149" t="n">
        <v>0</v>
      </c>
      <c r="AB132" s="240" t="n">
        <v>0</v>
      </c>
      <c r="AC132" s="240" t="n">
        <v>0</v>
      </c>
      <c r="AD132" s="240" t="n">
        <v>0</v>
      </c>
      <c r="AE132" s="240" t="n">
        <v>0</v>
      </c>
      <c r="AF132" s="240" t="n">
        <v>0</v>
      </c>
      <c r="AG132" s="240" t="n">
        <v>0</v>
      </c>
      <c r="AH132" s="240" t="n">
        <v>0</v>
      </c>
      <c r="AI132" s="240" t="n">
        <v>0</v>
      </c>
      <c r="AJ132" s="240" t="n">
        <v>0</v>
      </c>
      <c r="AK132" s="240" t="n">
        <v>0</v>
      </c>
      <c r="AL132" s="240" t="n">
        <v>0</v>
      </c>
      <c r="AM132" s="240" t="n">
        <v>0</v>
      </c>
      <c r="AN132" s="240" t="n">
        <v>0</v>
      </c>
      <c r="AO132" s="240" t="n">
        <v>0</v>
      </c>
      <c r="AP132" s="240" t="n">
        <v>0</v>
      </c>
      <c r="AQ132" s="240" t="n">
        <v>0</v>
      </c>
      <c r="AR132" s="240" t="n">
        <v>0</v>
      </c>
      <c r="AS132" s="240" t="n">
        <v>0</v>
      </c>
      <c r="AT132" s="240" t="n">
        <v>0</v>
      </c>
      <c r="AU132" s="240" t="n">
        <v>0</v>
      </c>
      <c r="AV132" s="240" t="n">
        <v>0</v>
      </c>
      <c r="AW132" s="240" t="n">
        <v>0</v>
      </c>
      <c r="AX132" s="240" t="n">
        <v>0</v>
      </c>
      <c r="AY132" s="240" t="n">
        <v>0</v>
      </c>
      <c r="AZ132" s="240" t="n">
        <v>0</v>
      </c>
      <c r="BA132" s="241" t="n">
        <v>0</v>
      </c>
      <c r="BB132" s="239" t="n">
        <v>0</v>
      </c>
      <c r="BC132" s="238" t="n">
        <f aca="false">SUM(N132:BB132)</f>
        <v>1</v>
      </c>
    </row>
    <row r="133" customFormat="false" ht="12.75" hidden="false" customHeight="false" outlineLevel="0" collapsed="false">
      <c r="A133" s="238"/>
      <c r="B133" s="239" t="s">
        <v>142</v>
      </c>
      <c r="C133" s="235"/>
      <c r="D133" s="240" t="n">
        <f aca="false">+D132</f>
        <v>0</v>
      </c>
      <c r="E133" s="240" t="n">
        <f aca="false">+D133+E132</f>
        <v>0</v>
      </c>
      <c r="F133" s="240" t="n">
        <f aca="false">+E133+F132</f>
        <v>0</v>
      </c>
      <c r="G133" s="240" t="n">
        <f aca="false">+F133+G132</f>
        <v>0</v>
      </c>
      <c r="H133" s="240" t="n">
        <f aca="false">+G133+H132</f>
        <v>0</v>
      </c>
      <c r="I133" s="240" t="n">
        <f aca="false">+H133+I132</f>
        <v>0</v>
      </c>
      <c r="J133" s="240" t="n">
        <f aca="false">+I133+J132</f>
        <v>0</v>
      </c>
      <c r="K133" s="240" t="n">
        <f aca="false">+J133+K132</f>
        <v>0</v>
      </c>
      <c r="L133" s="240" t="n">
        <f aca="false">+K133+L132</f>
        <v>0</v>
      </c>
      <c r="M133" s="240" t="n">
        <f aca="false">+L133+M132</f>
        <v>0</v>
      </c>
      <c r="N133" s="240" t="n">
        <f aca="false">+M133+N132</f>
        <v>0</v>
      </c>
      <c r="O133" s="240" t="n">
        <f aca="false">+N133+O132</f>
        <v>0</v>
      </c>
      <c r="P133" s="240" t="n">
        <f aca="false">+O133+P132</f>
        <v>0</v>
      </c>
      <c r="Q133" s="240" t="n">
        <f aca="false">+P133+Q132</f>
        <v>0</v>
      </c>
      <c r="R133" s="240" t="n">
        <f aca="false">+Q133+R132</f>
        <v>0</v>
      </c>
      <c r="S133" s="240" t="n">
        <f aca="false">+R133+S132</f>
        <v>0</v>
      </c>
      <c r="T133" s="240" t="n">
        <f aca="false">+S133+T132</f>
        <v>0</v>
      </c>
      <c r="U133" s="240" t="n">
        <f aca="false">+T133+U132</f>
        <v>0</v>
      </c>
      <c r="V133" s="240" t="n">
        <f aca="false">+U133+V132</f>
        <v>0</v>
      </c>
      <c r="W133" s="240" t="n">
        <f aca="false">+V133+W132</f>
        <v>1</v>
      </c>
      <c r="X133" s="240" t="n">
        <f aca="false">+W133+X132</f>
        <v>1</v>
      </c>
      <c r="Y133" s="240" t="n">
        <f aca="false">+X133+Y132</f>
        <v>1</v>
      </c>
      <c r="Z133" s="240" t="n">
        <f aca="false">+Y133+Z132</f>
        <v>1</v>
      </c>
      <c r="AA133" s="149" t="n">
        <f aca="false">+Z133+AA132</f>
        <v>1</v>
      </c>
      <c r="AB133" s="240" t="n">
        <f aca="false">+AA133+AB132</f>
        <v>1</v>
      </c>
      <c r="AC133" s="240" t="n">
        <f aca="false">+AB133+AC132</f>
        <v>1</v>
      </c>
      <c r="AD133" s="240" t="n">
        <f aca="false">+AC133+AD132</f>
        <v>1</v>
      </c>
      <c r="AE133" s="240" t="n">
        <f aca="false">+AD133+AE132</f>
        <v>1</v>
      </c>
      <c r="AF133" s="240" t="n">
        <f aca="false">+AE133+AF132</f>
        <v>1</v>
      </c>
      <c r="AG133" s="240" t="n">
        <f aca="false">+AF133+AG132</f>
        <v>1</v>
      </c>
      <c r="AH133" s="240" t="n">
        <f aca="false">+AG133+AH132</f>
        <v>1</v>
      </c>
      <c r="AI133" s="240" t="n">
        <f aca="false">+AH133+AI132</f>
        <v>1</v>
      </c>
      <c r="AJ133" s="240" t="n">
        <f aca="false">+AI133+AJ132</f>
        <v>1</v>
      </c>
      <c r="AK133" s="240" t="n">
        <f aca="false">+AJ133+AK132</f>
        <v>1</v>
      </c>
      <c r="AL133" s="240" t="n">
        <f aca="false">+AK133+AL132</f>
        <v>1</v>
      </c>
      <c r="AM133" s="240" t="n">
        <f aca="false">+AL133+AM132</f>
        <v>1</v>
      </c>
      <c r="AN133" s="240" t="n">
        <f aca="false">+AM133+AN132</f>
        <v>1</v>
      </c>
      <c r="AO133" s="240" t="n">
        <f aca="false">+AN133+AO132</f>
        <v>1</v>
      </c>
      <c r="AP133" s="240" t="n">
        <f aca="false">+AO133+AP132</f>
        <v>1</v>
      </c>
      <c r="AQ133" s="240" t="n">
        <f aca="false">+AP133+AQ132</f>
        <v>1</v>
      </c>
      <c r="AR133" s="240" t="n">
        <f aca="false">+AQ133+AR132</f>
        <v>1</v>
      </c>
      <c r="AS133" s="240" t="n">
        <f aca="false">+AR133+AS132</f>
        <v>1</v>
      </c>
      <c r="AT133" s="240" t="n">
        <f aca="false">+AS133+AT132</f>
        <v>1</v>
      </c>
      <c r="AU133" s="240" t="n">
        <f aca="false">+AT133+AU132</f>
        <v>1</v>
      </c>
      <c r="AV133" s="240" t="n">
        <f aca="false">+AU133+AV132</f>
        <v>1</v>
      </c>
      <c r="AW133" s="240" t="n">
        <f aca="false">+AV133+AW132</f>
        <v>1</v>
      </c>
      <c r="AX133" s="240" t="n">
        <f aca="false">+AW133+AX132</f>
        <v>1</v>
      </c>
      <c r="AY133" s="240" t="n">
        <f aca="false">+AX133+AY132</f>
        <v>1</v>
      </c>
      <c r="AZ133" s="240" t="n">
        <f aca="false">+AY133+AZ132</f>
        <v>1</v>
      </c>
      <c r="BA133" s="241" t="n">
        <f aca="false">+AZ133+BA132</f>
        <v>1</v>
      </c>
      <c r="BB133" s="239" t="n">
        <f aca="false">+BA133+BB132</f>
        <v>1</v>
      </c>
    </row>
    <row r="134" customFormat="false" ht="12.75" hidden="false" customHeight="false" outlineLevel="0" collapsed="false">
      <c r="A134" s="242"/>
      <c r="B134" s="243"/>
      <c r="C134" s="235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167"/>
      <c r="AB134" s="244"/>
      <c r="AC134" s="244"/>
      <c r="AD134" s="244"/>
      <c r="AE134" s="244"/>
      <c r="AF134" s="244"/>
      <c r="AG134" s="244"/>
      <c r="AH134" s="244"/>
      <c r="AI134" s="244"/>
      <c r="AJ134" s="244"/>
      <c r="AK134" s="244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4"/>
      <c r="AZ134" s="244"/>
      <c r="BA134" s="245"/>
      <c r="BB134" s="243"/>
    </row>
    <row r="135" customFormat="false" ht="12.75" hidden="false" customHeight="false" outlineLevel="0" collapsed="false">
      <c r="A135" s="201"/>
      <c r="B135" s="201" t="s">
        <v>143</v>
      </c>
      <c r="C135" s="202" t="n">
        <v>8</v>
      </c>
      <c r="D135" s="205" t="n">
        <f aca="false">+D131*$C135</f>
        <v>0</v>
      </c>
      <c r="E135" s="205" t="n">
        <f aca="false">+E131*$C135</f>
        <v>0</v>
      </c>
      <c r="F135" s="205" t="n">
        <f aca="false">+F131*$C135</f>
        <v>0</v>
      </c>
      <c r="G135" s="205" t="n">
        <f aca="false">+G131*$C135</f>
        <v>0</v>
      </c>
      <c r="H135" s="205" t="n">
        <f aca="false">+H131*$C135</f>
        <v>0</v>
      </c>
      <c r="I135" s="205" t="n">
        <f aca="false">+I131*$C135</f>
        <v>0</v>
      </c>
      <c r="J135" s="205" t="n">
        <f aca="false">+J131*$C135</f>
        <v>0</v>
      </c>
      <c r="K135" s="205" t="n">
        <f aca="false">+K131*$C135</f>
        <v>0</v>
      </c>
      <c r="L135" s="205" t="n">
        <f aca="false">+L131*$C135</f>
        <v>0</v>
      </c>
      <c r="M135" s="205" t="n">
        <f aca="false">+M131*$C135</f>
        <v>0</v>
      </c>
      <c r="N135" s="205" t="n">
        <f aca="false">+N131*$C135</f>
        <v>0</v>
      </c>
      <c r="O135" s="205" t="n">
        <f aca="false">+O131*$C135</f>
        <v>0</v>
      </c>
      <c r="P135" s="205" t="n">
        <f aca="false">+P131*$C135</f>
        <v>0</v>
      </c>
      <c r="Q135" s="205" t="n">
        <f aca="false">+Q131*$C135</f>
        <v>0</v>
      </c>
      <c r="R135" s="205" t="n">
        <f aca="false">+R131*$C135</f>
        <v>0</v>
      </c>
      <c r="S135" s="205" t="n">
        <f aca="false">+S131*$C135</f>
        <v>0</v>
      </c>
      <c r="T135" s="205" t="n">
        <f aca="false">+T131*$C135</f>
        <v>0</v>
      </c>
      <c r="U135" s="205" t="n">
        <f aca="false">+U131*$C135</f>
        <v>0</v>
      </c>
      <c r="V135" s="205" t="n">
        <f aca="false">+V131*$C135</f>
        <v>0</v>
      </c>
      <c r="W135" s="205" t="n">
        <f aca="false">+W131*$C135</f>
        <v>8</v>
      </c>
      <c r="X135" s="205" t="n">
        <f aca="false">+X131*$C135</f>
        <v>8</v>
      </c>
      <c r="Y135" s="205" t="n">
        <f aca="false">+Y131*$C135</f>
        <v>8</v>
      </c>
      <c r="Z135" s="205" t="n">
        <f aca="false">+Z131*$C135</f>
        <v>8</v>
      </c>
      <c r="AA135" s="156" t="n">
        <f aca="false">+AA131*$C135</f>
        <v>8</v>
      </c>
      <c r="AB135" s="205" t="n">
        <f aca="false">+AB131*$C135</f>
        <v>8</v>
      </c>
      <c r="AC135" s="205" t="n">
        <f aca="false">+AC131*$C135</f>
        <v>8</v>
      </c>
      <c r="AD135" s="205" t="n">
        <f aca="false">+AD131*$C135</f>
        <v>8</v>
      </c>
      <c r="AE135" s="205" t="n">
        <f aca="false">+AE131*$C135</f>
        <v>8</v>
      </c>
      <c r="AF135" s="205" t="n">
        <f aca="false">+AF131*$C135</f>
        <v>8</v>
      </c>
      <c r="AG135" s="205" t="n">
        <f aca="false">+AG131*$C135</f>
        <v>8</v>
      </c>
      <c r="AH135" s="205" t="n">
        <f aca="false">+AH131*$C135</f>
        <v>8</v>
      </c>
      <c r="AI135" s="205" t="n">
        <f aca="false">+AI131*$C135</f>
        <v>8</v>
      </c>
      <c r="AJ135" s="205" t="n">
        <f aca="false">+AJ131*$C135</f>
        <v>8</v>
      </c>
      <c r="AK135" s="205" t="n">
        <f aca="false">+AK131*$C135</f>
        <v>8</v>
      </c>
      <c r="AL135" s="205" t="n">
        <f aca="false">+AL131*$C135</f>
        <v>8</v>
      </c>
      <c r="AM135" s="205" t="n">
        <f aca="false">+AM131*$C135</f>
        <v>8</v>
      </c>
      <c r="AN135" s="205" t="n">
        <f aca="false">+AN131*$C135</f>
        <v>8</v>
      </c>
      <c r="AO135" s="205" t="n">
        <f aca="false">+AO131*$C135</f>
        <v>8</v>
      </c>
      <c r="AP135" s="205" t="n">
        <f aca="false">+AP131*$C135</f>
        <v>8</v>
      </c>
      <c r="AQ135" s="205" t="n">
        <f aca="false">+AQ131*$C135</f>
        <v>8</v>
      </c>
      <c r="AR135" s="205" t="n">
        <f aca="false">+AR131*$C135</f>
        <v>8</v>
      </c>
      <c r="AS135" s="205" t="n">
        <f aca="false">+AS131*$C135</f>
        <v>8</v>
      </c>
      <c r="AT135" s="205" t="n">
        <f aca="false">+AT131*$C135</f>
        <v>8</v>
      </c>
      <c r="AU135" s="205" t="n">
        <f aca="false">+AU131*$C135</f>
        <v>8</v>
      </c>
      <c r="AV135" s="205" t="n">
        <f aca="false">+AV131*$C135</f>
        <v>8</v>
      </c>
      <c r="AW135" s="205" t="n">
        <f aca="false">+AW131*$C135</f>
        <v>8</v>
      </c>
      <c r="AX135" s="205" t="n">
        <f aca="false">+AX131*$C135</f>
        <v>8</v>
      </c>
      <c r="AY135" s="205" t="n">
        <f aca="false">+AY131*$C135</f>
        <v>8</v>
      </c>
      <c r="AZ135" s="205" t="n">
        <f aca="false">+AZ131*$C135</f>
        <v>8</v>
      </c>
      <c r="BA135" s="206" t="n">
        <f aca="false">+BA131*$C135</f>
        <v>8</v>
      </c>
      <c r="BB135" s="207" t="n">
        <f aca="false">+BB131*$C135</f>
        <v>8</v>
      </c>
      <c r="BC135" s="207"/>
      <c r="BF135" s="207"/>
      <c r="BG135" s="207"/>
      <c r="BH135" s="207"/>
      <c r="BI135" s="207"/>
      <c r="BJ135" s="207"/>
      <c r="BK135" s="207"/>
      <c r="BL135" s="207"/>
      <c r="BM135" s="207"/>
      <c r="BN135" s="207"/>
      <c r="BO135" s="207"/>
      <c r="BP135" s="207"/>
      <c r="BQ135" s="207"/>
      <c r="BR135" s="207"/>
      <c r="BS135" s="207"/>
      <c r="BT135" s="207"/>
      <c r="BU135" s="207"/>
      <c r="BV135" s="207"/>
      <c r="BW135" s="207"/>
      <c r="BX135" s="207"/>
      <c r="BY135" s="207"/>
      <c r="BZ135" s="207"/>
      <c r="CA135" s="207"/>
      <c r="CB135" s="207"/>
      <c r="CC135" s="207"/>
      <c r="CD135" s="207"/>
      <c r="CE135" s="207"/>
      <c r="CF135" s="207"/>
      <c r="CG135" s="207"/>
      <c r="CH135" s="207"/>
      <c r="CI135" s="207"/>
      <c r="CJ135" s="207"/>
      <c r="CK135" s="207"/>
    </row>
    <row r="136" customFormat="false" ht="13.5" hidden="false" customHeight="false" outlineLevel="0" collapsed="false">
      <c r="A136" s="246"/>
      <c r="B136" s="246" t="s">
        <v>144</v>
      </c>
      <c r="C136" s="247" t="str">
        <f aca="false">+'NTP or Sold'!C12</f>
        <v>NTP</v>
      </c>
      <c r="D136" s="248" t="n">
        <f aca="false">+D133*$C135</f>
        <v>0</v>
      </c>
      <c r="E136" s="248" t="n">
        <f aca="false">+E133*$C135</f>
        <v>0</v>
      </c>
      <c r="F136" s="248" t="n">
        <f aca="false">+F133*$C135</f>
        <v>0</v>
      </c>
      <c r="G136" s="248" t="n">
        <f aca="false">+G133*$C135</f>
        <v>0</v>
      </c>
      <c r="H136" s="248" t="n">
        <f aca="false">+H133*$C135</f>
        <v>0</v>
      </c>
      <c r="I136" s="248" t="n">
        <f aca="false">+I133*$C135</f>
        <v>0</v>
      </c>
      <c r="J136" s="248" t="n">
        <f aca="false">+J133*$C135</f>
        <v>0</v>
      </c>
      <c r="K136" s="248" t="n">
        <f aca="false">+K133*$C135</f>
        <v>0</v>
      </c>
      <c r="L136" s="248" t="n">
        <f aca="false">+L133*$C135</f>
        <v>0</v>
      </c>
      <c r="M136" s="248" t="n">
        <f aca="false">+M133*$C135</f>
        <v>0</v>
      </c>
      <c r="N136" s="248" t="n">
        <f aca="false">+N133*$C135</f>
        <v>0</v>
      </c>
      <c r="O136" s="248" t="n">
        <f aca="false">+O133*$C135</f>
        <v>0</v>
      </c>
      <c r="P136" s="248" t="n">
        <f aca="false">+P133*$C135</f>
        <v>0</v>
      </c>
      <c r="Q136" s="248" t="n">
        <f aca="false">+Q133*$C135</f>
        <v>0</v>
      </c>
      <c r="R136" s="248" t="n">
        <f aca="false">+R133*$C135</f>
        <v>0</v>
      </c>
      <c r="S136" s="248" t="n">
        <f aca="false">+S133*$C135</f>
        <v>0</v>
      </c>
      <c r="T136" s="248" t="n">
        <f aca="false">+T133*$C135</f>
        <v>0</v>
      </c>
      <c r="U136" s="248" t="n">
        <f aca="false">+U133*$C135</f>
        <v>0</v>
      </c>
      <c r="V136" s="248" t="n">
        <f aca="false">+V133*$C135</f>
        <v>0</v>
      </c>
      <c r="W136" s="248" t="n">
        <f aca="false">+W133*$C135</f>
        <v>8</v>
      </c>
      <c r="X136" s="248" t="n">
        <f aca="false">+X133*$C135</f>
        <v>8</v>
      </c>
      <c r="Y136" s="248" t="n">
        <f aca="false">+Y133*$C135</f>
        <v>8</v>
      </c>
      <c r="Z136" s="248" t="n">
        <f aca="false">+Z133*$C135</f>
        <v>8</v>
      </c>
      <c r="AA136" s="162" t="n">
        <f aca="false">+AA133*$C135</f>
        <v>8</v>
      </c>
      <c r="AB136" s="248" t="n">
        <f aca="false">+AB133*$C135</f>
        <v>8</v>
      </c>
      <c r="AC136" s="248" t="n">
        <f aca="false">+AC133*$C135</f>
        <v>8</v>
      </c>
      <c r="AD136" s="248" t="n">
        <f aca="false">+AD133*$C135</f>
        <v>8</v>
      </c>
      <c r="AE136" s="248" t="n">
        <f aca="false">+AE133*$C135</f>
        <v>8</v>
      </c>
      <c r="AF136" s="248" t="n">
        <f aca="false">+AF133*$C135</f>
        <v>8</v>
      </c>
      <c r="AG136" s="248" t="n">
        <f aca="false">+AG133*$C135</f>
        <v>8</v>
      </c>
      <c r="AH136" s="248" t="n">
        <f aca="false">+AH133*$C135</f>
        <v>8</v>
      </c>
      <c r="AI136" s="248" t="n">
        <f aca="false">+AI133*$C135</f>
        <v>8</v>
      </c>
      <c r="AJ136" s="248" t="n">
        <f aca="false">+AJ133*$C135</f>
        <v>8</v>
      </c>
      <c r="AK136" s="248" t="n">
        <f aca="false">+AK133*$C135</f>
        <v>8</v>
      </c>
      <c r="AL136" s="248" t="n">
        <f aca="false">+AL133*$C135</f>
        <v>8</v>
      </c>
      <c r="AM136" s="248" t="n">
        <f aca="false">+AM133*$C135</f>
        <v>8</v>
      </c>
      <c r="AN136" s="248" t="n">
        <f aca="false">+AN133*$C135</f>
        <v>8</v>
      </c>
      <c r="AO136" s="248" t="n">
        <f aca="false">+AO133*$C135</f>
        <v>8</v>
      </c>
      <c r="AP136" s="248" t="n">
        <f aca="false">+AP133*$C135</f>
        <v>8</v>
      </c>
      <c r="AQ136" s="248" t="n">
        <f aca="false">+AQ133*$C135</f>
        <v>8</v>
      </c>
      <c r="AR136" s="248" t="n">
        <f aca="false">+AR133*$C135</f>
        <v>8</v>
      </c>
      <c r="AS136" s="248" t="n">
        <f aca="false">+AS133*$C135</f>
        <v>8</v>
      </c>
      <c r="AT136" s="248" t="n">
        <f aca="false">+AT133*$C135</f>
        <v>8</v>
      </c>
      <c r="AU136" s="248" t="n">
        <f aca="false">+AU133*$C135</f>
        <v>8</v>
      </c>
      <c r="AV136" s="248" t="n">
        <f aca="false">+AV133*$C135</f>
        <v>8</v>
      </c>
      <c r="AW136" s="248" t="n">
        <f aca="false">+AW133*$C135</f>
        <v>8</v>
      </c>
      <c r="AX136" s="248" t="n">
        <f aca="false">+AX133*$C135</f>
        <v>8</v>
      </c>
      <c r="AY136" s="248" t="n">
        <f aca="false">+AY133*$C135</f>
        <v>8</v>
      </c>
      <c r="AZ136" s="248" t="n">
        <f aca="false">+AZ133*$C135</f>
        <v>8</v>
      </c>
      <c r="BA136" s="249" t="n">
        <f aca="false">+BA133*$C135</f>
        <v>8</v>
      </c>
      <c r="BB136" s="250" t="n">
        <f aca="false">+BB133*$C135</f>
        <v>8</v>
      </c>
      <c r="BC136" s="250"/>
      <c r="BF136" s="250"/>
      <c r="BG136" s="250"/>
      <c r="BH136" s="250"/>
      <c r="BI136" s="250"/>
      <c r="BJ136" s="250"/>
      <c r="BK136" s="250"/>
      <c r="BL136" s="250"/>
      <c r="BM136" s="250"/>
      <c r="BN136" s="250"/>
      <c r="BO136" s="250"/>
      <c r="BP136" s="250"/>
      <c r="BQ136" s="250"/>
      <c r="BR136" s="250"/>
      <c r="BS136" s="250"/>
      <c r="BT136" s="250"/>
      <c r="BU136" s="250"/>
      <c r="BV136" s="250"/>
      <c r="BW136" s="250"/>
      <c r="BX136" s="250"/>
      <c r="BY136" s="250"/>
      <c r="BZ136" s="250"/>
      <c r="CA136" s="250"/>
      <c r="CB136" s="250"/>
      <c r="CC136" s="250"/>
      <c r="CD136" s="250"/>
      <c r="CE136" s="250"/>
      <c r="CF136" s="250"/>
      <c r="CG136" s="250"/>
      <c r="CH136" s="250"/>
      <c r="CI136" s="250"/>
      <c r="CJ136" s="250"/>
      <c r="CK136" s="250"/>
    </row>
    <row r="137" customFormat="false" ht="15" hidden="false" customHeight="true" outlineLevel="0" collapsed="false">
      <c r="A137" s="234"/>
      <c r="B137" s="201" t="str">
        <f aca="false">+'NTP or Sold'!H13</f>
        <v>Fr 6B 60 hz power barges</v>
      </c>
      <c r="C137" s="235" t="str">
        <f aca="false">+'NTP or Sold'!T13</f>
        <v>Nigeria Barge II (APACHI)</v>
      </c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213"/>
      <c r="AB137" s="236"/>
      <c r="AC137" s="236"/>
      <c r="AD137" s="236"/>
      <c r="AE137" s="236"/>
      <c r="AF137" s="236"/>
      <c r="AG137" s="236"/>
      <c r="AH137" s="236"/>
      <c r="AI137" s="236"/>
      <c r="AJ137" s="236"/>
      <c r="AK137" s="236"/>
      <c r="AL137" s="236"/>
      <c r="AM137" s="236"/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36"/>
      <c r="BA137" s="237"/>
    </row>
    <row r="138" customFormat="false" ht="12.75" hidden="false" customHeight="false" outlineLevel="0" collapsed="false">
      <c r="A138" s="238"/>
      <c r="B138" s="239" t="s">
        <v>139</v>
      </c>
      <c r="C138" s="235"/>
      <c r="D138" s="240" t="n">
        <v>0</v>
      </c>
      <c r="E138" s="240" t="n">
        <v>0</v>
      </c>
      <c r="F138" s="240" t="n">
        <v>0</v>
      </c>
      <c r="G138" s="240" t="n">
        <v>0</v>
      </c>
      <c r="H138" s="240" t="n">
        <v>0</v>
      </c>
      <c r="I138" s="240" t="n">
        <v>0</v>
      </c>
      <c r="J138" s="240" t="n">
        <v>0</v>
      </c>
      <c r="K138" s="240" t="n">
        <v>0</v>
      </c>
      <c r="L138" s="240" t="n">
        <v>0</v>
      </c>
      <c r="M138" s="240" t="n">
        <v>0</v>
      </c>
      <c r="N138" s="240" t="n">
        <v>0</v>
      </c>
      <c r="O138" s="240" t="n">
        <v>0</v>
      </c>
      <c r="P138" s="240" t="n">
        <v>0</v>
      </c>
      <c r="Q138" s="240" t="n">
        <v>0</v>
      </c>
      <c r="R138" s="240" t="n">
        <v>0</v>
      </c>
      <c r="S138" s="240" t="n">
        <v>0</v>
      </c>
      <c r="T138" s="240" t="n">
        <v>0</v>
      </c>
      <c r="U138" s="240" t="n">
        <v>0</v>
      </c>
      <c r="V138" s="240" t="n">
        <v>0</v>
      </c>
      <c r="W138" s="240" t="n">
        <v>1</v>
      </c>
      <c r="X138" s="240" t="n">
        <v>0</v>
      </c>
      <c r="Y138" s="240" t="n">
        <v>0</v>
      </c>
      <c r="Z138" s="240" t="n">
        <v>0</v>
      </c>
      <c r="AA138" s="149" t="n">
        <v>0</v>
      </c>
      <c r="AB138" s="240" t="n">
        <v>0</v>
      </c>
      <c r="AC138" s="240" t="n">
        <v>0</v>
      </c>
      <c r="AD138" s="240" t="n">
        <v>0</v>
      </c>
      <c r="AE138" s="240" t="n">
        <v>0</v>
      </c>
      <c r="AF138" s="240" t="n">
        <v>0</v>
      </c>
      <c r="AG138" s="240" t="n">
        <v>0</v>
      </c>
      <c r="AH138" s="240" t="n">
        <v>0</v>
      </c>
      <c r="AI138" s="240" t="n">
        <v>0</v>
      </c>
      <c r="AJ138" s="240" t="n">
        <v>0</v>
      </c>
      <c r="AK138" s="240" t="n">
        <v>0</v>
      </c>
      <c r="AL138" s="240" t="n">
        <v>0</v>
      </c>
      <c r="AM138" s="240" t="n">
        <v>0</v>
      </c>
      <c r="AN138" s="240" t="n">
        <v>0</v>
      </c>
      <c r="AO138" s="240" t="n">
        <v>0</v>
      </c>
      <c r="AP138" s="240" t="n">
        <v>0</v>
      </c>
      <c r="AQ138" s="240" t="n">
        <v>0</v>
      </c>
      <c r="AR138" s="240" t="n">
        <v>0</v>
      </c>
      <c r="AS138" s="240" t="n">
        <v>0</v>
      </c>
      <c r="AT138" s="240" t="n">
        <v>0</v>
      </c>
      <c r="AU138" s="240" t="n">
        <v>0</v>
      </c>
      <c r="AV138" s="240" t="n">
        <v>0</v>
      </c>
      <c r="AW138" s="240" t="n">
        <v>0</v>
      </c>
      <c r="AX138" s="240" t="n">
        <v>0</v>
      </c>
      <c r="AY138" s="240" t="n">
        <v>0</v>
      </c>
      <c r="AZ138" s="240" t="n">
        <v>0</v>
      </c>
      <c r="BA138" s="241" t="n">
        <v>0</v>
      </c>
      <c r="BB138" s="239" t="n">
        <v>0</v>
      </c>
      <c r="BC138" s="238" t="n">
        <f aca="false">SUM(N138:BB138)</f>
        <v>1</v>
      </c>
    </row>
    <row r="139" customFormat="false" ht="12.75" hidden="false" customHeight="false" outlineLevel="0" collapsed="false">
      <c r="A139" s="238"/>
      <c r="B139" s="239" t="s">
        <v>140</v>
      </c>
      <c r="C139" s="235"/>
      <c r="D139" s="240" t="n">
        <f aca="false">+D138</f>
        <v>0</v>
      </c>
      <c r="E139" s="240" t="n">
        <f aca="false">+D139+E138</f>
        <v>0</v>
      </c>
      <c r="F139" s="240" t="n">
        <f aca="false">+E139+F138</f>
        <v>0</v>
      </c>
      <c r="G139" s="240" t="n">
        <f aca="false">+F139+G138</f>
        <v>0</v>
      </c>
      <c r="H139" s="240" t="n">
        <f aca="false">+G139+H138</f>
        <v>0</v>
      </c>
      <c r="I139" s="240" t="n">
        <f aca="false">+H139+I138</f>
        <v>0</v>
      </c>
      <c r="J139" s="240" t="n">
        <f aca="false">+I139+J138</f>
        <v>0</v>
      </c>
      <c r="K139" s="240" t="n">
        <f aca="false">+J139+K138</f>
        <v>0</v>
      </c>
      <c r="L139" s="240" t="n">
        <f aca="false">+K139+L138</f>
        <v>0</v>
      </c>
      <c r="M139" s="240" t="n">
        <f aca="false">+L139+M138</f>
        <v>0</v>
      </c>
      <c r="N139" s="240" t="n">
        <f aca="false">+M139+N138</f>
        <v>0</v>
      </c>
      <c r="O139" s="240" t="n">
        <f aca="false">+N139+O138</f>
        <v>0</v>
      </c>
      <c r="P139" s="240" t="n">
        <f aca="false">+O139+P138</f>
        <v>0</v>
      </c>
      <c r="Q139" s="240" t="n">
        <f aca="false">+P139+Q138</f>
        <v>0</v>
      </c>
      <c r="R139" s="240" t="n">
        <f aca="false">+Q139+R138</f>
        <v>0</v>
      </c>
      <c r="S139" s="240" t="n">
        <f aca="false">+R139+S138</f>
        <v>0</v>
      </c>
      <c r="T139" s="240" t="n">
        <f aca="false">+S139+T138</f>
        <v>0</v>
      </c>
      <c r="U139" s="240" t="n">
        <f aca="false">+T139+U138</f>
        <v>0</v>
      </c>
      <c r="V139" s="240" t="n">
        <f aca="false">+U139+V138</f>
        <v>0</v>
      </c>
      <c r="W139" s="240" t="n">
        <f aca="false">+V139+W138</f>
        <v>1</v>
      </c>
      <c r="X139" s="240" t="n">
        <f aca="false">+W139+X138</f>
        <v>1</v>
      </c>
      <c r="Y139" s="240" t="n">
        <f aca="false">+X139+Y138</f>
        <v>1</v>
      </c>
      <c r="Z139" s="240" t="n">
        <f aca="false">+Y139+Z138</f>
        <v>1</v>
      </c>
      <c r="AA139" s="149" t="n">
        <f aca="false">+Z139+AA138</f>
        <v>1</v>
      </c>
      <c r="AB139" s="240" t="n">
        <f aca="false">+AA139+AB138</f>
        <v>1</v>
      </c>
      <c r="AC139" s="240" t="n">
        <f aca="false">+AB139+AC138</f>
        <v>1</v>
      </c>
      <c r="AD139" s="240" t="n">
        <f aca="false">+AC139+AD138</f>
        <v>1</v>
      </c>
      <c r="AE139" s="240" t="n">
        <f aca="false">+AD139+AE138</f>
        <v>1</v>
      </c>
      <c r="AF139" s="240" t="n">
        <f aca="false">+AE139+AF138</f>
        <v>1</v>
      </c>
      <c r="AG139" s="240" t="n">
        <f aca="false">+AF139+AG138</f>
        <v>1</v>
      </c>
      <c r="AH139" s="240" t="n">
        <f aca="false">+AG139+AH138</f>
        <v>1</v>
      </c>
      <c r="AI139" s="240" t="n">
        <f aca="false">+AH139+AI138</f>
        <v>1</v>
      </c>
      <c r="AJ139" s="240" t="n">
        <f aca="false">+AI139+AJ138</f>
        <v>1</v>
      </c>
      <c r="AK139" s="240" t="n">
        <f aca="false">+AJ139+AK138</f>
        <v>1</v>
      </c>
      <c r="AL139" s="240" t="n">
        <f aca="false">+AK139+AL138</f>
        <v>1</v>
      </c>
      <c r="AM139" s="240" t="n">
        <f aca="false">+AL139+AM138</f>
        <v>1</v>
      </c>
      <c r="AN139" s="240" t="n">
        <f aca="false">+AM139+AN138</f>
        <v>1</v>
      </c>
      <c r="AO139" s="240" t="n">
        <f aca="false">+AN139+AO138</f>
        <v>1</v>
      </c>
      <c r="AP139" s="240" t="n">
        <f aca="false">+AO139+AP138</f>
        <v>1</v>
      </c>
      <c r="AQ139" s="240" t="n">
        <f aca="false">+AP139+AQ138</f>
        <v>1</v>
      </c>
      <c r="AR139" s="240" t="n">
        <f aca="false">+AQ139+AR138</f>
        <v>1</v>
      </c>
      <c r="AS139" s="240" t="n">
        <f aca="false">+AR139+AS138</f>
        <v>1</v>
      </c>
      <c r="AT139" s="240" t="n">
        <f aca="false">+AS139+AT138</f>
        <v>1</v>
      </c>
      <c r="AU139" s="240" t="n">
        <f aca="false">+AT139+AU138</f>
        <v>1</v>
      </c>
      <c r="AV139" s="240" t="n">
        <f aca="false">+AU139+AV138</f>
        <v>1</v>
      </c>
      <c r="AW139" s="240" t="n">
        <f aca="false">+AV139+AW138</f>
        <v>1</v>
      </c>
      <c r="AX139" s="240" t="n">
        <f aca="false">+AW139+AX138</f>
        <v>1</v>
      </c>
      <c r="AY139" s="240" t="n">
        <f aca="false">+AX139+AY138</f>
        <v>1</v>
      </c>
      <c r="AZ139" s="240" t="n">
        <f aca="false">+AY139+AZ138</f>
        <v>1</v>
      </c>
      <c r="BA139" s="241" t="n">
        <f aca="false">+AZ139+BA138</f>
        <v>1</v>
      </c>
      <c r="BB139" s="239" t="n">
        <f aca="false">+BA139+BB138</f>
        <v>1</v>
      </c>
    </row>
    <row r="140" customFormat="false" ht="12.75" hidden="false" customHeight="false" outlineLevel="0" collapsed="false">
      <c r="A140" s="238"/>
      <c r="B140" s="239" t="s">
        <v>141</v>
      </c>
      <c r="C140" s="235"/>
      <c r="D140" s="240" t="n">
        <v>0</v>
      </c>
      <c r="E140" s="240" t="n">
        <v>0</v>
      </c>
      <c r="F140" s="240" t="n">
        <v>0</v>
      </c>
      <c r="G140" s="240" t="n">
        <v>0</v>
      </c>
      <c r="H140" s="240" t="n">
        <v>0</v>
      </c>
      <c r="I140" s="240" t="n">
        <v>0</v>
      </c>
      <c r="J140" s="240" t="n">
        <v>0</v>
      </c>
      <c r="K140" s="240" t="n">
        <v>0</v>
      </c>
      <c r="L140" s="240" t="n">
        <v>0</v>
      </c>
      <c r="M140" s="240" t="n">
        <v>0</v>
      </c>
      <c r="N140" s="240" t="n">
        <v>0</v>
      </c>
      <c r="O140" s="240" t="n">
        <v>0</v>
      </c>
      <c r="P140" s="240" t="n">
        <v>0</v>
      </c>
      <c r="Q140" s="240" t="n">
        <v>0</v>
      </c>
      <c r="R140" s="240" t="n">
        <v>0</v>
      </c>
      <c r="S140" s="240" t="n">
        <v>0</v>
      </c>
      <c r="T140" s="240" t="n">
        <v>0</v>
      </c>
      <c r="U140" s="240" t="n">
        <v>0</v>
      </c>
      <c r="V140" s="240" t="n">
        <v>0</v>
      </c>
      <c r="W140" s="240" t="n">
        <v>1</v>
      </c>
      <c r="X140" s="240" t="n">
        <v>0</v>
      </c>
      <c r="Y140" s="240" t="n">
        <v>0</v>
      </c>
      <c r="Z140" s="240" t="n">
        <v>0</v>
      </c>
      <c r="AA140" s="149" t="n">
        <v>0</v>
      </c>
      <c r="AB140" s="240" t="n">
        <v>0</v>
      </c>
      <c r="AC140" s="240" t="n">
        <v>0</v>
      </c>
      <c r="AD140" s="240" t="n">
        <v>0</v>
      </c>
      <c r="AE140" s="240" t="n">
        <v>0</v>
      </c>
      <c r="AF140" s="240" t="n">
        <v>0</v>
      </c>
      <c r="AG140" s="240" t="n">
        <v>0</v>
      </c>
      <c r="AH140" s="240" t="n">
        <v>0</v>
      </c>
      <c r="AI140" s="240" t="n">
        <v>0</v>
      </c>
      <c r="AJ140" s="240" t="n">
        <v>0</v>
      </c>
      <c r="AK140" s="240" t="n">
        <v>0</v>
      </c>
      <c r="AL140" s="240" t="n">
        <v>0</v>
      </c>
      <c r="AM140" s="240" t="n">
        <v>0</v>
      </c>
      <c r="AN140" s="240" t="n">
        <v>0</v>
      </c>
      <c r="AO140" s="240" t="n">
        <v>0</v>
      </c>
      <c r="AP140" s="240" t="n">
        <v>0</v>
      </c>
      <c r="AQ140" s="240" t="n">
        <v>0</v>
      </c>
      <c r="AR140" s="240" t="n">
        <v>0</v>
      </c>
      <c r="AS140" s="240" t="n">
        <v>0</v>
      </c>
      <c r="AT140" s="240" t="n">
        <v>0</v>
      </c>
      <c r="AU140" s="240" t="n">
        <v>0</v>
      </c>
      <c r="AV140" s="240" t="n">
        <v>0</v>
      </c>
      <c r="AW140" s="240" t="n">
        <v>0</v>
      </c>
      <c r="AX140" s="240" t="n">
        <v>0</v>
      </c>
      <c r="AY140" s="240" t="n">
        <v>0</v>
      </c>
      <c r="AZ140" s="240" t="n">
        <v>0</v>
      </c>
      <c r="BA140" s="241" t="n">
        <v>0</v>
      </c>
      <c r="BB140" s="239" t="n">
        <v>0</v>
      </c>
      <c r="BC140" s="238" t="n">
        <f aca="false">SUM(N140:BB140)</f>
        <v>1</v>
      </c>
    </row>
    <row r="141" customFormat="false" ht="12.75" hidden="false" customHeight="false" outlineLevel="0" collapsed="false">
      <c r="A141" s="238"/>
      <c r="B141" s="239" t="s">
        <v>142</v>
      </c>
      <c r="C141" s="235"/>
      <c r="D141" s="240" t="n">
        <f aca="false">+D140</f>
        <v>0</v>
      </c>
      <c r="E141" s="240" t="n">
        <f aca="false">+D141+E140</f>
        <v>0</v>
      </c>
      <c r="F141" s="240" t="n">
        <f aca="false">+E141+F140</f>
        <v>0</v>
      </c>
      <c r="G141" s="240" t="n">
        <f aca="false">+F141+G140</f>
        <v>0</v>
      </c>
      <c r="H141" s="240" t="n">
        <f aca="false">+G141+H140</f>
        <v>0</v>
      </c>
      <c r="I141" s="240" t="n">
        <f aca="false">+H141+I140</f>
        <v>0</v>
      </c>
      <c r="J141" s="240" t="n">
        <f aca="false">+I141+J140</f>
        <v>0</v>
      </c>
      <c r="K141" s="240" t="n">
        <f aca="false">+J141+K140</f>
        <v>0</v>
      </c>
      <c r="L141" s="240" t="n">
        <f aca="false">+K141+L140</f>
        <v>0</v>
      </c>
      <c r="M141" s="240" t="n">
        <f aca="false">+L141+M140</f>
        <v>0</v>
      </c>
      <c r="N141" s="240" t="n">
        <f aca="false">+M141+N140</f>
        <v>0</v>
      </c>
      <c r="O141" s="240" t="n">
        <f aca="false">+N141+O140</f>
        <v>0</v>
      </c>
      <c r="P141" s="240" t="n">
        <f aca="false">+O141+P140</f>
        <v>0</v>
      </c>
      <c r="Q141" s="240" t="n">
        <f aca="false">+P141+Q140</f>
        <v>0</v>
      </c>
      <c r="R141" s="240" t="n">
        <f aca="false">+Q141+R140</f>
        <v>0</v>
      </c>
      <c r="S141" s="240" t="n">
        <f aca="false">+R141+S140</f>
        <v>0</v>
      </c>
      <c r="T141" s="240" t="n">
        <f aca="false">+S141+T140</f>
        <v>0</v>
      </c>
      <c r="U141" s="240" t="n">
        <f aca="false">+T141+U140</f>
        <v>0</v>
      </c>
      <c r="V141" s="240" t="n">
        <f aca="false">+U141+V140</f>
        <v>0</v>
      </c>
      <c r="W141" s="240" t="n">
        <f aca="false">+V141+W140</f>
        <v>1</v>
      </c>
      <c r="X141" s="240" t="n">
        <f aca="false">+W141+X140</f>
        <v>1</v>
      </c>
      <c r="Y141" s="240" t="n">
        <f aca="false">+X141+Y140</f>
        <v>1</v>
      </c>
      <c r="Z141" s="240" t="n">
        <f aca="false">+Y141+Z140</f>
        <v>1</v>
      </c>
      <c r="AA141" s="149" t="n">
        <f aca="false">+Z141+AA140</f>
        <v>1</v>
      </c>
      <c r="AB141" s="240" t="n">
        <f aca="false">+AA141+AB140</f>
        <v>1</v>
      </c>
      <c r="AC141" s="240" t="n">
        <f aca="false">+AB141+AC140</f>
        <v>1</v>
      </c>
      <c r="AD141" s="240" t="n">
        <f aca="false">+AC141+AD140</f>
        <v>1</v>
      </c>
      <c r="AE141" s="240" t="n">
        <f aca="false">+AD141+AE140</f>
        <v>1</v>
      </c>
      <c r="AF141" s="240" t="n">
        <f aca="false">+AE141+AF140</f>
        <v>1</v>
      </c>
      <c r="AG141" s="240" t="n">
        <f aca="false">+AF141+AG140</f>
        <v>1</v>
      </c>
      <c r="AH141" s="240" t="n">
        <f aca="false">+AG141+AH140</f>
        <v>1</v>
      </c>
      <c r="AI141" s="240" t="n">
        <f aca="false">+AH141+AI140</f>
        <v>1</v>
      </c>
      <c r="AJ141" s="240" t="n">
        <f aca="false">+AI141+AJ140</f>
        <v>1</v>
      </c>
      <c r="AK141" s="240" t="n">
        <f aca="false">+AJ141+AK140</f>
        <v>1</v>
      </c>
      <c r="AL141" s="240" t="n">
        <f aca="false">+AK141+AL140</f>
        <v>1</v>
      </c>
      <c r="AM141" s="240" t="n">
        <f aca="false">+AL141+AM140</f>
        <v>1</v>
      </c>
      <c r="AN141" s="240" t="n">
        <f aca="false">+AM141+AN140</f>
        <v>1</v>
      </c>
      <c r="AO141" s="240" t="n">
        <f aca="false">+AN141+AO140</f>
        <v>1</v>
      </c>
      <c r="AP141" s="240" t="n">
        <f aca="false">+AO141+AP140</f>
        <v>1</v>
      </c>
      <c r="AQ141" s="240" t="n">
        <f aca="false">+AP141+AQ140</f>
        <v>1</v>
      </c>
      <c r="AR141" s="240" t="n">
        <f aca="false">+AQ141+AR140</f>
        <v>1</v>
      </c>
      <c r="AS141" s="240" t="n">
        <f aca="false">+AR141+AS140</f>
        <v>1</v>
      </c>
      <c r="AT141" s="240" t="n">
        <f aca="false">+AS141+AT140</f>
        <v>1</v>
      </c>
      <c r="AU141" s="240" t="n">
        <f aca="false">+AT141+AU140</f>
        <v>1</v>
      </c>
      <c r="AV141" s="240" t="n">
        <f aca="false">+AU141+AV140</f>
        <v>1</v>
      </c>
      <c r="AW141" s="240" t="n">
        <f aca="false">+AV141+AW140</f>
        <v>1</v>
      </c>
      <c r="AX141" s="240" t="n">
        <f aca="false">+AW141+AX140</f>
        <v>1</v>
      </c>
      <c r="AY141" s="240" t="n">
        <f aca="false">+AX141+AY140</f>
        <v>1</v>
      </c>
      <c r="AZ141" s="240" t="n">
        <f aca="false">+AY141+AZ140</f>
        <v>1</v>
      </c>
      <c r="BA141" s="241" t="n">
        <f aca="false">+AZ141+BA140</f>
        <v>1</v>
      </c>
      <c r="BB141" s="239" t="n">
        <f aca="false">+BA141+BB140</f>
        <v>1</v>
      </c>
    </row>
    <row r="142" customFormat="false" ht="12.75" hidden="false" customHeight="false" outlineLevel="0" collapsed="false">
      <c r="A142" s="242"/>
      <c r="B142" s="243"/>
      <c r="C142" s="235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167"/>
      <c r="AB142" s="244"/>
      <c r="AC142" s="244"/>
      <c r="AD142" s="244"/>
      <c r="AE142" s="244"/>
      <c r="AF142" s="244"/>
      <c r="AG142" s="244"/>
      <c r="AH142" s="244"/>
      <c r="AI142" s="244"/>
      <c r="AJ142" s="244"/>
      <c r="AK142" s="244"/>
      <c r="AL142" s="244"/>
      <c r="AM142" s="244"/>
      <c r="AN142" s="244"/>
      <c r="AO142" s="244"/>
      <c r="AP142" s="244"/>
      <c r="AQ142" s="244"/>
      <c r="AR142" s="244"/>
      <c r="AS142" s="244"/>
      <c r="AT142" s="244"/>
      <c r="AU142" s="244"/>
      <c r="AV142" s="244"/>
      <c r="AW142" s="244"/>
      <c r="AX142" s="244"/>
      <c r="AY142" s="244"/>
      <c r="AZ142" s="244"/>
      <c r="BA142" s="245"/>
      <c r="BB142" s="243"/>
    </row>
    <row r="143" customFormat="false" ht="12.75" hidden="false" customHeight="false" outlineLevel="0" collapsed="false">
      <c r="A143" s="201"/>
      <c r="B143" s="201" t="s">
        <v>143</v>
      </c>
      <c r="C143" s="202" t="n">
        <v>8</v>
      </c>
      <c r="D143" s="205" t="n">
        <f aca="false">+D139*$C143</f>
        <v>0</v>
      </c>
      <c r="E143" s="205" t="n">
        <f aca="false">+E139*$C143</f>
        <v>0</v>
      </c>
      <c r="F143" s="205" t="n">
        <f aca="false">+F139*$C143</f>
        <v>0</v>
      </c>
      <c r="G143" s="205" t="n">
        <f aca="false">+G139*$C143</f>
        <v>0</v>
      </c>
      <c r="H143" s="205" t="n">
        <f aca="false">+H139*$C143</f>
        <v>0</v>
      </c>
      <c r="I143" s="205" t="n">
        <f aca="false">+I139*$C143</f>
        <v>0</v>
      </c>
      <c r="J143" s="205" t="n">
        <f aca="false">+J139*$C143</f>
        <v>0</v>
      </c>
      <c r="K143" s="205" t="n">
        <f aca="false">+K139*$C143</f>
        <v>0</v>
      </c>
      <c r="L143" s="205" t="n">
        <f aca="false">+L139*$C143</f>
        <v>0</v>
      </c>
      <c r="M143" s="205" t="n">
        <f aca="false">+M139*$C143</f>
        <v>0</v>
      </c>
      <c r="N143" s="205" t="n">
        <f aca="false">+N139*$C143</f>
        <v>0</v>
      </c>
      <c r="O143" s="205" t="n">
        <f aca="false">+O139*$C143</f>
        <v>0</v>
      </c>
      <c r="P143" s="205" t="n">
        <f aca="false">+P139*$C143</f>
        <v>0</v>
      </c>
      <c r="Q143" s="205" t="n">
        <f aca="false">+Q139*$C143</f>
        <v>0</v>
      </c>
      <c r="R143" s="205" t="n">
        <f aca="false">+R139*$C143</f>
        <v>0</v>
      </c>
      <c r="S143" s="205" t="n">
        <f aca="false">+S139*$C143</f>
        <v>0</v>
      </c>
      <c r="T143" s="205" t="n">
        <f aca="false">+T139*$C143</f>
        <v>0</v>
      </c>
      <c r="U143" s="205" t="n">
        <f aca="false">+U139*$C143</f>
        <v>0</v>
      </c>
      <c r="V143" s="205" t="n">
        <f aca="false">+V139*$C143</f>
        <v>0</v>
      </c>
      <c r="W143" s="205" t="n">
        <f aca="false">+W139*$C143</f>
        <v>8</v>
      </c>
      <c r="X143" s="205" t="n">
        <f aca="false">+X139*$C143</f>
        <v>8</v>
      </c>
      <c r="Y143" s="205" t="n">
        <f aca="false">+Y139*$C143</f>
        <v>8</v>
      </c>
      <c r="Z143" s="205" t="n">
        <f aca="false">+Z139*$C143</f>
        <v>8</v>
      </c>
      <c r="AA143" s="156" t="n">
        <f aca="false">+AA139*$C143</f>
        <v>8</v>
      </c>
      <c r="AB143" s="205" t="n">
        <f aca="false">+AB139*$C143</f>
        <v>8</v>
      </c>
      <c r="AC143" s="205" t="n">
        <f aca="false">+AC139*$C143</f>
        <v>8</v>
      </c>
      <c r="AD143" s="205" t="n">
        <f aca="false">+AD139*$C143</f>
        <v>8</v>
      </c>
      <c r="AE143" s="205" t="n">
        <f aca="false">+AE139*$C143</f>
        <v>8</v>
      </c>
      <c r="AF143" s="205" t="n">
        <f aca="false">+AF139*$C143</f>
        <v>8</v>
      </c>
      <c r="AG143" s="205" t="n">
        <f aca="false">+AG139*$C143</f>
        <v>8</v>
      </c>
      <c r="AH143" s="205" t="n">
        <f aca="false">+AH139*$C143</f>
        <v>8</v>
      </c>
      <c r="AI143" s="205" t="n">
        <f aca="false">+AI139*$C143</f>
        <v>8</v>
      </c>
      <c r="AJ143" s="205" t="n">
        <f aca="false">+AJ139*$C143</f>
        <v>8</v>
      </c>
      <c r="AK143" s="205" t="n">
        <f aca="false">+AK139*$C143</f>
        <v>8</v>
      </c>
      <c r="AL143" s="205" t="n">
        <f aca="false">+AL139*$C143</f>
        <v>8</v>
      </c>
      <c r="AM143" s="205" t="n">
        <f aca="false">+AM139*$C143</f>
        <v>8</v>
      </c>
      <c r="AN143" s="205" t="n">
        <f aca="false">+AN139*$C143</f>
        <v>8</v>
      </c>
      <c r="AO143" s="205" t="n">
        <f aca="false">+AO139*$C143</f>
        <v>8</v>
      </c>
      <c r="AP143" s="205" t="n">
        <f aca="false">+AP139*$C143</f>
        <v>8</v>
      </c>
      <c r="AQ143" s="205" t="n">
        <f aca="false">+AQ139*$C143</f>
        <v>8</v>
      </c>
      <c r="AR143" s="205" t="n">
        <f aca="false">+AR139*$C143</f>
        <v>8</v>
      </c>
      <c r="AS143" s="205" t="n">
        <f aca="false">+AS139*$C143</f>
        <v>8</v>
      </c>
      <c r="AT143" s="205" t="n">
        <f aca="false">+AT139*$C143</f>
        <v>8</v>
      </c>
      <c r="AU143" s="205" t="n">
        <f aca="false">+AU139*$C143</f>
        <v>8</v>
      </c>
      <c r="AV143" s="205" t="n">
        <f aca="false">+AV139*$C143</f>
        <v>8</v>
      </c>
      <c r="AW143" s="205" t="n">
        <f aca="false">+AW139*$C143</f>
        <v>8</v>
      </c>
      <c r="AX143" s="205" t="n">
        <f aca="false">+AX139*$C143</f>
        <v>8</v>
      </c>
      <c r="AY143" s="205" t="n">
        <f aca="false">+AY139*$C143</f>
        <v>8</v>
      </c>
      <c r="AZ143" s="205" t="n">
        <f aca="false">+AZ139*$C143</f>
        <v>8</v>
      </c>
      <c r="BA143" s="206" t="n">
        <f aca="false">+BA139*$C143</f>
        <v>8</v>
      </c>
      <c r="BB143" s="207" t="n">
        <f aca="false">+BB139*$C143</f>
        <v>8</v>
      </c>
      <c r="BC143" s="207"/>
      <c r="BF143" s="207"/>
      <c r="BG143" s="207"/>
      <c r="BH143" s="207"/>
      <c r="BI143" s="207"/>
      <c r="BJ143" s="207"/>
      <c r="BK143" s="207"/>
      <c r="BL143" s="207"/>
      <c r="BM143" s="207"/>
      <c r="BN143" s="207"/>
      <c r="BO143" s="207"/>
      <c r="BP143" s="207"/>
      <c r="BQ143" s="207"/>
      <c r="BR143" s="207"/>
      <c r="BS143" s="207"/>
      <c r="BT143" s="207"/>
      <c r="BU143" s="207"/>
      <c r="BV143" s="207"/>
      <c r="BW143" s="207"/>
      <c r="BX143" s="207"/>
      <c r="BY143" s="207"/>
      <c r="BZ143" s="207"/>
      <c r="CA143" s="207"/>
      <c r="CB143" s="207"/>
      <c r="CC143" s="207"/>
      <c r="CD143" s="207"/>
      <c r="CE143" s="207"/>
      <c r="CF143" s="207"/>
      <c r="CG143" s="207"/>
      <c r="CH143" s="207"/>
      <c r="CI143" s="207"/>
      <c r="CJ143" s="207"/>
      <c r="CK143" s="207"/>
    </row>
    <row r="144" customFormat="false" ht="13.5" hidden="false" customHeight="false" outlineLevel="0" collapsed="false">
      <c r="A144" s="246"/>
      <c r="B144" s="246" t="s">
        <v>144</v>
      </c>
      <c r="C144" s="247" t="str">
        <f aca="false">+'NTP or Sold'!C13</f>
        <v>NTP</v>
      </c>
      <c r="D144" s="248" t="n">
        <f aca="false">+D141*$C143</f>
        <v>0</v>
      </c>
      <c r="E144" s="248" t="n">
        <f aca="false">+E141*$C143</f>
        <v>0</v>
      </c>
      <c r="F144" s="248" t="n">
        <f aca="false">+F141*$C143</f>
        <v>0</v>
      </c>
      <c r="G144" s="248" t="n">
        <f aca="false">+G141*$C143</f>
        <v>0</v>
      </c>
      <c r="H144" s="248" t="n">
        <f aca="false">+H141*$C143</f>
        <v>0</v>
      </c>
      <c r="I144" s="248" t="n">
        <f aca="false">+I141*$C143</f>
        <v>0</v>
      </c>
      <c r="J144" s="248" t="n">
        <f aca="false">+J141*$C143</f>
        <v>0</v>
      </c>
      <c r="K144" s="248" t="n">
        <f aca="false">+K141*$C143</f>
        <v>0</v>
      </c>
      <c r="L144" s="248" t="n">
        <f aca="false">+L141*$C143</f>
        <v>0</v>
      </c>
      <c r="M144" s="248" t="n">
        <f aca="false">+M141*$C143</f>
        <v>0</v>
      </c>
      <c r="N144" s="248" t="n">
        <f aca="false">+N141*$C143</f>
        <v>0</v>
      </c>
      <c r="O144" s="248" t="n">
        <f aca="false">+O141*$C143</f>
        <v>0</v>
      </c>
      <c r="P144" s="248" t="n">
        <f aca="false">+P141*$C143</f>
        <v>0</v>
      </c>
      <c r="Q144" s="248" t="n">
        <f aca="false">+Q141*$C143</f>
        <v>0</v>
      </c>
      <c r="R144" s="248" t="n">
        <f aca="false">+R141*$C143</f>
        <v>0</v>
      </c>
      <c r="S144" s="248" t="n">
        <f aca="false">+S141*$C143</f>
        <v>0</v>
      </c>
      <c r="T144" s="248" t="n">
        <f aca="false">+T141*$C143</f>
        <v>0</v>
      </c>
      <c r="U144" s="248" t="n">
        <f aca="false">+U141*$C143</f>
        <v>0</v>
      </c>
      <c r="V144" s="248" t="n">
        <f aca="false">+V141*$C143</f>
        <v>0</v>
      </c>
      <c r="W144" s="248" t="n">
        <f aca="false">+W141*$C143</f>
        <v>8</v>
      </c>
      <c r="X144" s="248" t="n">
        <f aca="false">+X141*$C143</f>
        <v>8</v>
      </c>
      <c r="Y144" s="248" t="n">
        <f aca="false">+Y141*$C143</f>
        <v>8</v>
      </c>
      <c r="Z144" s="248" t="n">
        <f aca="false">+Z141*$C143</f>
        <v>8</v>
      </c>
      <c r="AA144" s="162" t="n">
        <f aca="false">+AA141*$C143</f>
        <v>8</v>
      </c>
      <c r="AB144" s="248" t="n">
        <f aca="false">+AB141*$C143</f>
        <v>8</v>
      </c>
      <c r="AC144" s="248" t="n">
        <f aca="false">+AC141*$C143</f>
        <v>8</v>
      </c>
      <c r="AD144" s="248" t="n">
        <f aca="false">+AD141*$C143</f>
        <v>8</v>
      </c>
      <c r="AE144" s="248" t="n">
        <f aca="false">+AE141*$C143</f>
        <v>8</v>
      </c>
      <c r="AF144" s="248" t="n">
        <f aca="false">+AF141*$C143</f>
        <v>8</v>
      </c>
      <c r="AG144" s="248" t="n">
        <f aca="false">+AG141*$C143</f>
        <v>8</v>
      </c>
      <c r="AH144" s="248" t="n">
        <f aca="false">+AH141*$C143</f>
        <v>8</v>
      </c>
      <c r="AI144" s="248" t="n">
        <f aca="false">+AI141*$C143</f>
        <v>8</v>
      </c>
      <c r="AJ144" s="248" t="n">
        <f aca="false">+AJ141*$C143</f>
        <v>8</v>
      </c>
      <c r="AK144" s="248" t="n">
        <f aca="false">+AK141*$C143</f>
        <v>8</v>
      </c>
      <c r="AL144" s="248" t="n">
        <f aca="false">+AL141*$C143</f>
        <v>8</v>
      </c>
      <c r="AM144" s="248" t="n">
        <f aca="false">+AM141*$C143</f>
        <v>8</v>
      </c>
      <c r="AN144" s="248" t="n">
        <f aca="false">+AN141*$C143</f>
        <v>8</v>
      </c>
      <c r="AO144" s="248" t="n">
        <f aca="false">+AO141*$C143</f>
        <v>8</v>
      </c>
      <c r="AP144" s="248" t="n">
        <f aca="false">+AP141*$C143</f>
        <v>8</v>
      </c>
      <c r="AQ144" s="248" t="n">
        <f aca="false">+AQ141*$C143</f>
        <v>8</v>
      </c>
      <c r="AR144" s="248" t="n">
        <f aca="false">+AR141*$C143</f>
        <v>8</v>
      </c>
      <c r="AS144" s="248" t="n">
        <f aca="false">+AS141*$C143</f>
        <v>8</v>
      </c>
      <c r="AT144" s="248" t="n">
        <f aca="false">+AT141*$C143</f>
        <v>8</v>
      </c>
      <c r="AU144" s="248" t="n">
        <f aca="false">+AU141*$C143</f>
        <v>8</v>
      </c>
      <c r="AV144" s="248" t="n">
        <f aca="false">+AV141*$C143</f>
        <v>8</v>
      </c>
      <c r="AW144" s="248" t="n">
        <f aca="false">+AW141*$C143</f>
        <v>8</v>
      </c>
      <c r="AX144" s="248" t="n">
        <f aca="false">+AX141*$C143</f>
        <v>8</v>
      </c>
      <c r="AY144" s="248" t="n">
        <f aca="false">+AY141*$C143</f>
        <v>8</v>
      </c>
      <c r="AZ144" s="248" t="n">
        <f aca="false">+AZ141*$C143</f>
        <v>8</v>
      </c>
      <c r="BA144" s="249" t="n">
        <f aca="false">+BA141*$C143</f>
        <v>8</v>
      </c>
      <c r="BB144" s="250" t="n">
        <f aca="false">+BB141*$C143</f>
        <v>8</v>
      </c>
      <c r="BC144" s="250"/>
      <c r="BF144" s="250"/>
      <c r="BG144" s="250"/>
      <c r="BH144" s="250"/>
      <c r="BI144" s="250"/>
      <c r="BJ144" s="250"/>
      <c r="BK144" s="250"/>
      <c r="BL144" s="250"/>
      <c r="BM144" s="250"/>
      <c r="BN144" s="250"/>
      <c r="BO144" s="250"/>
      <c r="BP144" s="250"/>
      <c r="BQ144" s="250"/>
      <c r="BR144" s="250"/>
      <c r="BS144" s="250"/>
      <c r="BT144" s="250"/>
      <c r="BU144" s="250"/>
      <c r="BV144" s="250"/>
      <c r="BW144" s="250"/>
      <c r="BX144" s="250"/>
      <c r="BY144" s="250"/>
      <c r="BZ144" s="250"/>
      <c r="CA144" s="250"/>
      <c r="CB144" s="250"/>
      <c r="CC144" s="250"/>
      <c r="CD144" s="250"/>
      <c r="CE144" s="250"/>
      <c r="CF144" s="250"/>
      <c r="CG144" s="250"/>
      <c r="CH144" s="250"/>
      <c r="CI144" s="250"/>
      <c r="CJ144" s="250"/>
      <c r="CK144" s="250"/>
    </row>
    <row r="145" customFormat="false" ht="15" hidden="false" customHeight="true" outlineLevel="0" collapsed="false">
      <c r="A145" s="234"/>
      <c r="B145" s="201" t="str">
        <f aca="false">+'NTP or Sold'!H14</f>
        <v>Fr 6B 60 hz power barges</v>
      </c>
      <c r="C145" s="235" t="str">
        <f aca="false">+'NTP or Sold'!T14</f>
        <v>Nigeria Barge II (APACHI)</v>
      </c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13"/>
      <c r="AB145" s="236"/>
      <c r="AC145" s="236"/>
      <c r="AD145" s="236"/>
      <c r="AE145" s="236"/>
      <c r="AF145" s="236"/>
      <c r="AG145" s="236"/>
      <c r="AH145" s="236"/>
      <c r="AI145" s="236"/>
      <c r="AJ145" s="236"/>
      <c r="AK145" s="236"/>
      <c r="AL145" s="236"/>
      <c r="AM145" s="236"/>
      <c r="AN145" s="236"/>
      <c r="AO145" s="236"/>
      <c r="AP145" s="236"/>
      <c r="AQ145" s="236"/>
      <c r="AR145" s="236"/>
      <c r="AS145" s="236"/>
      <c r="AT145" s="236"/>
      <c r="AU145" s="236"/>
      <c r="AV145" s="236"/>
      <c r="AW145" s="236"/>
      <c r="AX145" s="236"/>
      <c r="AY145" s="236"/>
      <c r="AZ145" s="236"/>
      <c r="BA145" s="237"/>
    </row>
    <row r="146" customFormat="false" ht="12.75" hidden="false" customHeight="false" outlineLevel="0" collapsed="false">
      <c r="A146" s="238"/>
      <c r="B146" s="239" t="s">
        <v>139</v>
      </c>
      <c r="C146" s="235"/>
      <c r="D146" s="240" t="n">
        <v>0</v>
      </c>
      <c r="E146" s="240" t="n">
        <v>0</v>
      </c>
      <c r="F146" s="240" t="n">
        <v>0</v>
      </c>
      <c r="G146" s="240" t="n">
        <v>0</v>
      </c>
      <c r="H146" s="240" t="n">
        <v>0</v>
      </c>
      <c r="I146" s="240" t="n">
        <v>0</v>
      </c>
      <c r="J146" s="240" t="n">
        <v>0</v>
      </c>
      <c r="K146" s="240" t="n">
        <v>0</v>
      </c>
      <c r="L146" s="240" t="n">
        <v>0</v>
      </c>
      <c r="M146" s="240" t="n">
        <v>0</v>
      </c>
      <c r="N146" s="240" t="n">
        <v>0</v>
      </c>
      <c r="O146" s="240" t="n">
        <v>0</v>
      </c>
      <c r="P146" s="240" t="n">
        <v>0</v>
      </c>
      <c r="Q146" s="240" t="n">
        <v>0</v>
      </c>
      <c r="R146" s="240" t="n">
        <v>0</v>
      </c>
      <c r="S146" s="240" t="n">
        <v>0</v>
      </c>
      <c r="T146" s="240" t="n">
        <v>0</v>
      </c>
      <c r="U146" s="240" t="n">
        <v>0</v>
      </c>
      <c r="V146" s="240" t="n">
        <v>0</v>
      </c>
      <c r="W146" s="240" t="n">
        <v>1</v>
      </c>
      <c r="X146" s="240" t="n">
        <v>0</v>
      </c>
      <c r="Y146" s="240" t="n">
        <v>0</v>
      </c>
      <c r="Z146" s="240" t="n">
        <v>0</v>
      </c>
      <c r="AA146" s="149" t="n">
        <v>0</v>
      </c>
      <c r="AB146" s="240" t="n">
        <v>0</v>
      </c>
      <c r="AC146" s="240" t="n">
        <v>0</v>
      </c>
      <c r="AD146" s="240" t="n">
        <v>0</v>
      </c>
      <c r="AE146" s="240" t="n">
        <v>0</v>
      </c>
      <c r="AF146" s="240" t="n">
        <v>0</v>
      </c>
      <c r="AG146" s="240" t="n">
        <v>0</v>
      </c>
      <c r="AH146" s="240" t="n">
        <v>0</v>
      </c>
      <c r="AI146" s="240" t="n">
        <v>0</v>
      </c>
      <c r="AJ146" s="240" t="n">
        <v>0</v>
      </c>
      <c r="AK146" s="240" t="n">
        <v>0</v>
      </c>
      <c r="AL146" s="240" t="n">
        <v>0</v>
      </c>
      <c r="AM146" s="240" t="n">
        <v>0</v>
      </c>
      <c r="AN146" s="240" t="n">
        <v>0</v>
      </c>
      <c r="AO146" s="240" t="n">
        <v>0</v>
      </c>
      <c r="AP146" s="240" t="n">
        <v>0</v>
      </c>
      <c r="AQ146" s="240" t="n">
        <v>0</v>
      </c>
      <c r="AR146" s="240" t="n">
        <v>0</v>
      </c>
      <c r="AS146" s="240" t="n">
        <v>0</v>
      </c>
      <c r="AT146" s="240" t="n">
        <v>0</v>
      </c>
      <c r="AU146" s="240" t="n">
        <v>0</v>
      </c>
      <c r="AV146" s="240" t="n">
        <v>0</v>
      </c>
      <c r="AW146" s="240" t="n">
        <v>0</v>
      </c>
      <c r="AX146" s="240" t="n">
        <v>0</v>
      </c>
      <c r="AY146" s="240" t="n">
        <v>0</v>
      </c>
      <c r="AZ146" s="240" t="n">
        <v>0</v>
      </c>
      <c r="BA146" s="241" t="n">
        <v>0</v>
      </c>
      <c r="BB146" s="239" t="n">
        <v>0</v>
      </c>
      <c r="BC146" s="238" t="n">
        <f aca="false">SUM(N146:BB146)</f>
        <v>1</v>
      </c>
    </row>
    <row r="147" customFormat="false" ht="12.75" hidden="false" customHeight="false" outlineLevel="0" collapsed="false">
      <c r="A147" s="238"/>
      <c r="B147" s="239" t="s">
        <v>140</v>
      </c>
      <c r="C147" s="235"/>
      <c r="D147" s="240" t="n">
        <f aca="false">+D146</f>
        <v>0</v>
      </c>
      <c r="E147" s="240" t="n">
        <f aca="false">+D147+E146</f>
        <v>0</v>
      </c>
      <c r="F147" s="240" t="n">
        <f aca="false">+E147+F146</f>
        <v>0</v>
      </c>
      <c r="G147" s="240" t="n">
        <f aca="false">+F147+G146</f>
        <v>0</v>
      </c>
      <c r="H147" s="240" t="n">
        <f aca="false">+G147+H146</f>
        <v>0</v>
      </c>
      <c r="I147" s="240" t="n">
        <f aca="false">+H147+I146</f>
        <v>0</v>
      </c>
      <c r="J147" s="240" t="n">
        <f aca="false">+I147+J146</f>
        <v>0</v>
      </c>
      <c r="K147" s="240" t="n">
        <f aca="false">+J147+K146</f>
        <v>0</v>
      </c>
      <c r="L147" s="240" t="n">
        <f aca="false">+K147+L146</f>
        <v>0</v>
      </c>
      <c r="M147" s="240" t="n">
        <f aca="false">+L147+M146</f>
        <v>0</v>
      </c>
      <c r="N147" s="240" t="n">
        <f aca="false">+M147+N146</f>
        <v>0</v>
      </c>
      <c r="O147" s="240" t="n">
        <f aca="false">+N147+O146</f>
        <v>0</v>
      </c>
      <c r="P147" s="240" t="n">
        <f aca="false">+O147+P146</f>
        <v>0</v>
      </c>
      <c r="Q147" s="240" t="n">
        <f aca="false">+P147+Q146</f>
        <v>0</v>
      </c>
      <c r="R147" s="240" t="n">
        <f aca="false">+Q147+R146</f>
        <v>0</v>
      </c>
      <c r="S147" s="240" t="n">
        <f aca="false">+R147+S146</f>
        <v>0</v>
      </c>
      <c r="T147" s="240" t="n">
        <f aca="false">+S147+T146</f>
        <v>0</v>
      </c>
      <c r="U147" s="240" t="n">
        <f aca="false">+T147+U146</f>
        <v>0</v>
      </c>
      <c r="V147" s="240" t="n">
        <f aca="false">+U147+V146</f>
        <v>0</v>
      </c>
      <c r="W147" s="240" t="n">
        <f aca="false">+V147+W146</f>
        <v>1</v>
      </c>
      <c r="X147" s="240" t="n">
        <f aca="false">+W147+X146</f>
        <v>1</v>
      </c>
      <c r="Y147" s="240" t="n">
        <f aca="false">+X147+Y146</f>
        <v>1</v>
      </c>
      <c r="Z147" s="240" t="n">
        <f aca="false">+Y147+Z146</f>
        <v>1</v>
      </c>
      <c r="AA147" s="149" t="n">
        <f aca="false">+Z147+AA146</f>
        <v>1</v>
      </c>
      <c r="AB147" s="240" t="n">
        <f aca="false">+AA147+AB146</f>
        <v>1</v>
      </c>
      <c r="AC147" s="240" t="n">
        <f aca="false">+AB147+AC146</f>
        <v>1</v>
      </c>
      <c r="AD147" s="240" t="n">
        <f aca="false">+AC147+AD146</f>
        <v>1</v>
      </c>
      <c r="AE147" s="240" t="n">
        <f aca="false">+AD147+AE146</f>
        <v>1</v>
      </c>
      <c r="AF147" s="240" t="n">
        <f aca="false">+AE147+AF146</f>
        <v>1</v>
      </c>
      <c r="AG147" s="240" t="n">
        <f aca="false">+AF147+AG146</f>
        <v>1</v>
      </c>
      <c r="AH147" s="240" t="n">
        <f aca="false">+AG147+AH146</f>
        <v>1</v>
      </c>
      <c r="AI147" s="240" t="n">
        <f aca="false">+AH147+AI146</f>
        <v>1</v>
      </c>
      <c r="AJ147" s="240" t="n">
        <f aca="false">+AI147+AJ146</f>
        <v>1</v>
      </c>
      <c r="AK147" s="240" t="n">
        <f aca="false">+AJ147+AK146</f>
        <v>1</v>
      </c>
      <c r="AL147" s="240" t="n">
        <f aca="false">+AK147+AL146</f>
        <v>1</v>
      </c>
      <c r="AM147" s="240" t="n">
        <f aca="false">+AL147+AM146</f>
        <v>1</v>
      </c>
      <c r="AN147" s="240" t="n">
        <f aca="false">+AM147+AN146</f>
        <v>1</v>
      </c>
      <c r="AO147" s="240" t="n">
        <f aca="false">+AN147+AO146</f>
        <v>1</v>
      </c>
      <c r="AP147" s="240" t="n">
        <f aca="false">+AO147+AP146</f>
        <v>1</v>
      </c>
      <c r="AQ147" s="240" t="n">
        <f aca="false">+AP147+AQ146</f>
        <v>1</v>
      </c>
      <c r="AR147" s="240" t="n">
        <f aca="false">+AQ147+AR146</f>
        <v>1</v>
      </c>
      <c r="AS147" s="240" t="n">
        <f aca="false">+AR147+AS146</f>
        <v>1</v>
      </c>
      <c r="AT147" s="240" t="n">
        <f aca="false">+AS147+AT146</f>
        <v>1</v>
      </c>
      <c r="AU147" s="240" t="n">
        <f aca="false">+AT147+AU146</f>
        <v>1</v>
      </c>
      <c r="AV147" s="240" t="n">
        <f aca="false">+AU147+AV146</f>
        <v>1</v>
      </c>
      <c r="AW147" s="240" t="n">
        <f aca="false">+AV147+AW146</f>
        <v>1</v>
      </c>
      <c r="AX147" s="240" t="n">
        <f aca="false">+AW147+AX146</f>
        <v>1</v>
      </c>
      <c r="AY147" s="240" t="n">
        <f aca="false">+AX147+AY146</f>
        <v>1</v>
      </c>
      <c r="AZ147" s="240" t="n">
        <f aca="false">+AY147+AZ146</f>
        <v>1</v>
      </c>
      <c r="BA147" s="241" t="n">
        <f aca="false">+AZ147+BA146</f>
        <v>1</v>
      </c>
      <c r="BB147" s="239" t="n">
        <f aca="false">+BA147+BB146</f>
        <v>1</v>
      </c>
    </row>
    <row r="148" customFormat="false" ht="12.75" hidden="false" customHeight="false" outlineLevel="0" collapsed="false">
      <c r="A148" s="238"/>
      <c r="B148" s="239" t="s">
        <v>141</v>
      </c>
      <c r="C148" s="235"/>
      <c r="D148" s="240" t="n">
        <v>0</v>
      </c>
      <c r="E148" s="240" t="n">
        <v>0</v>
      </c>
      <c r="F148" s="240" t="n">
        <v>0</v>
      </c>
      <c r="G148" s="240" t="n">
        <v>0</v>
      </c>
      <c r="H148" s="240" t="n">
        <v>0</v>
      </c>
      <c r="I148" s="240" t="n">
        <v>0</v>
      </c>
      <c r="J148" s="240" t="n">
        <v>0</v>
      </c>
      <c r="K148" s="240" t="n">
        <v>0</v>
      </c>
      <c r="L148" s="240" t="n">
        <v>0</v>
      </c>
      <c r="M148" s="240" t="n">
        <v>0</v>
      </c>
      <c r="N148" s="240" t="n">
        <v>0</v>
      </c>
      <c r="O148" s="240" t="n">
        <v>0</v>
      </c>
      <c r="P148" s="240" t="n">
        <v>0</v>
      </c>
      <c r="Q148" s="240" t="n">
        <v>0</v>
      </c>
      <c r="R148" s="240" t="n">
        <v>0</v>
      </c>
      <c r="S148" s="240" t="n">
        <v>0</v>
      </c>
      <c r="T148" s="240" t="n">
        <v>0</v>
      </c>
      <c r="U148" s="240" t="n">
        <v>0</v>
      </c>
      <c r="V148" s="240" t="n">
        <v>0</v>
      </c>
      <c r="W148" s="240" t="n">
        <v>1</v>
      </c>
      <c r="X148" s="240" t="n">
        <v>0</v>
      </c>
      <c r="Y148" s="240" t="n">
        <v>0</v>
      </c>
      <c r="Z148" s="240" t="n">
        <v>0</v>
      </c>
      <c r="AA148" s="149" t="n">
        <v>0</v>
      </c>
      <c r="AB148" s="240" t="n">
        <v>0</v>
      </c>
      <c r="AC148" s="240" t="n">
        <v>0</v>
      </c>
      <c r="AD148" s="240" t="n">
        <v>0</v>
      </c>
      <c r="AE148" s="240" t="n">
        <v>0</v>
      </c>
      <c r="AF148" s="240" t="n">
        <v>0</v>
      </c>
      <c r="AG148" s="240" t="n">
        <v>0</v>
      </c>
      <c r="AH148" s="240" t="n">
        <v>0</v>
      </c>
      <c r="AI148" s="240" t="n">
        <v>0</v>
      </c>
      <c r="AJ148" s="240" t="n">
        <v>0</v>
      </c>
      <c r="AK148" s="240" t="n">
        <v>0</v>
      </c>
      <c r="AL148" s="240" t="n">
        <v>0</v>
      </c>
      <c r="AM148" s="240" t="n">
        <v>0</v>
      </c>
      <c r="AN148" s="240" t="n">
        <v>0</v>
      </c>
      <c r="AO148" s="240" t="n">
        <v>0</v>
      </c>
      <c r="AP148" s="240" t="n">
        <v>0</v>
      </c>
      <c r="AQ148" s="240" t="n">
        <v>0</v>
      </c>
      <c r="AR148" s="240" t="n">
        <v>0</v>
      </c>
      <c r="AS148" s="240" t="n">
        <v>0</v>
      </c>
      <c r="AT148" s="240" t="n">
        <v>0</v>
      </c>
      <c r="AU148" s="240" t="n">
        <v>0</v>
      </c>
      <c r="AV148" s="240" t="n">
        <v>0</v>
      </c>
      <c r="AW148" s="240" t="n">
        <v>0</v>
      </c>
      <c r="AX148" s="240" t="n">
        <v>0</v>
      </c>
      <c r="AY148" s="240" t="n">
        <v>0</v>
      </c>
      <c r="AZ148" s="240" t="n">
        <v>0</v>
      </c>
      <c r="BA148" s="241" t="n">
        <v>0</v>
      </c>
      <c r="BB148" s="239" t="n">
        <v>0</v>
      </c>
      <c r="BC148" s="238" t="n">
        <f aca="false">SUM(N148:BB148)</f>
        <v>1</v>
      </c>
    </row>
    <row r="149" customFormat="false" ht="12.75" hidden="false" customHeight="false" outlineLevel="0" collapsed="false">
      <c r="A149" s="238"/>
      <c r="B149" s="239" t="s">
        <v>142</v>
      </c>
      <c r="C149" s="235"/>
      <c r="D149" s="240" t="n">
        <f aca="false">+D148</f>
        <v>0</v>
      </c>
      <c r="E149" s="240" t="n">
        <f aca="false">+D149+E148</f>
        <v>0</v>
      </c>
      <c r="F149" s="240" t="n">
        <f aca="false">+E149+F148</f>
        <v>0</v>
      </c>
      <c r="G149" s="240" t="n">
        <f aca="false">+F149+G148</f>
        <v>0</v>
      </c>
      <c r="H149" s="240" t="n">
        <f aca="false">+G149+H148</f>
        <v>0</v>
      </c>
      <c r="I149" s="240" t="n">
        <f aca="false">+H149+I148</f>
        <v>0</v>
      </c>
      <c r="J149" s="240" t="n">
        <f aca="false">+I149+J148</f>
        <v>0</v>
      </c>
      <c r="K149" s="240" t="n">
        <f aca="false">+J149+K148</f>
        <v>0</v>
      </c>
      <c r="L149" s="240" t="n">
        <f aca="false">+K149+L148</f>
        <v>0</v>
      </c>
      <c r="M149" s="240" t="n">
        <f aca="false">+L149+M148</f>
        <v>0</v>
      </c>
      <c r="N149" s="240" t="n">
        <f aca="false">+M149+N148</f>
        <v>0</v>
      </c>
      <c r="O149" s="240" t="n">
        <f aca="false">+N149+O148</f>
        <v>0</v>
      </c>
      <c r="P149" s="240" t="n">
        <f aca="false">+O149+P148</f>
        <v>0</v>
      </c>
      <c r="Q149" s="240" t="n">
        <f aca="false">+P149+Q148</f>
        <v>0</v>
      </c>
      <c r="R149" s="240" t="n">
        <f aca="false">+Q149+R148</f>
        <v>0</v>
      </c>
      <c r="S149" s="240" t="n">
        <f aca="false">+R149+S148</f>
        <v>0</v>
      </c>
      <c r="T149" s="240" t="n">
        <f aca="false">+S149+T148</f>
        <v>0</v>
      </c>
      <c r="U149" s="240" t="n">
        <f aca="false">+T149+U148</f>
        <v>0</v>
      </c>
      <c r="V149" s="240" t="n">
        <f aca="false">+U149+V148</f>
        <v>0</v>
      </c>
      <c r="W149" s="240" t="n">
        <f aca="false">+V149+W148</f>
        <v>1</v>
      </c>
      <c r="X149" s="240" t="n">
        <f aca="false">+W149+X148</f>
        <v>1</v>
      </c>
      <c r="Y149" s="240" t="n">
        <f aca="false">+X149+Y148</f>
        <v>1</v>
      </c>
      <c r="Z149" s="240" t="n">
        <f aca="false">+Y149+Z148</f>
        <v>1</v>
      </c>
      <c r="AA149" s="149" t="n">
        <f aca="false">+Z149+AA148</f>
        <v>1</v>
      </c>
      <c r="AB149" s="240" t="n">
        <f aca="false">+AA149+AB148</f>
        <v>1</v>
      </c>
      <c r="AC149" s="240" t="n">
        <f aca="false">+AB149+AC148</f>
        <v>1</v>
      </c>
      <c r="AD149" s="240" t="n">
        <f aca="false">+AC149+AD148</f>
        <v>1</v>
      </c>
      <c r="AE149" s="240" t="n">
        <f aca="false">+AD149+AE148</f>
        <v>1</v>
      </c>
      <c r="AF149" s="240" t="n">
        <f aca="false">+AE149+AF148</f>
        <v>1</v>
      </c>
      <c r="AG149" s="240" t="n">
        <f aca="false">+AF149+AG148</f>
        <v>1</v>
      </c>
      <c r="AH149" s="240" t="n">
        <f aca="false">+AG149+AH148</f>
        <v>1</v>
      </c>
      <c r="AI149" s="240" t="n">
        <f aca="false">+AH149+AI148</f>
        <v>1</v>
      </c>
      <c r="AJ149" s="240" t="n">
        <f aca="false">+AI149+AJ148</f>
        <v>1</v>
      </c>
      <c r="AK149" s="240" t="n">
        <f aca="false">+AJ149+AK148</f>
        <v>1</v>
      </c>
      <c r="AL149" s="240" t="n">
        <f aca="false">+AK149+AL148</f>
        <v>1</v>
      </c>
      <c r="AM149" s="240" t="n">
        <f aca="false">+AL149+AM148</f>
        <v>1</v>
      </c>
      <c r="AN149" s="240" t="n">
        <f aca="false">+AM149+AN148</f>
        <v>1</v>
      </c>
      <c r="AO149" s="240" t="n">
        <f aca="false">+AN149+AO148</f>
        <v>1</v>
      </c>
      <c r="AP149" s="240" t="n">
        <f aca="false">+AO149+AP148</f>
        <v>1</v>
      </c>
      <c r="AQ149" s="240" t="n">
        <f aca="false">+AP149+AQ148</f>
        <v>1</v>
      </c>
      <c r="AR149" s="240" t="n">
        <f aca="false">+AQ149+AR148</f>
        <v>1</v>
      </c>
      <c r="AS149" s="240" t="n">
        <f aca="false">+AR149+AS148</f>
        <v>1</v>
      </c>
      <c r="AT149" s="240" t="n">
        <f aca="false">+AS149+AT148</f>
        <v>1</v>
      </c>
      <c r="AU149" s="240" t="n">
        <f aca="false">+AT149+AU148</f>
        <v>1</v>
      </c>
      <c r="AV149" s="240" t="n">
        <f aca="false">+AU149+AV148</f>
        <v>1</v>
      </c>
      <c r="AW149" s="240" t="n">
        <f aca="false">+AV149+AW148</f>
        <v>1</v>
      </c>
      <c r="AX149" s="240" t="n">
        <f aca="false">+AW149+AX148</f>
        <v>1</v>
      </c>
      <c r="AY149" s="240" t="n">
        <f aca="false">+AX149+AY148</f>
        <v>1</v>
      </c>
      <c r="AZ149" s="240" t="n">
        <f aca="false">+AY149+AZ148</f>
        <v>1</v>
      </c>
      <c r="BA149" s="241" t="n">
        <f aca="false">+AZ149+BA148</f>
        <v>1</v>
      </c>
      <c r="BB149" s="239" t="n">
        <f aca="false">+BA149+BB148</f>
        <v>1</v>
      </c>
    </row>
    <row r="150" customFormat="false" ht="12.75" hidden="false" customHeight="false" outlineLevel="0" collapsed="false">
      <c r="A150" s="242"/>
      <c r="B150" s="243"/>
      <c r="C150" s="235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167"/>
      <c r="AB150" s="244"/>
      <c r="AC150" s="244"/>
      <c r="AD150" s="244"/>
      <c r="AE150" s="244"/>
      <c r="AF150" s="244"/>
      <c r="AG150" s="244"/>
      <c r="AH150" s="244"/>
      <c r="AI150" s="244"/>
      <c r="AJ150" s="244"/>
      <c r="AK150" s="244"/>
      <c r="AL150" s="244"/>
      <c r="AM150" s="244"/>
      <c r="AN150" s="244"/>
      <c r="AO150" s="244"/>
      <c r="AP150" s="244"/>
      <c r="AQ150" s="244"/>
      <c r="AR150" s="244"/>
      <c r="AS150" s="244"/>
      <c r="AT150" s="244"/>
      <c r="AU150" s="244"/>
      <c r="AV150" s="244"/>
      <c r="AW150" s="244"/>
      <c r="AX150" s="244"/>
      <c r="AY150" s="244"/>
      <c r="AZ150" s="244"/>
      <c r="BA150" s="245"/>
      <c r="BB150" s="243"/>
    </row>
    <row r="151" customFormat="false" ht="12.75" hidden="false" customHeight="false" outlineLevel="0" collapsed="false">
      <c r="A151" s="201"/>
      <c r="B151" s="201" t="s">
        <v>143</v>
      </c>
      <c r="C151" s="202" t="n">
        <v>8</v>
      </c>
      <c r="D151" s="205" t="n">
        <f aca="false">+D147*$C151</f>
        <v>0</v>
      </c>
      <c r="E151" s="205" t="n">
        <f aca="false">+E147*$C151</f>
        <v>0</v>
      </c>
      <c r="F151" s="205" t="n">
        <f aca="false">+F147*$C151</f>
        <v>0</v>
      </c>
      <c r="G151" s="205" t="n">
        <f aca="false">+G147*$C151</f>
        <v>0</v>
      </c>
      <c r="H151" s="205" t="n">
        <f aca="false">+H147*$C151</f>
        <v>0</v>
      </c>
      <c r="I151" s="205" t="n">
        <f aca="false">+I147*$C151</f>
        <v>0</v>
      </c>
      <c r="J151" s="205" t="n">
        <f aca="false">+J147*$C151</f>
        <v>0</v>
      </c>
      <c r="K151" s="205" t="n">
        <f aca="false">+K147*$C151</f>
        <v>0</v>
      </c>
      <c r="L151" s="205" t="n">
        <f aca="false">+L147*$C151</f>
        <v>0</v>
      </c>
      <c r="M151" s="205" t="n">
        <f aca="false">+M147*$C151</f>
        <v>0</v>
      </c>
      <c r="N151" s="205" t="n">
        <f aca="false">+N147*$C151</f>
        <v>0</v>
      </c>
      <c r="O151" s="205" t="n">
        <f aca="false">+O147*$C151</f>
        <v>0</v>
      </c>
      <c r="P151" s="205" t="n">
        <f aca="false">+P147*$C151</f>
        <v>0</v>
      </c>
      <c r="Q151" s="205" t="n">
        <f aca="false">+Q147*$C151</f>
        <v>0</v>
      </c>
      <c r="R151" s="205" t="n">
        <f aca="false">+R147*$C151</f>
        <v>0</v>
      </c>
      <c r="S151" s="205" t="n">
        <f aca="false">+S147*$C151</f>
        <v>0</v>
      </c>
      <c r="T151" s="205" t="n">
        <f aca="false">+T147*$C151</f>
        <v>0</v>
      </c>
      <c r="U151" s="205" t="n">
        <f aca="false">+U147*$C151</f>
        <v>0</v>
      </c>
      <c r="V151" s="205" t="n">
        <f aca="false">+V147*$C151</f>
        <v>0</v>
      </c>
      <c r="W151" s="205" t="n">
        <f aca="false">+W147*$C151</f>
        <v>8</v>
      </c>
      <c r="X151" s="205" t="n">
        <f aca="false">+X147*$C151</f>
        <v>8</v>
      </c>
      <c r="Y151" s="205" t="n">
        <f aca="false">+Y147*$C151</f>
        <v>8</v>
      </c>
      <c r="Z151" s="205" t="n">
        <f aca="false">+Z147*$C151</f>
        <v>8</v>
      </c>
      <c r="AA151" s="156" t="n">
        <f aca="false">+AA147*$C151</f>
        <v>8</v>
      </c>
      <c r="AB151" s="205" t="n">
        <f aca="false">+AB147*$C151</f>
        <v>8</v>
      </c>
      <c r="AC151" s="205" t="n">
        <f aca="false">+AC147*$C151</f>
        <v>8</v>
      </c>
      <c r="AD151" s="205" t="n">
        <f aca="false">+AD147*$C151</f>
        <v>8</v>
      </c>
      <c r="AE151" s="205" t="n">
        <f aca="false">+AE147*$C151</f>
        <v>8</v>
      </c>
      <c r="AF151" s="205" t="n">
        <f aca="false">+AF147*$C151</f>
        <v>8</v>
      </c>
      <c r="AG151" s="205" t="n">
        <f aca="false">+AG147*$C151</f>
        <v>8</v>
      </c>
      <c r="AH151" s="205" t="n">
        <f aca="false">+AH147*$C151</f>
        <v>8</v>
      </c>
      <c r="AI151" s="205" t="n">
        <f aca="false">+AI147*$C151</f>
        <v>8</v>
      </c>
      <c r="AJ151" s="205" t="n">
        <f aca="false">+AJ147*$C151</f>
        <v>8</v>
      </c>
      <c r="AK151" s="205" t="n">
        <f aca="false">+AK147*$C151</f>
        <v>8</v>
      </c>
      <c r="AL151" s="205" t="n">
        <f aca="false">+AL147*$C151</f>
        <v>8</v>
      </c>
      <c r="AM151" s="205" t="n">
        <f aca="false">+AM147*$C151</f>
        <v>8</v>
      </c>
      <c r="AN151" s="205" t="n">
        <f aca="false">+AN147*$C151</f>
        <v>8</v>
      </c>
      <c r="AO151" s="205" t="n">
        <f aca="false">+AO147*$C151</f>
        <v>8</v>
      </c>
      <c r="AP151" s="205" t="n">
        <f aca="false">+AP147*$C151</f>
        <v>8</v>
      </c>
      <c r="AQ151" s="205" t="n">
        <f aca="false">+AQ147*$C151</f>
        <v>8</v>
      </c>
      <c r="AR151" s="205" t="n">
        <f aca="false">+AR147*$C151</f>
        <v>8</v>
      </c>
      <c r="AS151" s="205" t="n">
        <f aca="false">+AS147*$C151</f>
        <v>8</v>
      </c>
      <c r="AT151" s="205" t="n">
        <f aca="false">+AT147*$C151</f>
        <v>8</v>
      </c>
      <c r="AU151" s="205" t="n">
        <f aca="false">+AU147*$C151</f>
        <v>8</v>
      </c>
      <c r="AV151" s="205" t="n">
        <f aca="false">+AV147*$C151</f>
        <v>8</v>
      </c>
      <c r="AW151" s="205" t="n">
        <f aca="false">+AW147*$C151</f>
        <v>8</v>
      </c>
      <c r="AX151" s="205" t="n">
        <f aca="false">+AX147*$C151</f>
        <v>8</v>
      </c>
      <c r="AY151" s="205" t="n">
        <f aca="false">+AY147*$C151</f>
        <v>8</v>
      </c>
      <c r="AZ151" s="205" t="n">
        <f aca="false">+AZ147*$C151</f>
        <v>8</v>
      </c>
      <c r="BA151" s="206" t="n">
        <f aca="false">+BA147*$C151</f>
        <v>8</v>
      </c>
      <c r="BB151" s="207" t="n">
        <f aca="false">+BB147*$C151</f>
        <v>8</v>
      </c>
      <c r="BC151" s="207"/>
      <c r="BF151" s="207"/>
      <c r="BG151" s="207"/>
      <c r="BH151" s="207"/>
      <c r="BI151" s="207"/>
      <c r="BJ151" s="207"/>
      <c r="BK151" s="207"/>
      <c r="BL151" s="207"/>
      <c r="BM151" s="207"/>
      <c r="BN151" s="207"/>
      <c r="BO151" s="207"/>
      <c r="BP151" s="207"/>
      <c r="BQ151" s="207"/>
      <c r="BR151" s="207"/>
      <c r="BS151" s="207"/>
      <c r="BT151" s="207"/>
      <c r="BU151" s="207"/>
      <c r="BV151" s="207"/>
      <c r="BW151" s="207"/>
      <c r="BX151" s="207"/>
      <c r="BY151" s="207"/>
      <c r="BZ151" s="207"/>
      <c r="CA151" s="207"/>
      <c r="CB151" s="207"/>
      <c r="CC151" s="207"/>
      <c r="CD151" s="207"/>
      <c r="CE151" s="207"/>
      <c r="CF151" s="207"/>
      <c r="CG151" s="207"/>
      <c r="CH151" s="207"/>
      <c r="CI151" s="207"/>
      <c r="CJ151" s="207"/>
      <c r="CK151" s="207"/>
    </row>
    <row r="152" customFormat="false" ht="13.5" hidden="false" customHeight="false" outlineLevel="0" collapsed="false">
      <c r="A152" s="246"/>
      <c r="B152" s="246" t="s">
        <v>144</v>
      </c>
      <c r="C152" s="247" t="str">
        <f aca="false">+'NTP or Sold'!C14</f>
        <v>NTP</v>
      </c>
      <c r="D152" s="248" t="n">
        <f aca="false">+D149*$C151</f>
        <v>0</v>
      </c>
      <c r="E152" s="248" t="n">
        <f aca="false">+E149*$C151</f>
        <v>0</v>
      </c>
      <c r="F152" s="248" t="n">
        <f aca="false">+F149*$C151</f>
        <v>0</v>
      </c>
      <c r="G152" s="248" t="n">
        <f aca="false">+G149*$C151</f>
        <v>0</v>
      </c>
      <c r="H152" s="248" t="n">
        <f aca="false">+H149*$C151</f>
        <v>0</v>
      </c>
      <c r="I152" s="248" t="n">
        <f aca="false">+I149*$C151</f>
        <v>0</v>
      </c>
      <c r="J152" s="248" t="n">
        <f aca="false">+J149*$C151</f>
        <v>0</v>
      </c>
      <c r="K152" s="248" t="n">
        <f aca="false">+K149*$C151</f>
        <v>0</v>
      </c>
      <c r="L152" s="248" t="n">
        <f aca="false">+L149*$C151</f>
        <v>0</v>
      </c>
      <c r="M152" s="248" t="n">
        <f aca="false">+M149*$C151</f>
        <v>0</v>
      </c>
      <c r="N152" s="248" t="n">
        <f aca="false">+N149*$C151</f>
        <v>0</v>
      </c>
      <c r="O152" s="248" t="n">
        <f aca="false">+O149*$C151</f>
        <v>0</v>
      </c>
      <c r="P152" s="248" t="n">
        <f aca="false">+P149*$C151</f>
        <v>0</v>
      </c>
      <c r="Q152" s="248" t="n">
        <f aca="false">+Q149*$C151</f>
        <v>0</v>
      </c>
      <c r="R152" s="248" t="n">
        <f aca="false">+R149*$C151</f>
        <v>0</v>
      </c>
      <c r="S152" s="248" t="n">
        <f aca="false">+S149*$C151</f>
        <v>0</v>
      </c>
      <c r="T152" s="248" t="n">
        <f aca="false">+T149*$C151</f>
        <v>0</v>
      </c>
      <c r="U152" s="248" t="n">
        <f aca="false">+U149*$C151</f>
        <v>0</v>
      </c>
      <c r="V152" s="248" t="n">
        <f aca="false">+V149*$C151</f>
        <v>0</v>
      </c>
      <c r="W152" s="248" t="n">
        <f aca="false">+W149*$C151</f>
        <v>8</v>
      </c>
      <c r="X152" s="248" t="n">
        <f aca="false">+X149*$C151</f>
        <v>8</v>
      </c>
      <c r="Y152" s="248" t="n">
        <f aca="false">+Y149*$C151</f>
        <v>8</v>
      </c>
      <c r="Z152" s="248" t="n">
        <f aca="false">+Z149*$C151</f>
        <v>8</v>
      </c>
      <c r="AA152" s="162" t="n">
        <f aca="false">+AA149*$C151</f>
        <v>8</v>
      </c>
      <c r="AB152" s="248" t="n">
        <f aca="false">+AB149*$C151</f>
        <v>8</v>
      </c>
      <c r="AC152" s="248" t="n">
        <f aca="false">+AC149*$C151</f>
        <v>8</v>
      </c>
      <c r="AD152" s="248" t="n">
        <f aca="false">+AD149*$C151</f>
        <v>8</v>
      </c>
      <c r="AE152" s="248" t="n">
        <f aca="false">+AE149*$C151</f>
        <v>8</v>
      </c>
      <c r="AF152" s="248" t="n">
        <f aca="false">+AF149*$C151</f>
        <v>8</v>
      </c>
      <c r="AG152" s="248" t="n">
        <f aca="false">+AG149*$C151</f>
        <v>8</v>
      </c>
      <c r="AH152" s="248" t="n">
        <f aca="false">+AH149*$C151</f>
        <v>8</v>
      </c>
      <c r="AI152" s="248" t="n">
        <f aca="false">+AI149*$C151</f>
        <v>8</v>
      </c>
      <c r="AJ152" s="248" t="n">
        <f aca="false">+AJ149*$C151</f>
        <v>8</v>
      </c>
      <c r="AK152" s="248" t="n">
        <f aca="false">+AK149*$C151</f>
        <v>8</v>
      </c>
      <c r="AL152" s="248" t="n">
        <f aca="false">+AL149*$C151</f>
        <v>8</v>
      </c>
      <c r="AM152" s="248" t="n">
        <f aca="false">+AM149*$C151</f>
        <v>8</v>
      </c>
      <c r="AN152" s="248" t="n">
        <f aca="false">+AN149*$C151</f>
        <v>8</v>
      </c>
      <c r="AO152" s="248" t="n">
        <f aca="false">+AO149*$C151</f>
        <v>8</v>
      </c>
      <c r="AP152" s="248" t="n">
        <f aca="false">+AP149*$C151</f>
        <v>8</v>
      </c>
      <c r="AQ152" s="248" t="n">
        <f aca="false">+AQ149*$C151</f>
        <v>8</v>
      </c>
      <c r="AR152" s="248" t="n">
        <f aca="false">+AR149*$C151</f>
        <v>8</v>
      </c>
      <c r="AS152" s="248" t="n">
        <f aca="false">+AS149*$C151</f>
        <v>8</v>
      </c>
      <c r="AT152" s="248" t="n">
        <f aca="false">+AT149*$C151</f>
        <v>8</v>
      </c>
      <c r="AU152" s="248" t="n">
        <f aca="false">+AU149*$C151</f>
        <v>8</v>
      </c>
      <c r="AV152" s="248" t="n">
        <f aca="false">+AV149*$C151</f>
        <v>8</v>
      </c>
      <c r="AW152" s="248" t="n">
        <f aca="false">+AW149*$C151</f>
        <v>8</v>
      </c>
      <c r="AX152" s="248" t="n">
        <f aca="false">+AX149*$C151</f>
        <v>8</v>
      </c>
      <c r="AY152" s="248" t="n">
        <f aca="false">+AY149*$C151</f>
        <v>8</v>
      </c>
      <c r="AZ152" s="248" t="n">
        <f aca="false">+AZ149*$C151</f>
        <v>8</v>
      </c>
      <c r="BA152" s="249" t="n">
        <f aca="false">+BA149*$C151</f>
        <v>8</v>
      </c>
      <c r="BB152" s="250" t="n">
        <f aca="false">+BB149*$C151</f>
        <v>8</v>
      </c>
      <c r="BC152" s="250"/>
      <c r="BF152" s="250"/>
      <c r="BG152" s="250"/>
      <c r="BH152" s="250"/>
      <c r="BI152" s="250"/>
      <c r="BJ152" s="250"/>
      <c r="BK152" s="250"/>
      <c r="BL152" s="250"/>
      <c r="BM152" s="250"/>
      <c r="BN152" s="250"/>
      <c r="BO152" s="250"/>
      <c r="BP152" s="250"/>
      <c r="BQ152" s="250"/>
      <c r="BR152" s="250"/>
      <c r="BS152" s="250"/>
      <c r="BT152" s="250"/>
      <c r="BU152" s="250"/>
      <c r="BV152" s="250"/>
      <c r="BW152" s="250"/>
      <c r="BX152" s="250"/>
      <c r="BY152" s="250"/>
      <c r="BZ152" s="250"/>
      <c r="CA152" s="250"/>
      <c r="CB152" s="250"/>
      <c r="CC152" s="250"/>
      <c r="CD152" s="250"/>
      <c r="CE152" s="250"/>
      <c r="CF152" s="250"/>
      <c r="CG152" s="250"/>
      <c r="CH152" s="250"/>
      <c r="CI152" s="250"/>
      <c r="CJ152" s="250"/>
      <c r="CK152" s="250"/>
    </row>
    <row r="153" customFormat="false" ht="15" hidden="false" customHeight="true" outlineLevel="0" collapsed="false">
      <c r="A153" s="234"/>
      <c r="B153" s="201" t="str">
        <f aca="false">+'NTP or Sold'!H15</f>
        <v>Fr 6B 60 hz power barges</v>
      </c>
      <c r="C153" s="235" t="str">
        <f aca="false">+'NTP or Sold'!T15</f>
        <v>Nigeria Barge II (APACHI)</v>
      </c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13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6"/>
      <c r="AL153" s="236"/>
      <c r="AM153" s="236"/>
      <c r="AN153" s="236"/>
      <c r="AO153" s="236"/>
      <c r="AP153" s="236"/>
      <c r="AQ153" s="236"/>
      <c r="AR153" s="236"/>
      <c r="AS153" s="236"/>
      <c r="AT153" s="236"/>
      <c r="AU153" s="236"/>
      <c r="AV153" s="236"/>
      <c r="AW153" s="236"/>
      <c r="AX153" s="236"/>
      <c r="AY153" s="236"/>
      <c r="AZ153" s="236"/>
      <c r="BA153" s="237"/>
    </row>
    <row r="154" customFormat="false" ht="12.75" hidden="false" customHeight="false" outlineLevel="0" collapsed="false">
      <c r="A154" s="238"/>
      <c r="B154" s="239" t="s">
        <v>139</v>
      </c>
      <c r="C154" s="235"/>
      <c r="D154" s="240" t="n">
        <v>0</v>
      </c>
      <c r="E154" s="240" t="n">
        <v>0</v>
      </c>
      <c r="F154" s="240" t="n">
        <v>0</v>
      </c>
      <c r="G154" s="240" t="n">
        <v>0</v>
      </c>
      <c r="H154" s="240" t="n">
        <v>0</v>
      </c>
      <c r="I154" s="240" t="n">
        <v>0</v>
      </c>
      <c r="J154" s="240" t="n">
        <v>0</v>
      </c>
      <c r="K154" s="240" t="n">
        <v>0</v>
      </c>
      <c r="L154" s="240" t="n">
        <v>0</v>
      </c>
      <c r="M154" s="240" t="n">
        <v>0</v>
      </c>
      <c r="N154" s="240" t="n">
        <v>0</v>
      </c>
      <c r="O154" s="240" t="n">
        <v>0</v>
      </c>
      <c r="P154" s="240" t="n">
        <v>0</v>
      </c>
      <c r="Q154" s="240" t="n">
        <v>0</v>
      </c>
      <c r="R154" s="240" t="n">
        <v>0</v>
      </c>
      <c r="S154" s="240" t="n">
        <v>0</v>
      </c>
      <c r="T154" s="240" t="n">
        <v>0</v>
      </c>
      <c r="U154" s="240" t="n">
        <v>0</v>
      </c>
      <c r="V154" s="240" t="n">
        <v>0</v>
      </c>
      <c r="W154" s="240" t="n">
        <v>1</v>
      </c>
      <c r="X154" s="240" t="n">
        <v>0</v>
      </c>
      <c r="Y154" s="240" t="n">
        <v>0</v>
      </c>
      <c r="Z154" s="240" t="n">
        <v>0</v>
      </c>
      <c r="AA154" s="149" t="n">
        <v>0</v>
      </c>
      <c r="AB154" s="240" t="n">
        <v>0</v>
      </c>
      <c r="AC154" s="240" t="n">
        <v>0</v>
      </c>
      <c r="AD154" s="240" t="n">
        <v>0</v>
      </c>
      <c r="AE154" s="240" t="n">
        <v>0</v>
      </c>
      <c r="AF154" s="240" t="n">
        <v>0</v>
      </c>
      <c r="AG154" s="240" t="n">
        <v>0</v>
      </c>
      <c r="AH154" s="240" t="n">
        <v>0</v>
      </c>
      <c r="AI154" s="240" t="n">
        <v>0</v>
      </c>
      <c r="AJ154" s="240" t="n">
        <v>0</v>
      </c>
      <c r="AK154" s="240" t="n">
        <v>0</v>
      </c>
      <c r="AL154" s="240" t="n">
        <v>0</v>
      </c>
      <c r="AM154" s="240" t="n">
        <v>0</v>
      </c>
      <c r="AN154" s="240" t="n">
        <v>0</v>
      </c>
      <c r="AO154" s="240" t="n">
        <v>0</v>
      </c>
      <c r="AP154" s="240" t="n">
        <v>0</v>
      </c>
      <c r="AQ154" s="240" t="n">
        <v>0</v>
      </c>
      <c r="AR154" s="240" t="n">
        <v>0</v>
      </c>
      <c r="AS154" s="240" t="n">
        <v>0</v>
      </c>
      <c r="AT154" s="240" t="n">
        <v>0</v>
      </c>
      <c r="AU154" s="240" t="n">
        <v>0</v>
      </c>
      <c r="AV154" s="240" t="n">
        <v>0</v>
      </c>
      <c r="AW154" s="240" t="n">
        <v>0</v>
      </c>
      <c r="AX154" s="240" t="n">
        <v>0</v>
      </c>
      <c r="AY154" s="240" t="n">
        <v>0</v>
      </c>
      <c r="AZ154" s="240" t="n">
        <v>0</v>
      </c>
      <c r="BA154" s="241" t="n">
        <v>0</v>
      </c>
      <c r="BB154" s="239" t="n">
        <v>0</v>
      </c>
      <c r="BC154" s="238" t="n">
        <f aca="false">SUM(N154:BB154)</f>
        <v>1</v>
      </c>
    </row>
    <row r="155" customFormat="false" ht="12.75" hidden="false" customHeight="false" outlineLevel="0" collapsed="false">
      <c r="A155" s="238"/>
      <c r="B155" s="239" t="s">
        <v>140</v>
      </c>
      <c r="C155" s="235"/>
      <c r="D155" s="240" t="n">
        <f aca="false">+D154</f>
        <v>0</v>
      </c>
      <c r="E155" s="240" t="n">
        <f aca="false">+D155+E154</f>
        <v>0</v>
      </c>
      <c r="F155" s="240" t="n">
        <f aca="false">+E155+F154</f>
        <v>0</v>
      </c>
      <c r="G155" s="240" t="n">
        <f aca="false">+F155+G154</f>
        <v>0</v>
      </c>
      <c r="H155" s="240" t="n">
        <f aca="false">+G155+H154</f>
        <v>0</v>
      </c>
      <c r="I155" s="240" t="n">
        <f aca="false">+H155+I154</f>
        <v>0</v>
      </c>
      <c r="J155" s="240" t="n">
        <f aca="false">+I155+J154</f>
        <v>0</v>
      </c>
      <c r="K155" s="240" t="n">
        <f aca="false">+J155+K154</f>
        <v>0</v>
      </c>
      <c r="L155" s="240" t="n">
        <f aca="false">+K155+L154</f>
        <v>0</v>
      </c>
      <c r="M155" s="240" t="n">
        <f aca="false">+L155+M154</f>
        <v>0</v>
      </c>
      <c r="N155" s="240" t="n">
        <f aca="false">+M155+N154</f>
        <v>0</v>
      </c>
      <c r="O155" s="240" t="n">
        <f aca="false">+N155+O154</f>
        <v>0</v>
      </c>
      <c r="P155" s="240" t="n">
        <f aca="false">+O155+P154</f>
        <v>0</v>
      </c>
      <c r="Q155" s="240" t="n">
        <f aca="false">+P155+Q154</f>
        <v>0</v>
      </c>
      <c r="R155" s="240" t="n">
        <f aca="false">+Q155+R154</f>
        <v>0</v>
      </c>
      <c r="S155" s="240" t="n">
        <f aca="false">+R155+S154</f>
        <v>0</v>
      </c>
      <c r="T155" s="240" t="n">
        <f aca="false">+S155+T154</f>
        <v>0</v>
      </c>
      <c r="U155" s="240" t="n">
        <f aca="false">+T155+U154</f>
        <v>0</v>
      </c>
      <c r="V155" s="240" t="n">
        <f aca="false">+U155+V154</f>
        <v>0</v>
      </c>
      <c r="W155" s="240" t="n">
        <f aca="false">+V155+W154</f>
        <v>1</v>
      </c>
      <c r="X155" s="240" t="n">
        <f aca="false">+W155+X154</f>
        <v>1</v>
      </c>
      <c r="Y155" s="240" t="n">
        <f aca="false">+X155+Y154</f>
        <v>1</v>
      </c>
      <c r="Z155" s="240" t="n">
        <f aca="false">+Y155+Z154</f>
        <v>1</v>
      </c>
      <c r="AA155" s="149" t="n">
        <f aca="false">+Z155+AA154</f>
        <v>1</v>
      </c>
      <c r="AB155" s="240" t="n">
        <f aca="false">+AA155+AB154</f>
        <v>1</v>
      </c>
      <c r="AC155" s="240" t="n">
        <f aca="false">+AB155+AC154</f>
        <v>1</v>
      </c>
      <c r="AD155" s="240" t="n">
        <f aca="false">+AC155+AD154</f>
        <v>1</v>
      </c>
      <c r="AE155" s="240" t="n">
        <f aca="false">+AD155+AE154</f>
        <v>1</v>
      </c>
      <c r="AF155" s="240" t="n">
        <f aca="false">+AE155+AF154</f>
        <v>1</v>
      </c>
      <c r="AG155" s="240" t="n">
        <f aca="false">+AF155+AG154</f>
        <v>1</v>
      </c>
      <c r="AH155" s="240" t="n">
        <f aca="false">+AG155+AH154</f>
        <v>1</v>
      </c>
      <c r="AI155" s="240" t="n">
        <f aca="false">+AH155+AI154</f>
        <v>1</v>
      </c>
      <c r="AJ155" s="240" t="n">
        <f aca="false">+AI155+AJ154</f>
        <v>1</v>
      </c>
      <c r="AK155" s="240" t="n">
        <f aca="false">+AJ155+AK154</f>
        <v>1</v>
      </c>
      <c r="AL155" s="240" t="n">
        <f aca="false">+AK155+AL154</f>
        <v>1</v>
      </c>
      <c r="AM155" s="240" t="n">
        <f aca="false">+AL155+AM154</f>
        <v>1</v>
      </c>
      <c r="AN155" s="240" t="n">
        <f aca="false">+AM155+AN154</f>
        <v>1</v>
      </c>
      <c r="AO155" s="240" t="n">
        <f aca="false">+AN155+AO154</f>
        <v>1</v>
      </c>
      <c r="AP155" s="240" t="n">
        <f aca="false">+AO155+AP154</f>
        <v>1</v>
      </c>
      <c r="AQ155" s="240" t="n">
        <f aca="false">+AP155+AQ154</f>
        <v>1</v>
      </c>
      <c r="AR155" s="240" t="n">
        <f aca="false">+AQ155+AR154</f>
        <v>1</v>
      </c>
      <c r="AS155" s="240" t="n">
        <f aca="false">+AR155+AS154</f>
        <v>1</v>
      </c>
      <c r="AT155" s="240" t="n">
        <f aca="false">+AS155+AT154</f>
        <v>1</v>
      </c>
      <c r="AU155" s="240" t="n">
        <f aca="false">+AT155+AU154</f>
        <v>1</v>
      </c>
      <c r="AV155" s="240" t="n">
        <f aca="false">+AU155+AV154</f>
        <v>1</v>
      </c>
      <c r="AW155" s="240" t="n">
        <f aca="false">+AV155+AW154</f>
        <v>1</v>
      </c>
      <c r="AX155" s="240" t="n">
        <f aca="false">+AW155+AX154</f>
        <v>1</v>
      </c>
      <c r="AY155" s="240" t="n">
        <f aca="false">+AX155+AY154</f>
        <v>1</v>
      </c>
      <c r="AZ155" s="240" t="n">
        <f aca="false">+AY155+AZ154</f>
        <v>1</v>
      </c>
      <c r="BA155" s="241" t="n">
        <f aca="false">+AZ155+BA154</f>
        <v>1</v>
      </c>
      <c r="BB155" s="239" t="n">
        <f aca="false">+BA155+BB154</f>
        <v>1</v>
      </c>
    </row>
    <row r="156" customFormat="false" ht="12.75" hidden="false" customHeight="false" outlineLevel="0" collapsed="false">
      <c r="A156" s="238"/>
      <c r="B156" s="239" t="s">
        <v>141</v>
      </c>
      <c r="C156" s="235"/>
      <c r="D156" s="240" t="n">
        <v>0</v>
      </c>
      <c r="E156" s="240" t="n">
        <v>0</v>
      </c>
      <c r="F156" s="240" t="n">
        <v>0</v>
      </c>
      <c r="G156" s="240" t="n">
        <v>0</v>
      </c>
      <c r="H156" s="240" t="n">
        <v>0</v>
      </c>
      <c r="I156" s="240" t="n">
        <v>0</v>
      </c>
      <c r="J156" s="240" t="n">
        <v>0</v>
      </c>
      <c r="K156" s="240" t="n">
        <v>0</v>
      </c>
      <c r="L156" s="240" t="n">
        <v>0</v>
      </c>
      <c r="M156" s="240" t="n">
        <v>0</v>
      </c>
      <c r="N156" s="240" t="n">
        <v>0</v>
      </c>
      <c r="O156" s="240" t="n">
        <v>0</v>
      </c>
      <c r="P156" s="240" t="n">
        <v>0</v>
      </c>
      <c r="Q156" s="240" t="n">
        <v>0</v>
      </c>
      <c r="R156" s="240" t="n">
        <v>0</v>
      </c>
      <c r="S156" s="240" t="n">
        <v>0</v>
      </c>
      <c r="T156" s="240" t="n">
        <v>0</v>
      </c>
      <c r="U156" s="240" t="n">
        <v>0</v>
      </c>
      <c r="V156" s="240" t="n">
        <v>0</v>
      </c>
      <c r="W156" s="240" t="n">
        <v>1</v>
      </c>
      <c r="X156" s="240" t="n">
        <v>0</v>
      </c>
      <c r="Y156" s="240" t="n">
        <v>0</v>
      </c>
      <c r="Z156" s="240" t="n">
        <v>0</v>
      </c>
      <c r="AA156" s="149" t="n">
        <v>0</v>
      </c>
      <c r="AB156" s="240" t="n">
        <v>0</v>
      </c>
      <c r="AC156" s="240" t="n">
        <v>0</v>
      </c>
      <c r="AD156" s="240" t="n">
        <v>0</v>
      </c>
      <c r="AE156" s="240" t="n">
        <v>0</v>
      </c>
      <c r="AF156" s="240" t="n">
        <v>0</v>
      </c>
      <c r="AG156" s="240" t="n">
        <v>0</v>
      </c>
      <c r="AH156" s="240" t="n">
        <v>0</v>
      </c>
      <c r="AI156" s="240" t="n">
        <v>0</v>
      </c>
      <c r="AJ156" s="240" t="n">
        <v>0</v>
      </c>
      <c r="AK156" s="240" t="n">
        <v>0</v>
      </c>
      <c r="AL156" s="240" t="n">
        <v>0</v>
      </c>
      <c r="AM156" s="240" t="n">
        <v>0</v>
      </c>
      <c r="AN156" s="240" t="n">
        <v>0</v>
      </c>
      <c r="AO156" s="240" t="n">
        <v>0</v>
      </c>
      <c r="AP156" s="240" t="n">
        <v>0</v>
      </c>
      <c r="AQ156" s="240" t="n">
        <v>0</v>
      </c>
      <c r="AR156" s="240" t="n">
        <v>0</v>
      </c>
      <c r="AS156" s="240" t="n">
        <v>0</v>
      </c>
      <c r="AT156" s="240" t="n">
        <v>0</v>
      </c>
      <c r="AU156" s="240" t="n">
        <v>0</v>
      </c>
      <c r="AV156" s="240" t="n">
        <v>0</v>
      </c>
      <c r="AW156" s="240" t="n">
        <v>0</v>
      </c>
      <c r="AX156" s="240" t="n">
        <v>0</v>
      </c>
      <c r="AY156" s="240" t="n">
        <v>0</v>
      </c>
      <c r="AZ156" s="240" t="n">
        <v>0</v>
      </c>
      <c r="BA156" s="241" t="n">
        <v>0</v>
      </c>
      <c r="BB156" s="239" t="n">
        <v>0</v>
      </c>
      <c r="BC156" s="238" t="n">
        <f aca="false">SUM(N156:BB156)</f>
        <v>1</v>
      </c>
    </row>
    <row r="157" customFormat="false" ht="12.75" hidden="false" customHeight="false" outlineLevel="0" collapsed="false">
      <c r="A157" s="238"/>
      <c r="B157" s="239" t="s">
        <v>142</v>
      </c>
      <c r="C157" s="235"/>
      <c r="D157" s="240" t="n">
        <f aca="false">+D156</f>
        <v>0</v>
      </c>
      <c r="E157" s="240" t="n">
        <f aca="false">+D157+E156</f>
        <v>0</v>
      </c>
      <c r="F157" s="240" t="n">
        <f aca="false">+E157+F156</f>
        <v>0</v>
      </c>
      <c r="G157" s="240" t="n">
        <f aca="false">+F157+G156</f>
        <v>0</v>
      </c>
      <c r="H157" s="240" t="n">
        <f aca="false">+G157+H156</f>
        <v>0</v>
      </c>
      <c r="I157" s="240" t="n">
        <f aca="false">+H157+I156</f>
        <v>0</v>
      </c>
      <c r="J157" s="240" t="n">
        <f aca="false">+I157+J156</f>
        <v>0</v>
      </c>
      <c r="K157" s="240" t="n">
        <f aca="false">+J157+K156</f>
        <v>0</v>
      </c>
      <c r="L157" s="240" t="n">
        <f aca="false">+K157+L156</f>
        <v>0</v>
      </c>
      <c r="M157" s="240" t="n">
        <f aca="false">+L157+M156</f>
        <v>0</v>
      </c>
      <c r="N157" s="240" t="n">
        <f aca="false">+M157+N156</f>
        <v>0</v>
      </c>
      <c r="O157" s="240" t="n">
        <f aca="false">+N157+O156</f>
        <v>0</v>
      </c>
      <c r="P157" s="240" t="n">
        <f aca="false">+O157+P156</f>
        <v>0</v>
      </c>
      <c r="Q157" s="240" t="n">
        <f aca="false">+P157+Q156</f>
        <v>0</v>
      </c>
      <c r="R157" s="240" t="n">
        <f aca="false">+Q157+R156</f>
        <v>0</v>
      </c>
      <c r="S157" s="240" t="n">
        <f aca="false">+R157+S156</f>
        <v>0</v>
      </c>
      <c r="T157" s="240" t="n">
        <f aca="false">+S157+T156</f>
        <v>0</v>
      </c>
      <c r="U157" s="240" t="n">
        <f aca="false">+T157+U156</f>
        <v>0</v>
      </c>
      <c r="V157" s="240" t="n">
        <f aca="false">+U157+V156</f>
        <v>0</v>
      </c>
      <c r="W157" s="240" t="n">
        <f aca="false">+V157+W156</f>
        <v>1</v>
      </c>
      <c r="X157" s="240" t="n">
        <f aca="false">+W157+X156</f>
        <v>1</v>
      </c>
      <c r="Y157" s="240" t="n">
        <f aca="false">+X157+Y156</f>
        <v>1</v>
      </c>
      <c r="Z157" s="240" t="n">
        <f aca="false">+Y157+Z156</f>
        <v>1</v>
      </c>
      <c r="AA157" s="149" t="n">
        <f aca="false">+Z157+AA156</f>
        <v>1</v>
      </c>
      <c r="AB157" s="240" t="n">
        <f aca="false">+AA157+AB156</f>
        <v>1</v>
      </c>
      <c r="AC157" s="240" t="n">
        <f aca="false">+AB157+AC156</f>
        <v>1</v>
      </c>
      <c r="AD157" s="240" t="n">
        <f aca="false">+AC157+AD156</f>
        <v>1</v>
      </c>
      <c r="AE157" s="240" t="n">
        <f aca="false">+AD157+AE156</f>
        <v>1</v>
      </c>
      <c r="AF157" s="240" t="n">
        <f aca="false">+AE157+AF156</f>
        <v>1</v>
      </c>
      <c r="AG157" s="240" t="n">
        <f aca="false">+AF157+AG156</f>
        <v>1</v>
      </c>
      <c r="AH157" s="240" t="n">
        <f aca="false">+AG157+AH156</f>
        <v>1</v>
      </c>
      <c r="AI157" s="240" t="n">
        <f aca="false">+AH157+AI156</f>
        <v>1</v>
      </c>
      <c r="AJ157" s="240" t="n">
        <f aca="false">+AI157+AJ156</f>
        <v>1</v>
      </c>
      <c r="AK157" s="240" t="n">
        <f aca="false">+AJ157+AK156</f>
        <v>1</v>
      </c>
      <c r="AL157" s="240" t="n">
        <f aca="false">+AK157+AL156</f>
        <v>1</v>
      </c>
      <c r="AM157" s="240" t="n">
        <f aca="false">+AL157+AM156</f>
        <v>1</v>
      </c>
      <c r="AN157" s="240" t="n">
        <f aca="false">+AM157+AN156</f>
        <v>1</v>
      </c>
      <c r="AO157" s="240" t="n">
        <f aca="false">+AN157+AO156</f>
        <v>1</v>
      </c>
      <c r="AP157" s="240" t="n">
        <f aca="false">+AO157+AP156</f>
        <v>1</v>
      </c>
      <c r="AQ157" s="240" t="n">
        <f aca="false">+AP157+AQ156</f>
        <v>1</v>
      </c>
      <c r="AR157" s="240" t="n">
        <f aca="false">+AQ157+AR156</f>
        <v>1</v>
      </c>
      <c r="AS157" s="240" t="n">
        <f aca="false">+AR157+AS156</f>
        <v>1</v>
      </c>
      <c r="AT157" s="240" t="n">
        <f aca="false">+AS157+AT156</f>
        <v>1</v>
      </c>
      <c r="AU157" s="240" t="n">
        <f aca="false">+AT157+AU156</f>
        <v>1</v>
      </c>
      <c r="AV157" s="240" t="n">
        <f aca="false">+AU157+AV156</f>
        <v>1</v>
      </c>
      <c r="AW157" s="240" t="n">
        <f aca="false">+AV157+AW156</f>
        <v>1</v>
      </c>
      <c r="AX157" s="240" t="n">
        <f aca="false">+AW157+AX156</f>
        <v>1</v>
      </c>
      <c r="AY157" s="240" t="n">
        <f aca="false">+AX157+AY156</f>
        <v>1</v>
      </c>
      <c r="AZ157" s="240" t="n">
        <f aca="false">+AY157+AZ156</f>
        <v>1</v>
      </c>
      <c r="BA157" s="241" t="n">
        <f aca="false">+AZ157+BA156</f>
        <v>1</v>
      </c>
      <c r="BB157" s="239" t="n">
        <f aca="false">+BA157+BB156</f>
        <v>1</v>
      </c>
    </row>
    <row r="158" customFormat="false" ht="12.75" hidden="false" customHeight="false" outlineLevel="0" collapsed="false">
      <c r="A158" s="242"/>
      <c r="B158" s="243"/>
      <c r="C158" s="235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167"/>
      <c r="AB158" s="244"/>
      <c r="AC158" s="244"/>
      <c r="AD158" s="244"/>
      <c r="AE158" s="244"/>
      <c r="AF158" s="244"/>
      <c r="AG158" s="244"/>
      <c r="AH158" s="244"/>
      <c r="AI158" s="244"/>
      <c r="AJ158" s="244"/>
      <c r="AK158" s="244"/>
      <c r="AL158" s="244"/>
      <c r="AM158" s="244"/>
      <c r="AN158" s="244"/>
      <c r="AO158" s="244"/>
      <c r="AP158" s="244"/>
      <c r="AQ158" s="244"/>
      <c r="AR158" s="244"/>
      <c r="AS158" s="244"/>
      <c r="AT158" s="244"/>
      <c r="AU158" s="244"/>
      <c r="AV158" s="244"/>
      <c r="AW158" s="244"/>
      <c r="AX158" s="244"/>
      <c r="AY158" s="244"/>
      <c r="AZ158" s="244"/>
      <c r="BA158" s="245"/>
      <c r="BB158" s="243"/>
    </row>
    <row r="159" customFormat="false" ht="12.75" hidden="false" customHeight="false" outlineLevel="0" collapsed="false">
      <c r="A159" s="201"/>
      <c r="B159" s="201" t="s">
        <v>143</v>
      </c>
      <c r="C159" s="202" t="n">
        <v>8</v>
      </c>
      <c r="D159" s="205" t="n">
        <f aca="false">+D155*$C159</f>
        <v>0</v>
      </c>
      <c r="E159" s="205" t="n">
        <f aca="false">+E155*$C159</f>
        <v>0</v>
      </c>
      <c r="F159" s="205" t="n">
        <f aca="false">+F155*$C159</f>
        <v>0</v>
      </c>
      <c r="G159" s="205" t="n">
        <f aca="false">+G155*$C159</f>
        <v>0</v>
      </c>
      <c r="H159" s="205" t="n">
        <f aca="false">+H155*$C159</f>
        <v>0</v>
      </c>
      <c r="I159" s="205" t="n">
        <f aca="false">+I155*$C159</f>
        <v>0</v>
      </c>
      <c r="J159" s="205" t="n">
        <f aca="false">+J155*$C159</f>
        <v>0</v>
      </c>
      <c r="K159" s="205" t="n">
        <f aca="false">+K155*$C159</f>
        <v>0</v>
      </c>
      <c r="L159" s="205" t="n">
        <f aca="false">+L155*$C159</f>
        <v>0</v>
      </c>
      <c r="M159" s="205" t="n">
        <f aca="false">+M155*$C159</f>
        <v>0</v>
      </c>
      <c r="N159" s="205" t="n">
        <f aca="false">+N155*$C159</f>
        <v>0</v>
      </c>
      <c r="O159" s="205" t="n">
        <f aca="false">+O155*$C159</f>
        <v>0</v>
      </c>
      <c r="P159" s="205" t="n">
        <f aca="false">+P155*$C159</f>
        <v>0</v>
      </c>
      <c r="Q159" s="205" t="n">
        <f aca="false">+Q155*$C159</f>
        <v>0</v>
      </c>
      <c r="R159" s="205" t="n">
        <f aca="false">+R155*$C159</f>
        <v>0</v>
      </c>
      <c r="S159" s="205" t="n">
        <f aca="false">+S155*$C159</f>
        <v>0</v>
      </c>
      <c r="T159" s="205" t="n">
        <f aca="false">+T155*$C159</f>
        <v>0</v>
      </c>
      <c r="U159" s="205" t="n">
        <f aca="false">+U155*$C159</f>
        <v>0</v>
      </c>
      <c r="V159" s="205" t="n">
        <f aca="false">+V155*$C159</f>
        <v>0</v>
      </c>
      <c r="W159" s="205" t="n">
        <f aca="false">+W155*$C159</f>
        <v>8</v>
      </c>
      <c r="X159" s="205" t="n">
        <f aca="false">+X155*$C159</f>
        <v>8</v>
      </c>
      <c r="Y159" s="205" t="n">
        <f aca="false">+Y155*$C159</f>
        <v>8</v>
      </c>
      <c r="Z159" s="205" t="n">
        <f aca="false">+Z155*$C159</f>
        <v>8</v>
      </c>
      <c r="AA159" s="156" t="n">
        <f aca="false">+AA155*$C159</f>
        <v>8</v>
      </c>
      <c r="AB159" s="205" t="n">
        <f aca="false">+AB155*$C159</f>
        <v>8</v>
      </c>
      <c r="AC159" s="205" t="n">
        <f aca="false">+AC155*$C159</f>
        <v>8</v>
      </c>
      <c r="AD159" s="205" t="n">
        <f aca="false">+AD155*$C159</f>
        <v>8</v>
      </c>
      <c r="AE159" s="205" t="n">
        <f aca="false">+AE155*$C159</f>
        <v>8</v>
      </c>
      <c r="AF159" s="205" t="n">
        <f aca="false">+AF155*$C159</f>
        <v>8</v>
      </c>
      <c r="AG159" s="205" t="n">
        <f aca="false">+AG155*$C159</f>
        <v>8</v>
      </c>
      <c r="AH159" s="205" t="n">
        <f aca="false">+AH155*$C159</f>
        <v>8</v>
      </c>
      <c r="AI159" s="205" t="n">
        <f aca="false">+AI155*$C159</f>
        <v>8</v>
      </c>
      <c r="AJ159" s="205" t="n">
        <f aca="false">+AJ155*$C159</f>
        <v>8</v>
      </c>
      <c r="AK159" s="205" t="n">
        <f aca="false">+AK155*$C159</f>
        <v>8</v>
      </c>
      <c r="AL159" s="205" t="n">
        <f aca="false">+AL155*$C159</f>
        <v>8</v>
      </c>
      <c r="AM159" s="205" t="n">
        <f aca="false">+AM155*$C159</f>
        <v>8</v>
      </c>
      <c r="AN159" s="205" t="n">
        <f aca="false">+AN155*$C159</f>
        <v>8</v>
      </c>
      <c r="AO159" s="205" t="n">
        <f aca="false">+AO155*$C159</f>
        <v>8</v>
      </c>
      <c r="AP159" s="205" t="n">
        <f aca="false">+AP155*$C159</f>
        <v>8</v>
      </c>
      <c r="AQ159" s="205" t="n">
        <f aca="false">+AQ155*$C159</f>
        <v>8</v>
      </c>
      <c r="AR159" s="205" t="n">
        <f aca="false">+AR155*$C159</f>
        <v>8</v>
      </c>
      <c r="AS159" s="205" t="n">
        <f aca="false">+AS155*$C159</f>
        <v>8</v>
      </c>
      <c r="AT159" s="205" t="n">
        <f aca="false">+AT155*$C159</f>
        <v>8</v>
      </c>
      <c r="AU159" s="205" t="n">
        <f aca="false">+AU155*$C159</f>
        <v>8</v>
      </c>
      <c r="AV159" s="205" t="n">
        <f aca="false">+AV155*$C159</f>
        <v>8</v>
      </c>
      <c r="AW159" s="205" t="n">
        <f aca="false">+AW155*$C159</f>
        <v>8</v>
      </c>
      <c r="AX159" s="205" t="n">
        <f aca="false">+AX155*$C159</f>
        <v>8</v>
      </c>
      <c r="AY159" s="205" t="n">
        <f aca="false">+AY155*$C159</f>
        <v>8</v>
      </c>
      <c r="AZ159" s="205" t="n">
        <f aca="false">+AZ155*$C159</f>
        <v>8</v>
      </c>
      <c r="BA159" s="206" t="n">
        <f aca="false">+BA155*$C159</f>
        <v>8</v>
      </c>
      <c r="BB159" s="207" t="n">
        <f aca="false">+BB155*$C159</f>
        <v>8</v>
      </c>
      <c r="BC159" s="207"/>
      <c r="BF159" s="207"/>
      <c r="BG159" s="207"/>
      <c r="BH159" s="207"/>
      <c r="BI159" s="207"/>
      <c r="BJ159" s="207"/>
      <c r="BK159" s="207"/>
      <c r="BL159" s="207"/>
      <c r="BM159" s="207"/>
      <c r="BN159" s="207"/>
      <c r="BO159" s="207"/>
      <c r="BP159" s="207"/>
      <c r="BQ159" s="207"/>
      <c r="BR159" s="207"/>
      <c r="BS159" s="207"/>
      <c r="BT159" s="207"/>
      <c r="BU159" s="207"/>
      <c r="BV159" s="207"/>
      <c r="BW159" s="207"/>
      <c r="BX159" s="207"/>
      <c r="BY159" s="207"/>
      <c r="BZ159" s="207"/>
      <c r="CA159" s="207"/>
      <c r="CB159" s="207"/>
      <c r="CC159" s="207"/>
      <c r="CD159" s="207"/>
      <c r="CE159" s="207"/>
      <c r="CF159" s="207"/>
      <c r="CG159" s="207"/>
      <c r="CH159" s="207"/>
      <c r="CI159" s="207"/>
      <c r="CJ159" s="207"/>
      <c r="CK159" s="207"/>
    </row>
    <row r="160" customFormat="false" ht="13.5" hidden="false" customHeight="false" outlineLevel="0" collapsed="false">
      <c r="A160" s="246"/>
      <c r="B160" s="246" t="s">
        <v>144</v>
      </c>
      <c r="C160" s="247" t="str">
        <f aca="false">+'NTP or Sold'!C15</f>
        <v>NTP</v>
      </c>
      <c r="D160" s="248" t="n">
        <f aca="false">+D157*$C159</f>
        <v>0</v>
      </c>
      <c r="E160" s="248" t="n">
        <f aca="false">+E157*$C159</f>
        <v>0</v>
      </c>
      <c r="F160" s="248" t="n">
        <f aca="false">+F157*$C159</f>
        <v>0</v>
      </c>
      <c r="G160" s="248" t="n">
        <f aca="false">+G157*$C159</f>
        <v>0</v>
      </c>
      <c r="H160" s="248" t="n">
        <f aca="false">+H157*$C159</f>
        <v>0</v>
      </c>
      <c r="I160" s="248" t="n">
        <f aca="false">+I157*$C159</f>
        <v>0</v>
      </c>
      <c r="J160" s="248" t="n">
        <f aca="false">+J157*$C159</f>
        <v>0</v>
      </c>
      <c r="K160" s="248" t="n">
        <f aca="false">+K157*$C159</f>
        <v>0</v>
      </c>
      <c r="L160" s="248" t="n">
        <f aca="false">+L157*$C159</f>
        <v>0</v>
      </c>
      <c r="M160" s="248" t="n">
        <f aca="false">+M157*$C159</f>
        <v>0</v>
      </c>
      <c r="N160" s="248" t="n">
        <f aca="false">+N157*$C159</f>
        <v>0</v>
      </c>
      <c r="O160" s="248" t="n">
        <f aca="false">+O157*$C159</f>
        <v>0</v>
      </c>
      <c r="P160" s="248" t="n">
        <f aca="false">+P157*$C159</f>
        <v>0</v>
      </c>
      <c r="Q160" s="248" t="n">
        <f aca="false">+Q157*$C159</f>
        <v>0</v>
      </c>
      <c r="R160" s="248" t="n">
        <f aca="false">+R157*$C159</f>
        <v>0</v>
      </c>
      <c r="S160" s="248" t="n">
        <f aca="false">+S157*$C159</f>
        <v>0</v>
      </c>
      <c r="T160" s="248" t="n">
        <f aca="false">+T157*$C159</f>
        <v>0</v>
      </c>
      <c r="U160" s="248" t="n">
        <f aca="false">+U157*$C159</f>
        <v>0</v>
      </c>
      <c r="V160" s="248" t="n">
        <f aca="false">+V157*$C159</f>
        <v>0</v>
      </c>
      <c r="W160" s="248" t="n">
        <f aca="false">+W157*$C159</f>
        <v>8</v>
      </c>
      <c r="X160" s="248" t="n">
        <f aca="false">+X157*$C159</f>
        <v>8</v>
      </c>
      <c r="Y160" s="248" t="n">
        <f aca="false">+Y157*$C159</f>
        <v>8</v>
      </c>
      <c r="Z160" s="248" t="n">
        <f aca="false">+Z157*$C159</f>
        <v>8</v>
      </c>
      <c r="AA160" s="162" t="n">
        <f aca="false">+AA157*$C159</f>
        <v>8</v>
      </c>
      <c r="AB160" s="248" t="n">
        <f aca="false">+AB157*$C159</f>
        <v>8</v>
      </c>
      <c r="AC160" s="248" t="n">
        <f aca="false">+AC157*$C159</f>
        <v>8</v>
      </c>
      <c r="AD160" s="248" t="n">
        <f aca="false">+AD157*$C159</f>
        <v>8</v>
      </c>
      <c r="AE160" s="248" t="n">
        <f aca="false">+AE157*$C159</f>
        <v>8</v>
      </c>
      <c r="AF160" s="248" t="n">
        <f aca="false">+AF157*$C159</f>
        <v>8</v>
      </c>
      <c r="AG160" s="248" t="n">
        <f aca="false">+AG157*$C159</f>
        <v>8</v>
      </c>
      <c r="AH160" s="248" t="n">
        <f aca="false">+AH157*$C159</f>
        <v>8</v>
      </c>
      <c r="AI160" s="248" t="n">
        <f aca="false">+AI157*$C159</f>
        <v>8</v>
      </c>
      <c r="AJ160" s="248" t="n">
        <f aca="false">+AJ157*$C159</f>
        <v>8</v>
      </c>
      <c r="AK160" s="248" t="n">
        <f aca="false">+AK157*$C159</f>
        <v>8</v>
      </c>
      <c r="AL160" s="248" t="n">
        <f aca="false">+AL157*$C159</f>
        <v>8</v>
      </c>
      <c r="AM160" s="248" t="n">
        <f aca="false">+AM157*$C159</f>
        <v>8</v>
      </c>
      <c r="AN160" s="248" t="n">
        <f aca="false">+AN157*$C159</f>
        <v>8</v>
      </c>
      <c r="AO160" s="248" t="n">
        <f aca="false">+AO157*$C159</f>
        <v>8</v>
      </c>
      <c r="AP160" s="248" t="n">
        <f aca="false">+AP157*$C159</f>
        <v>8</v>
      </c>
      <c r="AQ160" s="248" t="n">
        <f aca="false">+AQ157*$C159</f>
        <v>8</v>
      </c>
      <c r="AR160" s="248" t="n">
        <f aca="false">+AR157*$C159</f>
        <v>8</v>
      </c>
      <c r="AS160" s="248" t="n">
        <f aca="false">+AS157*$C159</f>
        <v>8</v>
      </c>
      <c r="AT160" s="248" t="n">
        <f aca="false">+AT157*$C159</f>
        <v>8</v>
      </c>
      <c r="AU160" s="248" t="n">
        <f aca="false">+AU157*$C159</f>
        <v>8</v>
      </c>
      <c r="AV160" s="248" t="n">
        <f aca="false">+AV157*$C159</f>
        <v>8</v>
      </c>
      <c r="AW160" s="248" t="n">
        <f aca="false">+AW157*$C159</f>
        <v>8</v>
      </c>
      <c r="AX160" s="248" t="n">
        <f aca="false">+AX157*$C159</f>
        <v>8</v>
      </c>
      <c r="AY160" s="248" t="n">
        <f aca="false">+AY157*$C159</f>
        <v>8</v>
      </c>
      <c r="AZ160" s="248" t="n">
        <f aca="false">+AZ157*$C159</f>
        <v>8</v>
      </c>
      <c r="BA160" s="249" t="n">
        <f aca="false">+BA157*$C159</f>
        <v>8</v>
      </c>
      <c r="BB160" s="250" t="n">
        <f aca="false">+BB157*$C159</f>
        <v>8</v>
      </c>
      <c r="BC160" s="250"/>
      <c r="BF160" s="250"/>
      <c r="BG160" s="250"/>
      <c r="BH160" s="250"/>
      <c r="BI160" s="250"/>
      <c r="BJ160" s="250"/>
      <c r="BK160" s="250"/>
      <c r="BL160" s="250"/>
      <c r="BM160" s="250"/>
      <c r="BN160" s="250"/>
      <c r="BO160" s="250"/>
      <c r="BP160" s="250"/>
      <c r="BQ160" s="250"/>
      <c r="BR160" s="250"/>
      <c r="BS160" s="250"/>
      <c r="BT160" s="250"/>
      <c r="BU160" s="250"/>
      <c r="BV160" s="250"/>
      <c r="BW160" s="250"/>
      <c r="BX160" s="250"/>
      <c r="BY160" s="250"/>
      <c r="BZ160" s="250"/>
      <c r="CA160" s="250"/>
      <c r="CB160" s="250"/>
      <c r="CC160" s="250"/>
      <c r="CD160" s="250"/>
      <c r="CE160" s="250"/>
      <c r="CF160" s="250"/>
      <c r="CG160" s="250"/>
      <c r="CH160" s="250"/>
      <c r="CI160" s="250"/>
      <c r="CJ160" s="250"/>
      <c r="CK160" s="250"/>
    </row>
    <row r="161" customFormat="false" ht="15" hidden="false" customHeight="true" outlineLevel="0" collapsed="false">
      <c r="A161" s="234"/>
      <c r="B161" s="201" t="str">
        <f aca="false">+'NTP or Sold'!H16</f>
        <v>Fr 6B 50hz power barges</v>
      </c>
      <c r="C161" s="235" t="str">
        <f aca="false">+'NTP or Sold'!T16</f>
        <v>Nigeria Barge II (APACHI)</v>
      </c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  <c r="AA161" s="213"/>
      <c r="AB161" s="236"/>
      <c r="AC161" s="236"/>
      <c r="AD161" s="236"/>
      <c r="AE161" s="236"/>
      <c r="AF161" s="236"/>
      <c r="AG161" s="236"/>
      <c r="AH161" s="236"/>
      <c r="AI161" s="236"/>
      <c r="AJ161" s="236"/>
      <c r="AK161" s="236"/>
      <c r="AL161" s="236"/>
      <c r="AM161" s="236"/>
      <c r="AN161" s="236"/>
      <c r="AO161" s="236"/>
      <c r="AP161" s="236"/>
      <c r="AQ161" s="236"/>
      <c r="AR161" s="236"/>
      <c r="AS161" s="236"/>
      <c r="AT161" s="236"/>
      <c r="AU161" s="236"/>
      <c r="AV161" s="236"/>
      <c r="AW161" s="236"/>
      <c r="AX161" s="236"/>
      <c r="AY161" s="236"/>
      <c r="AZ161" s="236"/>
      <c r="BA161" s="237"/>
    </row>
    <row r="162" customFormat="false" ht="12.75" hidden="false" customHeight="false" outlineLevel="0" collapsed="false">
      <c r="A162" s="238"/>
      <c r="B162" s="239" t="s">
        <v>139</v>
      </c>
      <c r="C162" s="235"/>
      <c r="D162" s="240" t="n">
        <v>0</v>
      </c>
      <c r="E162" s="240" t="n">
        <v>0</v>
      </c>
      <c r="F162" s="240" t="n">
        <v>0</v>
      </c>
      <c r="G162" s="240" t="n">
        <v>0</v>
      </c>
      <c r="H162" s="240" t="n">
        <v>0</v>
      </c>
      <c r="I162" s="240" t="n">
        <v>0</v>
      </c>
      <c r="J162" s="240" t="n">
        <v>0</v>
      </c>
      <c r="K162" s="240" t="n">
        <v>0</v>
      </c>
      <c r="L162" s="240" t="n">
        <v>0</v>
      </c>
      <c r="M162" s="240" t="n">
        <v>0</v>
      </c>
      <c r="N162" s="240" t="n">
        <v>0</v>
      </c>
      <c r="O162" s="240" t="n">
        <v>0</v>
      </c>
      <c r="P162" s="240" t="n">
        <v>0</v>
      </c>
      <c r="Q162" s="240" t="n">
        <v>0</v>
      </c>
      <c r="R162" s="240" t="n">
        <v>0</v>
      </c>
      <c r="S162" s="240" t="n">
        <v>0</v>
      </c>
      <c r="T162" s="240" t="n">
        <v>0</v>
      </c>
      <c r="U162" s="240" t="n">
        <v>0</v>
      </c>
      <c r="V162" s="240" t="n">
        <v>0</v>
      </c>
      <c r="W162" s="240" t="n">
        <v>1</v>
      </c>
      <c r="X162" s="240" t="n">
        <v>0</v>
      </c>
      <c r="Y162" s="240" t="n">
        <v>0</v>
      </c>
      <c r="Z162" s="240" t="n">
        <v>0</v>
      </c>
      <c r="AA162" s="149" t="n">
        <v>0</v>
      </c>
      <c r="AB162" s="240" t="n">
        <v>0</v>
      </c>
      <c r="AC162" s="240" t="n">
        <v>0</v>
      </c>
      <c r="AD162" s="240" t="n">
        <v>0</v>
      </c>
      <c r="AE162" s="240" t="n">
        <v>0</v>
      </c>
      <c r="AF162" s="240" t="n">
        <v>0</v>
      </c>
      <c r="AG162" s="240" t="n">
        <v>0</v>
      </c>
      <c r="AH162" s="240" t="n">
        <v>0</v>
      </c>
      <c r="AI162" s="240" t="n">
        <v>0</v>
      </c>
      <c r="AJ162" s="240" t="n">
        <v>0</v>
      </c>
      <c r="AK162" s="240" t="n">
        <v>0</v>
      </c>
      <c r="AL162" s="240" t="n">
        <v>0</v>
      </c>
      <c r="AM162" s="240" t="n">
        <v>0</v>
      </c>
      <c r="AN162" s="240" t="n">
        <v>0</v>
      </c>
      <c r="AO162" s="240" t="n">
        <v>0</v>
      </c>
      <c r="AP162" s="240" t="n">
        <v>0</v>
      </c>
      <c r="AQ162" s="240" t="n">
        <v>0</v>
      </c>
      <c r="AR162" s="240" t="n">
        <v>0</v>
      </c>
      <c r="AS162" s="240" t="n">
        <v>0</v>
      </c>
      <c r="AT162" s="240" t="n">
        <v>0</v>
      </c>
      <c r="AU162" s="240" t="n">
        <v>0</v>
      </c>
      <c r="AV162" s="240" t="n">
        <v>0</v>
      </c>
      <c r="AW162" s="240" t="n">
        <v>0</v>
      </c>
      <c r="AX162" s="240" t="n">
        <v>0</v>
      </c>
      <c r="AY162" s="240" t="n">
        <v>0</v>
      </c>
      <c r="AZ162" s="240" t="n">
        <v>0</v>
      </c>
      <c r="BA162" s="241" t="n">
        <v>0</v>
      </c>
      <c r="BB162" s="239" t="n">
        <v>0</v>
      </c>
      <c r="BC162" s="238" t="n">
        <f aca="false">SUM(N162:BB162)</f>
        <v>1</v>
      </c>
    </row>
    <row r="163" customFormat="false" ht="12.75" hidden="false" customHeight="false" outlineLevel="0" collapsed="false">
      <c r="A163" s="238"/>
      <c r="B163" s="239" t="s">
        <v>140</v>
      </c>
      <c r="C163" s="235"/>
      <c r="D163" s="240" t="n">
        <f aca="false">+D162</f>
        <v>0</v>
      </c>
      <c r="E163" s="240" t="n">
        <f aca="false">+D163+E162</f>
        <v>0</v>
      </c>
      <c r="F163" s="240" t="n">
        <f aca="false">+E163+F162</f>
        <v>0</v>
      </c>
      <c r="G163" s="240" t="n">
        <f aca="false">+F163+G162</f>
        <v>0</v>
      </c>
      <c r="H163" s="240" t="n">
        <f aca="false">+G163+H162</f>
        <v>0</v>
      </c>
      <c r="I163" s="240" t="n">
        <f aca="false">+H163+I162</f>
        <v>0</v>
      </c>
      <c r="J163" s="240" t="n">
        <f aca="false">+I163+J162</f>
        <v>0</v>
      </c>
      <c r="K163" s="240" t="n">
        <f aca="false">+J163+K162</f>
        <v>0</v>
      </c>
      <c r="L163" s="240" t="n">
        <f aca="false">+K163+L162</f>
        <v>0</v>
      </c>
      <c r="M163" s="240" t="n">
        <f aca="false">+L163+M162</f>
        <v>0</v>
      </c>
      <c r="N163" s="240" t="n">
        <f aca="false">+M163+N162</f>
        <v>0</v>
      </c>
      <c r="O163" s="240" t="n">
        <f aca="false">+N163+O162</f>
        <v>0</v>
      </c>
      <c r="P163" s="240" t="n">
        <f aca="false">+O163+P162</f>
        <v>0</v>
      </c>
      <c r="Q163" s="240" t="n">
        <f aca="false">+P163+Q162</f>
        <v>0</v>
      </c>
      <c r="R163" s="240" t="n">
        <f aca="false">+Q163+R162</f>
        <v>0</v>
      </c>
      <c r="S163" s="240" t="n">
        <f aca="false">+R163+S162</f>
        <v>0</v>
      </c>
      <c r="T163" s="240" t="n">
        <f aca="false">+S163+T162</f>
        <v>0</v>
      </c>
      <c r="U163" s="240" t="n">
        <f aca="false">+T163+U162</f>
        <v>0</v>
      </c>
      <c r="V163" s="240" t="n">
        <f aca="false">+U163+V162</f>
        <v>0</v>
      </c>
      <c r="W163" s="240" t="n">
        <f aca="false">+V163+W162</f>
        <v>1</v>
      </c>
      <c r="X163" s="240" t="n">
        <f aca="false">+W163+X162</f>
        <v>1</v>
      </c>
      <c r="Y163" s="240" t="n">
        <f aca="false">+X163+Y162</f>
        <v>1</v>
      </c>
      <c r="Z163" s="240" t="n">
        <f aca="false">+Y163+Z162</f>
        <v>1</v>
      </c>
      <c r="AA163" s="149" t="n">
        <f aca="false">+Z163+AA162</f>
        <v>1</v>
      </c>
      <c r="AB163" s="240" t="n">
        <f aca="false">+AA163+AB162</f>
        <v>1</v>
      </c>
      <c r="AC163" s="240" t="n">
        <f aca="false">+AB163+AC162</f>
        <v>1</v>
      </c>
      <c r="AD163" s="240" t="n">
        <f aca="false">+AC163+AD162</f>
        <v>1</v>
      </c>
      <c r="AE163" s="240" t="n">
        <f aca="false">+AD163+AE162</f>
        <v>1</v>
      </c>
      <c r="AF163" s="240" t="n">
        <f aca="false">+AE163+AF162</f>
        <v>1</v>
      </c>
      <c r="AG163" s="240" t="n">
        <f aca="false">+AF163+AG162</f>
        <v>1</v>
      </c>
      <c r="AH163" s="240" t="n">
        <f aca="false">+AG163+AH162</f>
        <v>1</v>
      </c>
      <c r="AI163" s="240" t="n">
        <f aca="false">+AH163+AI162</f>
        <v>1</v>
      </c>
      <c r="AJ163" s="240" t="n">
        <f aca="false">+AI163+AJ162</f>
        <v>1</v>
      </c>
      <c r="AK163" s="240" t="n">
        <f aca="false">+AJ163+AK162</f>
        <v>1</v>
      </c>
      <c r="AL163" s="240" t="n">
        <f aca="false">+AK163+AL162</f>
        <v>1</v>
      </c>
      <c r="AM163" s="240" t="n">
        <f aca="false">+AL163+AM162</f>
        <v>1</v>
      </c>
      <c r="AN163" s="240" t="n">
        <f aca="false">+AM163+AN162</f>
        <v>1</v>
      </c>
      <c r="AO163" s="240" t="n">
        <f aca="false">+AN163+AO162</f>
        <v>1</v>
      </c>
      <c r="AP163" s="240" t="n">
        <f aca="false">+AO163+AP162</f>
        <v>1</v>
      </c>
      <c r="AQ163" s="240" t="n">
        <f aca="false">+AP163+AQ162</f>
        <v>1</v>
      </c>
      <c r="AR163" s="240" t="n">
        <f aca="false">+AQ163+AR162</f>
        <v>1</v>
      </c>
      <c r="AS163" s="240" t="n">
        <f aca="false">+AR163+AS162</f>
        <v>1</v>
      </c>
      <c r="AT163" s="240" t="n">
        <f aca="false">+AS163+AT162</f>
        <v>1</v>
      </c>
      <c r="AU163" s="240" t="n">
        <f aca="false">+AT163+AU162</f>
        <v>1</v>
      </c>
      <c r="AV163" s="240" t="n">
        <f aca="false">+AU163+AV162</f>
        <v>1</v>
      </c>
      <c r="AW163" s="240" t="n">
        <f aca="false">+AV163+AW162</f>
        <v>1</v>
      </c>
      <c r="AX163" s="240" t="n">
        <f aca="false">+AW163+AX162</f>
        <v>1</v>
      </c>
      <c r="AY163" s="240" t="n">
        <f aca="false">+AX163+AY162</f>
        <v>1</v>
      </c>
      <c r="AZ163" s="240" t="n">
        <f aca="false">+AY163+AZ162</f>
        <v>1</v>
      </c>
      <c r="BA163" s="241" t="n">
        <f aca="false">+AZ163+BA162</f>
        <v>1</v>
      </c>
      <c r="BB163" s="239" t="n">
        <f aca="false">+BA163+BB162</f>
        <v>1</v>
      </c>
    </row>
    <row r="164" customFormat="false" ht="12.75" hidden="false" customHeight="false" outlineLevel="0" collapsed="false">
      <c r="A164" s="238"/>
      <c r="B164" s="239" t="s">
        <v>141</v>
      </c>
      <c r="C164" s="235"/>
      <c r="D164" s="240" t="n">
        <v>0</v>
      </c>
      <c r="E164" s="240" t="n">
        <v>0</v>
      </c>
      <c r="F164" s="240" t="n">
        <v>0</v>
      </c>
      <c r="G164" s="240" t="n">
        <v>0</v>
      </c>
      <c r="H164" s="240" t="n">
        <v>0</v>
      </c>
      <c r="I164" s="240" t="n">
        <v>0</v>
      </c>
      <c r="J164" s="240" t="n">
        <v>0</v>
      </c>
      <c r="K164" s="240" t="n">
        <v>0</v>
      </c>
      <c r="L164" s="240" t="n">
        <v>0</v>
      </c>
      <c r="M164" s="240" t="n">
        <v>0</v>
      </c>
      <c r="N164" s="240" t="n">
        <v>0</v>
      </c>
      <c r="O164" s="240" t="n">
        <v>0</v>
      </c>
      <c r="P164" s="240" t="n">
        <v>0</v>
      </c>
      <c r="Q164" s="240" t="n">
        <v>0</v>
      </c>
      <c r="R164" s="240" t="n">
        <v>0</v>
      </c>
      <c r="S164" s="240" t="n">
        <v>0</v>
      </c>
      <c r="T164" s="240" t="n">
        <v>0</v>
      </c>
      <c r="U164" s="240" t="n">
        <v>0</v>
      </c>
      <c r="V164" s="240" t="n">
        <v>0</v>
      </c>
      <c r="W164" s="240" t="n">
        <v>1</v>
      </c>
      <c r="X164" s="240" t="n">
        <v>0</v>
      </c>
      <c r="Y164" s="240" t="n">
        <v>0</v>
      </c>
      <c r="Z164" s="240" t="n">
        <v>0</v>
      </c>
      <c r="AA164" s="149" t="n">
        <v>0</v>
      </c>
      <c r="AB164" s="240" t="n">
        <v>0</v>
      </c>
      <c r="AC164" s="240" t="n">
        <v>0</v>
      </c>
      <c r="AD164" s="240" t="n">
        <v>0</v>
      </c>
      <c r="AE164" s="240" t="n">
        <v>0</v>
      </c>
      <c r="AF164" s="240" t="n">
        <v>0</v>
      </c>
      <c r="AG164" s="240" t="n">
        <v>0</v>
      </c>
      <c r="AH164" s="240" t="n">
        <v>0</v>
      </c>
      <c r="AI164" s="240" t="n">
        <v>0</v>
      </c>
      <c r="AJ164" s="240" t="n">
        <v>0</v>
      </c>
      <c r="AK164" s="240" t="n">
        <v>0</v>
      </c>
      <c r="AL164" s="240" t="n">
        <v>0</v>
      </c>
      <c r="AM164" s="240" t="n">
        <v>0</v>
      </c>
      <c r="AN164" s="240" t="n">
        <v>0</v>
      </c>
      <c r="AO164" s="240" t="n">
        <v>0</v>
      </c>
      <c r="AP164" s="240" t="n">
        <v>0</v>
      </c>
      <c r="AQ164" s="240" t="n">
        <v>0</v>
      </c>
      <c r="AR164" s="240" t="n">
        <v>0</v>
      </c>
      <c r="AS164" s="240" t="n">
        <v>0</v>
      </c>
      <c r="AT164" s="240" t="n">
        <v>0</v>
      </c>
      <c r="AU164" s="240" t="n">
        <v>0</v>
      </c>
      <c r="AV164" s="240" t="n">
        <v>0</v>
      </c>
      <c r="AW164" s="240" t="n">
        <v>0</v>
      </c>
      <c r="AX164" s="240" t="n">
        <v>0</v>
      </c>
      <c r="AY164" s="240" t="n">
        <v>0</v>
      </c>
      <c r="AZ164" s="240" t="n">
        <v>0</v>
      </c>
      <c r="BA164" s="241" t="n">
        <v>0</v>
      </c>
      <c r="BB164" s="239" t="n">
        <v>0</v>
      </c>
      <c r="BC164" s="238" t="n">
        <f aca="false">SUM(N164:BB164)</f>
        <v>1</v>
      </c>
    </row>
    <row r="165" customFormat="false" ht="12.75" hidden="false" customHeight="false" outlineLevel="0" collapsed="false">
      <c r="A165" s="238"/>
      <c r="B165" s="239" t="s">
        <v>142</v>
      </c>
      <c r="C165" s="235"/>
      <c r="D165" s="240" t="n">
        <f aca="false">+D164</f>
        <v>0</v>
      </c>
      <c r="E165" s="240" t="n">
        <f aca="false">+D165+E164</f>
        <v>0</v>
      </c>
      <c r="F165" s="240" t="n">
        <f aca="false">+E165+F164</f>
        <v>0</v>
      </c>
      <c r="G165" s="240" t="n">
        <f aca="false">+F165+G164</f>
        <v>0</v>
      </c>
      <c r="H165" s="240" t="n">
        <f aca="false">+G165+H164</f>
        <v>0</v>
      </c>
      <c r="I165" s="240" t="n">
        <f aca="false">+H165+I164</f>
        <v>0</v>
      </c>
      <c r="J165" s="240" t="n">
        <f aca="false">+I165+J164</f>
        <v>0</v>
      </c>
      <c r="K165" s="240" t="n">
        <f aca="false">+J165+K164</f>
        <v>0</v>
      </c>
      <c r="L165" s="240" t="n">
        <f aca="false">+K165+L164</f>
        <v>0</v>
      </c>
      <c r="M165" s="240" t="n">
        <f aca="false">+L165+M164</f>
        <v>0</v>
      </c>
      <c r="N165" s="240" t="n">
        <f aca="false">+M165+N164</f>
        <v>0</v>
      </c>
      <c r="O165" s="240" t="n">
        <f aca="false">+N165+O164</f>
        <v>0</v>
      </c>
      <c r="P165" s="240" t="n">
        <f aca="false">+O165+P164</f>
        <v>0</v>
      </c>
      <c r="Q165" s="240" t="n">
        <f aca="false">+P165+Q164</f>
        <v>0</v>
      </c>
      <c r="R165" s="240" t="n">
        <f aca="false">+Q165+R164</f>
        <v>0</v>
      </c>
      <c r="S165" s="240" t="n">
        <f aca="false">+R165+S164</f>
        <v>0</v>
      </c>
      <c r="T165" s="240" t="n">
        <f aca="false">+S165+T164</f>
        <v>0</v>
      </c>
      <c r="U165" s="240" t="n">
        <f aca="false">+T165+U164</f>
        <v>0</v>
      </c>
      <c r="V165" s="240" t="n">
        <f aca="false">+U165+V164</f>
        <v>0</v>
      </c>
      <c r="W165" s="240" t="n">
        <f aca="false">+V165+W164</f>
        <v>1</v>
      </c>
      <c r="X165" s="240" t="n">
        <f aca="false">+W165+X164</f>
        <v>1</v>
      </c>
      <c r="Y165" s="240" t="n">
        <f aca="false">+X165+Y164</f>
        <v>1</v>
      </c>
      <c r="Z165" s="240" t="n">
        <f aca="false">+Y165+Z164</f>
        <v>1</v>
      </c>
      <c r="AA165" s="149" t="n">
        <f aca="false">+Z165+AA164</f>
        <v>1</v>
      </c>
      <c r="AB165" s="240" t="n">
        <f aca="false">+AA165+AB164</f>
        <v>1</v>
      </c>
      <c r="AC165" s="240" t="n">
        <f aca="false">+AB165+AC164</f>
        <v>1</v>
      </c>
      <c r="AD165" s="240" t="n">
        <f aca="false">+AC165+AD164</f>
        <v>1</v>
      </c>
      <c r="AE165" s="240" t="n">
        <f aca="false">+AD165+AE164</f>
        <v>1</v>
      </c>
      <c r="AF165" s="240" t="n">
        <f aca="false">+AE165+AF164</f>
        <v>1</v>
      </c>
      <c r="AG165" s="240" t="n">
        <f aca="false">+AF165+AG164</f>
        <v>1</v>
      </c>
      <c r="AH165" s="240" t="n">
        <f aca="false">+AG165+AH164</f>
        <v>1</v>
      </c>
      <c r="AI165" s="240" t="n">
        <f aca="false">+AH165+AI164</f>
        <v>1</v>
      </c>
      <c r="AJ165" s="240" t="n">
        <f aca="false">+AI165+AJ164</f>
        <v>1</v>
      </c>
      <c r="AK165" s="240" t="n">
        <f aca="false">+AJ165+AK164</f>
        <v>1</v>
      </c>
      <c r="AL165" s="240" t="n">
        <f aca="false">+AK165+AL164</f>
        <v>1</v>
      </c>
      <c r="AM165" s="240" t="n">
        <f aca="false">+AL165+AM164</f>
        <v>1</v>
      </c>
      <c r="AN165" s="240" t="n">
        <f aca="false">+AM165+AN164</f>
        <v>1</v>
      </c>
      <c r="AO165" s="240" t="n">
        <f aca="false">+AN165+AO164</f>
        <v>1</v>
      </c>
      <c r="AP165" s="240" t="n">
        <f aca="false">+AO165+AP164</f>
        <v>1</v>
      </c>
      <c r="AQ165" s="240" t="n">
        <f aca="false">+AP165+AQ164</f>
        <v>1</v>
      </c>
      <c r="AR165" s="240" t="n">
        <f aca="false">+AQ165+AR164</f>
        <v>1</v>
      </c>
      <c r="AS165" s="240" t="n">
        <f aca="false">+AR165+AS164</f>
        <v>1</v>
      </c>
      <c r="AT165" s="240" t="n">
        <f aca="false">+AS165+AT164</f>
        <v>1</v>
      </c>
      <c r="AU165" s="240" t="n">
        <f aca="false">+AT165+AU164</f>
        <v>1</v>
      </c>
      <c r="AV165" s="240" t="n">
        <f aca="false">+AU165+AV164</f>
        <v>1</v>
      </c>
      <c r="AW165" s="240" t="n">
        <f aca="false">+AV165+AW164</f>
        <v>1</v>
      </c>
      <c r="AX165" s="240" t="n">
        <f aca="false">+AW165+AX164</f>
        <v>1</v>
      </c>
      <c r="AY165" s="240" t="n">
        <f aca="false">+AX165+AY164</f>
        <v>1</v>
      </c>
      <c r="AZ165" s="240" t="n">
        <f aca="false">+AY165+AZ164</f>
        <v>1</v>
      </c>
      <c r="BA165" s="241" t="n">
        <f aca="false">+AZ165+BA164</f>
        <v>1</v>
      </c>
      <c r="BB165" s="239" t="n">
        <f aca="false">+BA165+BB164</f>
        <v>1</v>
      </c>
    </row>
    <row r="166" customFormat="false" ht="12.75" hidden="false" customHeight="false" outlineLevel="0" collapsed="false">
      <c r="A166" s="242"/>
      <c r="B166" s="243"/>
      <c r="C166" s="235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167"/>
      <c r="AB166" s="244"/>
      <c r="AC166" s="244"/>
      <c r="AD166" s="244"/>
      <c r="AE166" s="244"/>
      <c r="AF166" s="244"/>
      <c r="AG166" s="244"/>
      <c r="AH166" s="244"/>
      <c r="AI166" s="244"/>
      <c r="AJ166" s="244"/>
      <c r="AK166" s="244"/>
      <c r="AL166" s="244"/>
      <c r="AM166" s="244"/>
      <c r="AN166" s="244"/>
      <c r="AO166" s="244"/>
      <c r="AP166" s="244"/>
      <c r="AQ166" s="244"/>
      <c r="AR166" s="244"/>
      <c r="AS166" s="244"/>
      <c r="AT166" s="244"/>
      <c r="AU166" s="244"/>
      <c r="AV166" s="244"/>
      <c r="AW166" s="244"/>
      <c r="AX166" s="244"/>
      <c r="AY166" s="244"/>
      <c r="AZ166" s="244"/>
      <c r="BA166" s="245"/>
      <c r="BB166" s="243"/>
    </row>
    <row r="167" customFormat="false" ht="12.75" hidden="false" customHeight="false" outlineLevel="0" collapsed="false">
      <c r="A167" s="201"/>
      <c r="B167" s="201" t="s">
        <v>143</v>
      </c>
      <c r="C167" s="202" t="n">
        <v>7</v>
      </c>
      <c r="D167" s="205" t="n">
        <f aca="false">+D163*$C167</f>
        <v>0</v>
      </c>
      <c r="E167" s="205" t="n">
        <f aca="false">+E163*$C167</f>
        <v>0</v>
      </c>
      <c r="F167" s="205" t="n">
        <f aca="false">+F163*$C167</f>
        <v>0</v>
      </c>
      <c r="G167" s="205" t="n">
        <f aca="false">+G163*$C167</f>
        <v>0</v>
      </c>
      <c r="H167" s="205" t="n">
        <f aca="false">+H163*$C167</f>
        <v>0</v>
      </c>
      <c r="I167" s="205" t="n">
        <f aca="false">+I163*$C167</f>
        <v>0</v>
      </c>
      <c r="J167" s="205" t="n">
        <f aca="false">+J163*$C167</f>
        <v>0</v>
      </c>
      <c r="K167" s="205" t="n">
        <f aca="false">+K163*$C167</f>
        <v>0</v>
      </c>
      <c r="L167" s="205" t="n">
        <f aca="false">+L163*$C167</f>
        <v>0</v>
      </c>
      <c r="M167" s="205" t="n">
        <f aca="false">+M163*$C167</f>
        <v>0</v>
      </c>
      <c r="N167" s="205" t="n">
        <f aca="false">+N163*$C167</f>
        <v>0</v>
      </c>
      <c r="O167" s="205" t="n">
        <f aca="false">+O163*$C167</f>
        <v>0</v>
      </c>
      <c r="P167" s="205" t="n">
        <f aca="false">+P163*$C167</f>
        <v>0</v>
      </c>
      <c r="Q167" s="205" t="n">
        <f aca="false">+Q163*$C167</f>
        <v>0</v>
      </c>
      <c r="R167" s="205" t="n">
        <f aca="false">+R163*$C167</f>
        <v>0</v>
      </c>
      <c r="S167" s="205" t="n">
        <f aca="false">+S163*$C167</f>
        <v>0</v>
      </c>
      <c r="T167" s="205" t="n">
        <f aca="false">+T163*$C167</f>
        <v>0</v>
      </c>
      <c r="U167" s="205" t="n">
        <f aca="false">+U163*$C167</f>
        <v>0</v>
      </c>
      <c r="V167" s="205" t="n">
        <f aca="false">+V163*$C167</f>
        <v>0</v>
      </c>
      <c r="W167" s="205" t="n">
        <f aca="false">+W163*$C167</f>
        <v>7</v>
      </c>
      <c r="X167" s="205" t="n">
        <f aca="false">+X163*$C167</f>
        <v>7</v>
      </c>
      <c r="Y167" s="205" t="n">
        <f aca="false">+Y163*$C167</f>
        <v>7</v>
      </c>
      <c r="Z167" s="205" t="n">
        <f aca="false">+Z163*$C167</f>
        <v>7</v>
      </c>
      <c r="AA167" s="156" t="n">
        <f aca="false">+AA163*$C167</f>
        <v>7</v>
      </c>
      <c r="AB167" s="205" t="n">
        <f aca="false">+AB163*$C167</f>
        <v>7</v>
      </c>
      <c r="AC167" s="205" t="n">
        <f aca="false">+AC163*$C167</f>
        <v>7</v>
      </c>
      <c r="AD167" s="205" t="n">
        <f aca="false">+AD163*$C167</f>
        <v>7</v>
      </c>
      <c r="AE167" s="205" t="n">
        <f aca="false">+AE163*$C167</f>
        <v>7</v>
      </c>
      <c r="AF167" s="205" t="n">
        <f aca="false">+AF163*$C167</f>
        <v>7</v>
      </c>
      <c r="AG167" s="205" t="n">
        <f aca="false">+AG163*$C167</f>
        <v>7</v>
      </c>
      <c r="AH167" s="205" t="n">
        <f aca="false">+AH163*$C167</f>
        <v>7</v>
      </c>
      <c r="AI167" s="205" t="n">
        <f aca="false">+AI163*$C167</f>
        <v>7</v>
      </c>
      <c r="AJ167" s="205" t="n">
        <f aca="false">+AJ163*$C167</f>
        <v>7</v>
      </c>
      <c r="AK167" s="205" t="n">
        <f aca="false">+AK163*$C167</f>
        <v>7</v>
      </c>
      <c r="AL167" s="205" t="n">
        <f aca="false">+AL163*$C167</f>
        <v>7</v>
      </c>
      <c r="AM167" s="205" t="n">
        <f aca="false">+AM163*$C167</f>
        <v>7</v>
      </c>
      <c r="AN167" s="205" t="n">
        <f aca="false">+AN163*$C167</f>
        <v>7</v>
      </c>
      <c r="AO167" s="205" t="n">
        <f aca="false">+AO163*$C167</f>
        <v>7</v>
      </c>
      <c r="AP167" s="205" t="n">
        <f aca="false">+AP163*$C167</f>
        <v>7</v>
      </c>
      <c r="AQ167" s="205" t="n">
        <f aca="false">+AQ163*$C167</f>
        <v>7</v>
      </c>
      <c r="AR167" s="205" t="n">
        <f aca="false">+AR163*$C167</f>
        <v>7</v>
      </c>
      <c r="AS167" s="205" t="n">
        <f aca="false">+AS163*$C167</f>
        <v>7</v>
      </c>
      <c r="AT167" s="205" t="n">
        <f aca="false">+AT163*$C167</f>
        <v>7</v>
      </c>
      <c r="AU167" s="205" t="n">
        <f aca="false">+AU163*$C167</f>
        <v>7</v>
      </c>
      <c r="AV167" s="205" t="n">
        <f aca="false">+AV163*$C167</f>
        <v>7</v>
      </c>
      <c r="AW167" s="205" t="n">
        <f aca="false">+AW163*$C167</f>
        <v>7</v>
      </c>
      <c r="AX167" s="205" t="n">
        <f aca="false">+AX163*$C167</f>
        <v>7</v>
      </c>
      <c r="AY167" s="205" t="n">
        <f aca="false">+AY163*$C167</f>
        <v>7</v>
      </c>
      <c r="AZ167" s="205" t="n">
        <f aca="false">+AZ163*$C167</f>
        <v>7</v>
      </c>
      <c r="BA167" s="206" t="n">
        <f aca="false">+BA163*$C167</f>
        <v>7</v>
      </c>
      <c r="BB167" s="207" t="n">
        <f aca="false">+BB163*$C167</f>
        <v>7</v>
      </c>
      <c r="BC167" s="207"/>
      <c r="BF167" s="207"/>
      <c r="BG167" s="207"/>
      <c r="BH167" s="207"/>
      <c r="BI167" s="207"/>
      <c r="BJ167" s="207"/>
      <c r="BK167" s="207"/>
      <c r="BL167" s="207"/>
      <c r="BM167" s="207"/>
      <c r="BN167" s="207"/>
      <c r="BO167" s="207"/>
      <c r="BP167" s="207"/>
      <c r="BQ167" s="207"/>
      <c r="BR167" s="207"/>
      <c r="BS167" s="207"/>
      <c r="BT167" s="207"/>
      <c r="BU167" s="207"/>
      <c r="BV167" s="207"/>
      <c r="BW167" s="207"/>
      <c r="BX167" s="207"/>
      <c r="BY167" s="207"/>
      <c r="BZ167" s="207"/>
      <c r="CA167" s="207"/>
      <c r="CB167" s="207"/>
      <c r="CC167" s="207"/>
      <c r="CD167" s="207"/>
      <c r="CE167" s="207"/>
      <c r="CF167" s="207"/>
      <c r="CG167" s="207"/>
      <c r="CH167" s="207"/>
      <c r="CI167" s="207"/>
      <c r="CJ167" s="207"/>
      <c r="CK167" s="207"/>
    </row>
    <row r="168" customFormat="false" ht="13.5" hidden="false" customHeight="false" outlineLevel="0" collapsed="false">
      <c r="A168" s="246"/>
      <c r="B168" s="246" t="s">
        <v>144</v>
      </c>
      <c r="C168" s="247" t="str">
        <f aca="false">+'NTP or Sold'!C16</f>
        <v>NTP</v>
      </c>
      <c r="D168" s="248" t="n">
        <f aca="false">+D165*$C167</f>
        <v>0</v>
      </c>
      <c r="E168" s="248" t="n">
        <f aca="false">+E165*$C167</f>
        <v>0</v>
      </c>
      <c r="F168" s="248" t="n">
        <f aca="false">+F165*$C167</f>
        <v>0</v>
      </c>
      <c r="G168" s="248" t="n">
        <f aca="false">+G165*$C167</f>
        <v>0</v>
      </c>
      <c r="H168" s="248" t="n">
        <f aca="false">+H165*$C167</f>
        <v>0</v>
      </c>
      <c r="I168" s="248" t="n">
        <f aca="false">+I165*$C167</f>
        <v>0</v>
      </c>
      <c r="J168" s="248" t="n">
        <f aca="false">+J165*$C167</f>
        <v>0</v>
      </c>
      <c r="K168" s="248" t="n">
        <f aca="false">+K165*$C167</f>
        <v>0</v>
      </c>
      <c r="L168" s="248" t="n">
        <f aca="false">+L165*$C167</f>
        <v>0</v>
      </c>
      <c r="M168" s="248" t="n">
        <f aca="false">+M165*$C167</f>
        <v>0</v>
      </c>
      <c r="N168" s="248" t="n">
        <f aca="false">+N165*$C167</f>
        <v>0</v>
      </c>
      <c r="O168" s="248" t="n">
        <f aca="false">+O165*$C167</f>
        <v>0</v>
      </c>
      <c r="P168" s="248" t="n">
        <f aca="false">+P165*$C167</f>
        <v>0</v>
      </c>
      <c r="Q168" s="248" t="n">
        <f aca="false">+Q165*$C167</f>
        <v>0</v>
      </c>
      <c r="R168" s="248" t="n">
        <f aca="false">+R165*$C167</f>
        <v>0</v>
      </c>
      <c r="S168" s="248" t="n">
        <f aca="false">+S165*$C167</f>
        <v>0</v>
      </c>
      <c r="T168" s="248" t="n">
        <f aca="false">+T165*$C167</f>
        <v>0</v>
      </c>
      <c r="U168" s="248" t="n">
        <f aca="false">+U165*$C167</f>
        <v>0</v>
      </c>
      <c r="V168" s="248" t="n">
        <f aca="false">+V165*$C167</f>
        <v>0</v>
      </c>
      <c r="W168" s="248" t="n">
        <f aca="false">+W165*$C167</f>
        <v>7</v>
      </c>
      <c r="X168" s="248" t="n">
        <f aca="false">+X165*$C167</f>
        <v>7</v>
      </c>
      <c r="Y168" s="248" t="n">
        <f aca="false">+Y165*$C167</f>
        <v>7</v>
      </c>
      <c r="Z168" s="248" t="n">
        <f aca="false">+Z165*$C167</f>
        <v>7</v>
      </c>
      <c r="AA168" s="162" t="n">
        <f aca="false">+AA165*$C167</f>
        <v>7</v>
      </c>
      <c r="AB168" s="248" t="n">
        <f aca="false">+AB165*$C167</f>
        <v>7</v>
      </c>
      <c r="AC168" s="248" t="n">
        <f aca="false">+AC165*$C167</f>
        <v>7</v>
      </c>
      <c r="AD168" s="248" t="n">
        <f aca="false">+AD165*$C167</f>
        <v>7</v>
      </c>
      <c r="AE168" s="248" t="n">
        <f aca="false">+AE165*$C167</f>
        <v>7</v>
      </c>
      <c r="AF168" s="248" t="n">
        <f aca="false">+AF165*$C167</f>
        <v>7</v>
      </c>
      <c r="AG168" s="248" t="n">
        <f aca="false">+AG165*$C167</f>
        <v>7</v>
      </c>
      <c r="AH168" s="248" t="n">
        <f aca="false">+AH165*$C167</f>
        <v>7</v>
      </c>
      <c r="AI168" s="248" t="n">
        <f aca="false">+AI165*$C167</f>
        <v>7</v>
      </c>
      <c r="AJ168" s="248" t="n">
        <f aca="false">+AJ165*$C167</f>
        <v>7</v>
      </c>
      <c r="AK168" s="248" t="n">
        <f aca="false">+AK165*$C167</f>
        <v>7</v>
      </c>
      <c r="AL168" s="248" t="n">
        <f aca="false">+AL165*$C167</f>
        <v>7</v>
      </c>
      <c r="AM168" s="248" t="n">
        <f aca="false">+AM165*$C167</f>
        <v>7</v>
      </c>
      <c r="AN168" s="248" t="n">
        <f aca="false">+AN165*$C167</f>
        <v>7</v>
      </c>
      <c r="AO168" s="248" t="n">
        <f aca="false">+AO165*$C167</f>
        <v>7</v>
      </c>
      <c r="AP168" s="248" t="n">
        <f aca="false">+AP165*$C167</f>
        <v>7</v>
      </c>
      <c r="AQ168" s="248" t="n">
        <f aca="false">+AQ165*$C167</f>
        <v>7</v>
      </c>
      <c r="AR168" s="248" t="n">
        <f aca="false">+AR165*$C167</f>
        <v>7</v>
      </c>
      <c r="AS168" s="248" t="n">
        <f aca="false">+AS165*$C167</f>
        <v>7</v>
      </c>
      <c r="AT168" s="248" t="n">
        <f aca="false">+AT165*$C167</f>
        <v>7</v>
      </c>
      <c r="AU168" s="248" t="n">
        <f aca="false">+AU165*$C167</f>
        <v>7</v>
      </c>
      <c r="AV168" s="248" t="n">
        <f aca="false">+AV165*$C167</f>
        <v>7</v>
      </c>
      <c r="AW168" s="248" t="n">
        <f aca="false">+AW165*$C167</f>
        <v>7</v>
      </c>
      <c r="AX168" s="248" t="n">
        <f aca="false">+AX165*$C167</f>
        <v>7</v>
      </c>
      <c r="AY168" s="248" t="n">
        <f aca="false">+AY165*$C167</f>
        <v>7</v>
      </c>
      <c r="AZ168" s="248" t="n">
        <f aca="false">+AZ165*$C167</f>
        <v>7</v>
      </c>
      <c r="BA168" s="249" t="n">
        <f aca="false">+BA165*$C167</f>
        <v>7</v>
      </c>
      <c r="BB168" s="250" t="n">
        <f aca="false">+BB165*$C167</f>
        <v>7</v>
      </c>
      <c r="BC168" s="250"/>
      <c r="BF168" s="250"/>
      <c r="BG168" s="250"/>
      <c r="BH168" s="250"/>
      <c r="BI168" s="250"/>
      <c r="BJ168" s="250"/>
      <c r="BK168" s="250"/>
      <c r="BL168" s="250"/>
      <c r="BM168" s="250"/>
      <c r="BN168" s="250"/>
      <c r="BO168" s="250"/>
      <c r="BP168" s="250"/>
      <c r="BQ168" s="250"/>
      <c r="BR168" s="250"/>
      <c r="BS168" s="250"/>
      <c r="BT168" s="250"/>
      <c r="BU168" s="250"/>
      <c r="BV168" s="250"/>
      <c r="BW168" s="250"/>
      <c r="BX168" s="250"/>
      <c r="BY168" s="250"/>
      <c r="BZ168" s="250"/>
      <c r="CA168" s="250"/>
      <c r="CB168" s="250"/>
      <c r="CC168" s="250"/>
      <c r="CD168" s="250"/>
      <c r="CE168" s="250"/>
      <c r="CF168" s="250"/>
      <c r="CG168" s="250"/>
      <c r="CH168" s="250"/>
      <c r="CI168" s="250"/>
      <c r="CJ168" s="250"/>
      <c r="CK168" s="250"/>
    </row>
    <row r="169" customFormat="false" ht="15" hidden="false" customHeight="true" outlineLevel="0" collapsed="false">
      <c r="A169" s="234"/>
      <c r="B169" s="201" t="str">
        <f aca="false">+'NTP or Sold'!H17</f>
        <v>Fr 6B 50hz power barges</v>
      </c>
      <c r="C169" s="235" t="str">
        <f aca="false">+'NTP or Sold'!T17</f>
        <v>Nigeria Barge II (APACHI)</v>
      </c>
      <c r="D169" s="236"/>
      <c r="E169" s="236"/>
      <c r="F169" s="236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13"/>
      <c r="AB169" s="236"/>
      <c r="AC169" s="236"/>
      <c r="AD169" s="236"/>
      <c r="AE169" s="236"/>
      <c r="AF169" s="236"/>
      <c r="AG169" s="236"/>
      <c r="AH169" s="236"/>
      <c r="AI169" s="236"/>
      <c r="AJ169" s="236"/>
      <c r="AK169" s="236"/>
      <c r="AL169" s="236"/>
      <c r="AM169" s="236"/>
      <c r="AN169" s="236"/>
      <c r="AO169" s="236"/>
      <c r="AP169" s="236"/>
      <c r="AQ169" s="236"/>
      <c r="AR169" s="236"/>
      <c r="AS169" s="236"/>
      <c r="AT169" s="236"/>
      <c r="AU169" s="236"/>
      <c r="AV169" s="236"/>
      <c r="AW169" s="236"/>
      <c r="AX169" s="236"/>
      <c r="AY169" s="236"/>
      <c r="AZ169" s="236"/>
      <c r="BA169" s="237"/>
    </row>
    <row r="170" customFormat="false" ht="12.75" hidden="false" customHeight="false" outlineLevel="0" collapsed="false">
      <c r="A170" s="238"/>
      <c r="B170" s="239" t="s">
        <v>139</v>
      </c>
      <c r="C170" s="235"/>
      <c r="D170" s="240" t="n">
        <v>0.053</v>
      </c>
      <c r="E170" s="240" t="n">
        <v>0.01</v>
      </c>
      <c r="F170" s="240" t="n">
        <v>0.01</v>
      </c>
      <c r="G170" s="240" t="n">
        <v>0.01</v>
      </c>
      <c r="H170" s="240" t="n">
        <v>0.01</v>
      </c>
      <c r="I170" s="240" t="n">
        <v>0.01</v>
      </c>
      <c r="J170" s="240" t="n">
        <v>0.039</v>
      </c>
      <c r="K170" s="240" t="n">
        <v>0.039</v>
      </c>
      <c r="L170" s="240" t="n">
        <v>0.039</v>
      </c>
      <c r="M170" s="240" t="n">
        <v>0.039</v>
      </c>
      <c r="N170" s="240" t="n">
        <v>0.039</v>
      </c>
      <c r="O170" s="240" t="n">
        <v>0.039</v>
      </c>
      <c r="P170" s="240" t="n">
        <v>0.039</v>
      </c>
      <c r="Q170" s="240" t="n">
        <v>0.039</v>
      </c>
      <c r="R170" s="240" t="n">
        <v>0.039</v>
      </c>
      <c r="S170" s="240" t="n">
        <v>0.039</v>
      </c>
      <c r="T170" s="240" t="n">
        <v>0.039</v>
      </c>
      <c r="U170" s="240" t="n">
        <v>0.039</v>
      </c>
      <c r="V170" s="240" t="n">
        <v>0.039</v>
      </c>
      <c r="W170" s="240" t="n">
        <v>0.039</v>
      </c>
      <c r="X170" s="240" t="n">
        <v>0.039</v>
      </c>
      <c r="Y170" s="240" t="n">
        <v>0.162</v>
      </c>
      <c r="Z170" s="240" t="n">
        <v>0.15</v>
      </c>
      <c r="AA170" s="149" t="n">
        <v>0</v>
      </c>
      <c r="AB170" s="240" t="n">
        <v>0</v>
      </c>
      <c r="AC170" s="240" t="n">
        <v>0</v>
      </c>
      <c r="AD170" s="240" t="n">
        <v>0</v>
      </c>
      <c r="AE170" s="240" t="n">
        <v>0</v>
      </c>
      <c r="AF170" s="240" t="n">
        <v>0</v>
      </c>
      <c r="AG170" s="240" t="n">
        <v>0</v>
      </c>
      <c r="AH170" s="240" t="n">
        <v>0</v>
      </c>
      <c r="AI170" s="240" t="n">
        <v>0</v>
      </c>
      <c r="AJ170" s="240" t="n">
        <v>0</v>
      </c>
      <c r="AK170" s="240" t="n">
        <v>0</v>
      </c>
      <c r="AL170" s="240" t="n">
        <v>0</v>
      </c>
      <c r="AM170" s="240" t="n">
        <v>0</v>
      </c>
      <c r="AN170" s="240" t="n">
        <v>0</v>
      </c>
      <c r="AO170" s="240" t="n">
        <v>0</v>
      </c>
      <c r="AP170" s="240" t="n">
        <v>0</v>
      </c>
      <c r="AQ170" s="240" t="n">
        <v>0</v>
      </c>
      <c r="AR170" s="240" t="n">
        <v>0</v>
      </c>
      <c r="AS170" s="240" t="n">
        <v>0</v>
      </c>
      <c r="AT170" s="240" t="n">
        <v>0</v>
      </c>
      <c r="AU170" s="240" t="n">
        <v>0</v>
      </c>
      <c r="AV170" s="240" t="n">
        <v>0</v>
      </c>
      <c r="AW170" s="240" t="n">
        <v>0</v>
      </c>
      <c r="AX170" s="240" t="n">
        <v>0</v>
      </c>
      <c r="AY170" s="240" t="n">
        <v>0</v>
      </c>
      <c r="AZ170" s="240" t="n">
        <v>0</v>
      </c>
      <c r="BA170" s="241" t="n">
        <v>0</v>
      </c>
      <c r="BB170" s="239" t="n">
        <v>0</v>
      </c>
      <c r="BC170" s="238" t="n">
        <f aca="false">SUM(D170:BB170)</f>
        <v>1</v>
      </c>
    </row>
    <row r="171" customFormat="false" ht="12.75" hidden="false" customHeight="false" outlineLevel="0" collapsed="false">
      <c r="A171" s="238"/>
      <c r="B171" s="239" t="s">
        <v>140</v>
      </c>
      <c r="C171" s="235"/>
      <c r="D171" s="240" t="n">
        <f aca="false">+D170</f>
        <v>0.053</v>
      </c>
      <c r="E171" s="240" t="n">
        <f aca="false">+D171+E170</f>
        <v>0.063</v>
      </c>
      <c r="F171" s="240" t="n">
        <f aca="false">+E171+F170</f>
        <v>0.073</v>
      </c>
      <c r="G171" s="240" t="n">
        <f aca="false">+F171+G170</f>
        <v>0.083</v>
      </c>
      <c r="H171" s="240" t="n">
        <f aca="false">+G171+H170</f>
        <v>0.093</v>
      </c>
      <c r="I171" s="240" t="n">
        <f aca="false">+H171+I170</f>
        <v>0.103</v>
      </c>
      <c r="J171" s="240" t="n">
        <f aca="false">+I171+J170</f>
        <v>0.142</v>
      </c>
      <c r="K171" s="240" t="n">
        <f aca="false">+J171+K170</f>
        <v>0.181</v>
      </c>
      <c r="L171" s="240" t="n">
        <f aca="false">+K171+L170</f>
        <v>0.22</v>
      </c>
      <c r="M171" s="240" t="n">
        <f aca="false">+L171+M170</f>
        <v>0.259</v>
      </c>
      <c r="N171" s="240" t="n">
        <f aca="false">+M171+N170</f>
        <v>0.298</v>
      </c>
      <c r="O171" s="240" t="n">
        <f aca="false">+N171+O170</f>
        <v>0.337</v>
      </c>
      <c r="P171" s="240" t="n">
        <f aca="false">+O171+P170</f>
        <v>0.376</v>
      </c>
      <c r="Q171" s="240" t="n">
        <f aca="false">+P171+Q170</f>
        <v>0.415</v>
      </c>
      <c r="R171" s="240" t="n">
        <f aca="false">+Q171+R170</f>
        <v>0.454</v>
      </c>
      <c r="S171" s="240" t="n">
        <f aca="false">+R171+S170</f>
        <v>0.493</v>
      </c>
      <c r="T171" s="240" t="n">
        <f aca="false">+S171+T170</f>
        <v>0.532</v>
      </c>
      <c r="U171" s="240" t="n">
        <f aca="false">+T171+U170</f>
        <v>0.571</v>
      </c>
      <c r="V171" s="240" t="n">
        <f aca="false">+U171+V170</f>
        <v>0.61</v>
      </c>
      <c r="W171" s="240" t="n">
        <f aca="false">+V171+W170</f>
        <v>0.649</v>
      </c>
      <c r="X171" s="240" t="n">
        <f aca="false">+W171+X170</f>
        <v>0.688</v>
      </c>
      <c r="Y171" s="240" t="n">
        <f aca="false">+X171+Y170</f>
        <v>0.85</v>
      </c>
      <c r="Z171" s="240" t="n">
        <f aca="false">+Y171+Z170</f>
        <v>1</v>
      </c>
      <c r="AA171" s="149" t="n">
        <f aca="false">+Z171+AA170</f>
        <v>1</v>
      </c>
      <c r="AB171" s="240" t="n">
        <f aca="false">+AA171+AB170</f>
        <v>1</v>
      </c>
      <c r="AC171" s="240" t="n">
        <f aca="false">+AB171+AC170</f>
        <v>1</v>
      </c>
      <c r="AD171" s="240" t="n">
        <f aca="false">+AC171+AD170</f>
        <v>1</v>
      </c>
      <c r="AE171" s="240" t="n">
        <f aca="false">+AD171+AE170</f>
        <v>1</v>
      </c>
      <c r="AF171" s="240" t="n">
        <f aca="false">+AE171+AF170</f>
        <v>1</v>
      </c>
      <c r="AG171" s="240" t="n">
        <f aca="false">+AF171+AG170</f>
        <v>1</v>
      </c>
      <c r="AH171" s="240" t="n">
        <f aca="false">+AG171+AH170</f>
        <v>1</v>
      </c>
      <c r="AI171" s="240" t="n">
        <f aca="false">+AH171+AI170</f>
        <v>1</v>
      </c>
      <c r="AJ171" s="240" t="n">
        <f aca="false">+AI171+AJ170</f>
        <v>1</v>
      </c>
      <c r="AK171" s="240" t="n">
        <f aca="false">+AJ171+AK170</f>
        <v>1</v>
      </c>
      <c r="AL171" s="240" t="n">
        <f aca="false">+AK171+AL170</f>
        <v>1</v>
      </c>
      <c r="AM171" s="240" t="n">
        <f aca="false">+AL171+AM170</f>
        <v>1</v>
      </c>
      <c r="AN171" s="240" t="n">
        <f aca="false">+AM171+AN170</f>
        <v>1</v>
      </c>
      <c r="AO171" s="240" t="n">
        <f aca="false">+AN171+AO170</f>
        <v>1</v>
      </c>
      <c r="AP171" s="240" t="n">
        <f aca="false">+AO171+AP170</f>
        <v>1</v>
      </c>
      <c r="AQ171" s="240" t="n">
        <f aca="false">+AP171+AQ170</f>
        <v>1</v>
      </c>
      <c r="AR171" s="240" t="n">
        <f aca="false">+AQ171+AR170</f>
        <v>1</v>
      </c>
      <c r="AS171" s="240" t="n">
        <f aca="false">+AR171+AS170</f>
        <v>1</v>
      </c>
      <c r="AT171" s="240" t="n">
        <f aca="false">+AS171+AT170</f>
        <v>1</v>
      </c>
      <c r="AU171" s="240" t="n">
        <f aca="false">+AT171+AU170</f>
        <v>1</v>
      </c>
      <c r="AV171" s="240" t="n">
        <f aca="false">+AU171+AV170</f>
        <v>1</v>
      </c>
      <c r="AW171" s="240" t="n">
        <f aca="false">+AV171+AW170</f>
        <v>1</v>
      </c>
      <c r="AX171" s="240" t="n">
        <f aca="false">+AW171+AX170</f>
        <v>1</v>
      </c>
      <c r="AY171" s="240" t="n">
        <f aca="false">+AX171+AY170</f>
        <v>1</v>
      </c>
      <c r="AZ171" s="240" t="n">
        <f aca="false">+AY171+AZ170</f>
        <v>1</v>
      </c>
      <c r="BA171" s="241" t="n">
        <f aca="false">+AZ171+BA170</f>
        <v>1</v>
      </c>
      <c r="BB171" s="239" t="n">
        <f aca="false">+BA171+BB170</f>
        <v>1</v>
      </c>
    </row>
    <row r="172" customFormat="false" ht="12.75" hidden="false" customHeight="false" outlineLevel="0" collapsed="false">
      <c r="A172" s="238"/>
      <c r="B172" s="239" t="s">
        <v>141</v>
      </c>
      <c r="C172" s="235"/>
      <c r="D172" s="240" t="n">
        <f aca="false">D173</f>
        <v>0.043</v>
      </c>
      <c r="E172" s="240" t="n">
        <f aca="false">E173-D173</f>
        <v>0.01</v>
      </c>
      <c r="F172" s="240" t="n">
        <f aca="false">F173-E173</f>
        <v>0.01</v>
      </c>
      <c r="G172" s="240" t="n">
        <f aca="false">G173-F173</f>
        <v>0.01</v>
      </c>
      <c r="H172" s="240" t="n">
        <f aca="false">H173-G173</f>
        <v>0.01</v>
      </c>
      <c r="I172" s="240" t="n">
        <f aca="false">I173-H173</f>
        <v>0.01</v>
      </c>
      <c r="J172" s="240" t="n">
        <f aca="false">J173-I173</f>
        <v>0.01</v>
      </c>
      <c r="K172" s="240" t="n">
        <f aca="false">K173-J173</f>
        <v>0.01</v>
      </c>
      <c r="L172" s="240" t="n">
        <f aca="false">L173-K173</f>
        <v>0.00899999999999999</v>
      </c>
      <c r="M172" s="240" t="n">
        <f aca="false">M173-L173</f>
        <v>0.013</v>
      </c>
      <c r="N172" s="240" t="n">
        <f aca="false">N173-M173</f>
        <v>0.016</v>
      </c>
      <c r="O172" s="240" t="n">
        <f aca="false">O173-N173</f>
        <v>0.016</v>
      </c>
      <c r="P172" s="240" t="n">
        <f aca="false">P173-O173</f>
        <v>0.015</v>
      </c>
      <c r="Q172" s="240" t="n">
        <f aca="false">Q173-P173</f>
        <v>0.015</v>
      </c>
      <c r="R172" s="240" t="n">
        <f aca="false">R173-Q173</f>
        <v>0.011</v>
      </c>
      <c r="S172" s="240" t="n">
        <f aca="false">S173-R173</f>
        <v>0.00900000000000001</v>
      </c>
      <c r="T172" s="240" t="n">
        <f aca="false">T173-S173</f>
        <v>0.013</v>
      </c>
      <c r="U172" s="240" t="n">
        <f aca="false">U173-T173</f>
        <v>0.016</v>
      </c>
      <c r="V172" s="240" t="n">
        <f aca="false">V173-U173</f>
        <v>0.014</v>
      </c>
      <c r="W172" s="240" t="n">
        <f aca="false">W173-V173</f>
        <v>0.016</v>
      </c>
      <c r="X172" s="240" t="n">
        <f aca="false">X173-W173</f>
        <v>0.025</v>
      </c>
      <c r="Y172" s="240" t="n">
        <f aca="false">Y173-X173</f>
        <v>0.027</v>
      </c>
      <c r="Z172" s="240" t="n">
        <f aca="false">Z173-Y173</f>
        <v>0.672</v>
      </c>
      <c r="AA172" s="149" t="n">
        <f aca="false">AA173-Z173</f>
        <v>0</v>
      </c>
      <c r="AB172" s="240" t="n">
        <f aca="false">AB173-AA173</f>
        <v>0</v>
      </c>
      <c r="AC172" s="240" t="n">
        <f aca="false">AC173-AB173</f>
        <v>0</v>
      </c>
      <c r="AD172" s="240" t="n">
        <f aca="false">AD173-AC173</f>
        <v>0</v>
      </c>
      <c r="AE172" s="240" t="n">
        <f aca="false">AE173-AD173</f>
        <v>0</v>
      </c>
      <c r="AF172" s="240" t="n">
        <f aca="false">AF173-AE173</f>
        <v>0</v>
      </c>
      <c r="AG172" s="240" t="n">
        <f aca="false">AG173-AF173</f>
        <v>0</v>
      </c>
      <c r="AH172" s="240" t="n">
        <f aca="false">AH173-AG173</f>
        <v>0</v>
      </c>
      <c r="AI172" s="240" t="n">
        <f aca="false">AI173-AH173</f>
        <v>0</v>
      </c>
      <c r="AJ172" s="240" t="n">
        <f aca="false">AJ173-AI173</f>
        <v>0</v>
      </c>
      <c r="AK172" s="240" t="n">
        <f aca="false">AK173-AJ173</f>
        <v>0</v>
      </c>
      <c r="AL172" s="240" t="n">
        <f aca="false">AL173-AK173</f>
        <v>0</v>
      </c>
      <c r="AM172" s="240" t="n">
        <f aca="false">AM173-AL173</f>
        <v>0</v>
      </c>
      <c r="AN172" s="240" t="n">
        <f aca="false">AN173-AM173</f>
        <v>0</v>
      </c>
      <c r="AO172" s="240" t="n">
        <f aca="false">AO173-AN173</f>
        <v>0</v>
      </c>
      <c r="AP172" s="240" t="n">
        <f aca="false">AP173-AO173</f>
        <v>0</v>
      </c>
      <c r="AQ172" s="240" t="n">
        <f aca="false">AQ173-AP173</f>
        <v>0</v>
      </c>
      <c r="AR172" s="240" t="n">
        <f aca="false">AR173-AQ173</f>
        <v>0</v>
      </c>
      <c r="AS172" s="240" t="n">
        <f aca="false">AS173-AR173</f>
        <v>0</v>
      </c>
      <c r="AT172" s="240" t="n">
        <f aca="false">AT173-AS173</f>
        <v>0</v>
      </c>
      <c r="AU172" s="240" t="n">
        <f aca="false">AU173-AT173</f>
        <v>0</v>
      </c>
      <c r="AV172" s="240" t="n">
        <f aca="false">AV173-AU173</f>
        <v>0</v>
      </c>
      <c r="AW172" s="240" t="n">
        <f aca="false">AW173-AV173</f>
        <v>0</v>
      </c>
      <c r="AX172" s="240" t="n">
        <f aca="false">AX173-AW173</f>
        <v>0</v>
      </c>
      <c r="AY172" s="240" t="n">
        <f aca="false">AY173-AX173</f>
        <v>0</v>
      </c>
      <c r="AZ172" s="240" t="n">
        <f aca="false">AZ173-AY173</f>
        <v>0</v>
      </c>
      <c r="BA172" s="241" t="n">
        <f aca="false">BA173-AZ173</f>
        <v>0</v>
      </c>
      <c r="BB172" s="239" t="n">
        <f aca="false">BB173-BA173</f>
        <v>0</v>
      </c>
      <c r="BC172" s="238" t="n">
        <f aca="false">SUM(D172:BB172)</f>
        <v>1</v>
      </c>
    </row>
    <row r="173" customFormat="false" ht="12.75" hidden="false" customHeight="false" outlineLevel="0" collapsed="false">
      <c r="A173" s="238"/>
      <c r="B173" s="239" t="s">
        <v>142</v>
      </c>
      <c r="C173" s="235"/>
      <c r="D173" s="240" t="n">
        <v>0.043</v>
      </c>
      <c r="E173" s="240" t="n">
        <v>0.053</v>
      </c>
      <c r="F173" s="240" t="n">
        <v>0.063</v>
      </c>
      <c r="G173" s="240" t="n">
        <v>0.073</v>
      </c>
      <c r="H173" s="240" t="n">
        <v>0.083</v>
      </c>
      <c r="I173" s="240" t="n">
        <v>0.093</v>
      </c>
      <c r="J173" s="240" t="n">
        <v>0.103</v>
      </c>
      <c r="K173" s="240" t="n">
        <v>0.113</v>
      </c>
      <c r="L173" s="240" t="n">
        <v>0.122</v>
      </c>
      <c r="M173" s="240" t="n">
        <v>0.135</v>
      </c>
      <c r="N173" s="240" t="n">
        <v>0.151</v>
      </c>
      <c r="O173" s="240" t="n">
        <v>0.167</v>
      </c>
      <c r="P173" s="240" t="n">
        <v>0.182</v>
      </c>
      <c r="Q173" s="240" t="n">
        <v>0.197</v>
      </c>
      <c r="R173" s="240" t="n">
        <v>0.208</v>
      </c>
      <c r="S173" s="240" t="n">
        <v>0.217</v>
      </c>
      <c r="T173" s="240" t="n">
        <v>0.23</v>
      </c>
      <c r="U173" s="240" t="n">
        <v>0.246</v>
      </c>
      <c r="V173" s="240" t="n">
        <v>0.26</v>
      </c>
      <c r="W173" s="240" t="n">
        <v>0.276</v>
      </c>
      <c r="X173" s="240" t="n">
        <v>0.301</v>
      </c>
      <c r="Y173" s="240" t="n">
        <v>0.328</v>
      </c>
      <c r="Z173" s="240" t="n">
        <v>1</v>
      </c>
      <c r="AA173" s="149" t="n">
        <v>1</v>
      </c>
      <c r="AB173" s="240" t="n">
        <v>1</v>
      </c>
      <c r="AC173" s="240" t="n">
        <v>1</v>
      </c>
      <c r="AD173" s="240" t="n">
        <v>1</v>
      </c>
      <c r="AE173" s="240" t="n">
        <v>1</v>
      </c>
      <c r="AF173" s="240" t="n">
        <v>1</v>
      </c>
      <c r="AG173" s="240" t="n">
        <v>1</v>
      </c>
      <c r="AH173" s="240" t="n">
        <v>1</v>
      </c>
      <c r="AI173" s="240" t="n">
        <v>1</v>
      </c>
      <c r="AJ173" s="240" t="n">
        <v>1</v>
      </c>
      <c r="AK173" s="240" t="n">
        <v>1</v>
      </c>
      <c r="AL173" s="240" t="n">
        <v>1</v>
      </c>
      <c r="AM173" s="240" t="n">
        <v>1</v>
      </c>
      <c r="AN173" s="240" t="n">
        <v>1</v>
      </c>
      <c r="AO173" s="240" t="n">
        <v>1</v>
      </c>
      <c r="AP173" s="240" t="n">
        <v>1</v>
      </c>
      <c r="AQ173" s="240" t="n">
        <v>1</v>
      </c>
      <c r="AR173" s="240" t="n">
        <v>1</v>
      </c>
      <c r="AS173" s="240" t="n">
        <v>1</v>
      </c>
      <c r="AT173" s="240" t="n">
        <v>1</v>
      </c>
      <c r="AU173" s="240" t="n">
        <v>1</v>
      </c>
      <c r="AV173" s="240" t="n">
        <v>1</v>
      </c>
      <c r="AW173" s="240" t="n">
        <v>1</v>
      </c>
      <c r="AX173" s="240" t="n">
        <v>1</v>
      </c>
      <c r="AY173" s="240" t="n">
        <v>1</v>
      </c>
      <c r="AZ173" s="240" t="n">
        <v>1</v>
      </c>
      <c r="BA173" s="241" t="n">
        <v>1</v>
      </c>
      <c r="BB173" s="239" t="n">
        <v>1</v>
      </c>
    </row>
    <row r="174" customFormat="false" ht="12.75" hidden="false" customHeight="false" outlineLevel="0" collapsed="false">
      <c r="A174" s="242"/>
      <c r="B174" s="243"/>
      <c r="C174" s="235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167"/>
      <c r="AB174" s="244"/>
      <c r="AC174" s="244"/>
      <c r="AD174" s="244"/>
      <c r="AE174" s="244"/>
      <c r="AF174" s="244"/>
      <c r="AG174" s="244"/>
      <c r="AH174" s="244"/>
      <c r="AI174" s="244"/>
      <c r="AJ174" s="244"/>
      <c r="AK174" s="244"/>
      <c r="AL174" s="244"/>
      <c r="AM174" s="244"/>
      <c r="AN174" s="244"/>
      <c r="AO174" s="244"/>
      <c r="AP174" s="244"/>
      <c r="AQ174" s="244"/>
      <c r="AR174" s="244"/>
      <c r="AS174" s="244"/>
      <c r="AT174" s="244"/>
      <c r="AU174" s="244"/>
      <c r="AV174" s="244"/>
      <c r="AW174" s="244"/>
      <c r="AX174" s="244"/>
      <c r="AY174" s="244"/>
      <c r="AZ174" s="244"/>
      <c r="BA174" s="245"/>
      <c r="BB174" s="243"/>
    </row>
    <row r="175" customFormat="false" ht="12.75" hidden="false" customHeight="false" outlineLevel="0" collapsed="false">
      <c r="A175" s="201"/>
      <c r="B175" s="201" t="s">
        <v>143</v>
      </c>
      <c r="C175" s="202" t="n">
        <v>7</v>
      </c>
      <c r="D175" s="205" t="n">
        <f aca="false">+D171*$C175</f>
        <v>0.371</v>
      </c>
      <c r="E175" s="205" t="n">
        <f aca="false">+E171*$C175</f>
        <v>0.441</v>
      </c>
      <c r="F175" s="205" t="n">
        <f aca="false">+F171*$C175</f>
        <v>0.511</v>
      </c>
      <c r="G175" s="205" t="n">
        <f aca="false">+G171*$C175</f>
        <v>0.581</v>
      </c>
      <c r="H175" s="205" t="n">
        <f aca="false">+H171*$C175</f>
        <v>0.651</v>
      </c>
      <c r="I175" s="205" t="n">
        <f aca="false">+I171*$C175</f>
        <v>0.721</v>
      </c>
      <c r="J175" s="205" t="n">
        <f aca="false">+J171*$C175</f>
        <v>0.994</v>
      </c>
      <c r="K175" s="205" t="n">
        <f aca="false">+K171*$C175</f>
        <v>1.267</v>
      </c>
      <c r="L175" s="205" t="n">
        <f aca="false">+L171*$C175</f>
        <v>1.54</v>
      </c>
      <c r="M175" s="205" t="n">
        <f aca="false">+M171*$C175</f>
        <v>1.813</v>
      </c>
      <c r="N175" s="205" t="n">
        <f aca="false">+N171*$C175</f>
        <v>2.086</v>
      </c>
      <c r="O175" s="205" t="n">
        <f aca="false">+O171*$C175</f>
        <v>2.359</v>
      </c>
      <c r="P175" s="205" t="n">
        <f aca="false">+P171*$C175</f>
        <v>2.632</v>
      </c>
      <c r="Q175" s="205" t="n">
        <f aca="false">+Q171*$C175</f>
        <v>2.905</v>
      </c>
      <c r="R175" s="205" t="n">
        <f aca="false">+R171*$C175</f>
        <v>3.178</v>
      </c>
      <c r="S175" s="205" t="n">
        <f aca="false">+S171*$C175</f>
        <v>3.451</v>
      </c>
      <c r="T175" s="205" t="n">
        <f aca="false">+T171*$C175</f>
        <v>3.724</v>
      </c>
      <c r="U175" s="205" t="n">
        <f aca="false">+U171*$C175</f>
        <v>3.997</v>
      </c>
      <c r="V175" s="205" t="n">
        <f aca="false">+V171*$C175</f>
        <v>4.27</v>
      </c>
      <c r="W175" s="205" t="n">
        <f aca="false">+W171*$C175</f>
        <v>4.543</v>
      </c>
      <c r="X175" s="205" t="n">
        <f aca="false">+X171*$C175</f>
        <v>4.816</v>
      </c>
      <c r="Y175" s="205" t="n">
        <f aca="false">+Y171*$C175</f>
        <v>5.95</v>
      </c>
      <c r="Z175" s="205" t="n">
        <f aca="false">+Z171*$C175</f>
        <v>7</v>
      </c>
      <c r="AA175" s="156" t="n">
        <f aca="false">+AA171*$C175</f>
        <v>7</v>
      </c>
      <c r="AB175" s="205" t="n">
        <f aca="false">+AB171*$C175</f>
        <v>7</v>
      </c>
      <c r="AC175" s="205" t="n">
        <f aca="false">+AC171*$C175</f>
        <v>7</v>
      </c>
      <c r="AD175" s="205" t="n">
        <f aca="false">+AD171*$C175</f>
        <v>7</v>
      </c>
      <c r="AE175" s="205" t="n">
        <f aca="false">+AE171*$C175</f>
        <v>7</v>
      </c>
      <c r="AF175" s="205" t="n">
        <f aca="false">+AF171*$C175</f>
        <v>7</v>
      </c>
      <c r="AG175" s="205" t="n">
        <f aca="false">+AG171*$C175</f>
        <v>7</v>
      </c>
      <c r="AH175" s="205" t="n">
        <f aca="false">+AH171*$C175</f>
        <v>7</v>
      </c>
      <c r="AI175" s="205" t="n">
        <f aca="false">+AI171*$C175</f>
        <v>7</v>
      </c>
      <c r="AJ175" s="205" t="n">
        <f aca="false">+AJ171*$C175</f>
        <v>7</v>
      </c>
      <c r="AK175" s="205" t="n">
        <f aca="false">+AK171*$C175</f>
        <v>7</v>
      </c>
      <c r="AL175" s="205" t="n">
        <f aca="false">+AL171*$C175</f>
        <v>7</v>
      </c>
      <c r="AM175" s="205" t="n">
        <f aca="false">+AM171*$C175</f>
        <v>7</v>
      </c>
      <c r="AN175" s="205" t="n">
        <f aca="false">+AN171*$C175</f>
        <v>7</v>
      </c>
      <c r="AO175" s="205" t="n">
        <f aca="false">+AO171*$C175</f>
        <v>7</v>
      </c>
      <c r="AP175" s="205" t="n">
        <f aca="false">+AP171*$C175</f>
        <v>7</v>
      </c>
      <c r="AQ175" s="205" t="n">
        <f aca="false">+AQ171*$C175</f>
        <v>7</v>
      </c>
      <c r="AR175" s="205" t="n">
        <f aca="false">+AR171*$C175</f>
        <v>7</v>
      </c>
      <c r="AS175" s="205" t="n">
        <f aca="false">+AS171*$C175</f>
        <v>7</v>
      </c>
      <c r="AT175" s="205" t="n">
        <f aca="false">+AT171*$C175</f>
        <v>7</v>
      </c>
      <c r="AU175" s="205" t="n">
        <f aca="false">+AU171*$C175</f>
        <v>7</v>
      </c>
      <c r="AV175" s="205" t="n">
        <f aca="false">+AV171*$C175</f>
        <v>7</v>
      </c>
      <c r="AW175" s="205" t="n">
        <f aca="false">+AW171*$C175</f>
        <v>7</v>
      </c>
      <c r="AX175" s="205" t="n">
        <f aca="false">+AX171*$C175</f>
        <v>7</v>
      </c>
      <c r="AY175" s="205" t="n">
        <f aca="false">+AY171*$C175</f>
        <v>7</v>
      </c>
      <c r="AZ175" s="205" t="n">
        <f aca="false">+AZ171*$C175</f>
        <v>7</v>
      </c>
      <c r="BA175" s="206" t="n">
        <f aca="false">+BA171*$C175</f>
        <v>7</v>
      </c>
      <c r="BB175" s="207" t="n">
        <f aca="false">+BB171*$C175</f>
        <v>7</v>
      </c>
      <c r="BC175" s="207"/>
      <c r="BF175" s="207"/>
      <c r="BG175" s="207"/>
      <c r="BH175" s="207"/>
      <c r="BI175" s="207"/>
      <c r="BJ175" s="207"/>
      <c r="BK175" s="207"/>
      <c r="BL175" s="207"/>
      <c r="BM175" s="207"/>
      <c r="BN175" s="207"/>
      <c r="BO175" s="207"/>
      <c r="BP175" s="207"/>
      <c r="BQ175" s="207"/>
      <c r="BR175" s="207"/>
      <c r="BS175" s="207"/>
      <c r="BT175" s="207"/>
      <c r="BU175" s="207"/>
      <c r="BV175" s="207"/>
      <c r="BW175" s="207"/>
      <c r="BX175" s="207"/>
      <c r="BY175" s="207"/>
      <c r="BZ175" s="207"/>
      <c r="CA175" s="207"/>
      <c r="CB175" s="207"/>
      <c r="CC175" s="207"/>
      <c r="CD175" s="207"/>
      <c r="CE175" s="207"/>
      <c r="CF175" s="207"/>
      <c r="CG175" s="207"/>
      <c r="CH175" s="207"/>
      <c r="CI175" s="207"/>
      <c r="CJ175" s="207"/>
      <c r="CK175" s="207"/>
    </row>
    <row r="176" customFormat="false" ht="13.5" hidden="false" customHeight="false" outlineLevel="0" collapsed="false">
      <c r="A176" s="246"/>
      <c r="B176" s="246" t="s">
        <v>144</v>
      </c>
      <c r="C176" s="247" t="str">
        <f aca="false">+'NTP or Sold'!C17</f>
        <v>NTP</v>
      </c>
      <c r="D176" s="248" t="n">
        <f aca="false">+D173*$C175</f>
        <v>0.301</v>
      </c>
      <c r="E176" s="248" t="n">
        <f aca="false">+E173*$C175</f>
        <v>0.371</v>
      </c>
      <c r="F176" s="248" t="n">
        <f aca="false">+F173*$C175</f>
        <v>0.441</v>
      </c>
      <c r="G176" s="248" t="n">
        <f aca="false">+G173*$C175</f>
        <v>0.511</v>
      </c>
      <c r="H176" s="248" t="n">
        <f aca="false">+H173*$C175</f>
        <v>0.581</v>
      </c>
      <c r="I176" s="248" t="n">
        <f aca="false">+I173*$C175</f>
        <v>0.651</v>
      </c>
      <c r="J176" s="248" t="n">
        <f aca="false">+J173*$C175</f>
        <v>0.721</v>
      </c>
      <c r="K176" s="248" t="n">
        <f aca="false">+K173*$C175</f>
        <v>0.791</v>
      </c>
      <c r="L176" s="248" t="n">
        <f aca="false">+L173*$C175</f>
        <v>0.854</v>
      </c>
      <c r="M176" s="248" t="n">
        <f aca="false">+M173*$C175</f>
        <v>0.945</v>
      </c>
      <c r="N176" s="248" t="n">
        <f aca="false">+N173*$C175</f>
        <v>1.057</v>
      </c>
      <c r="O176" s="248" t="n">
        <f aca="false">+O173*$C175</f>
        <v>1.169</v>
      </c>
      <c r="P176" s="248" t="n">
        <f aca="false">+P173*$C175</f>
        <v>1.274</v>
      </c>
      <c r="Q176" s="248" t="n">
        <f aca="false">+Q173*$C175</f>
        <v>1.379</v>
      </c>
      <c r="R176" s="248" t="n">
        <f aca="false">+R173*$C175</f>
        <v>1.456</v>
      </c>
      <c r="S176" s="248" t="n">
        <f aca="false">+S173*$C175</f>
        <v>1.519</v>
      </c>
      <c r="T176" s="248" t="n">
        <f aca="false">+T173*$C175</f>
        <v>1.61</v>
      </c>
      <c r="U176" s="248" t="n">
        <f aca="false">+U173*$C175</f>
        <v>1.722</v>
      </c>
      <c r="V176" s="248" t="n">
        <f aca="false">+V173*$C175</f>
        <v>1.82</v>
      </c>
      <c r="W176" s="248" t="n">
        <f aca="false">+W173*$C175</f>
        <v>1.932</v>
      </c>
      <c r="X176" s="248" t="n">
        <f aca="false">+X173*$C175</f>
        <v>2.107</v>
      </c>
      <c r="Y176" s="248" t="n">
        <f aca="false">+Y173*$C175</f>
        <v>2.296</v>
      </c>
      <c r="Z176" s="248" t="n">
        <f aca="false">+Z173*$C175</f>
        <v>7</v>
      </c>
      <c r="AA176" s="162" t="n">
        <f aca="false">+AA173*$C175</f>
        <v>7</v>
      </c>
      <c r="AB176" s="248" t="n">
        <f aca="false">+AB173*$C175</f>
        <v>7</v>
      </c>
      <c r="AC176" s="248" t="n">
        <f aca="false">+AC173*$C175</f>
        <v>7</v>
      </c>
      <c r="AD176" s="248" t="n">
        <f aca="false">+AD173*$C175</f>
        <v>7</v>
      </c>
      <c r="AE176" s="248" t="n">
        <f aca="false">+AE173*$C175</f>
        <v>7</v>
      </c>
      <c r="AF176" s="248" t="n">
        <f aca="false">+AF173*$C175</f>
        <v>7</v>
      </c>
      <c r="AG176" s="248" t="n">
        <f aca="false">+AG173*$C175</f>
        <v>7</v>
      </c>
      <c r="AH176" s="248" t="n">
        <f aca="false">+AH173*$C175</f>
        <v>7</v>
      </c>
      <c r="AI176" s="248" t="n">
        <f aca="false">+AI173*$C175</f>
        <v>7</v>
      </c>
      <c r="AJ176" s="248" t="n">
        <f aca="false">+AJ173*$C175</f>
        <v>7</v>
      </c>
      <c r="AK176" s="248" t="n">
        <f aca="false">+AK173*$C175</f>
        <v>7</v>
      </c>
      <c r="AL176" s="248" t="n">
        <f aca="false">+AL173*$C175</f>
        <v>7</v>
      </c>
      <c r="AM176" s="248" t="n">
        <f aca="false">+AM173*$C175</f>
        <v>7</v>
      </c>
      <c r="AN176" s="248" t="n">
        <f aca="false">+AN173*$C175</f>
        <v>7</v>
      </c>
      <c r="AO176" s="248" t="n">
        <f aca="false">+AO173*$C175</f>
        <v>7</v>
      </c>
      <c r="AP176" s="248" t="n">
        <f aca="false">+AP173*$C175</f>
        <v>7</v>
      </c>
      <c r="AQ176" s="248" t="n">
        <f aca="false">+AQ173*$C175</f>
        <v>7</v>
      </c>
      <c r="AR176" s="248" t="n">
        <f aca="false">+AR173*$C175</f>
        <v>7</v>
      </c>
      <c r="AS176" s="248" t="n">
        <f aca="false">+AS173*$C175</f>
        <v>7</v>
      </c>
      <c r="AT176" s="248" t="n">
        <f aca="false">+AT173*$C175</f>
        <v>7</v>
      </c>
      <c r="AU176" s="248" t="n">
        <f aca="false">+AU173*$C175</f>
        <v>7</v>
      </c>
      <c r="AV176" s="248" t="n">
        <f aca="false">+AV173*$C175</f>
        <v>7</v>
      </c>
      <c r="AW176" s="248" t="n">
        <f aca="false">+AW173*$C175</f>
        <v>7</v>
      </c>
      <c r="AX176" s="248" t="n">
        <f aca="false">+AX173*$C175</f>
        <v>7</v>
      </c>
      <c r="AY176" s="248" t="n">
        <f aca="false">+AY173*$C175</f>
        <v>7</v>
      </c>
      <c r="AZ176" s="248" t="n">
        <f aca="false">+AZ173*$C175</f>
        <v>7</v>
      </c>
      <c r="BA176" s="249" t="n">
        <f aca="false">+BA173*$C175</f>
        <v>7</v>
      </c>
      <c r="BB176" s="250" t="n">
        <f aca="false">+BB173*$C175</f>
        <v>7</v>
      </c>
      <c r="BC176" s="250"/>
      <c r="BF176" s="250"/>
      <c r="BG176" s="250"/>
      <c r="BH176" s="250"/>
      <c r="BI176" s="250"/>
      <c r="BJ176" s="250"/>
      <c r="BK176" s="250"/>
      <c r="BL176" s="250"/>
      <c r="BM176" s="250"/>
      <c r="BN176" s="250"/>
      <c r="BO176" s="250"/>
      <c r="BP176" s="250"/>
      <c r="BQ176" s="250"/>
      <c r="BR176" s="250"/>
      <c r="BS176" s="250"/>
      <c r="BT176" s="250"/>
      <c r="BU176" s="250"/>
      <c r="BV176" s="250"/>
      <c r="BW176" s="250"/>
      <c r="BX176" s="250"/>
      <c r="BY176" s="250"/>
      <c r="BZ176" s="250"/>
      <c r="CA176" s="250"/>
      <c r="CB176" s="250"/>
      <c r="CC176" s="250"/>
      <c r="CD176" s="250"/>
      <c r="CE176" s="250"/>
      <c r="CF176" s="250"/>
      <c r="CG176" s="250"/>
      <c r="CH176" s="250"/>
      <c r="CI176" s="250"/>
      <c r="CJ176" s="250"/>
      <c r="CK176" s="250"/>
    </row>
    <row r="177" customFormat="false" ht="15" hidden="false" customHeight="true" outlineLevel="0" collapsed="false">
      <c r="A177" s="234"/>
      <c r="B177" s="251" t="str">
        <f aca="false">+'NTP or Sold'!H18</f>
        <v>7FA w/ STG</v>
      </c>
      <c r="C177" s="235" t="str">
        <f aca="false">+'NTP or Sold'!T18</f>
        <v>Gen Power - Dell, Arkansas location;  duct fired (EECC) - 49%</v>
      </c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  <c r="AA177" s="252"/>
      <c r="AB177" s="252"/>
      <c r="AC177" s="252"/>
      <c r="AD177" s="252"/>
      <c r="AE177" s="252"/>
      <c r="AF177" s="252"/>
      <c r="AG177" s="252"/>
      <c r="AH177" s="252"/>
      <c r="AI177" s="252"/>
      <c r="AJ177" s="252"/>
      <c r="AK177" s="252"/>
      <c r="AL177" s="252"/>
      <c r="AM177" s="252"/>
      <c r="AN177" s="252"/>
      <c r="AO177" s="252"/>
      <c r="AP177" s="252"/>
      <c r="AQ177" s="252"/>
      <c r="AR177" s="252"/>
      <c r="AS177" s="252"/>
      <c r="AT177" s="252"/>
      <c r="AU177" s="252"/>
      <c r="AV177" s="252"/>
      <c r="AW177" s="252"/>
      <c r="AX177" s="252"/>
      <c r="AY177" s="252"/>
      <c r="AZ177" s="252"/>
      <c r="BA177" s="252"/>
      <c r="BB177" s="252"/>
      <c r="BC177" s="237"/>
    </row>
    <row r="178" customFormat="false" ht="12.75" hidden="false" customHeight="false" outlineLevel="0" collapsed="false">
      <c r="A178" s="238"/>
      <c r="B178" s="239" t="s">
        <v>139</v>
      </c>
      <c r="C178" s="235"/>
      <c r="D178" s="240" t="n">
        <v>0</v>
      </c>
      <c r="E178" s="240" t="n">
        <v>0</v>
      </c>
      <c r="F178" s="240" t="n">
        <v>0</v>
      </c>
      <c r="G178" s="240" t="n">
        <v>0</v>
      </c>
      <c r="H178" s="240" t="n">
        <v>0</v>
      </c>
      <c r="I178" s="240" t="n">
        <v>0</v>
      </c>
      <c r="J178" s="240" t="n">
        <v>0</v>
      </c>
      <c r="K178" s="240" t="n">
        <v>0</v>
      </c>
      <c r="L178" s="240" t="n">
        <v>0</v>
      </c>
      <c r="M178" s="240" t="n">
        <v>0</v>
      </c>
      <c r="N178" s="240" t="n">
        <v>0</v>
      </c>
      <c r="O178" s="240" t="n">
        <v>0</v>
      </c>
      <c r="P178" s="240" t="n">
        <v>0</v>
      </c>
      <c r="Q178" s="240" t="n">
        <v>0</v>
      </c>
      <c r="R178" s="240" t="n">
        <v>0</v>
      </c>
      <c r="S178" s="240" t="n">
        <v>0</v>
      </c>
      <c r="T178" s="240" t="n">
        <v>0</v>
      </c>
      <c r="U178" s="240" t="n">
        <v>0</v>
      </c>
      <c r="V178" s="240" t="n">
        <v>0</v>
      </c>
      <c r="W178" s="240" t="n">
        <v>0.05</v>
      </c>
      <c r="X178" s="240" t="n">
        <v>0.072</v>
      </c>
      <c r="Y178" s="240" t="n">
        <v>0.038</v>
      </c>
      <c r="Z178" s="240" t="n">
        <v>0.199</v>
      </c>
      <c r="AA178" s="240" t="n">
        <v>0.03</v>
      </c>
      <c r="AB178" s="240" t="n">
        <v>0.03</v>
      </c>
      <c r="AC178" s="240" t="n">
        <v>0.03</v>
      </c>
      <c r="AD178" s="240" t="n">
        <v>0.03</v>
      </c>
      <c r="AE178" s="240" t="n">
        <v>0.03</v>
      </c>
      <c r="AF178" s="240" t="n">
        <v>0.03</v>
      </c>
      <c r="AG178" s="240" t="n">
        <v>0.03</v>
      </c>
      <c r="AH178" s="240" t="n">
        <v>0.03</v>
      </c>
      <c r="AI178" s="240" t="n">
        <v>0.031</v>
      </c>
      <c r="AJ178" s="240" t="n">
        <v>0.04</v>
      </c>
      <c r="AK178" s="240" t="n">
        <v>0.04</v>
      </c>
      <c r="AL178" s="240" t="n">
        <v>0.2</v>
      </c>
      <c r="AM178" s="240" t="n">
        <v>0.04</v>
      </c>
      <c r="AN178" s="240" t="n">
        <v>0.05</v>
      </c>
      <c r="AO178" s="240" t="n">
        <v>0</v>
      </c>
      <c r="AP178" s="240" t="n">
        <v>0</v>
      </c>
      <c r="AQ178" s="240" t="n">
        <v>0</v>
      </c>
      <c r="AR178" s="240" t="n">
        <v>0</v>
      </c>
      <c r="AS178" s="240" t="n">
        <v>0</v>
      </c>
      <c r="AT178" s="240" t="n">
        <v>0</v>
      </c>
      <c r="AU178" s="240" t="n">
        <v>0</v>
      </c>
      <c r="AV178" s="240" t="n">
        <v>0</v>
      </c>
      <c r="AW178" s="240" t="n">
        <v>0</v>
      </c>
      <c r="AX178" s="240" t="n">
        <v>0</v>
      </c>
      <c r="AY178" s="240" t="n">
        <v>0</v>
      </c>
      <c r="AZ178" s="240" t="n">
        <v>0</v>
      </c>
      <c r="BA178" s="240" t="n">
        <v>0</v>
      </c>
      <c r="BB178" s="240" t="n">
        <v>0</v>
      </c>
      <c r="BC178" s="241" t="n">
        <f aca="false">SUM(D178:BB178)</f>
        <v>1</v>
      </c>
      <c r="BD178" s="239"/>
    </row>
    <row r="179" customFormat="false" ht="12.75" hidden="false" customHeight="false" outlineLevel="0" collapsed="false">
      <c r="A179" s="238"/>
      <c r="B179" s="239" t="s">
        <v>140</v>
      </c>
      <c r="C179" s="235"/>
      <c r="D179" s="240" t="n">
        <f aca="false">D178</f>
        <v>0</v>
      </c>
      <c r="E179" s="240" t="n">
        <f aca="false">+D179+E178</f>
        <v>0</v>
      </c>
      <c r="F179" s="240" t="n">
        <f aca="false">+E179+F178</f>
        <v>0</v>
      </c>
      <c r="G179" s="240" t="n">
        <f aca="false">+F179+G178</f>
        <v>0</v>
      </c>
      <c r="H179" s="240" t="n">
        <f aca="false">+G179+H178</f>
        <v>0</v>
      </c>
      <c r="I179" s="240" t="n">
        <f aca="false">+H179+I178</f>
        <v>0</v>
      </c>
      <c r="J179" s="240" t="n">
        <f aca="false">+I179+J178</f>
        <v>0</v>
      </c>
      <c r="K179" s="240" t="n">
        <f aca="false">+J179+K178</f>
        <v>0</v>
      </c>
      <c r="L179" s="240" t="n">
        <f aca="false">+K179+L178</f>
        <v>0</v>
      </c>
      <c r="M179" s="240" t="n">
        <f aca="false">+L179+M178</f>
        <v>0</v>
      </c>
      <c r="N179" s="240" t="n">
        <f aca="false">+M179+N178</f>
        <v>0</v>
      </c>
      <c r="O179" s="240" t="n">
        <f aca="false">+N179+O178</f>
        <v>0</v>
      </c>
      <c r="P179" s="240" t="n">
        <f aca="false">+O179+P178</f>
        <v>0</v>
      </c>
      <c r="Q179" s="240" t="n">
        <f aca="false">+P179+Q178</f>
        <v>0</v>
      </c>
      <c r="R179" s="240" t="n">
        <f aca="false">+Q179+R178</f>
        <v>0</v>
      </c>
      <c r="S179" s="240" t="n">
        <f aca="false">+R179+S178</f>
        <v>0</v>
      </c>
      <c r="T179" s="240" t="n">
        <f aca="false">+S179+T178</f>
        <v>0</v>
      </c>
      <c r="U179" s="240" t="n">
        <f aca="false">+T179+U178</f>
        <v>0</v>
      </c>
      <c r="V179" s="240" t="n">
        <f aca="false">+U179+V178</f>
        <v>0</v>
      </c>
      <c r="W179" s="240" t="n">
        <f aca="false">+V179+W178</f>
        <v>0.05</v>
      </c>
      <c r="X179" s="240" t="n">
        <f aca="false">+W179+X178</f>
        <v>0.122</v>
      </c>
      <c r="Y179" s="240" t="n">
        <f aca="false">+X179+Y178</f>
        <v>0.16</v>
      </c>
      <c r="Z179" s="240" t="n">
        <f aca="false">+Y179+Z178</f>
        <v>0.359</v>
      </c>
      <c r="AA179" s="240" t="n">
        <f aca="false">+Z179+AA178</f>
        <v>0.389</v>
      </c>
      <c r="AB179" s="240" t="n">
        <f aca="false">+AA179+AB178</f>
        <v>0.419</v>
      </c>
      <c r="AC179" s="240" t="n">
        <f aca="false">+AB179+AC178</f>
        <v>0.449</v>
      </c>
      <c r="AD179" s="240" t="n">
        <f aca="false">+AC179+AD178</f>
        <v>0.479</v>
      </c>
      <c r="AE179" s="240" t="n">
        <f aca="false">+AD179+AE178</f>
        <v>0.509</v>
      </c>
      <c r="AF179" s="240" t="n">
        <f aca="false">+AE179+AF178</f>
        <v>0.539</v>
      </c>
      <c r="AG179" s="240" t="n">
        <f aca="false">+AF179+AG178</f>
        <v>0.569</v>
      </c>
      <c r="AH179" s="240" t="n">
        <f aca="false">+AG179+AH178</f>
        <v>0.599</v>
      </c>
      <c r="AI179" s="240" t="n">
        <f aca="false">+AH179+AI178</f>
        <v>0.63</v>
      </c>
      <c r="AJ179" s="240" t="n">
        <f aca="false">+AI179+AJ178</f>
        <v>0.67</v>
      </c>
      <c r="AK179" s="240" t="n">
        <f aca="false">+AJ179+AK178</f>
        <v>0.71</v>
      </c>
      <c r="AL179" s="240" t="n">
        <f aca="false">+AK179+AL178</f>
        <v>0.91</v>
      </c>
      <c r="AM179" s="240" t="n">
        <f aca="false">+AL179+AM178</f>
        <v>0.95</v>
      </c>
      <c r="AN179" s="240" t="n">
        <f aca="false">+AM179+AN178</f>
        <v>1</v>
      </c>
      <c r="AO179" s="240" t="n">
        <f aca="false">+AN179+AO178</f>
        <v>1</v>
      </c>
      <c r="AP179" s="240" t="n">
        <f aca="false">+AO179+AP178</f>
        <v>1</v>
      </c>
      <c r="AQ179" s="240" t="n">
        <f aca="false">+AP179+AQ178</f>
        <v>1</v>
      </c>
      <c r="AR179" s="240" t="n">
        <f aca="false">+AQ179+AR178</f>
        <v>1</v>
      </c>
      <c r="AS179" s="240" t="n">
        <f aca="false">+AR179+AS178</f>
        <v>1</v>
      </c>
      <c r="AT179" s="240" t="n">
        <f aca="false">+AS179+AT178</f>
        <v>1</v>
      </c>
      <c r="AU179" s="240" t="n">
        <f aca="false">+AT179+AU178</f>
        <v>1</v>
      </c>
      <c r="AV179" s="240" t="n">
        <f aca="false">+AU179+AV178</f>
        <v>1</v>
      </c>
      <c r="AW179" s="240" t="n">
        <f aca="false">+AV179+AW178</f>
        <v>1</v>
      </c>
      <c r="AX179" s="240" t="n">
        <f aca="false">+AW179+AX178</f>
        <v>1</v>
      </c>
      <c r="AY179" s="240" t="n">
        <f aca="false">+AX179+AY178</f>
        <v>1</v>
      </c>
      <c r="AZ179" s="240" t="n">
        <f aca="false">+AY179+AZ178</f>
        <v>1</v>
      </c>
      <c r="BA179" s="240" t="n">
        <f aca="false">+AZ179+BA178</f>
        <v>1</v>
      </c>
      <c r="BB179" s="240" t="n">
        <f aca="false">+BA179+BB178</f>
        <v>1</v>
      </c>
      <c r="BC179" s="241"/>
      <c r="BD179" s="239"/>
    </row>
    <row r="180" customFormat="false" ht="12.75" hidden="false" customHeight="false" outlineLevel="0" collapsed="false">
      <c r="A180" s="238"/>
      <c r="B180" s="239" t="s">
        <v>141</v>
      </c>
      <c r="C180" s="235"/>
      <c r="D180" s="240" t="n">
        <v>0</v>
      </c>
      <c r="E180" s="240" t="n">
        <v>0</v>
      </c>
      <c r="F180" s="240" t="n">
        <v>0</v>
      </c>
      <c r="G180" s="240" t="n">
        <v>0</v>
      </c>
      <c r="H180" s="240" t="n">
        <v>0</v>
      </c>
      <c r="I180" s="240" t="n">
        <v>0</v>
      </c>
      <c r="J180" s="240" t="n">
        <v>0</v>
      </c>
      <c r="K180" s="240" t="n">
        <v>0</v>
      </c>
      <c r="L180" s="240" t="n">
        <v>0</v>
      </c>
      <c r="M180" s="240" t="n">
        <v>0</v>
      </c>
      <c r="N180" s="240" t="n">
        <v>0</v>
      </c>
      <c r="O180" s="240" t="n">
        <v>0</v>
      </c>
      <c r="P180" s="240" t="n">
        <v>0</v>
      </c>
      <c r="Q180" s="240" t="n">
        <v>0</v>
      </c>
      <c r="R180" s="240" t="n">
        <v>0</v>
      </c>
      <c r="S180" s="240" t="n">
        <v>0</v>
      </c>
      <c r="T180" s="240" t="n">
        <v>0</v>
      </c>
      <c r="U180" s="240" t="n">
        <v>0</v>
      </c>
      <c r="V180" s="240" t="n">
        <v>0</v>
      </c>
      <c r="W180" s="240" t="n">
        <f aca="false">W181-V181</f>
        <v>0.111</v>
      </c>
      <c r="X180" s="240" t="n">
        <f aca="false">X181-W181</f>
        <v>0.037</v>
      </c>
      <c r="Y180" s="240" t="n">
        <f aca="false">Y181-X181</f>
        <v>0.052</v>
      </c>
      <c r="Z180" s="240" t="n">
        <f aca="false">Z181-Y181</f>
        <v>0.1</v>
      </c>
      <c r="AA180" s="240" t="n">
        <f aca="false">AA181-Z181</f>
        <v>0.02</v>
      </c>
      <c r="AB180" s="240" t="n">
        <f aca="false">AB181-AA181</f>
        <v>0.02</v>
      </c>
      <c r="AC180" s="240" t="n">
        <f aca="false">AC181-AB181</f>
        <v>0.02</v>
      </c>
      <c r="AD180" s="240" t="n">
        <f aca="false">AD181-AC181</f>
        <v>0.02</v>
      </c>
      <c r="AE180" s="240" t="n">
        <f aca="false">AE181-AD181</f>
        <v>0.02</v>
      </c>
      <c r="AF180" s="240" t="n">
        <f aca="false">AF181-AE181</f>
        <v>0</v>
      </c>
      <c r="AG180" s="240" t="n">
        <f aca="false">AG181-AF181</f>
        <v>0</v>
      </c>
      <c r="AH180" s="240" t="n">
        <f aca="false">AH181-AG181</f>
        <v>0</v>
      </c>
      <c r="AI180" s="240" t="n">
        <f aca="false">AI181-AH181</f>
        <v>0</v>
      </c>
      <c r="AJ180" s="240" t="n">
        <f aca="false">AJ181-AI181</f>
        <v>0</v>
      </c>
      <c r="AK180" s="240" t="n">
        <f aca="false">AK181-AJ181</f>
        <v>0</v>
      </c>
      <c r="AL180" s="240" t="n">
        <f aca="false">AL181-AK181</f>
        <v>0.6</v>
      </c>
      <c r="AM180" s="240" t="n">
        <f aca="false">AM181-AL181</f>
        <v>0</v>
      </c>
      <c r="AN180" s="240" t="n">
        <f aca="false">AN181-AM181</f>
        <v>0</v>
      </c>
      <c r="AO180" s="240" t="n">
        <f aca="false">AO181-AN181</f>
        <v>0</v>
      </c>
      <c r="AP180" s="240" t="n">
        <f aca="false">AP181-AO181</f>
        <v>0</v>
      </c>
      <c r="AQ180" s="240" t="n">
        <f aca="false">AQ181-AP181</f>
        <v>0</v>
      </c>
      <c r="AR180" s="240" t="n">
        <f aca="false">AR181-AQ181</f>
        <v>0</v>
      </c>
      <c r="AS180" s="240" t="n">
        <f aca="false">AS181-AR181</f>
        <v>0</v>
      </c>
      <c r="AT180" s="240" t="n">
        <f aca="false">AT181-AS181</f>
        <v>0</v>
      </c>
      <c r="AU180" s="240" t="n">
        <f aca="false">AU181-AT181</f>
        <v>0</v>
      </c>
      <c r="AV180" s="240" t="n">
        <f aca="false">AV181-AU181</f>
        <v>0</v>
      </c>
      <c r="AW180" s="240" t="n">
        <f aca="false">AW181-AV181</f>
        <v>0</v>
      </c>
      <c r="AX180" s="240" t="n">
        <f aca="false">AX181-AW181</f>
        <v>0</v>
      </c>
      <c r="AY180" s="240" t="n">
        <f aca="false">AY181-AX181</f>
        <v>0</v>
      </c>
      <c r="AZ180" s="240" t="n">
        <f aca="false">AZ181-AY181</f>
        <v>0</v>
      </c>
      <c r="BA180" s="240" t="n">
        <f aca="false">BA181-AZ181</f>
        <v>0</v>
      </c>
      <c r="BB180" s="240" t="n">
        <f aca="false">BB181-BA181</f>
        <v>0</v>
      </c>
      <c r="BC180" s="241" t="n">
        <f aca="false">SUM(D180:BB180)</f>
        <v>1</v>
      </c>
      <c r="BD180" s="239"/>
    </row>
    <row r="181" customFormat="false" ht="12.75" hidden="false" customHeight="false" outlineLevel="0" collapsed="false">
      <c r="A181" s="238"/>
      <c r="B181" s="239" t="s">
        <v>142</v>
      </c>
      <c r="C181" s="235"/>
      <c r="D181" s="240" t="n">
        <f aca="false">D180</f>
        <v>0</v>
      </c>
      <c r="E181" s="240" t="n">
        <f aca="false">+D181+E180</f>
        <v>0</v>
      </c>
      <c r="F181" s="240" t="n">
        <f aca="false">+E181+F180</f>
        <v>0</v>
      </c>
      <c r="G181" s="240" t="n">
        <f aca="false">+F181+G180</f>
        <v>0</v>
      </c>
      <c r="H181" s="240" t="n">
        <f aca="false">+G181+H180</f>
        <v>0</v>
      </c>
      <c r="I181" s="240" t="n">
        <f aca="false">+H181+I180</f>
        <v>0</v>
      </c>
      <c r="J181" s="240" t="n">
        <f aca="false">+I181+J180</f>
        <v>0</v>
      </c>
      <c r="K181" s="240" t="n">
        <f aca="false">+J181+K180</f>
        <v>0</v>
      </c>
      <c r="L181" s="240" t="n">
        <f aca="false">+K181+L180</f>
        <v>0</v>
      </c>
      <c r="M181" s="240" t="n">
        <f aca="false">+L181+M180</f>
        <v>0</v>
      </c>
      <c r="N181" s="240" t="n">
        <f aca="false">+M181+N180</f>
        <v>0</v>
      </c>
      <c r="O181" s="240" t="n">
        <f aca="false">+N181+O180</f>
        <v>0</v>
      </c>
      <c r="P181" s="240" t="n">
        <f aca="false">+O181+P180</f>
        <v>0</v>
      </c>
      <c r="Q181" s="240" t="n">
        <f aca="false">+P181+Q180</f>
        <v>0</v>
      </c>
      <c r="R181" s="240" t="n">
        <f aca="false">+Q181+R180</f>
        <v>0</v>
      </c>
      <c r="S181" s="240" t="n">
        <f aca="false">+R181+S180</f>
        <v>0</v>
      </c>
      <c r="T181" s="240" t="n">
        <f aca="false">+S181+T180</f>
        <v>0</v>
      </c>
      <c r="U181" s="240" t="n">
        <f aca="false">+T181+U180</f>
        <v>0</v>
      </c>
      <c r="V181" s="240" t="n">
        <f aca="false">+U181+V180</f>
        <v>0</v>
      </c>
      <c r="W181" s="240" t="n">
        <v>0.111</v>
      </c>
      <c r="X181" s="240" t="n">
        <v>0.148</v>
      </c>
      <c r="Y181" s="240" t="n">
        <v>0.2</v>
      </c>
      <c r="Z181" s="240" t="n">
        <v>0.3</v>
      </c>
      <c r="AA181" s="240" t="n">
        <v>0.32</v>
      </c>
      <c r="AB181" s="240" t="n">
        <v>0.34</v>
      </c>
      <c r="AC181" s="240" t="n">
        <v>0.36</v>
      </c>
      <c r="AD181" s="240" t="n">
        <v>0.38</v>
      </c>
      <c r="AE181" s="240" t="n">
        <v>0.4</v>
      </c>
      <c r="AF181" s="240" t="n">
        <v>0.4</v>
      </c>
      <c r="AG181" s="240" t="n">
        <v>0.4</v>
      </c>
      <c r="AH181" s="240" t="n">
        <v>0.4</v>
      </c>
      <c r="AI181" s="240" t="n">
        <v>0.4</v>
      </c>
      <c r="AJ181" s="240" t="n">
        <v>0.4</v>
      </c>
      <c r="AK181" s="240" t="n">
        <v>0.4</v>
      </c>
      <c r="AL181" s="240" t="n">
        <v>1</v>
      </c>
      <c r="AM181" s="240" t="n">
        <v>1</v>
      </c>
      <c r="AN181" s="240" t="n">
        <v>1</v>
      </c>
      <c r="AO181" s="240" t="n">
        <v>1</v>
      </c>
      <c r="AP181" s="240" t="n">
        <v>1</v>
      </c>
      <c r="AQ181" s="240" t="n">
        <v>1</v>
      </c>
      <c r="AR181" s="240" t="n">
        <v>1</v>
      </c>
      <c r="AS181" s="240" t="n">
        <v>1</v>
      </c>
      <c r="AT181" s="240" t="n">
        <v>1</v>
      </c>
      <c r="AU181" s="240" t="n">
        <v>1</v>
      </c>
      <c r="AV181" s="240" t="n">
        <v>1</v>
      </c>
      <c r="AW181" s="240" t="n">
        <v>1</v>
      </c>
      <c r="AX181" s="240" t="n">
        <v>1</v>
      </c>
      <c r="AY181" s="240" t="n">
        <v>1</v>
      </c>
      <c r="AZ181" s="240" t="n">
        <v>1</v>
      </c>
      <c r="BA181" s="240" t="n">
        <v>1</v>
      </c>
      <c r="BB181" s="240" t="n">
        <v>1</v>
      </c>
      <c r="BC181" s="241"/>
      <c r="BD181" s="239"/>
    </row>
    <row r="182" customFormat="false" ht="12.75" hidden="false" customHeight="false" outlineLevel="0" collapsed="false">
      <c r="A182" s="238"/>
      <c r="B182" s="239"/>
      <c r="C182" s="253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/>
      <c r="AE182" s="240"/>
      <c r="AF182" s="240"/>
      <c r="AG182" s="240"/>
      <c r="AH182" s="240"/>
      <c r="AI182" s="240"/>
      <c r="AJ182" s="240"/>
      <c r="AK182" s="240"/>
      <c r="AL182" s="240"/>
      <c r="AM182" s="240"/>
      <c r="AN182" s="240"/>
      <c r="AO182" s="240"/>
      <c r="AP182" s="240"/>
      <c r="AQ182" s="240"/>
      <c r="AR182" s="240"/>
      <c r="AS182" s="240"/>
      <c r="AT182" s="240"/>
      <c r="AU182" s="240"/>
      <c r="AV182" s="240"/>
      <c r="AW182" s="240"/>
      <c r="AX182" s="240"/>
      <c r="AY182" s="240"/>
      <c r="AZ182" s="240"/>
      <c r="BA182" s="240"/>
      <c r="BB182" s="240"/>
      <c r="BC182" s="241"/>
      <c r="BD182" s="239"/>
    </row>
    <row r="183" customFormat="false" ht="12.75" hidden="false" customHeight="false" outlineLevel="0" collapsed="false">
      <c r="A183" s="201"/>
      <c r="B183" s="201" t="s">
        <v>143</v>
      </c>
      <c r="C183" s="202" t="n">
        <v>34.87774</v>
      </c>
      <c r="D183" s="205" t="n">
        <f aca="false">+D179*$C183</f>
        <v>0</v>
      </c>
      <c r="E183" s="205" t="n">
        <f aca="false">+E179*$C183</f>
        <v>0</v>
      </c>
      <c r="F183" s="205" t="n">
        <f aca="false">+F179*$C183</f>
        <v>0</v>
      </c>
      <c r="G183" s="205" t="n">
        <f aca="false">+G179*$C183</f>
        <v>0</v>
      </c>
      <c r="H183" s="205" t="n">
        <f aca="false">+H179*$C183</f>
        <v>0</v>
      </c>
      <c r="I183" s="205" t="n">
        <f aca="false">+I179*$C183</f>
        <v>0</v>
      </c>
      <c r="J183" s="205" t="n">
        <f aca="false">+J179*$C183</f>
        <v>0</v>
      </c>
      <c r="K183" s="205" t="n">
        <f aca="false">+K179*$C183</f>
        <v>0</v>
      </c>
      <c r="L183" s="205" t="n">
        <f aca="false">+L179*$C183</f>
        <v>0</v>
      </c>
      <c r="M183" s="205" t="n">
        <f aca="false">+M179*$C183</f>
        <v>0</v>
      </c>
      <c r="N183" s="205" t="n">
        <f aca="false">+N179*$C183</f>
        <v>0</v>
      </c>
      <c r="O183" s="205" t="n">
        <f aca="false">+O179*$C183</f>
        <v>0</v>
      </c>
      <c r="P183" s="205" t="n">
        <f aca="false">+P179*$C183</f>
        <v>0</v>
      </c>
      <c r="Q183" s="205" t="n">
        <f aca="false">+Q179*$C183</f>
        <v>0</v>
      </c>
      <c r="R183" s="205" t="n">
        <f aca="false">+R179*$C183</f>
        <v>0</v>
      </c>
      <c r="S183" s="205" t="n">
        <f aca="false">+S179*$C183</f>
        <v>0</v>
      </c>
      <c r="T183" s="205" t="n">
        <f aca="false">+T179*$C183</f>
        <v>0</v>
      </c>
      <c r="U183" s="205" t="n">
        <f aca="false">+U179*$C183</f>
        <v>0</v>
      </c>
      <c r="V183" s="205" t="n">
        <f aca="false">+V179*$C183</f>
        <v>0</v>
      </c>
      <c r="W183" s="205" t="n">
        <f aca="false">+W179*$C183</f>
        <v>1.743887</v>
      </c>
      <c r="X183" s="205" t="n">
        <f aca="false">+X179*$C183</f>
        <v>4.25508428</v>
      </c>
      <c r="Y183" s="205" t="n">
        <f aca="false">+Y179*$C183</f>
        <v>5.5804384</v>
      </c>
      <c r="Z183" s="205" t="n">
        <f aca="false">+Z179*$C183</f>
        <v>12.52110866</v>
      </c>
      <c r="AA183" s="205" t="n">
        <f aca="false">+AA179*$C183</f>
        <v>13.56744086</v>
      </c>
      <c r="AB183" s="205" t="n">
        <f aca="false">+AB179*$C183</f>
        <v>14.61377306</v>
      </c>
      <c r="AC183" s="205" t="n">
        <f aca="false">+AC179*$C183</f>
        <v>15.66010526</v>
      </c>
      <c r="AD183" s="205" t="n">
        <f aca="false">+AD179*$C183</f>
        <v>16.70643746</v>
      </c>
      <c r="AE183" s="205" t="n">
        <f aca="false">+AE179*$C183</f>
        <v>17.75276966</v>
      </c>
      <c r="AF183" s="205" t="n">
        <f aca="false">+AF179*$C183</f>
        <v>18.79910186</v>
      </c>
      <c r="AG183" s="205" t="n">
        <f aca="false">+AG179*$C183</f>
        <v>19.84543406</v>
      </c>
      <c r="AH183" s="205" t="n">
        <f aca="false">+AH179*$C183</f>
        <v>20.89176626</v>
      </c>
      <c r="AI183" s="205" t="n">
        <f aca="false">+AI179*$C183</f>
        <v>21.9729762</v>
      </c>
      <c r="AJ183" s="205" t="n">
        <f aca="false">+AJ179*$C183</f>
        <v>23.3680858</v>
      </c>
      <c r="AK183" s="205" t="n">
        <f aca="false">+AK179*$C183</f>
        <v>24.7631954</v>
      </c>
      <c r="AL183" s="205" t="n">
        <f aca="false">+AL179*$C183</f>
        <v>31.7387434</v>
      </c>
      <c r="AM183" s="205" t="n">
        <f aca="false">+AM179*$C183</f>
        <v>33.133853</v>
      </c>
      <c r="AN183" s="205" t="n">
        <f aca="false">+AN179*$C183</f>
        <v>34.87774</v>
      </c>
      <c r="AO183" s="205" t="n">
        <f aca="false">+AO179*$C183</f>
        <v>34.87774</v>
      </c>
      <c r="AP183" s="205" t="n">
        <f aca="false">+AP179*$C183</f>
        <v>34.87774</v>
      </c>
      <c r="AQ183" s="205" t="n">
        <f aca="false">+AQ179*$C183</f>
        <v>34.87774</v>
      </c>
      <c r="AR183" s="205" t="n">
        <f aca="false">+AR179*$C183</f>
        <v>34.87774</v>
      </c>
      <c r="AS183" s="205" t="n">
        <f aca="false">+AS179*$C183</f>
        <v>34.87774</v>
      </c>
      <c r="AT183" s="205" t="n">
        <f aca="false">+AT179*$C183</f>
        <v>34.87774</v>
      </c>
      <c r="AU183" s="205" t="n">
        <f aca="false">+AU179*$C183</f>
        <v>34.87774</v>
      </c>
      <c r="AV183" s="205" t="n">
        <f aca="false">+AV179*$C183</f>
        <v>34.87774</v>
      </c>
      <c r="AW183" s="205" t="n">
        <f aca="false">+AW179*$C183</f>
        <v>34.87774</v>
      </c>
      <c r="AX183" s="205" t="n">
        <f aca="false">+AX179*$C183</f>
        <v>34.87774</v>
      </c>
      <c r="AY183" s="205" t="n">
        <f aca="false">+AY179*$C183</f>
        <v>34.87774</v>
      </c>
      <c r="AZ183" s="205" t="n">
        <f aca="false">+AZ179*$C183</f>
        <v>34.87774</v>
      </c>
      <c r="BA183" s="205" t="n">
        <f aca="false">+BA179*$C183</f>
        <v>34.87774</v>
      </c>
      <c r="BB183" s="205" t="n">
        <f aca="false">+BB179*$C183</f>
        <v>34.87774</v>
      </c>
      <c r="BC183" s="206"/>
      <c r="BD183" s="207"/>
      <c r="BE183" s="207"/>
      <c r="BF183" s="207"/>
      <c r="BG183" s="207"/>
      <c r="BH183" s="207"/>
      <c r="BI183" s="207"/>
      <c r="BJ183" s="207"/>
      <c r="BK183" s="207"/>
      <c r="BL183" s="207"/>
      <c r="BM183" s="207"/>
      <c r="BN183" s="207"/>
      <c r="BO183" s="207"/>
      <c r="BP183" s="207"/>
      <c r="BQ183" s="207"/>
      <c r="BR183" s="207"/>
      <c r="BS183" s="207"/>
      <c r="BT183" s="207"/>
      <c r="BU183" s="207"/>
      <c r="BV183" s="207"/>
      <c r="BW183" s="207"/>
      <c r="BX183" s="207"/>
      <c r="BY183" s="207"/>
      <c r="BZ183" s="207"/>
      <c r="CA183" s="207"/>
      <c r="CB183" s="207"/>
      <c r="CC183" s="207"/>
      <c r="CD183" s="207"/>
      <c r="CE183" s="207"/>
      <c r="CF183" s="207"/>
      <c r="CG183" s="207"/>
      <c r="CH183" s="207"/>
      <c r="CI183" s="207"/>
      <c r="CJ183" s="207"/>
      <c r="CK183" s="207"/>
    </row>
    <row r="184" customFormat="false" ht="13.5" hidden="false" customHeight="false" outlineLevel="0" collapsed="false">
      <c r="A184" s="246"/>
      <c r="B184" s="246" t="s">
        <v>144</v>
      </c>
      <c r="C184" s="247" t="str">
        <f aca="false">+'NTP or Sold'!C18</f>
        <v>Sold</v>
      </c>
      <c r="D184" s="248" t="n">
        <f aca="false">+D181*$C183</f>
        <v>0</v>
      </c>
      <c r="E184" s="248" t="n">
        <f aca="false">+E181*$C183</f>
        <v>0</v>
      </c>
      <c r="F184" s="248" t="n">
        <f aca="false">+F181*$C183</f>
        <v>0</v>
      </c>
      <c r="G184" s="248" t="n">
        <f aca="false">+G181*$C183</f>
        <v>0</v>
      </c>
      <c r="H184" s="248" t="n">
        <f aca="false">+H181*$C183</f>
        <v>0</v>
      </c>
      <c r="I184" s="248" t="n">
        <f aca="false">+I181*$C183</f>
        <v>0</v>
      </c>
      <c r="J184" s="248" t="n">
        <f aca="false">+J181*$C183</f>
        <v>0</v>
      </c>
      <c r="K184" s="248" t="n">
        <f aca="false">+K181*$C183</f>
        <v>0</v>
      </c>
      <c r="L184" s="248" t="n">
        <f aca="false">+L181*$C183</f>
        <v>0</v>
      </c>
      <c r="M184" s="248" t="n">
        <f aca="false">+M181*$C183</f>
        <v>0</v>
      </c>
      <c r="N184" s="248" t="n">
        <f aca="false">+N181*$C183</f>
        <v>0</v>
      </c>
      <c r="O184" s="248" t="n">
        <f aca="false">+O181*$C183</f>
        <v>0</v>
      </c>
      <c r="P184" s="248" t="n">
        <f aca="false">+P181*$C183</f>
        <v>0</v>
      </c>
      <c r="Q184" s="248" t="n">
        <f aca="false">+Q181*$C183</f>
        <v>0</v>
      </c>
      <c r="R184" s="248" t="n">
        <f aca="false">+R181*$C183</f>
        <v>0</v>
      </c>
      <c r="S184" s="248" t="n">
        <f aca="false">+S181*$C183</f>
        <v>0</v>
      </c>
      <c r="T184" s="248" t="n">
        <f aca="false">+T181*$C183</f>
        <v>0</v>
      </c>
      <c r="U184" s="248" t="n">
        <f aca="false">+U181*$C183</f>
        <v>0</v>
      </c>
      <c r="V184" s="248" t="n">
        <f aca="false">+V181*$C183</f>
        <v>0</v>
      </c>
      <c r="W184" s="248" t="n">
        <f aca="false">+W181*$C183</f>
        <v>3.87142914</v>
      </c>
      <c r="X184" s="248" t="n">
        <f aca="false">+X181*$C183</f>
        <v>5.16190552</v>
      </c>
      <c r="Y184" s="248" t="n">
        <f aca="false">+Y181*$C183</f>
        <v>6.975548</v>
      </c>
      <c r="Z184" s="248" t="n">
        <f aca="false">+Z181*$C183</f>
        <v>10.463322</v>
      </c>
      <c r="AA184" s="248" t="n">
        <f aca="false">+AA181*$C183</f>
        <v>11.1608768</v>
      </c>
      <c r="AB184" s="248" t="n">
        <f aca="false">+AB181*$C183</f>
        <v>11.8584316</v>
      </c>
      <c r="AC184" s="248" t="n">
        <f aca="false">+AC181*$C183</f>
        <v>12.5559864</v>
      </c>
      <c r="AD184" s="248" t="n">
        <f aca="false">+AD181*$C183</f>
        <v>13.2535412</v>
      </c>
      <c r="AE184" s="248" t="n">
        <f aca="false">+AE181*$C183</f>
        <v>13.951096</v>
      </c>
      <c r="AF184" s="248" t="n">
        <f aca="false">+AF181*$C183</f>
        <v>13.951096</v>
      </c>
      <c r="AG184" s="248" t="n">
        <f aca="false">+AG181*$C183</f>
        <v>13.951096</v>
      </c>
      <c r="AH184" s="248" t="n">
        <f aca="false">+AH181*$C183</f>
        <v>13.951096</v>
      </c>
      <c r="AI184" s="248" t="n">
        <f aca="false">+AI181*$C183</f>
        <v>13.951096</v>
      </c>
      <c r="AJ184" s="248" t="n">
        <f aca="false">+AJ181*$C183</f>
        <v>13.951096</v>
      </c>
      <c r="AK184" s="248" t="n">
        <f aca="false">+AK181*$C183</f>
        <v>13.951096</v>
      </c>
      <c r="AL184" s="248" t="n">
        <f aca="false">+AL181*$C183</f>
        <v>34.87774</v>
      </c>
      <c r="AM184" s="248" t="n">
        <f aca="false">+AM181*$C183</f>
        <v>34.87774</v>
      </c>
      <c r="AN184" s="248" t="n">
        <f aca="false">+AN181*$C183</f>
        <v>34.87774</v>
      </c>
      <c r="AO184" s="248" t="n">
        <f aca="false">+AO181*$C183</f>
        <v>34.87774</v>
      </c>
      <c r="AP184" s="248" t="n">
        <f aca="false">+AP181*$C183</f>
        <v>34.87774</v>
      </c>
      <c r="AQ184" s="248" t="n">
        <f aca="false">+AQ181*$C183</f>
        <v>34.87774</v>
      </c>
      <c r="AR184" s="248" t="n">
        <f aca="false">+AR181*$C183</f>
        <v>34.87774</v>
      </c>
      <c r="AS184" s="248" t="n">
        <f aca="false">+AS181*$C183</f>
        <v>34.87774</v>
      </c>
      <c r="AT184" s="248" t="n">
        <f aca="false">+AT181*$C183</f>
        <v>34.87774</v>
      </c>
      <c r="AU184" s="248" t="n">
        <f aca="false">+AU181*$C183</f>
        <v>34.87774</v>
      </c>
      <c r="AV184" s="248" t="n">
        <f aca="false">+AV181*$C183</f>
        <v>34.87774</v>
      </c>
      <c r="AW184" s="248" t="n">
        <f aca="false">+AW181*$C183</f>
        <v>34.87774</v>
      </c>
      <c r="AX184" s="248" t="n">
        <f aca="false">+AX181*$C183</f>
        <v>34.87774</v>
      </c>
      <c r="AY184" s="248" t="n">
        <f aca="false">+AY181*$C183</f>
        <v>34.87774</v>
      </c>
      <c r="AZ184" s="248" t="n">
        <f aca="false">+AZ181*$C183</f>
        <v>34.87774</v>
      </c>
      <c r="BA184" s="248" t="n">
        <f aca="false">+BA181*$C183</f>
        <v>34.87774</v>
      </c>
      <c r="BB184" s="248" t="n">
        <f aca="false">+BB181*$C183</f>
        <v>34.87774</v>
      </c>
      <c r="BC184" s="249"/>
      <c r="BD184" s="250"/>
      <c r="BE184" s="250"/>
      <c r="BF184" s="250"/>
      <c r="BG184" s="250"/>
      <c r="BH184" s="250"/>
      <c r="BI184" s="250"/>
      <c r="BJ184" s="250"/>
      <c r="BK184" s="250"/>
      <c r="BL184" s="250"/>
      <c r="BM184" s="250"/>
      <c r="BN184" s="250"/>
      <c r="BO184" s="250"/>
      <c r="BP184" s="250"/>
      <c r="BQ184" s="250"/>
      <c r="BR184" s="250"/>
      <c r="BS184" s="250"/>
      <c r="BT184" s="250"/>
      <c r="BU184" s="250"/>
      <c r="BV184" s="250"/>
      <c r="BW184" s="250"/>
      <c r="BX184" s="250"/>
      <c r="BY184" s="250"/>
      <c r="BZ184" s="250"/>
      <c r="CA184" s="250"/>
      <c r="CB184" s="250"/>
      <c r="CC184" s="250"/>
      <c r="CD184" s="250"/>
      <c r="CE184" s="250"/>
      <c r="CF184" s="250"/>
      <c r="CG184" s="250"/>
      <c r="CH184" s="250"/>
      <c r="CI184" s="250"/>
      <c r="CJ184" s="250"/>
      <c r="CK184" s="250"/>
    </row>
    <row r="185" customFormat="false" ht="15" hidden="false" customHeight="true" outlineLevel="0" collapsed="false">
      <c r="A185" s="234"/>
      <c r="B185" s="251" t="str">
        <f aca="false">+'NTP or Sold'!H19</f>
        <v>7FA w/ STG</v>
      </c>
      <c r="C185" s="235" t="str">
        <f aca="false">+'NTP or Sold'!T19</f>
        <v>Gen Power - Dell, Arkansas location;  duct fired (EECC) - 49%</v>
      </c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  <c r="AA185" s="252"/>
      <c r="AB185" s="252"/>
      <c r="AC185" s="252"/>
      <c r="AD185" s="252"/>
      <c r="AE185" s="252"/>
      <c r="AF185" s="252"/>
      <c r="AG185" s="252"/>
      <c r="AH185" s="252"/>
      <c r="AI185" s="252"/>
      <c r="AJ185" s="252"/>
      <c r="AK185" s="252"/>
      <c r="AL185" s="252"/>
      <c r="AM185" s="252"/>
      <c r="AN185" s="252"/>
      <c r="AO185" s="252"/>
      <c r="AP185" s="252"/>
      <c r="AQ185" s="252"/>
      <c r="AR185" s="252"/>
      <c r="AS185" s="252"/>
      <c r="AT185" s="252"/>
      <c r="AU185" s="252"/>
      <c r="AV185" s="252"/>
      <c r="AW185" s="252"/>
      <c r="AX185" s="252"/>
      <c r="AY185" s="252"/>
      <c r="AZ185" s="252"/>
      <c r="BA185" s="252"/>
      <c r="BB185" s="252"/>
      <c r="BC185" s="237"/>
    </row>
    <row r="186" customFormat="false" ht="12.75" hidden="false" customHeight="false" outlineLevel="0" collapsed="false">
      <c r="A186" s="238"/>
      <c r="B186" s="239" t="s">
        <v>139</v>
      </c>
      <c r="C186" s="235"/>
      <c r="D186" s="240" t="n">
        <v>0</v>
      </c>
      <c r="E186" s="240" t="n">
        <v>0</v>
      </c>
      <c r="F186" s="240" t="n">
        <v>0</v>
      </c>
      <c r="G186" s="240" t="n">
        <v>0</v>
      </c>
      <c r="H186" s="240" t="n">
        <v>0</v>
      </c>
      <c r="I186" s="240" t="n">
        <v>0</v>
      </c>
      <c r="J186" s="240" t="n">
        <v>0</v>
      </c>
      <c r="K186" s="240" t="n">
        <v>0</v>
      </c>
      <c r="L186" s="240" t="n">
        <v>0</v>
      </c>
      <c r="M186" s="240" t="n">
        <v>0</v>
      </c>
      <c r="N186" s="240" t="n">
        <v>0</v>
      </c>
      <c r="O186" s="240" t="n">
        <v>0</v>
      </c>
      <c r="P186" s="240" t="n">
        <v>0</v>
      </c>
      <c r="Q186" s="240" t="n">
        <v>0</v>
      </c>
      <c r="R186" s="240" t="n">
        <v>0</v>
      </c>
      <c r="S186" s="240" t="n">
        <v>0</v>
      </c>
      <c r="T186" s="240" t="n">
        <v>0</v>
      </c>
      <c r="U186" s="240" t="n">
        <v>0</v>
      </c>
      <c r="V186" s="240" t="n">
        <v>0</v>
      </c>
      <c r="W186" s="240" t="n">
        <v>0.05</v>
      </c>
      <c r="X186" s="240" t="n">
        <v>0.07</v>
      </c>
      <c r="Y186" s="240" t="n">
        <v>0.035</v>
      </c>
      <c r="Z186" s="240" t="n">
        <v>0.19</v>
      </c>
      <c r="AA186" s="240" t="n">
        <v>0.025</v>
      </c>
      <c r="AB186" s="240" t="n">
        <v>0.025</v>
      </c>
      <c r="AC186" s="240" t="n">
        <v>0.03</v>
      </c>
      <c r="AD186" s="240" t="n">
        <v>0.03</v>
      </c>
      <c r="AE186" s="240" t="n">
        <v>0.03</v>
      </c>
      <c r="AF186" s="240" t="n">
        <v>0.03</v>
      </c>
      <c r="AG186" s="240" t="n">
        <v>0.03</v>
      </c>
      <c r="AH186" s="240" t="n">
        <v>0.03</v>
      </c>
      <c r="AI186" s="240" t="n">
        <v>0.03</v>
      </c>
      <c r="AJ186" s="240" t="n">
        <v>0.03</v>
      </c>
      <c r="AK186" s="240" t="n">
        <v>0.035</v>
      </c>
      <c r="AL186" s="240" t="n">
        <v>0.04</v>
      </c>
      <c r="AM186" s="240" t="n">
        <v>0.2</v>
      </c>
      <c r="AN186" s="240" t="n">
        <v>0.04</v>
      </c>
      <c r="AO186" s="240" t="n">
        <v>0.05</v>
      </c>
      <c r="AP186" s="240" t="n">
        <v>0</v>
      </c>
      <c r="AQ186" s="240" t="n">
        <v>0</v>
      </c>
      <c r="AR186" s="240" t="n">
        <v>0</v>
      </c>
      <c r="AS186" s="240" t="n">
        <v>0</v>
      </c>
      <c r="AT186" s="240" t="n">
        <v>0</v>
      </c>
      <c r="AU186" s="240" t="n">
        <v>0</v>
      </c>
      <c r="AV186" s="240" t="n">
        <v>0</v>
      </c>
      <c r="AW186" s="240" t="n">
        <v>0</v>
      </c>
      <c r="AX186" s="240" t="n">
        <v>0</v>
      </c>
      <c r="AY186" s="240" t="n">
        <v>0</v>
      </c>
      <c r="AZ186" s="240" t="n">
        <v>0</v>
      </c>
      <c r="BA186" s="240" t="n">
        <v>0</v>
      </c>
      <c r="BB186" s="240" t="n">
        <v>0</v>
      </c>
      <c r="BC186" s="241" t="n">
        <f aca="false">SUM(D186:BB186)</f>
        <v>1</v>
      </c>
      <c r="BD186" s="239"/>
    </row>
    <row r="187" customFormat="false" ht="12.75" hidden="false" customHeight="false" outlineLevel="0" collapsed="false">
      <c r="A187" s="238"/>
      <c r="B187" s="239" t="s">
        <v>140</v>
      </c>
      <c r="C187" s="235"/>
      <c r="D187" s="240" t="n">
        <f aca="false">D186</f>
        <v>0</v>
      </c>
      <c r="E187" s="240" t="n">
        <f aca="false">+D187+E186</f>
        <v>0</v>
      </c>
      <c r="F187" s="240" t="n">
        <f aca="false">+E187+F186</f>
        <v>0</v>
      </c>
      <c r="G187" s="240" t="n">
        <f aca="false">+F187+G186</f>
        <v>0</v>
      </c>
      <c r="H187" s="240" t="n">
        <f aca="false">+G187+H186</f>
        <v>0</v>
      </c>
      <c r="I187" s="240" t="n">
        <f aca="false">+H187+I186</f>
        <v>0</v>
      </c>
      <c r="J187" s="240" t="n">
        <f aca="false">+I187+J186</f>
        <v>0</v>
      </c>
      <c r="K187" s="240" t="n">
        <f aca="false">+J187+K186</f>
        <v>0</v>
      </c>
      <c r="L187" s="240" t="n">
        <f aca="false">+K187+L186</f>
        <v>0</v>
      </c>
      <c r="M187" s="240" t="n">
        <f aca="false">+L187+M186</f>
        <v>0</v>
      </c>
      <c r="N187" s="240" t="n">
        <f aca="false">+M187+N186</f>
        <v>0</v>
      </c>
      <c r="O187" s="240" t="n">
        <f aca="false">+N187+O186</f>
        <v>0</v>
      </c>
      <c r="P187" s="240" t="n">
        <f aca="false">+O187+P186</f>
        <v>0</v>
      </c>
      <c r="Q187" s="240" t="n">
        <f aca="false">+P187+Q186</f>
        <v>0</v>
      </c>
      <c r="R187" s="240" t="n">
        <f aca="false">+Q187+R186</f>
        <v>0</v>
      </c>
      <c r="S187" s="240" t="n">
        <f aca="false">+R187+S186</f>
        <v>0</v>
      </c>
      <c r="T187" s="240" t="n">
        <f aca="false">+S187+T186</f>
        <v>0</v>
      </c>
      <c r="U187" s="240" t="n">
        <f aca="false">+T187+U186</f>
        <v>0</v>
      </c>
      <c r="V187" s="240" t="n">
        <f aca="false">+U187+V186</f>
        <v>0</v>
      </c>
      <c r="W187" s="240" t="n">
        <f aca="false">+V187+W186</f>
        <v>0.05</v>
      </c>
      <c r="X187" s="240" t="n">
        <f aca="false">+W187+X186</f>
        <v>0.12</v>
      </c>
      <c r="Y187" s="240" t="n">
        <f aca="false">+X187+Y186</f>
        <v>0.155</v>
      </c>
      <c r="Z187" s="240" t="n">
        <f aca="false">+Y187+Z186</f>
        <v>0.345</v>
      </c>
      <c r="AA187" s="240" t="n">
        <f aca="false">+Z187+AA186</f>
        <v>0.37</v>
      </c>
      <c r="AB187" s="240" t="n">
        <f aca="false">+AA187+AB186</f>
        <v>0.395</v>
      </c>
      <c r="AC187" s="240" t="n">
        <f aca="false">+AB187+AC186</f>
        <v>0.425</v>
      </c>
      <c r="AD187" s="240" t="n">
        <f aca="false">+AC187+AD186</f>
        <v>0.455</v>
      </c>
      <c r="AE187" s="240" t="n">
        <f aca="false">+AD187+AE186</f>
        <v>0.485</v>
      </c>
      <c r="AF187" s="240" t="n">
        <f aca="false">+AE187+AF186</f>
        <v>0.515</v>
      </c>
      <c r="AG187" s="240" t="n">
        <f aca="false">+AF187+AG186</f>
        <v>0.545</v>
      </c>
      <c r="AH187" s="240" t="n">
        <f aca="false">+AG187+AH186</f>
        <v>0.575</v>
      </c>
      <c r="AI187" s="240" t="n">
        <f aca="false">+AH187+AI186</f>
        <v>0.605</v>
      </c>
      <c r="AJ187" s="240" t="n">
        <f aca="false">+AI187+AJ186</f>
        <v>0.635</v>
      </c>
      <c r="AK187" s="240" t="n">
        <f aca="false">+AJ187+AK186</f>
        <v>0.67</v>
      </c>
      <c r="AL187" s="240" t="n">
        <f aca="false">+AK187+AL186</f>
        <v>0.71</v>
      </c>
      <c r="AM187" s="240" t="n">
        <f aca="false">+AL187+AM186</f>
        <v>0.91</v>
      </c>
      <c r="AN187" s="240" t="n">
        <f aca="false">+AM187+AN186</f>
        <v>0.95</v>
      </c>
      <c r="AO187" s="240" t="n">
        <f aca="false">+AN187+AO186</f>
        <v>1</v>
      </c>
      <c r="AP187" s="240" t="n">
        <f aca="false">+AO187+AP186</f>
        <v>1</v>
      </c>
      <c r="AQ187" s="240" t="n">
        <f aca="false">+AP187+AQ186</f>
        <v>1</v>
      </c>
      <c r="AR187" s="240" t="n">
        <f aca="false">+AQ187+AR186</f>
        <v>1</v>
      </c>
      <c r="AS187" s="240" t="n">
        <f aca="false">+AR187+AS186</f>
        <v>1</v>
      </c>
      <c r="AT187" s="240" t="n">
        <f aca="false">+AS187+AT186</f>
        <v>1</v>
      </c>
      <c r="AU187" s="240" t="n">
        <f aca="false">+AT187+AU186</f>
        <v>1</v>
      </c>
      <c r="AV187" s="240" t="n">
        <f aca="false">+AU187+AV186</f>
        <v>1</v>
      </c>
      <c r="AW187" s="240" t="n">
        <f aca="false">+AV187+AW186</f>
        <v>1</v>
      </c>
      <c r="AX187" s="240" t="n">
        <f aca="false">+AW187+AX186</f>
        <v>1</v>
      </c>
      <c r="AY187" s="240" t="n">
        <f aca="false">+AX187+AY186</f>
        <v>1</v>
      </c>
      <c r="AZ187" s="240" t="n">
        <f aca="false">+AY187+AZ186</f>
        <v>1</v>
      </c>
      <c r="BA187" s="240" t="n">
        <f aca="false">+AZ187+BA186</f>
        <v>1</v>
      </c>
      <c r="BB187" s="240" t="n">
        <f aca="false">+BA187+BB186</f>
        <v>1</v>
      </c>
      <c r="BC187" s="241"/>
      <c r="BD187" s="239"/>
    </row>
    <row r="188" customFormat="false" ht="12.75" hidden="false" customHeight="false" outlineLevel="0" collapsed="false">
      <c r="A188" s="238"/>
      <c r="B188" s="239" t="s">
        <v>141</v>
      </c>
      <c r="C188" s="235"/>
      <c r="D188" s="240" t="n">
        <v>0</v>
      </c>
      <c r="E188" s="240" t="n">
        <v>0</v>
      </c>
      <c r="F188" s="240" t="n">
        <v>0</v>
      </c>
      <c r="G188" s="240" t="n">
        <v>0</v>
      </c>
      <c r="H188" s="240" t="n">
        <v>0</v>
      </c>
      <c r="I188" s="240" t="n">
        <v>0</v>
      </c>
      <c r="J188" s="240" t="n">
        <v>0</v>
      </c>
      <c r="K188" s="240" t="n">
        <v>0</v>
      </c>
      <c r="L188" s="240" t="n">
        <v>0</v>
      </c>
      <c r="M188" s="240" t="n">
        <v>0</v>
      </c>
      <c r="N188" s="240" t="n">
        <v>0</v>
      </c>
      <c r="O188" s="240" t="n">
        <v>0</v>
      </c>
      <c r="P188" s="240" t="n">
        <v>0</v>
      </c>
      <c r="Q188" s="240" t="n">
        <v>0</v>
      </c>
      <c r="R188" s="240" t="n">
        <v>0</v>
      </c>
      <c r="S188" s="240" t="n">
        <v>0</v>
      </c>
      <c r="T188" s="240" t="n">
        <v>0</v>
      </c>
      <c r="U188" s="240" t="n">
        <v>0</v>
      </c>
      <c r="V188" s="240" t="n">
        <v>0</v>
      </c>
      <c r="W188" s="240" t="n">
        <f aca="false">W189-V189</f>
        <v>0.111</v>
      </c>
      <c r="X188" s="240" t="n">
        <f aca="false">X189-W189</f>
        <v>0.037</v>
      </c>
      <c r="Y188" s="240" t="n">
        <f aca="false">Y189-X189</f>
        <v>0.052</v>
      </c>
      <c r="Z188" s="240" t="n">
        <f aca="false">Z189-Y189</f>
        <v>0.1</v>
      </c>
      <c r="AA188" s="240" t="n">
        <f aca="false">AA189-Z189</f>
        <v>0.02</v>
      </c>
      <c r="AB188" s="240" t="n">
        <f aca="false">AB189-AA189</f>
        <v>0.02</v>
      </c>
      <c r="AC188" s="240" t="n">
        <f aca="false">AC189-AB189</f>
        <v>0.02</v>
      </c>
      <c r="AD188" s="240" t="n">
        <f aca="false">AD189-AC189</f>
        <v>0.04</v>
      </c>
      <c r="AE188" s="240" t="n">
        <f aca="false">AE189-AD189</f>
        <v>0</v>
      </c>
      <c r="AF188" s="240" t="n">
        <f aca="false">AF189-AE189</f>
        <v>0</v>
      </c>
      <c r="AG188" s="240" t="n">
        <f aca="false">AG189-AF189</f>
        <v>0</v>
      </c>
      <c r="AH188" s="240" t="n">
        <f aca="false">AH189-AG189</f>
        <v>0</v>
      </c>
      <c r="AI188" s="240" t="n">
        <f aca="false">AI189-AH189</f>
        <v>0</v>
      </c>
      <c r="AJ188" s="240" t="n">
        <f aca="false">AJ189-AI189</f>
        <v>0</v>
      </c>
      <c r="AK188" s="240" t="n">
        <f aca="false">AK189-AJ189</f>
        <v>0</v>
      </c>
      <c r="AL188" s="240" t="n">
        <f aca="false">AL189-AK189</f>
        <v>0</v>
      </c>
      <c r="AM188" s="240" t="n">
        <f aca="false">AM189-AL189</f>
        <v>0.6</v>
      </c>
      <c r="AN188" s="240" t="n">
        <f aca="false">AN189-AM189</f>
        <v>0</v>
      </c>
      <c r="AO188" s="240" t="n">
        <f aca="false">AO189-AN189</f>
        <v>0</v>
      </c>
      <c r="AP188" s="240" t="n">
        <f aca="false">AP189-AO189</f>
        <v>0</v>
      </c>
      <c r="AQ188" s="240" t="n">
        <f aca="false">AQ189-AP189</f>
        <v>0</v>
      </c>
      <c r="AR188" s="240" t="n">
        <f aca="false">AR189-AQ189</f>
        <v>0</v>
      </c>
      <c r="AS188" s="240" t="n">
        <f aca="false">AS189-AR189</f>
        <v>0</v>
      </c>
      <c r="AT188" s="240" t="n">
        <f aca="false">AT189-AS189</f>
        <v>0</v>
      </c>
      <c r="AU188" s="240" t="n">
        <f aca="false">AU189-AT189</f>
        <v>0</v>
      </c>
      <c r="AV188" s="240" t="n">
        <f aca="false">AV189-AU189</f>
        <v>0</v>
      </c>
      <c r="AW188" s="240" t="n">
        <f aca="false">AW189-AV189</f>
        <v>0</v>
      </c>
      <c r="AX188" s="240" t="n">
        <f aca="false">AX189-AW189</f>
        <v>0</v>
      </c>
      <c r="AY188" s="240" t="n">
        <f aca="false">AY189-AX189</f>
        <v>0</v>
      </c>
      <c r="AZ188" s="240" t="n">
        <f aca="false">AZ189-AY189</f>
        <v>0</v>
      </c>
      <c r="BA188" s="240" t="n">
        <f aca="false">BA189-AZ189</f>
        <v>0</v>
      </c>
      <c r="BB188" s="240" t="n">
        <f aca="false">BB189-BA189</f>
        <v>0</v>
      </c>
      <c r="BC188" s="241" t="n">
        <f aca="false">SUM(D188:BB188)</f>
        <v>1</v>
      </c>
      <c r="BD188" s="239"/>
    </row>
    <row r="189" customFormat="false" ht="12.75" hidden="false" customHeight="false" outlineLevel="0" collapsed="false">
      <c r="A189" s="238"/>
      <c r="B189" s="239" t="s">
        <v>142</v>
      </c>
      <c r="C189" s="235"/>
      <c r="D189" s="240" t="n">
        <f aca="false">D188</f>
        <v>0</v>
      </c>
      <c r="E189" s="240" t="n">
        <f aca="false">+D189+E188</f>
        <v>0</v>
      </c>
      <c r="F189" s="240" t="n">
        <f aca="false">+E189+F188</f>
        <v>0</v>
      </c>
      <c r="G189" s="240" t="n">
        <f aca="false">+F189+G188</f>
        <v>0</v>
      </c>
      <c r="H189" s="240" t="n">
        <f aca="false">+G189+H188</f>
        <v>0</v>
      </c>
      <c r="I189" s="240" t="n">
        <f aca="false">+H189+I188</f>
        <v>0</v>
      </c>
      <c r="J189" s="240" t="n">
        <f aca="false">+I189+J188</f>
        <v>0</v>
      </c>
      <c r="K189" s="240" t="n">
        <f aca="false">+J189+K188</f>
        <v>0</v>
      </c>
      <c r="L189" s="240" t="n">
        <f aca="false">+K189+L188</f>
        <v>0</v>
      </c>
      <c r="M189" s="240" t="n">
        <f aca="false">+L189+M188</f>
        <v>0</v>
      </c>
      <c r="N189" s="240" t="n">
        <f aca="false">+M189+N188</f>
        <v>0</v>
      </c>
      <c r="O189" s="240" t="n">
        <f aca="false">+N189+O188</f>
        <v>0</v>
      </c>
      <c r="P189" s="240" t="n">
        <f aca="false">+O189+P188</f>
        <v>0</v>
      </c>
      <c r="Q189" s="240" t="n">
        <f aca="false">+P189+Q188</f>
        <v>0</v>
      </c>
      <c r="R189" s="240" t="n">
        <f aca="false">+Q189+R188</f>
        <v>0</v>
      </c>
      <c r="S189" s="240" t="n">
        <f aca="false">+R189+S188</f>
        <v>0</v>
      </c>
      <c r="T189" s="240" t="n">
        <f aca="false">+S189+T188</f>
        <v>0</v>
      </c>
      <c r="U189" s="240" t="n">
        <f aca="false">+T189+U188</f>
        <v>0</v>
      </c>
      <c r="V189" s="240" t="n">
        <f aca="false">+U189+V188</f>
        <v>0</v>
      </c>
      <c r="W189" s="240" t="n">
        <v>0.111</v>
      </c>
      <c r="X189" s="240" t="n">
        <v>0.148</v>
      </c>
      <c r="Y189" s="240" t="n">
        <v>0.2</v>
      </c>
      <c r="Z189" s="240" t="n">
        <v>0.3</v>
      </c>
      <c r="AA189" s="240" t="n">
        <v>0.32</v>
      </c>
      <c r="AB189" s="240" t="n">
        <v>0.34</v>
      </c>
      <c r="AC189" s="240" t="n">
        <v>0.36</v>
      </c>
      <c r="AD189" s="240" t="n">
        <v>0.4</v>
      </c>
      <c r="AE189" s="240" t="n">
        <v>0.4</v>
      </c>
      <c r="AF189" s="240" t="n">
        <v>0.4</v>
      </c>
      <c r="AG189" s="240" t="n">
        <v>0.4</v>
      </c>
      <c r="AH189" s="240" t="n">
        <v>0.4</v>
      </c>
      <c r="AI189" s="240" t="n">
        <v>0.4</v>
      </c>
      <c r="AJ189" s="240" t="n">
        <v>0.4</v>
      </c>
      <c r="AK189" s="240" t="n">
        <v>0.4</v>
      </c>
      <c r="AL189" s="240" t="n">
        <v>0.4</v>
      </c>
      <c r="AM189" s="240" t="n">
        <v>1</v>
      </c>
      <c r="AN189" s="240" t="n">
        <v>1</v>
      </c>
      <c r="AO189" s="240" t="n">
        <v>1</v>
      </c>
      <c r="AP189" s="240" t="n">
        <v>1</v>
      </c>
      <c r="AQ189" s="240" t="n">
        <v>1</v>
      </c>
      <c r="AR189" s="240" t="n">
        <v>1</v>
      </c>
      <c r="AS189" s="240" t="n">
        <v>1</v>
      </c>
      <c r="AT189" s="240" t="n">
        <v>1</v>
      </c>
      <c r="AU189" s="240" t="n">
        <v>1</v>
      </c>
      <c r="AV189" s="240" t="n">
        <v>1</v>
      </c>
      <c r="AW189" s="240" t="n">
        <v>1</v>
      </c>
      <c r="AX189" s="240" t="n">
        <v>1</v>
      </c>
      <c r="AY189" s="240" t="n">
        <v>1</v>
      </c>
      <c r="AZ189" s="240" t="n">
        <v>1</v>
      </c>
      <c r="BA189" s="240" t="n">
        <v>1</v>
      </c>
      <c r="BB189" s="240" t="n">
        <v>1</v>
      </c>
      <c r="BC189" s="241"/>
      <c r="BD189" s="239"/>
    </row>
    <row r="190" customFormat="false" ht="12.75" hidden="false" customHeight="false" outlineLevel="0" collapsed="false">
      <c r="A190" s="238"/>
      <c r="B190" s="239"/>
      <c r="C190" s="253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  <c r="AA190" s="240"/>
      <c r="AB190" s="240"/>
      <c r="AC190" s="240"/>
      <c r="AD190" s="240"/>
      <c r="AE190" s="240"/>
      <c r="AF190" s="240"/>
      <c r="AG190" s="240"/>
      <c r="AH190" s="240"/>
      <c r="AI190" s="240"/>
      <c r="AJ190" s="240"/>
      <c r="AK190" s="240"/>
      <c r="AL190" s="240"/>
      <c r="AM190" s="240"/>
      <c r="AN190" s="240"/>
      <c r="AO190" s="240"/>
      <c r="AP190" s="240"/>
      <c r="AQ190" s="240"/>
      <c r="AR190" s="240"/>
      <c r="AS190" s="240"/>
      <c r="AT190" s="240"/>
      <c r="AU190" s="240"/>
      <c r="AV190" s="240"/>
      <c r="AW190" s="240"/>
      <c r="AX190" s="240"/>
      <c r="AY190" s="240"/>
      <c r="AZ190" s="240"/>
      <c r="BA190" s="240"/>
      <c r="BB190" s="240"/>
      <c r="BC190" s="241"/>
      <c r="BD190" s="239"/>
    </row>
    <row r="191" customFormat="false" ht="12.75" hidden="false" customHeight="false" outlineLevel="0" collapsed="false">
      <c r="A191" s="201"/>
      <c r="B191" s="201" t="s">
        <v>143</v>
      </c>
      <c r="C191" s="202" t="n">
        <v>34.87774</v>
      </c>
      <c r="D191" s="205" t="n">
        <f aca="false">+D187*$C191</f>
        <v>0</v>
      </c>
      <c r="E191" s="205" t="n">
        <f aca="false">+E187*$C191</f>
        <v>0</v>
      </c>
      <c r="F191" s="205" t="n">
        <f aca="false">+F187*$C191</f>
        <v>0</v>
      </c>
      <c r="G191" s="205" t="n">
        <f aca="false">+G187*$C191</f>
        <v>0</v>
      </c>
      <c r="H191" s="205" t="n">
        <f aca="false">+H187*$C191</f>
        <v>0</v>
      </c>
      <c r="I191" s="205" t="n">
        <f aca="false">+I187*$C191</f>
        <v>0</v>
      </c>
      <c r="J191" s="205" t="n">
        <f aca="false">+J187*$C191</f>
        <v>0</v>
      </c>
      <c r="K191" s="205" t="n">
        <f aca="false">+K187*$C191</f>
        <v>0</v>
      </c>
      <c r="L191" s="205" t="n">
        <f aca="false">+L187*$C191</f>
        <v>0</v>
      </c>
      <c r="M191" s="205" t="n">
        <f aca="false">+M187*$C191</f>
        <v>0</v>
      </c>
      <c r="N191" s="205" t="n">
        <f aca="false">+N187*$C191</f>
        <v>0</v>
      </c>
      <c r="O191" s="205" t="n">
        <f aca="false">+O187*$C191</f>
        <v>0</v>
      </c>
      <c r="P191" s="205" t="n">
        <f aca="false">+P187*$C191</f>
        <v>0</v>
      </c>
      <c r="Q191" s="205" t="n">
        <f aca="false">+Q187*$C191</f>
        <v>0</v>
      </c>
      <c r="R191" s="205" t="n">
        <f aca="false">+R187*$C191</f>
        <v>0</v>
      </c>
      <c r="S191" s="205" t="n">
        <f aca="false">+S187*$C191</f>
        <v>0</v>
      </c>
      <c r="T191" s="205" t="n">
        <f aca="false">+T187*$C191</f>
        <v>0</v>
      </c>
      <c r="U191" s="205" t="n">
        <f aca="false">+U187*$C191</f>
        <v>0</v>
      </c>
      <c r="V191" s="205" t="n">
        <f aca="false">+V187*$C191</f>
        <v>0</v>
      </c>
      <c r="W191" s="205" t="n">
        <f aca="false">+W187*$C191</f>
        <v>1.743887</v>
      </c>
      <c r="X191" s="205" t="n">
        <f aca="false">+X187*$C191</f>
        <v>4.1853288</v>
      </c>
      <c r="Y191" s="205" t="n">
        <f aca="false">+Y187*$C191</f>
        <v>5.4060497</v>
      </c>
      <c r="Z191" s="205" t="n">
        <f aca="false">+Z187*$C191</f>
        <v>12.0328203</v>
      </c>
      <c r="AA191" s="205" t="n">
        <f aca="false">+AA187*$C191</f>
        <v>12.9047638</v>
      </c>
      <c r="AB191" s="205" t="n">
        <f aca="false">+AB187*$C191</f>
        <v>13.7767073</v>
      </c>
      <c r="AC191" s="205" t="n">
        <f aca="false">+AC187*$C191</f>
        <v>14.8230395</v>
      </c>
      <c r="AD191" s="205" t="n">
        <f aca="false">+AD187*$C191</f>
        <v>15.8693717</v>
      </c>
      <c r="AE191" s="205" t="n">
        <f aca="false">+AE187*$C191</f>
        <v>16.9157039</v>
      </c>
      <c r="AF191" s="205" t="n">
        <f aca="false">+AF187*$C191</f>
        <v>17.9620361</v>
      </c>
      <c r="AG191" s="205" t="n">
        <f aca="false">+AG187*$C191</f>
        <v>19.0083683</v>
      </c>
      <c r="AH191" s="205" t="n">
        <f aca="false">+AH187*$C191</f>
        <v>20.0547005</v>
      </c>
      <c r="AI191" s="205" t="n">
        <f aca="false">+AI187*$C191</f>
        <v>21.1010327</v>
      </c>
      <c r="AJ191" s="205" t="n">
        <f aca="false">+AJ187*$C191</f>
        <v>22.1473649</v>
      </c>
      <c r="AK191" s="205" t="n">
        <f aca="false">+AK187*$C191</f>
        <v>23.3680858</v>
      </c>
      <c r="AL191" s="205" t="n">
        <f aca="false">+AL187*$C191</f>
        <v>24.7631954</v>
      </c>
      <c r="AM191" s="205" t="n">
        <f aca="false">+AM187*$C191</f>
        <v>31.7387434</v>
      </c>
      <c r="AN191" s="205" t="n">
        <f aca="false">+AN187*$C191</f>
        <v>33.133853</v>
      </c>
      <c r="AO191" s="205" t="n">
        <f aca="false">+AO187*$C191</f>
        <v>34.87774</v>
      </c>
      <c r="AP191" s="205" t="n">
        <f aca="false">+AP187*$C191</f>
        <v>34.87774</v>
      </c>
      <c r="AQ191" s="205" t="n">
        <f aca="false">+AQ187*$C191</f>
        <v>34.87774</v>
      </c>
      <c r="AR191" s="205" t="n">
        <f aca="false">+AR187*$C191</f>
        <v>34.87774</v>
      </c>
      <c r="AS191" s="205" t="n">
        <f aca="false">+AS187*$C191</f>
        <v>34.87774</v>
      </c>
      <c r="AT191" s="205" t="n">
        <f aca="false">+AT187*$C191</f>
        <v>34.87774</v>
      </c>
      <c r="AU191" s="205" t="n">
        <f aca="false">+AU187*$C191</f>
        <v>34.87774</v>
      </c>
      <c r="AV191" s="205" t="n">
        <f aca="false">+AV187*$C191</f>
        <v>34.87774</v>
      </c>
      <c r="AW191" s="205" t="n">
        <f aca="false">+AW187*$C191</f>
        <v>34.87774</v>
      </c>
      <c r="AX191" s="205" t="n">
        <f aca="false">+AX187*$C191</f>
        <v>34.87774</v>
      </c>
      <c r="AY191" s="205" t="n">
        <f aca="false">+AY187*$C191</f>
        <v>34.87774</v>
      </c>
      <c r="AZ191" s="205" t="n">
        <f aca="false">+AZ187*$C191</f>
        <v>34.87774</v>
      </c>
      <c r="BA191" s="205" t="n">
        <f aca="false">+BA187*$C191</f>
        <v>34.87774</v>
      </c>
      <c r="BB191" s="205" t="n">
        <f aca="false">+BB187*$C191</f>
        <v>34.87774</v>
      </c>
      <c r="BC191" s="206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07"/>
      <c r="BN191" s="207"/>
      <c r="BO191" s="207"/>
      <c r="BP191" s="207"/>
      <c r="BQ191" s="207"/>
      <c r="BR191" s="207"/>
      <c r="BS191" s="207"/>
      <c r="BT191" s="207"/>
      <c r="BU191" s="207"/>
      <c r="BV191" s="207"/>
      <c r="BW191" s="207"/>
      <c r="BX191" s="207"/>
      <c r="BY191" s="207"/>
      <c r="BZ191" s="207"/>
      <c r="CA191" s="207"/>
      <c r="CB191" s="207"/>
      <c r="CC191" s="207"/>
      <c r="CD191" s="207"/>
      <c r="CE191" s="207"/>
      <c r="CF191" s="207"/>
      <c r="CG191" s="207"/>
      <c r="CH191" s="207"/>
      <c r="CI191" s="207"/>
      <c r="CJ191" s="207"/>
      <c r="CK191" s="207"/>
    </row>
    <row r="192" customFormat="false" ht="13.5" hidden="false" customHeight="false" outlineLevel="0" collapsed="false">
      <c r="A192" s="246"/>
      <c r="B192" s="246" t="s">
        <v>144</v>
      </c>
      <c r="C192" s="247" t="str">
        <f aca="false">+'NTP or Sold'!C19</f>
        <v>Sold</v>
      </c>
      <c r="D192" s="248" t="n">
        <f aca="false">+D189*$C191</f>
        <v>0</v>
      </c>
      <c r="E192" s="248" t="n">
        <f aca="false">+E189*$C191</f>
        <v>0</v>
      </c>
      <c r="F192" s="248" t="n">
        <f aca="false">+F189*$C191</f>
        <v>0</v>
      </c>
      <c r="G192" s="248" t="n">
        <f aca="false">+G189*$C191</f>
        <v>0</v>
      </c>
      <c r="H192" s="248" t="n">
        <f aca="false">+H189*$C191</f>
        <v>0</v>
      </c>
      <c r="I192" s="248" t="n">
        <f aca="false">+I189*$C191</f>
        <v>0</v>
      </c>
      <c r="J192" s="248" t="n">
        <f aca="false">+J189*$C191</f>
        <v>0</v>
      </c>
      <c r="K192" s="248" t="n">
        <f aca="false">+K189*$C191</f>
        <v>0</v>
      </c>
      <c r="L192" s="248" t="n">
        <f aca="false">+L189*$C191</f>
        <v>0</v>
      </c>
      <c r="M192" s="248" t="n">
        <f aca="false">+M189*$C191</f>
        <v>0</v>
      </c>
      <c r="N192" s="248" t="n">
        <f aca="false">+N189*$C191</f>
        <v>0</v>
      </c>
      <c r="O192" s="248" t="n">
        <f aca="false">+O189*$C191</f>
        <v>0</v>
      </c>
      <c r="P192" s="248" t="n">
        <f aca="false">+P189*$C191</f>
        <v>0</v>
      </c>
      <c r="Q192" s="248" t="n">
        <f aca="false">+Q189*$C191</f>
        <v>0</v>
      </c>
      <c r="R192" s="248" t="n">
        <f aca="false">+R189*$C191</f>
        <v>0</v>
      </c>
      <c r="S192" s="248" t="n">
        <f aca="false">+S189*$C191</f>
        <v>0</v>
      </c>
      <c r="T192" s="248" t="n">
        <f aca="false">+T189*$C191</f>
        <v>0</v>
      </c>
      <c r="U192" s="248" t="n">
        <f aca="false">+U189*$C191</f>
        <v>0</v>
      </c>
      <c r="V192" s="248" t="n">
        <f aca="false">+V189*$C191</f>
        <v>0</v>
      </c>
      <c r="W192" s="248" t="n">
        <f aca="false">+W189*$C191</f>
        <v>3.87142914</v>
      </c>
      <c r="X192" s="248" t="n">
        <f aca="false">+X189*$C191</f>
        <v>5.16190552</v>
      </c>
      <c r="Y192" s="248" t="n">
        <f aca="false">+Y189*$C191</f>
        <v>6.975548</v>
      </c>
      <c r="Z192" s="248" t="n">
        <f aca="false">+Z189*$C191</f>
        <v>10.463322</v>
      </c>
      <c r="AA192" s="248" t="n">
        <f aca="false">+AA189*$C191</f>
        <v>11.1608768</v>
      </c>
      <c r="AB192" s="248" t="n">
        <f aca="false">+AB189*$C191</f>
        <v>11.8584316</v>
      </c>
      <c r="AC192" s="248" t="n">
        <f aca="false">+AC189*$C191</f>
        <v>12.5559864</v>
      </c>
      <c r="AD192" s="248" t="n">
        <f aca="false">+AD189*$C191</f>
        <v>13.951096</v>
      </c>
      <c r="AE192" s="248" t="n">
        <f aca="false">+AE189*$C191</f>
        <v>13.951096</v>
      </c>
      <c r="AF192" s="248" t="n">
        <f aca="false">+AF189*$C191</f>
        <v>13.951096</v>
      </c>
      <c r="AG192" s="248" t="n">
        <f aca="false">+AG189*$C191</f>
        <v>13.951096</v>
      </c>
      <c r="AH192" s="248" t="n">
        <f aca="false">+AH189*$C191</f>
        <v>13.951096</v>
      </c>
      <c r="AI192" s="248" t="n">
        <f aca="false">+AI189*$C191</f>
        <v>13.951096</v>
      </c>
      <c r="AJ192" s="248" t="n">
        <f aca="false">+AJ189*$C191</f>
        <v>13.951096</v>
      </c>
      <c r="AK192" s="248" t="n">
        <f aca="false">+AK189*$C191</f>
        <v>13.951096</v>
      </c>
      <c r="AL192" s="248" t="n">
        <f aca="false">+AL189*$C191</f>
        <v>13.951096</v>
      </c>
      <c r="AM192" s="248" t="n">
        <f aca="false">+AM189*$C191</f>
        <v>34.87774</v>
      </c>
      <c r="AN192" s="248" t="n">
        <f aca="false">+AN189*$C191</f>
        <v>34.87774</v>
      </c>
      <c r="AO192" s="248" t="n">
        <f aca="false">+AO189*$C191</f>
        <v>34.87774</v>
      </c>
      <c r="AP192" s="248" t="n">
        <f aca="false">+AP189*$C191</f>
        <v>34.87774</v>
      </c>
      <c r="AQ192" s="248" t="n">
        <f aca="false">+AQ189*$C191</f>
        <v>34.87774</v>
      </c>
      <c r="AR192" s="248" t="n">
        <f aca="false">+AR189*$C191</f>
        <v>34.87774</v>
      </c>
      <c r="AS192" s="248" t="n">
        <f aca="false">+AS189*$C191</f>
        <v>34.87774</v>
      </c>
      <c r="AT192" s="248" t="n">
        <f aca="false">+AT189*$C191</f>
        <v>34.87774</v>
      </c>
      <c r="AU192" s="248" t="n">
        <f aca="false">+AU189*$C191</f>
        <v>34.87774</v>
      </c>
      <c r="AV192" s="248" t="n">
        <f aca="false">+AV189*$C191</f>
        <v>34.87774</v>
      </c>
      <c r="AW192" s="248" t="n">
        <f aca="false">+AW189*$C191</f>
        <v>34.87774</v>
      </c>
      <c r="AX192" s="248" t="n">
        <f aca="false">+AX189*$C191</f>
        <v>34.87774</v>
      </c>
      <c r="AY192" s="248" t="n">
        <f aca="false">+AY189*$C191</f>
        <v>34.87774</v>
      </c>
      <c r="AZ192" s="248" t="n">
        <f aca="false">+AZ189*$C191</f>
        <v>34.87774</v>
      </c>
      <c r="BA192" s="248" t="n">
        <f aca="false">+BA189*$C191</f>
        <v>34.87774</v>
      </c>
      <c r="BB192" s="248" t="n">
        <f aca="false">+BB189*$C191</f>
        <v>34.87774</v>
      </c>
      <c r="BC192" s="249"/>
      <c r="BD192" s="250"/>
      <c r="BE192" s="250"/>
      <c r="BF192" s="250"/>
      <c r="BG192" s="250"/>
      <c r="BH192" s="250"/>
      <c r="BI192" s="250"/>
      <c r="BJ192" s="250"/>
      <c r="BK192" s="250"/>
      <c r="BL192" s="250"/>
      <c r="BM192" s="250"/>
      <c r="BN192" s="250"/>
      <c r="BO192" s="250"/>
      <c r="BP192" s="250"/>
      <c r="BQ192" s="250"/>
      <c r="BR192" s="250"/>
      <c r="BS192" s="250"/>
      <c r="BT192" s="250"/>
      <c r="BU192" s="250"/>
      <c r="BV192" s="250"/>
      <c r="BW192" s="250"/>
      <c r="BX192" s="250"/>
      <c r="BY192" s="250"/>
      <c r="BZ192" s="250"/>
      <c r="CA192" s="250"/>
      <c r="CB192" s="250"/>
      <c r="CC192" s="250"/>
      <c r="CD192" s="250"/>
      <c r="CE192" s="250"/>
      <c r="CF192" s="250"/>
      <c r="CG192" s="250"/>
      <c r="CH192" s="250"/>
      <c r="CI192" s="250"/>
      <c r="CJ192" s="250"/>
      <c r="CK192" s="250"/>
    </row>
    <row r="193" customFormat="false" ht="15" hidden="false" customHeight="true" outlineLevel="0" collapsed="false">
      <c r="A193" s="234"/>
      <c r="B193" s="251" t="s">
        <v>212</v>
      </c>
      <c r="C193" s="235" t="str">
        <f aca="false">+C185</f>
        <v>Gen Power - Dell, Arkansas location;  duct fired (EECC) - 49%</v>
      </c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  <c r="Y193" s="252"/>
      <c r="Z193" s="252"/>
      <c r="AA193" s="252"/>
      <c r="AB193" s="252"/>
      <c r="AC193" s="252"/>
      <c r="AD193" s="252"/>
      <c r="AE193" s="252"/>
      <c r="AF193" s="252"/>
      <c r="AG193" s="252"/>
      <c r="AH193" s="252"/>
      <c r="AI193" s="252"/>
      <c r="AJ193" s="252"/>
      <c r="AK193" s="252"/>
      <c r="AL193" s="252"/>
      <c r="AM193" s="252"/>
      <c r="AN193" s="252"/>
      <c r="AO193" s="252"/>
      <c r="AP193" s="252"/>
      <c r="AQ193" s="252"/>
      <c r="AR193" s="252"/>
      <c r="AS193" s="252"/>
      <c r="AT193" s="252"/>
      <c r="AU193" s="252"/>
      <c r="AV193" s="252"/>
      <c r="AW193" s="252"/>
      <c r="AX193" s="252"/>
      <c r="AY193" s="252"/>
      <c r="AZ193" s="252"/>
      <c r="BA193" s="252"/>
      <c r="BB193" s="252"/>
      <c r="BC193" s="237"/>
    </row>
    <row r="194" customFormat="false" ht="12.75" hidden="false" customHeight="false" outlineLevel="0" collapsed="false">
      <c r="A194" s="238"/>
      <c r="B194" s="239" t="s">
        <v>139</v>
      </c>
      <c r="C194" s="235"/>
      <c r="D194" s="240" t="n">
        <v>0</v>
      </c>
      <c r="E194" s="240" t="n">
        <v>0</v>
      </c>
      <c r="F194" s="240" t="n">
        <v>0</v>
      </c>
      <c r="G194" s="240" t="n">
        <v>0</v>
      </c>
      <c r="H194" s="240" t="n">
        <v>0</v>
      </c>
      <c r="I194" s="240" t="n">
        <v>0</v>
      </c>
      <c r="J194" s="240" t="n">
        <v>0</v>
      </c>
      <c r="K194" s="240" t="n">
        <v>0</v>
      </c>
      <c r="L194" s="240" t="n">
        <v>0</v>
      </c>
      <c r="M194" s="240" t="n">
        <v>0</v>
      </c>
      <c r="N194" s="240" t="n">
        <v>0</v>
      </c>
      <c r="O194" s="240" t="n">
        <v>0</v>
      </c>
      <c r="P194" s="240" t="n">
        <v>0</v>
      </c>
      <c r="Q194" s="240" t="n">
        <v>0</v>
      </c>
      <c r="R194" s="240" t="n">
        <v>0</v>
      </c>
      <c r="S194" s="240" t="n">
        <v>0</v>
      </c>
      <c r="T194" s="240" t="n">
        <v>0</v>
      </c>
      <c r="U194" s="240" t="n">
        <v>0</v>
      </c>
      <c r="V194" s="240" t="n">
        <v>0</v>
      </c>
      <c r="W194" s="240" t="n">
        <v>0.05</v>
      </c>
      <c r="X194" s="240" t="n">
        <v>0.0668</v>
      </c>
      <c r="Y194" s="240" t="n">
        <v>0.0334</v>
      </c>
      <c r="Z194" s="240" t="n">
        <v>0.1832</v>
      </c>
      <c r="AA194" s="240" t="n">
        <v>0.0256</v>
      </c>
      <c r="AB194" s="240" t="n">
        <v>0.03</v>
      </c>
      <c r="AC194" s="240" t="n">
        <v>0.03</v>
      </c>
      <c r="AD194" s="240" t="n">
        <v>0.03</v>
      </c>
      <c r="AE194" s="240" t="n">
        <v>0.03</v>
      </c>
      <c r="AF194" s="240" t="n">
        <v>0.03</v>
      </c>
      <c r="AG194" s="240" t="n">
        <v>0.03</v>
      </c>
      <c r="AH194" s="240" t="n">
        <v>0.03</v>
      </c>
      <c r="AI194" s="240" t="n">
        <v>0.03</v>
      </c>
      <c r="AJ194" s="240" t="n">
        <v>0.031</v>
      </c>
      <c r="AK194" s="240" t="n">
        <v>0.035</v>
      </c>
      <c r="AL194" s="240" t="n">
        <v>0.035</v>
      </c>
      <c r="AM194" s="240" t="n">
        <v>0.25</v>
      </c>
      <c r="AN194" s="240" t="n">
        <v>0.05</v>
      </c>
      <c r="AO194" s="240" t="n">
        <v>0</v>
      </c>
      <c r="AP194" s="240" t="n">
        <v>0</v>
      </c>
      <c r="AQ194" s="240" t="n">
        <v>0</v>
      </c>
      <c r="AR194" s="240" t="n">
        <v>0</v>
      </c>
      <c r="AS194" s="240" t="n">
        <v>0</v>
      </c>
      <c r="AT194" s="240" t="n">
        <v>0</v>
      </c>
      <c r="AU194" s="240" t="n">
        <v>0</v>
      </c>
      <c r="AV194" s="240" t="n">
        <v>0</v>
      </c>
      <c r="AW194" s="240" t="n">
        <v>0</v>
      </c>
      <c r="AX194" s="240" t="n">
        <v>0</v>
      </c>
      <c r="AY194" s="240" t="n">
        <v>0</v>
      </c>
      <c r="AZ194" s="240" t="n">
        <v>0</v>
      </c>
      <c r="BA194" s="240" t="n">
        <v>0</v>
      </c>
      <c r="BB194" s="240" t="n">
        <v>0</v>
      </c>
      <c r="BC194" s="241" t="n">
        <f aca="false">SUM(D194:BB194)</f>
        <v>1</v>
      </c>
      <c r="BD194" s="239"/>
    </row>
    <row r="195" customFormat="false" ht="12.75" hidden="false" customHeight="false" outlineLevel="0" collapsed="false">
      <c r="A195" s="238"/>
      <c r="B195" s="239" t="s">
        <v>140</v>
      </c>
      <c r="C195" s="235"/>
      <c r="D195" s="240" t="n">
        <f aca="false">D194</f>
        <v>0</v>
      </c>
      <c r="E195" s="240" t="n">
        <f aca="false">+D195+E194</f>
        <v>0</v>
      </c>
      <c r="F195" s="240" t="n">
        <f aca="false">+E195+F194</f>
        <v>0</v>
      </c>
      <c r="G195" s="240" t="n">
        <f aca="false">+F195+G194</f>
        <v>0</v>
      </c>
      <c r="H195" s="240" t="n">
        <f aca="false">+G195+H194</f>
        <v>0</v>
      </c>
      <c r="I195" s="240" t="n">
        <f aca="false">+H195+I194</f>
        <v>0</v>
      </c>
      <c r="J195" s="240" t="n">
        <f aca="false">+I195+J194</f>
        <v>0</v>
      </c>
      <c r="K195" s="240" t="n">
        <f aca="false">+J195+K194</f>
        <v>0</v>
      </c>
      <c r="L195" s="240" t="n">
        <f aca="false">+K195+L194</f>
        <v>0</v>
      </c>
      <c r="M195" s="240" t="n">
        <f aca="false">+L195+M194</f>
        <v>0</v>
      </c>
      <c r="N195" s="240" t="n">
        <f aca="false">+M195+N194</f>
        <v>0</v>
      </c>
      <c r="O195" s="240" t="n">
        <f aca="false">+N195+O194</f>
        <v>0</v>
      </c>
      <c r="P195" s="240" t="n">
        <f aca="false">+O195+P194</f>
        <v>0</v>
      </c>
      <c r="Q195" s="240" t="n">
        <f aca="false">+P195+Q194</f>
        <v>0</v>
      </c>
      <c r="R195" s="240" t="n">
        <f aca="false">+Q195+R194</f>
        <v>0</v>
      </c>
      <c r="S195" s="240" t="n">
        <f aca="false">+R195+S194</f>
        <v>0</v>
      </c>
      <c r="T195" s="240" t="n">
        <f aca="false">+S195+T194</f>
        <v>0</v>
      </c>
      <c r="U195" s="240" t="n">
        <f aca="false">+T195+U194</f>
        <v>0</v>
      </c>
      <c r="V195" s="240" t="n">
        <f aca="false">+U195+V194</f>
        <v>0</v>
      </c>
      <c r="W195" s="240" t="n">
        <f aca="false">+V195+W194</f>
        <v>0.05</v>
      </c>
      <c r="X195" s="240" t="n">
        <f aca="false">+W195+X194</f>
        <v>0.1168</v>
      </c>
      <c r="Y195" s="240" t="n">
        <f aca="false">+X195+Y194</f>
        <v>0.1502</v>
      </c>
      <c r="Z195" s="240" t="n">
        <f aca="false">+Y195+Z194</f>
        <v>0.3334</v>
      </c>
      <c r="AA195" s="240" t="n">
        <f aca="false">+Z195+AA194</f>
        <v>0.359</v>
      </c>
      <c r="AB195" s="240" t="n">
        <f aca="false">+AA195+AB194</f>
        <v>0.389</v>
      </c>
      <c r="AC195" s="240" t="n">
        <f aca="false">+AB195+AC194</f>
        <v>0.419</v>
      </c>
      <c r="AD195" s="240" t="n">
        <f aca="false">+AC195+AD194</f>
        <v>0.449</v>
      </c>
      <c r="AE195" s="240" t="n">
        <f aca="false">+AD195+AE194</f>
        <v>0.479</v>
      </c>
      <c r="AF195" s="240" t="n">
        <f aca="false">+AE195+AF194</f>
        <v>0.509</v>
      </c>
      <c r="AG195" s="240" t="n">
        <f aca="false">+AF195+AG194</f>
        <v>0.539</v>
      </c>
      <c r="AH195" s="240" t="n">
        <f aca="false">+AG195+AH194</f>
        <v>0.569</v>
      </c>
      <c r="AI195" s="240" t="n">
        <f aca="false">+AH195+AI194</f>
        <v>0.599</v>
      </c>
      <c r="AJ195" s="240" t="n">
        <f aca="false">+AI195+AJ194</f>
        <v>0.63</v>
      </c>
      <c r="AK195" s="240" t="n">
        <f aca="false">+AJ195+AK194</f>
        <v>0.665</v>
      </c>
      <c r="AL195" s="240" t="n">
        <f aca="false">+AK195+AL194</f>
        <v>0.7</v>
      </c>
      <c r="AM195" s="240" t="n">
        <f aca="false">+AL195+AM194</f>
        <v>0.95</v>
      </c>
      <c r="AN195" s="240" t="n">
        <f aca="false">+AM195+AN194</f>
        <v>1</v>
      </c>
      <c r="AO195" s="240" t="n">
        <f aca="false">+AN195+AO194</f>
        <v>1</v>
      </c>
      <c r="AP195" s="240" t="n">
        <f aca="false">+AO195+AP194</f>
        <v>1</v>
      </c>
      <c r="AQ195" s="240" t="n">
        <f aca="false">+AP195+AQ194</f>
        <v>1</v>
      </c>
      <c r="AR195" s="240" t="n">
        <f aca="false">+AQ195+AR194</f>
        <v>1</v>
      </c>
      <c r="AS195" s="240" t="n">
        <f aca="false">+AR195+AS194</f>
        <v>1</v>
      </c>
      <c r="AT195" s="240" t="n">
        <f aca="false">+AS195+AT194</f>
        <v>1</v>
      </c>
      <c r="AU195" s="240" t="n">
        <f aca="false">+AT195+AU194</f>
        <v>1</v>
      </c>
      <c r="AV195" s="240" t="n">
        <f aca="false">+AU195+AV194</f>
        <v>1</v>
      </c>
      <c r="AW195" s="240" t="n">
        <f aca="false">+AV195+AW194</f>
        <v>1</v>
      </c>
      <c r="AX195" s="240" t="n">
        <f aca="false">+AW195+AX194</f>
        <v>1</v>
      </c>
      <c r="AY195" s="240" t="n">
        <f aca="false">+AX195+AY194</f>
        <v>1</v>
      </c>
      <c r="AZ195" s="240" t="n">
        <f aca="false">+AY195+AZ194</f>
        <v>1</v>
      </c>
      <c r="BA195" s="240" t="n">
        <f aca="false">+AZ195+BA194</f>
        <v>1</v>
      </c>
      <c r="BB195" s="240" t="n">
        <f aca="false">+BA195+BB194</f>
        <v>1</v>
      </c>
      <c r="BC195" s="241"/>
      <c r="BD195" s="239"/>
    </row>
    <row r="196" customFormat="false" ht="12.75" hidden="false" customHeight="false" outlineLevel="0" collapsed="false">
      <c r="A196" s="238"/>
      <c r="B196" s="239" t="s">
        <v>141</v>
      </c>
      <c r="C196" s="235"/>
      <c r="D196" s="240" t="n">
        <v>0</v>
      </c>
      <c r="E196" s="240" t="n">
        <v>0</v>
      </c>
      <c r="F196" s="240" t="n">
        <v>0</v>
      </c>
      <c r="G196" s="240" t="n">
        <v>0</v>
      </c>
      <c r="H196" s="240" t="n">
        <v>0</v>
      </c>
      <c r="I196" s="240" t="n">
        <v>0</v>
      </c>
      <c r="J196" s="240" t="n">
        <v>0</v>
      </c>
      <c r="K196" s="240" t="n">
        <v>0</v>
      </c>
      <c r="L196" s="240" t="n">
        <v>0</v>
      </c>
      <c r="M196" s="240" t="n">
        <v>0</v>
      </c>
      <c r="N196" s="240" t="n">
        <v>0</v>
      </c>
      <c r="O196" s="240" t="n">
        <v>0</v>
      </c>
      <c r="P196" s="240" t="n">
        <v>0</v>
      </c>
      <c r="Q196" s="240" t="n">
        <v>0</v>
      </c>
      <c r="R196" s="240" t="n">
        <v>0</v>
      </c>
      <c r="S196" s="240" t="n">
        <v>0</v>
      </c>
      <c r="T196" s="240" t="n">
        <v>0</v>
      </c>
      <c r="U196" s="240" t="n">
        <v>0</v>
      </c>
      <c r="V196" s="240" t="n">
        <v>0</v>
      </c>
      <c r="W196" s="240" t="n">
        <f aca="false">W197-V197</f>
        <v>0.05</v>
      </c>
      <c r="X196" s="240" t="n">
        <f aca="false">X197-W197</f>
        <v>0</v>
      </c>
      <c r="Y196" s="240" t="n">
        <f aca="false">Y197-X197</f>
        <v>0</v>
      </c>
      <c r="Z196" s="240" t="n">
        <f aca="false">Z197-Y197</f>
        <v>0.145</v>
      </c>
      <c r="AA196" s="240" t="n">
        <f aca="false">AA197-Z197</f>
        <v>0.095</v>
      </c>
      <c r="AB196" s="240" t="n">
        <f aca="false">AB197-AA197</f>
        <v>0.07</v>
      </c>
      <c r="AC196" s="240" t="n">
        <f aca="false">AC197-AB197</f>
        <v>0.04</v>
      </c>
      <c r="AD196" s="240" t="n">
        <f aca="false">AD197-AC197</f>
        <v>0.11</v>
      </c>
      <c r="AE196" s="240" t="n">
        <f aca="false">AE197-AD197</f>
        <v>0.08</v>
      </c>
      <c r="AF196" s="240" t="n">
        <f aca="false">AF197-AE197</f>
        <v>0.11</v>
      </c>
      <c r="AG196" s="240" t="n">
        <f aca="false">AG197-AF197</f>
        <v>0.1</v>
      </c>
      <c r="AH196" s="240" t="n">
        <f aca="false">AH197-AG197</f>
        <v>0.0299999999999999</v>
      </c>
      <c r="AI196" s="240" t="n">
        <f aca="false">AI197-AH197</f>
        <v>0.04</v>
      </c>
      <c r="AJ196" s="240" t="n">
        <f aca="false">AJ197-AI197</f>
        <v>0.0600000000000001</v>
      </c>
      <c r="AK196" s="240" t="n">
        <f aca="false">AK197-AJ197</f>
        <v>0.0199999999999999</v>
      </c>
      <c r="AL196" s="240" t="n">
        <f aca="false">AL197-AK197</f>
        <v>0.03</v>
      </c>
      <c r="AM196" s="240" t="n">
        <f aca="false">AM197-AL197</f>
        <v>0.02</v>
      </c>
      <c r="AN196" s="240" t="n">
        <f aca="false">AN197-AM197</f>
        <v>0</v>
      </c>
      <c r="AO196" s="240" t="n">
        <f aca="false">AO197-AN197</f>
        <v>0</v>
      </c>
      <c r="AP196" s="240" t="n">
        <f aca="false">AP197-AO197</f>
        <v>0</v>
      </c>
      <c r="AQ196" s="240" t="n">
        <f aca="false">AQ197-AP197</f>
        <v>0</v>
      </c>
      <c r="AR196" s="240" t="n">
        <f aca="false">AR197-AQ197</f>
        <v>0</v>
      </c>
      <c r="AS196" s="240" t="n">
        <f aca="false">AS197-AR197</f>
        <v>0</v>
      </c>
      <c r="AT196" s="240" t="n">
        <f aca="false">AT197-AS197</f>
        <v>0</v>
      </c>
      <c r="AU196" s="240" t="n">
        <f aca="false">AU197-AT197</f>
        <v>0</v>
      </c>
      <c r="AV196" s="240" t="n">
        <f aca="false">AV197-AU197</f>
        <v>0</v>
      </c>
      <c r="AW196" s="240" t="n">
        <f aca="false">AW197-AV197</f>
        <v>0</v>
      </c>
      <c r="AX196" s="240" t="n">
        <f aca="false">AX197-AW197</f>
        <v>0</v>
      </c>
      <c r="AY196" s="240" t="n">
        <f aca="false">AY197-AX197</f>
        <v>0</v>
      </c>
      <c r="AZ196" s="240" t="n">
        <f aca="false">AZ197-AY197</f>
        <v>0</v>
      </c>
      <c r="BA196" s="240" t="n">
        <f aca="false">BA197-AZ197</f>
        <v>0</v>
      </c>
      <c r="BB196" s="240" t="n">
        <f aca="false">BB197-BA197</f>
        <v>0</v>
      </c>
      <c r="BC196" s="241" t="n">
        <f aca="false">SUM(D196:BB196)</f>
        <v>1</v>
      </c>
      <c r="BD196" s="239"/>
    </row>
    <row r="197" customFormat="false" ht="12.75" hidden="false" customHeight="false" outlineLevel="0" collapsed="false">
      <c r="A197" s="238"/>
      <c r="B197" s="239" t="s">
        <v>142</v>
      </c>
      <c r="C197" s="235"/>
      <c r="D197" s="240" t="n">
        <f aca="false">D196</f>
        <v>0</v>
      </c>
      <c r="E197" s="240" t="n">
        <f aca="false">+D197+E196</f>
        <v>0</v>
      </c>
      <c r="F197" s="240" t="n">
        <f aca="false">+E197+F196</f>
        <v>0</v>
      </c>
      <c r="G197" s="240" t="n">
        <f aca="false">+F197+G196</f>
        <v>0</v>
      </c>
      <c r="H197" s="240" t="n">
        <f aca="false">+G197+H196</f>
        <v>0</v>
      </c>
      <c r="I197" s="240" t="n">
        <f aca="false">+H197+I196</f>
        <v>0</v>
      </c>
      <c r="J197" s="240" t="n">
        <f aca="false">+I197+J196</f>
        <v>0</v>
      </c>
      <c r="K197" s="240" t="n">
        <f aca="false">+J197+K196</f>
        <v>0</v>
      </c>
      <c r="L197" s="240" t="n">
        <f aca="false">+K197+L196</f>
        <v>0</v>
      </c>
      <c r="M197" s="240" t="n">
        <f aca="false">+L197+M196</f>
        <v>0</v>
      </c>
      <c r="N197" s="240" t="n">
        <f aca="false">+M197+N196</f>
        <v>0</v>
      </c>
      <c r="O197" s="240" t="n">
        <f aca="false">+N197+O196</f>
        <v>0</v>
      </c>
      <c r="P197" s="240" t="n">
        <f aca="false">+O197+P196</f>
        <v>0</v>
      </c>
      <c r="Q197" s="240" t="n">
        <f aca="false">+P197+Q196</f>
        <v>0</v>
      </c>
      <c r="R197" s="240" t="n">
        <f aca="false">+Q197+R196</f>
        <v>0</v>
      </c>
      <c r="S197" s="240" t="n">
        <f aca="false">+R197+S196</f>
        <v>0</v>
      </c>
      <c r="T197" s="240" t="n">
        <f aca="false">+S197+T196</f>
        <v>0</v>
      </c>
      <c r="U197" s="240" t="n">
        <f aca="false">+T197+U196</f>
        <v>0</v>
      </c>
      <c r="V197" s="240" t="n">
        <f aca="false">+U197+V196</f>
        <v>0</v>
      </c>
      <c r="W197" s="240" t="n">
        <v>0.05</v>
      </c>
      <c r="X197" s="240" t="n">
        <v>0.05</v>
      </c>
      <c r="Y197" s="240" t="n">
        <v>0.05</v>
      </c>
      <c r="Z197" s="240" t="n">
        <v>0.195</v>
      </c>
      <c r="AA197" s="240" t="n">
        <v>0.29</v>
      </c>
      <c r="AB197" s="240" t="n">
        <v>0.36</v>
      </c>
      <c r="AC197" s="240" t="n">
        <v>0.4</v>
      </c>
      <c r="AD197" s="240" t="n">
        <v>0.51</v>
      </c>
      <c r="AE197" s="240" t="n">
        <v>0.59</v>
      </c>
      <c r="AF197" s="240" t="n">
        <v>0.7</v>
      </c>
      <c r="AG197" s="240" t="n">
        <v>0.8</v>
      </c>
      <c r="AH197" s="240" t="n">
        <v>0.83</v>
      </c>
      <c r="AI197" s="240" t="n">
        <v>0.87</v>
      </c>
      <c r="AJ197" s="240" t="n">
        <v>0.93</v>
      </c>
      <c r="AK197" s="240" t="n">
        <v>0.95</v>
      </c>
      <c r="AL197" s="240" t="n">
        <v>0.98</v>
      </c>
      <c r="AM197" s="240" t="n">
        <v>1</v>
      </c>
      <c r="AN197" s="240" t="n">
        <v>1</v>
      </c>
      <c r="AO197" s="240" t="n">
        <v>1</v>
      </c>
      <c r="AP197" s="240" t="n">
        <v>1</v>
      </c>
      <c r="AQ197" s="240" t="n">
        <v>1</v>
      </c>
      <c r="AR197" s="240" t="n">
        <v>1</v>
      </c>
      <c r="AS197" s="240" t="n">
        <v>1</v>
      </c>
      <c r="AT197" s="240" t="n">
        <v>1</v>
      </c>
      <c r="AU197" s="240" t="n">
        <v>1</v>
      </c>
      <c r="AV197" s="240" t="n">
        <v>1</v>
      </c>
      <c r="AW197" s="240" t="n">
        <v>1</v>
      </c>
      <c r="AX197" s="240" t="n">
        <v>1</v>
      </c>
      <c r="AY197" s="240" t="n">
        <v>1</v>
      </c>
      <c r="AZ197" s="240" t="n">
        <v>1</v>
      </c>
      <c r="BA197" s="240" t="n">
        <v>1</v>
      </c>
      <c r="BB197" s="240" t="n">
        <v>1</v>
      </c>
      <c r="BC197" s="241"/>
      <c r="BD197" s="239"/>
    </row>
    <row r="198" customFormat="false" ht="12.75" hidden="false" customHeight="false" outlineLevel="0" collapsed="false">
      <c r="A198" s="238"/>
      <c r="B198" s="239"/>
      <c r="C198" s="253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  <c r="AA198" s="240"/>
      <c r="AB198" s="240"/>
      <c r="AC198" s="240"/>
      <c r="AD198" s="240"/>
      <c r="AE198" s="240"/>
      <c r="AF198" s="240"/>
      <c r="AG198" s="240"/>
      <c r="AH198" s="240"/>
      <c r="AI198" s="240"/>
      <c r="AJ198" s="240"/>
      <c r="AK198" s="240"/>
      <c r="AL198" s="240"/>
      <c r="AM198" s="240"/>
      <c r="AN198" s="240"/>
      <c r="AO198" s="240"/>
      <c r="AP198" s="240"/>
      <c r="AQ198" s="240"/>
      <c r="AR198" s="240"/>
      <c r="AS198" s="240"/>
      <c r="AT198" s="240"/>
      <c r="AU198" s="240"/>
      <c r="AV198" s="240"/>
      <c r="AW198" s="240"/>
      <c r="AX198" s="240"/>
      <c r="AY198" s="240"/>
      <c r="AZ198" s="240"/>
      <c r="BA198" s="240"/>
      <c r="BB198" s="240"/>
      <c r="BC198" s="241"/>
      <c r="BD198" s="239"/>
    </row>
    <row r="199" customFormat="false" ht="12.75" hidden="false" customHeight="false" outlineLevel="0" collapsed="false">
      <c r="A199" s="201"/>
      <c r="B199" s="201" t="s">
        <v>143</v>
      </c>
      <c r="C199" s="202" t="n">
        <v>21.59752</v>
      </c>
      <c r="D199" s="205" t="n">
        <f aca="false">+D195*$C199</f>
        <v>0</v>
      </c>
      <c r="E199" s="205" t="n">
        <f aca="false">+E195*$C199</f>
        <v>0</v>
      </c>
      <c r="F199" s="205" t="n">
        <f aca="false">+F195*$C199</f>
        <v>0</v>
      </c>
      <c r="G199" s="205" t="n">
        <f aca="false">+G195*$C199</f>
        <v>0</v>
      </c>
      <c r="H199" s="205" t="n">
        <f aca="false">+H195*$C199</f>
        <v>0</v>
      </c>
      <c r="I199" s="205" t="n">
        <f aca="false">+I195*$C199</f>
        <v>0</v>
      </c>
      <c r="J199" s="205" t="n">
        <f aca="false">+J195*$C199</f>
        <v>0</v>
      </c>
      <c r="K199" s="205" t="n">
        <f aca="false">+K195*$C199</f>
        <v>0</v>
      </c>
      <c r="L199" s="205" t="n">
        <f aca="false">+L195*$C199</f>
        <v>0</v>
      </c>
      <c r="M199" s="205" t="n">
        <f aca="false">+M195*$C199</f>
        <v>0</v>
      </c>
      <c r="N199" s="205" t="n">
        <f aca="false">+N195*$C199</f>
        <v>0</v>
      </c>
      <c r="O199" s="205" t="n">
        <f aca="false">+O195*$C199</f>
        <v>0</v>
      </c>
      <c r="P199" s="205" t="n">
        <f aca="false">+P195*$C199</f>
        <v>0</v>
      </c>
      <c r="Q199" s="205" t="n">
        <f aca="false">+Q195*$C199</f>
        <v>0</v>
      </c>
      <c r="R199" s="205" t="n">
        <f aca="false">+R195*$C199</f>
        <v>0</v>
      </c>
      <c r="S199" s="205" t="n">
        <f aca="false">+S195*$C199</f>
        <v>0</v>
      </c>
      <c r="T199" s="205" t="n">
        <f aca="false">+T195*$C199</f>
        <v>0</v>
      </c>
      <c r="U199" s="205" t="n">
        <f aca="false">+U195*$C199</f>
        <v>0</v>
      </c>
      <c r="V199" s="205" t="n">
        <f aca="false">+V195*$C199</f>
        <v>0</v>
      </c>
      <c r="W199" s="205" t="n">
        <f aca="false">+W195*$C199</f>
        <v>1.079876</v>
      </c>
      <c r="X199" s="205" t="n">
        <f aca="false">+X195*$C199</f>
        <v>2.522590336</v>
      </c>
      <c r="Y199" s="205" t="n">
        <f aca="false">+Y195*$C199</f>
        <v>3.243947504</v>
      </c>
      <c r="Z199" s="205" t="n">
        <f aca="false">+Z195*$C199</f>
        <v>7.200613168</v>
      </c>
      <c r="AA199" s="205" t="n">
        <f aca="false">+AA195*$C199</f>
        <v>7.75350968</v>
      </c>
      <c r="AB199" s="205" t="n">
        <f aca="false">+AB195*$C199</f>
        <v>8.40143528</v>
      </c>
      <c r="AC199" s="205" t="n">
        <f aca="false">+AC195*$C199</f>
        <v>9.04936088</v>
      </c>
      <c r="AD199" s="205" t="n">
        <f aca="false">+AD195*$C199</f>
        <v>9.69728648</v>
      </c>
      <c r="AE199" s="205" t="n">
        <f aca="false">+AE195*$C199</f>
        <v>10.34521208</v>
      </c>
      <c r="AF199" s="205" t="n">
        <f aca="false">+AF195*$C199</f>
        <v>10.99313768</v>
      </c>
      <c r="AG199" s="205" t="n">
        <f aca="false">+AG195*$C199</f>
        <v>11.64106328</v>
      </c>
      <c r="AH199" s="205" t="n">
        <f aca="false">+AH195*$C199</f>
        <v>12.28898888</v>
      </c>
      <c r="AI199" s="205" t="n">
        <f aca="false">+AI195*$C199</f>
        <v>12.93691448</v>
      </c>
      <c r="AJ199" s="205" t="n">
        <f aca="false">+AJ195*$C199</f>
        <v>13.6064376</v>
      </c>
      <c r="AK199" s="205" t="n">
        <f aca="false">+AK195*$C199</f>
        <v>14.3623508</v>
      </c>
      <c r="AL199" s="205" t="n">
        <f aca="false">+AL195*$C199</f>
        <v>15.118264</v>
      </c>
      <c r="AM199" s="205" t="n">
        <f aca="false">+AM195*$C199</f>
        <v>20.517644</v>
      </c>
      <c r="AN199" s="205" t="n">
        <f aca="false">+AN195*$C199</f>
        <v>21.59752</v>
      </c>
      <c r="AO199" s="205" t="n">
        <f aca="false">+AO195*$C199</f>
        <v>21.59752</v>
      </c>
      <c r="AP199" s="205" t="n">
        <f aca="false">+AP195*$C199</f>
        <v>21.59752</v>
      </c>
      <c r="AQ199" s="205" t="n">
        <f aca="false">+AQ195*$C199</f>
        <v>21.59752</v>
      </c>
      <c r="AR199" s="205" t="n">
        <f aca="false">+AR195*$C199</f>
        <v>21.59752</v>
      </c>
      <c r="AS199" s="205" t="n">
        <f aca="false">+AS195*$C199</f>
        <v>21.59752</v>
      </c>
      <c r="AT199" s="205" t="n">
        <f aca="false">+AT195*$C199</f>
        <v>21.59752</v>
      </c>
      <c r="AU199" s="205" t="n">
        <f aca="false">+AU195*$C199</f>
        <v>21.59752</v>
      </c>
      <c r="AV199" s="205" t="n">
        <f aca="false">+AV195*$C199</f>
        <v>21.59752</v>
      </c>
      <c r="AW199" s="205" t="n">
        <f aca="false">+AW195*$C199</f>
        <v>21.59752</v>
      </c>
      <c r="AX199" s="205" t="n">
        <f aca="false">+AX195*$C199</f>
        <v>21.59752</v>
      </c>
      <c r="AY199" s="205" t="n">
        <f aca="false">+AY195*$C199</f>
        <v>21.59752</v>
      </c>
      <c r="AZ199" s="205" t="n">
        <f aca="false">+AZ195*$C199</f>
        <v>21.59752</v>
      </c>
      <c r="BA199" s="205" t="n">
        <f aca="false">+BA195*$C199</f>
        <v>21.59752</v>
      </c>
      <c r="BB199" s="205" t="n">
        <f aca="false">+BB195*$C199</f>
        <v>21.59752</v>
      </c>
      <c r="BC199" s="206"/>
      <c r="BD199" s="207"/>
      <c r="BE199" s="207"/>
      <c r="BF199" s="207"/>
      <c r="BG199" s="207"/>
      <c r="BH199" s="207"/>
      <c r="BI199" s="207"/>
      <c r="BJ199" s="207"/>
      <c r="BK199" s="207"/>
      <c r="BL199" s="207"/>
      <c r="BM199" s="207"/>
      <c r="BN199" s="207"/>
      <c r="BO199" s="207"/>
      <c r="BP199" s="207"/>
      <c r="BQ199" s="207"/>
      <c r="BR199" s="207"/>
      <c r="BS199" s="207"/>
      <c r="BT199" s="207"/>
      <c r="BU199" s="207"/>
      <c r="BV199" s="207"/>
      <c r="BW199" s="207"/>
      <c r="BX199" s="207"/>
      <c r="BY199" s="207"/>
      <c r="BZ199" s="207"/>
      <c r="CA199" s="207"/>
      <c r="CB199" s="207"/>
      <c r="CC199" s="207"/>
      <c r="CD199" s="207"/>
      <c r="CE199" s="207"/>
      <c r="CF199" s="207"/>
      <c r="CG199" s="207"/>
      <c r="CH199" s="207"/>
      <c r="CI199" s="207"/>
      <c r="CJ199" s="207"/>
      <c r="CK199" s="207"/>
    </row>
    <row r="200" customFormat="false" ht="13.5" hidden="false" customHeight="false" outlineLevel="0" collapsed="false">
      <c r="A200" s="246"/>
      <c r="B200" s="246" t="s">
        <v>144</v>
      </c>
      <c r="C200" s="247" t="str">
        <f aca="false">+C192</f>
        <v>Sold</v>
      </c>
      <c r="D200" s="248" t="n">
        <f aca="false">+D197*$C199</f>
        <v>0</v>
      </c>
      <c r="E200" s="248" t="n">
        <f aca="false">+E197*$C199</f>
        <v>0</v>
      </c>
      <c r="F200" s="248" t="n">
        <f aca="false">+F197*$C199</f>
        <v>0</v>
      </c>
      <c r="G200" s="248" t="n">
        <f aca="false">+G197*$C199</f>
        <v>0</v>
      </c>
      <c r="H200" s="248" t="n">
        <f aca="false">+H197*$C199</f>
        <v>0</v>
      </c>
      <c r="I200" s="248" t="n">
        <f aca="false">+I197*$C199</f>
        <v>0</v>
      </c>
      <c r="J200" s="248" t="n">
        <f aca="false">+J197*$C199</f>
        <v>0</v>
      </c>
      <c r="K200" s="248" t="n">
        <f aca="false">+K197*$C199</f>
        <v>0</v>
      </c>
      <c r="L200" s="248" t="n">
        <f aca="false">+L197*$C199</f>
        <v>0</v>
      </c>
      <c r="M200" s="248" t="n">
        <f aca="false">+M197*$C199</f>
        <v>0</v>
      </c>
      <c r="N200" s="248" t="n">
        <f aca="false">+N197*$C199</f>
        <v>0</v>
      </c>
      <c r="O200" s="248" t="n">
        <f aca="false">+O197*$C199</f>
        <v>0</v>
      </c>
      <c r="P200" s="248" t="n">
        <f aca="false">+P197*$C199</f>
        <v>0</v>
      </c>
      <c r="Q200" s="248" t="n">
        <f aca="false">+Q197*$C199</f>
        <v>0</v>
      </c>
      <c r="R200" s="248" t="n">
        <f aca="false">+R197*$C199</f>
        <v>0</v>
      </c>
      <c r="S200" s="248" t="n">
        <f aca="false">+S197*$C199</f>
        <v>0</v>
      </c>
      <c r="T200" s="248" t="n">
        <f aca="false">+T197*$C199</f>
        <v>0</v>
      </c>
      <c r="U200" s="248" t="n">
        <f aca="false">+U197*$C199</f>
        <v>0</v>
      </c>
      <c r="V200" s="248" t="n">
        <f aca="false">+V197*$C199</f>
        <v>0</v>
      </c>
      <c r="W200" s="248" t="n">
        <f aca="false">+W197*$C199</f>
        <v>1.079876</v>
      </c>
      <c r="X200" s="248" t="n">
        <f aca="false">+X197*$C199</f>
        <v>1.079876</v>
      </c>
      <c r="Y200" s="248" t="n">
        <f aca="false">+Y197*$C199</f>
        <v>1.079876</v>
      </c>
      <c r="Z200" s="248" t="n">
        <f aca="false">+Z197*$C199</f>
        <v>4.2115164</v>
      </c>
      <c r="AA200" s="248" t="n">
        <f aca="false">+AA197*$C199</f>
        <v>6.2632808</v>
      </c>
      <c r="AB200" s="248" t="n">
        <f aca="false">+AB197*$C199</f>
        <v>7.7751072</v>
      </c>
      <c r="AC200" s="248" t="n">
        <f aca="false">+AC197*$C199</f>
        <v>8.639008</v>
      </c>
      <c r="AD200" s="248" t="n">
        <f aca="false">+AD197*$C199</f>
        <v>11.0147352</v>
      </c>
      <c r="AE200" s="248" t="n">
        <f aca="false">+AE197*$C199</f>
        <v>12.7425368</v>
      </c>
      <c r="AF200" s="248" t="n">
        <f aca="false">+AF197*$C199</f>
        <v>15.118264</v>
      </c>
      <c r="AG200" s="248" t="n">
        <f aca="false">+AG197*$C199</f>
        <v>17.278016</v>
      </c>
      <c r="AH200" s="248" t="n">
        <f aca="false">+AH197*$C199</f>
        <v>17.9259416</v>
      </c>
      <c r="AI200" s="248" t="n">
        <f aca="false">+AI197*$C199</f>
        <v>18.7898424</v>
      </c>
      <c r="AJ200" s="248" t="n">
        <f aca="false">+AJ197*$C199</f>
        <v>20.0856936</v>
      </c>
      <c r="AK200" s="248" t="n">
        <f aca="false">+AK197*$C199</f>
        <v>20.517644</v>
      </c>
      <c r="AL200" s="248" t="n">
        <f aca="false">+AL197*$C199</f>
        <v>21.1655696</v>
      </c>
      <c r="AM200" s="248" t="n">
        <f aca="false">+AM197*$C199</f>
        <v>21.59752</v>
      </c>
      <c r="AN200" s="248" t="n">
        <f aca="false">+AN197*$C199</f>
        <v>21.59752</v>
      </c>
      <c r="AO200" s="248" t="n">
        <f aca="false">+AO197*$C199</f>
        <v>21.59752</v>
      </c>
      <c r="AP200" s="248" t="n">
        <f aca="false">+AP197*$C199</f>
        <v>21.59752</v>
      </c>
      <c r="AQ200" s="248" t="n">
        <f aca="false">+AQ197*$C199</f>
        <v>21.59752</v>
      </c>
      <c r="AR200" s="248" t="n">
        <f aca="false">+AR197*$C199</f>
        <v>21.59752</v>
      </c>
      <c r="AS200" s="248" t="n">
        <f aca="false">+AS197*$C199</f>
        <v>21.59752</v>
      </c>
      <c r="AT200" s="248" t="n">
        <f aca="false">+AT197*$C199</f>
        <v>21.59752</v>
      </c>
      <c r="AU200" s="248" t="n">
        <f aca="false">+AU197*$C199</f>
        <v>21.59752</v>
      </c>
      <c r="AV200" s="248" t="n">
        <f aca="false">+AV197*$C199</f>
        <v>21.59752</v>
      </c>
      <c r="AW200" s="248" t="n">
        <f aca="false">+AW197*$C199</f>
        <v>21.59752</v>
      </c>
      <c r="AX200" s="248" t="n">
        <f aca="false">+AX197*$C199</f>
        <v>21.59752</v>
      </c>
      <c r="AY200" s="248" t="n">
        <f aca="false">+AY197*$C199</f>
        <v>21.59752</v>
      </c>
      <c r="AZ200" s="248" t="n">
        <f aca="false">+AZ197*$C199</f>
        <v>21.59752</v>
      </c>
      <c r="BA200" s="248" t="n">
        <f aca="false">+BA197*$C199</f>
        <v>21.59752</v>
      </c>
      <c r="BB200" s="248" t="n">
        <f aca="false">+BB197*$C199</f>
        <v>21.59752</v>
      </c>
      <c r="BC200" s="249"/>
      <c r="BD200" s="250"/>
      <c r="BE200" s="250"/>
      <c r="BF200" s="250"/>
      <c r="BG200" s="250"/>
      <c r="BH200" s="250"/>
      <c r="BI200" s="250"/>
      <c r="BJ200" s="250"/>
      <c r="BK200" s="250"/>
      <c r="BL200" s="250"/>
      <c r="BM200" s="250"/>
      <c r="BN200" s="250"/>
      <c r="BO200" s="250"/>
      <c r="BP200" s="250"/>
      <c r="BQ200" s="250"/>
      <c r="BR200" s="250"/>
      <c r="BS200" s="250"/>
      <c r="BT200" s="250"/>
      <c r="BU200" s="250"/>
      <c r="BV200" s="250"/>
      <c r="BW200" s="250"/>
      <c r="BX200" s="250"/>
      <c r="BY200" s="250"/>
      <c r="BZ200" s="250"/>
      <c r="CA200" s="250"/>
      <c r="CB200" s="250"/>
      <c r="CC200" s="250"/>
      <c r="CD200" s="250"/>
      <c r="CE200" s="250"/>
      <c r="CF200" s="250"/>
      <c r="CG200" s="250"/>
      <c r="CH200" s="250"/>
      <c r="CI200" s="250"/>
      <c r="CJ200" s="250"/>
      <c r="CK200" s="250"/>
    </row>
    <row r="201" customFormat="false" ht="15" hidden="false" customHeight="true" outlineLevel="0" collapsed="false">
      <c r="A201" s="234"/>
      <c r="B201" s="251" t="str">
        <f aca="false">+'NTP or Sold'!H20</f>
        <v>7FA w/ STG</v>
      </c>
      <c r="C201" s="235" t="str">
        <f aca="false">+'NTP or Sold'!T20</f>
        <v>Gen Power - McAdams, Mississippi location; duct fired (EECC) - 49%</v>
      </c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  <c r="Y201" s="252"/>
      <c r="Z201" s="252"/>
      <c r="AA201" s="252"/>
      <c r="AB201" s="252"/>
      <c r="AC201" s="252"/>
      <c r="AD201" s="252"/>
      <c r="AE201" s="252"/>
      <c r="AF201" s="252"/>
      <c r="AG201" s="252"/>
      <c r="AH201" s="252"/>
      <c r="AI201" s="252"/>
      <c r="AJ201" s="252"/>
      <c r="AK201" s="252"/>
      <c r="AL201" s="252"/>
      <c r="AM201" s="252"/>
      <c r="AN201" s="252"/>
      <c r="AO201" s="252"/>
      <c r="AP201" s="252"/>
      <c r="AQ201" s="252"/>
      <c r="AR201" s="252"/>
      <c r="AS201" s="252"/>
      <c r="AT201" s="252"/>
      <c r="AU201" s="252"/>
      <c r="AV201" s="252"/>
      <c r="AW201" s="252"/>
      <c r="AX201" s="252"/>
      <c r="AY201" s="252"/>
      <c r="AZ201" s="252"/>
      <c r="BA201" s="252"/>
      <c r="BB201" s="252"/>
      <c r="BC201" s="237"/>
    </row>
    <row r="202" customFormat="false" ht="12.75" hidden="false" customHeight="false" outlineLevel="0" collapsed="false">
      <c r="A202" s="238"/>
      <c r="B202" s="239" t="s">
        <v>139</v>
      </c>
      <c r="C202" s="235"/>
      <c r="D202" s="240" t="n">
        <v>0</v>
      </c>
      <c r="E202" s="240" t="n">
        <v>0</v>
      </c>
      <c r="F202" s="240" t="n">
        <v>0</v>
      </c>
      <c r="G202" s="240" t="n">
        <v>0</v>
      </c>
      <c r="H202" s="240" t="n">
        <v>0</v>
      </c>
      <c r="I202" s="240" t="n">
        <v>0</v>
      </c>
      <c r="J202" s="240" t="n">
        <v>0</v>
      </c>
      <c r="K202" s="240" t="n">
        <v>0</v>
      </c>
      <c r="L202" s="240" t="n">
        <v>0</v>
      </c>
      <c r="M202" s="240" t="n">
        <v>0</v>
      </c>
      <c r="N202" s="240" t="n">
        <v>0</v>
      </c>
      <c r="O202" s="240" t="n">
        <v>0</v>
      </c>
      <c r="P202" s="240" t="n">
        <v>0</v>
      </c>
      <c r="Q202" s="240" t="n">
        <v>0</v>
      </c>
      <c r="R202" s="240" t="n">
        <v>0</v>
      </c>
      <c r="S202" s="240" t="n">
        <v>0</v>
      </c>
      <c r="T202" s="240" t="n">
        <v>0</v>
      </c>
      <c r="U202" s="240" t="n">
        <v>0</v>
      </c>
      <c r="V202" s="240" t="n">
        <v>0</v>
      </c>
      <c r="W202" s="240" t="n">
        <v>0.05</v>
      </c>
      <c r="X202" s="240" t="n">
        <v>0.072</v>
      </c>
      <c r="Y202" s="240" t="n">
        <v>0.038</v>
      </c>
      <c r="Z202" s="240" t="n">
        <v>0.199</v>
      </c>
      <c r="AA202" s="240" t="n">
        <v>0.038</v>
      </c>
      <c r="AB202" s="240" t="n">
        <v>0.038</v>
      </c>
      <c r="AC202" s="240" t="n">
        <v>0.039</v>
      </c>
      <c r="AD202" s="240" t="n">
        <v>0.039</v>
      </c>
      <c r="AE202" s="240" t="n">
        <v>0.039</v>
      </c>
      <c r="AF202" s="240" t="n">
        <v>0.039</v>
      </c>
      <c r="AG202" s="240" t="n">
        <v>0.039</v>
      </c>
      <c r="AH202" s="240" t="n">
        <v>0.04</v>
      </c>
      <c r="AI202" s="240" t="n">
        <v>0.04</v>
      </c>
      <c r="AJ202" s="240" t="n">
        <v>0.04</v>
      </c>
      <c r="AK202" s="240" t="n">
        <v>0.2</v>
      </c>
      <c r="AL202" s="240" t="n">
        <v>0.05</v>
      </c>
      <c r="AM202" s="240" t="n">
        <v>0</v>
      </c>
      <c r="AN202" s="240" t="n">
        <v>0</v>
      </c>
      <c r="AO202" s="240" t="n">
        <v>0</v>
      </c>
      <c r="AP202" s="240" t="n">
        <v>0</v>
      </c>
      <c r="AQ202" s="240" t="n">
        <v>0</v>
      </c>
      <c r="AR202" s="240" t="n">
        <v>0</v>
      </c>
      <c r="AS202" s="240" t="n">
        <v>0</v>
      </c>
      <c r="AT202" s="240" t="n">
        <v>0</v>
      </c>
      <c r="AU202" s="240" t="n">
        <v>0</v>
      </c>
      <c r="AV202" s="240" t="n">
        <v>0</v>
      </c>
      <c r="AW202" s="240" t="n">
        <v>0</v>
      </c>
      <c r="AX202" s="240" t="n">
        <v>0</v>
      </c>
      <c r="AY202" s="240" t="n">
        <v>0</v>
      </c>
      <c r="AZ202" s="240" t="n">
        <v>0</v>
      </c>
      <c r="BA202" s="240" t="n">
        <v>0</v>
      </c>
      <c r="BB202" s="240" t="n">
        <v>0</v>
      </c>
      <c r="BC202" s="241" t="n">
        <f aca="false">SUM(D202:BB202)</f>
        <v>1</v>
      </c>
      <c r="BD202" s="239"/>
    </row>
    <row r="203" customFormat="false" ht="12.75" hidden="false" customHeight="false" outlineLevel="0" collapsed="false">
      <c r="A203" s="238"/>
      <c r="B203" s="239" t="s">
        <v>140</v>
      </c>
      <c r="C203" s="235"/>
      <c r="D203" s="240" t="n">
        <f aca="false">D202</f>
        <v>0</v>
      </c>
      <c r="E203" s="240" t="n">
        <f aca="false">+D203+E202</f>
        <v>0</v>
      </c>
      <c r="F203" s="240" t="n">
        <f aca="false">+E203+F202</f>
        <v>0</v>
      </c>
      <c r="G203" s="240" t="n">
        <f aca="false">+F203+G202</f>
        <v>0</v>
      </c>
      <c r="H203" s="240" t="n">
        <f aca="false">+G203+H202</f>
        <v>0</v>
      </c>
      <c r="I203" s="240" t="n">
        <f aca="false">+H203+I202</f>
        <v>0</v>
      </c>
      <c r="J203" s="240" t="n">
        <f aca="false">+I203+J202</f>
        <v>0</v>
      </c>
      <c r="K203" s="240" t="n">
        <f aca="false">+J203+K202</f>
        <v>0</v>
      </c>
      <c r="L203" s="240" t="n">
        <f aca="false">+K203+L202</f>
        <v>0</v>
      </c>
      <c r="M203" s="240" t="n">
        <f aca="false">+L203+M202</f>
        <v>0</v>
      </c>
      <c r="N203" s="240" t="n">
        <f aca="false">+M203+N202</f>
        <v>0</v>
      </c>
      <c r="O203" s="240" t="n">
        <f aca="false">+N203+O202</f>
        <v>0</v>
      </c>
      <c r="P203" s="240" t="n">
        <f aca="false">+O203+P202</f>
        <v>0</v>
      </c>
      <c r="Q203" s="240" t="n">
        <f aca="false">+P203+Q202</f>
        <v>0</v>
      </c>
      <c r="R203" s="240" t="n">
        <f aca="false">+Q203+R202</f>
        <v>0</v>
      </c>
      <c r="S203" s="240" t="n">
        <f aca="false">+R203+S202</f>
        <v>0</v>
      </c>
      <c r="T203" s="240" t="n">
        <f aca="false">+S203+T202</f>
        <v>0</v>
      </c>
      <c r="U203" s="240" t="n">
        <f aca="false">+T203+U202</f>
        <v>0</v>
      </c>
      <c r="V203" s="240" t="n">
        <f aca="false">+U203+V202</f>
        <v>0</v>
      </c>
      <c r="W203" s="240" t="n">
        <f aca="false">+V203+W202</f>
        <v>0.05</v>
      </c>
      <c r="X203" s="240" t="n">
        <f aca="false">+W203+X202</f>
        <v>0.122</v>
      </c>
      <c r="Y203" s="240" t="n">
        <f aca="false">+X203+Y202</f>
        <v>0.16</v>
      </c>
      <c r="Z203" s="240" t="n">
        <f aca="false">+Y203+Z202</f>
        <v>0.359</v>
      </c>
      <c r="AA203" s="240" t="n">
        <f aca="false">+Z203+AA202</f>
        <v>0.397</v>
      </c>
      <c r="AB203" s="240" t="n">
        <f aca="false">+AA203+AB202</f>
        <v>0.435</v>
      </c>
      <c r="AC203" s="240" t="n">
        <f aca="false">+AB203+AC202</f>
        <v>0.474</v>
      </c>
      <c r="AD203" s="240" t="n">
        <f aca="false">+AC203+AD202</f>
        <v>0.513</v>
      </c>
      <c r="AE203" s="240" t="n">
        <f aca="false">+AD203+AE202</f>
        <v>0.552</v>
      </c>
      <c r="AF203" s="240" t="n">
        <f aca="false">+AE203+AF202</f>
        <v>0.591</v>
      </c>
      <c r="AG203" s="240" t="n">
        <f aca="false">+AF203+AG202</f>
        <v>0.63</v>
      </c>
      <c r="AH203" s="240" t="n">
        <f aca="false">+AG203+AH202</f>
        <v>0.67</v>
      </c>
      <c r="AI203" s="240" t="n">
        <f aca="false">+AH203+AI202</f>
        <v>0.71</v>
      </c>
      <c r="AJ203" s="240" t="n">
        <f aca="false">+AI203+AJ202</f>
        <v>0.75</v>
      </c>
      <c r="AK203" s="240" t="n">
        <f aca="false">+AJ203+AK202</f>
        <v>0.95</v>
      </c>
      <c r="AL203" s="240" t="n">
        <f aca="false">+AK203+AL202</f>
        <v>1</v>
      </c>
      <c r="AM203" s="240" t="n">
        <f aca="false">+AL203+AM202</f>
        <v>1</v>
      </c>
      <c r="AN203" s="240" t="n">
        <f aca="false">+AM203+AN202</f>
        <v>1</v>
      </c>
      <c r="AO203" s="240" t="n">
        <f aca="false">+AN203+AO202</f>
        <v>1</v>
      </c>
      <c r="AP203" s="240" t="n">
        <f aca="false">+AO203+AP202</f>
        <v>1</v>
      </c>
      <c r="AQ203" s="240" t="n">
        <f aca="false">+AP203+AQ202</f>
        <v>1</v>
      </c>
      <c r="AR203" s="240" t="n">
        <f aca="false">+AQ203+AR202</f>
        <v>1</v>
      </c>
      <c r="AS203" s="240" t="n">
        <f aca="false">+AR203+AS202</f>
        <v>1</v>
      </c>
      <c r="AT203" s="240" t="n">
        <f aca="false">+AS203+AT202</f>
        <v>1</v>
      </c>
      <c r="AU203" s="240" t="n">
        <f aca="false">+AT203+AU202</f>
        <v>1</v>
      </c>
      <c r="AV203" s="240" t="n">
        <f aca="false">+AU203+AV202</f>
        <v>1</v>
      </c>
      <c r="AW203" s="240" t="n">
        <f aca="false">+AV203+AW202</f>
        <v>1</v>
      </c>
      <c r="AX203" s="240" t="n">
        <f aca="false">+AW203+AX202</f>
        <v>1</v>
      </c>
      <c r="AY203" s="240" t="n">
        <f aca="false">+AX203+AY202</f>
        <v>1</v>
      </c>
      <c r="AZ203" s="240" t="n">
        <f aca="false">+AY203+AZ202</f>
        <v>1</v>
      </c>
      <c r="BA203" s="240" t="n">
        <f aca="false">+AZ203+BA202</f>
        <v>1</v>
      </c>
      <c r="BB203" s="240" t="n">
        <f aca="false">+BA203+BB202</f>
        <v>1</v>
      </c>
      <c r="BC203" s="241"/>
      <c r="BD203" s="239"/>
    </row>
    <row r="204" customFormat="false" ht="12.75" hidden="false" customHeight="false" outlineLevel="0" collapsed="false">
      <c r="A204" s="238"/>
      <c r="B204" s="239" t="s">
        <v>141</v>
      </c>
      <c r="C204" s="235"/>
      <c r="D204" s="240" t="n">
        <v>0</v>
      </c>
      <c r="E204" s="240" t="n">
        <v>0</v>
      </c>
      <c r="F204" s="240" t="n">
        <v>0</v>
      </c>
      <c r="G204" s="240" t="n">
        <v>0</v>
      </c>
      <c r="H204" s="240" t="n">
        <v>0</v>
      </c>
      <c r="I204" s="240" t="n">
        <v>0</v>
      </c>
      <c r="J204" s="240" t="n">
        <v>0</v>
      </c>
      <c r="K204" s="240" t="n">
        <v>0</v>
      </c>
      <c r="L204" s="240" t="n">
        <v>0</v>
      </c>
      <c r="M204" s="240" t="n">
        <v>0</v>
      </c>
      <c r="N204" s="240" t="n">
        <v>0</v>
      </c>
      <c r="O204" s="240" t="n">
        <v>0</v>
      </c>
      <c r="P204" s="240" t="n">
        <v>0</v>
      </c>
      <c r="Q204" s="240" t="n">
        <v>0</v>
      </c>
      <c r="R204" s="240" t="n">
        <v>0</v>
      </c>
      <c r="S204" s="240" t="n">
        <v>0</v>
      </c>
      <c r="T204" s="240" t="n">
        <v>0</v>
      </c>
      <c r="U204" s="240" t="n">
        <v>0</v>
      </c>
      <c r="V204" s="240" t="n">
        <v>0</v>
      </c>
      <c r="W204" s="240" t="n">
        <f aca="false">W205-V205</f>
        <v>0.111</v>
      </c>
      <c r="X204" s="240" t="n">
        <f aca="false">X205-W205</f>
        <v>0.037</v>
      </c>
      <c r="Y204" s="240" t="n">
        <f aca="false">Y205-X205</f>
        <v>0.052</v>
      </c>
      <c r="Z204" s="240" t="n">
        <f aca="false">Z205-Y205</f>
        <v>0.1</v>
      </c>
      <c r="AA204" s="240" t="n">
        <f aca="false">AA205-Z205</f>
        <v>0.02</v>
      </c>
      <c r="AB204" s="240" t="n">
        <f aca="false">AB205-AA205</f>
        <v>0.02</v>
      </c>
      <c r="AC204" s="240" t="n">
        <f aca="false">AC205-AB205</f>
        <v>0.02</v>
      </c>
      <c r="AD204" s="240" t="n">
        <f aca="false">AD205-AC205</f>
        <v>0.02</v>
      </c>
      <c r="AE204" s="240" t="n">
        <f aca="false">AE205-AD205</f>
        <v>0.02</v>
      </c>
      <c r="AF204" s="240" t="n">
        <f aca="false">AF205-AE205</f>
        <v>0</v>
      </c>
      <c r="AG204" s="240" t="n">
        <f aca="false">AG205-AF205</f>
        <v>0</v>
      </c>
      <c r="AH204" s="240" t="n">
        <f aca="false">AH205-AG205</f>
        <v>0</v>
      </c>
      <c r="AI204" s="240" t="n">
        <f aca="false">AI205-AH205</f>
        <v>0</v>
      </c>
      <c r="AJ204" s="240" t="n">
        <f aca="false">AJ205-AI205</f>
        <v>0</v>
      </c>
      <c r="AK204" s="240" t="n">
        <f aca="false">AK205-AJ205</f>
        <v>0.6</v>
      </c>
      <c r="AL204" s="240" t="n">
        <f aca="false">AL205-AK205</f>
        <v>0</v>
      </c>
      <c r="AM204" s="240" t="n">
        <f aca="false">AM205-AL205</f>
        <v>0</v>
      </c>
      <c r="AN204" s="240" t="n">
        <f aca="false">AN205-AM205</f>
        <v>0</v>
      </c>
      <c r="AO204" s="240" t="n">
        <f aca="false">AO205-AN205</f>
        <v>0</v>
      </c>
      <c r="AP204" s="240" t="n">
        <f aca="false">AP205-AO205</f>
        <v>0</v>
      </c>
      <c r="AQ204" s="240" t="n">
        <f aca="false">AQ205-AP205</f>
        <v>0</v>
      </c>
      <c r="AR204" s="240" t="n">
        <f aca="false">AR205-AQ205</f>
        <v>0</v>
      </c>
      <c r="AS204" s="240" t="n">
        <f aca="false">AS205-AR205</f>
        <v>0</v>
      </c>
      <c r="AT204" s="240" t="n">
        <f aca="false">AT205-AS205</f>
        <v>0</v>
      </c>
      <c r="AU204" s="240" t="n">
        <f aca="false">AU205-AT205</f>
        <v>0</v>
      </c>
      <c r="AV204" s="240" t="n">
        <f aca="false">AV205-AU205</f>
        <v>0</v>
      </c>
      <c r="AW204" s="240" t="n">
        <f aca="false">AW205-AV205</f>
        <v>0</v>
      </c>
      <c r="AX204" s="240" t="n">
        <f aca="false">AX205-AW205</f>
        <v>0</v>
      </c>
      <c r="AY204" s="240" t="n">
        <f aca="false">AY205-AX205</f>
        <v>0</v>
      </c>
      <c r="AZ204" s="240" t="n">
        <f aca="false">AZ205-AY205</f>
        <v>0</v>
      </c>
      <c r="BA204" s="240" t="n">
        <f aca="false">BA205-AZ205</f>
        <v>0</v>
      </c>
      <c r="BB204" s="240" t="n">
        <f aca="false">BB205-BA205</f>
        <v>0</v>
      </c>
      <c r="BC204" s="241" t="n">
        <f aca="false">SUM(D204:BB204)</f>
        <v>1</v>
      </c>
      <c r="BD204" s="239"/>
    </row>
    <row r="205" customFormat="false" ht="12.75" hidden="false" customHeight="false" outlineLevel="0" collapsed="false">
      <c r="A205" s="238"/>
      <c r="B205" s="239" t="s">
        <v>142</v>
      </c>
      <c r="C205" s="235"/>
      <c r="D205" s="240" t="n">
        <f aca="false">D204</f>
        <v>0</v>
      </c>
      <c r="E205" s="240" t="n">
        <f aca="false">+D205+E204</f>
        <v>0</v>
      </c>
      <c r="F205" s="240" t="n">
        <f aca="false">+E205+F204</f>
        <v>0</v>
      </c>
      <c r="G205" s="240" t="n">
        <f aca="false">+F205+G204</f>
        <v>0</v>
      </c>
      <c r="H205" s="240" t="n">
        <f aca="false">+G205+H204</f>
        <v>0</v>
      </c>
      <c r="I205" s="240" t="n">
        <f aca="false">+H205+I204</f>
        <v>0</v>
      </c>
      <c r="J205" s="240" t="n">
        <f aca="false">+I205+J204</f>
        <v>0</v>
      </c>
      <c r="K205" s="240" t="n">
        <f aca="false">+J205+K204</f>
        <v>0</v>
      </c>
      <c r="L205" s="240" t="n">
        <f aca="false">+K205+L204</f>
        <v>0</v>
      </c>
      <c r="M205" s="240" t="n">
        <f aca="false">+L205+M204</f>
        <v>0</v>
      </c>
      <c r="N205" s="240" t="n">
        <f aca="false">+M205+N204</f>
        <v>0</v>
      </c>
      <c r="O205" s="240" t="n">
        <f aca="false">+N205+O204</f>
        <v>0</v>
      </c>
      <c r="P205" s="240" t="n">
        <f aca="false">+O205+P204</f>
        <v>0</v>
      </c>
      <c r="Q205" s="240" t="n">
        <f aca="false">+P205+Q204</f>
        <v>0</v>
      </c>
      <c r="R205" s="240" t="n">
        <f aca="false">+Q205+R204</f>
        <v>0</v>
      </c>
      <c r="S205" s="240" t="n">
        <f aca="false">+R205+S204</f>
        <v>0</v>
      </c>
      <c r="T205" s="240" t="n">
        <f aca="false">+S205+T204</f>
        <v>0</v>
      </c>
      <c r="U205" s="240" t="n">
        <f aca="false">+T205+U204</f>
        <v>0</v>
      </c>
      <c r="V205" s="240" t="n">
        <f aca="false">+U205+V204</f>
        <v>0</v>
      </c>
      <c r="W205" s="240" t="n">
        <v>0.111</v>
      </c>
      <c r="X205" s="240" t="n">
        <v>0.148</v>
      </c>
      <c r="Y205" s="240" t="n">
        <v>0.2</v>
      </c>
      <c r="Z205" s="240" t="n">
        <v>0.3</v>
      </c>
      <c r="AA205" s="240" t="n">
        <v>0.32</v>
      </c>
      <c r="AB205" s="240" t="n">
        <v>0.34</v>
      </c>
      <c r="AC205" s="240" t="n">
        <v>0.36</v>
      </c>
      <c r="AD205" s="240" t="n">
        <v>0.38</v>
      </c>
      <c r="AE205" s="240" t="n">
        <v>0.4</v>
      </c>
      <c r="AF205" s="240" t="n">
        <v>0.4</v>
      </c>
      <c r="AG205" s="240" t="n">
        <v>0.4</v>
      </c>
      <c r="AH205" s="240" t="n">
        <v>0.4</v>
      </c>
      <c r="AI205" s="240" t="n">
        <v>0.4</v>
      </c>
      <c r="AJ205" s="240" t="n">
        <v>0.4</v>
      </c>
      <c r="AK205" s="240" t="n">
        <v>1</v>
      </c>
      <c r="AL205" s="240" t="n">
        <v>1</v>
      </c>
      <c r="AM205" s="240" t="n">
        <v>1</v>
      </c>
      <c r="AN205" s="240" t="n">
        <v>1</v>
      </c>
      <c r="AO205" s="240" t="n">
        <v>1</v>
      </c>
      <c r="AP205" s="240" t="n">
        <v>1</v>
      </c>
      <c r="AQ205" s="240" t="n">
        <v>1</v>
      </c>
      <c r="AR205" s="240" t="n">
        <v>1</v>
      </c>
      <c r="AS205" s="240" t="n">
        <v>1</v>
      </c>
      <c r="AT205" s="240" t="n">
        <v>1</v>
      </c>
      <c r="AU205" s="240" t="n">
        <v>1</v>
      </c>
      <c r="AV205" s="240" t="n">
        <v>1</v>
      </c>
      <c r="AW205" s="240" t="n">
        <v>1</v>
      </c>
      <c r="AX205" s="240" t="n">
        <v>1</v>
      </c>
      <c r="AY205" s="240" t="n">
        <v>1</v>
      </c>
      <c r="AZ205" s="240" t="n">
        <v>1</v>
      </c>
      <c r="BA205" s="240" t="n">
        <v>1</v>
      </c>
      <c r="BB205" s="240" t="n">
        <v>1</v>
      </c>
      <c r="BC205" s="241"/>
      <c r="BD205" s="239"/>
    </row>
    <row r="206" customFormat="false" ht="12.75" hidden="false" customHeight="false" outlineLevel="0" collapsed="false">
      <c r="A206" s="238"/>
      <c r="B206" s="239"/>
      <c r="C206" s="253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  <c r="AA206" s="240"/>
      <c r="AB206" s="240"/>
      <c r="AC206" s="240"/>
      <c r="AD206" s="240"/>
      <c r="AE206" s="240"/>
      <c r="AF206" s="240"/>
      <c r="AG206" s="240"/>
      <c r="AH206" s="240"/>
      <c r="AI206" s="240"/>
      <c r="AJ206" s="240"/>
      <c r="AK206" s="240"/>
      <c r="AL206" s="240"/>
      <c r="AM206" s="240"/>
      <c r="AN206" s="240"/>
      <c r="AO206" s="240"/>
      <c r="AP206" s="240"/>
      <c r="AQ206" s="240"/>
      <c r="AR206" s="240"/>
      <c r="AS206" s="240"/>
      <c r="AT206" s="240"/>
      <c r="AU206" s="240"/>
      <c r="AV206" s="240"/>
      <c r="AW206" s="240"/>
      <c r="AX206" s="240"/>
      <c r="AY206" s="240"/>
      <c r="AZ206" s="240"/>
      <c r="BA206" s="240"/>
      <c r="BB206" s="240"/>
      <c r="BC206" s="241"/>
      <c r="BD206" s="239"/>
    </row>
    <row r="207" customFormat="false" ht="12.75" hidden="false" customHeight="false" outlineLevel="0" collapsed="false">
      <c r="A207" s="201"/>
      <c r="B207" s="201" t="s">
        <v>143</v>
      </c>
      <c r="C207" s="202" t="n">
        <v>34.62774</v>
      </c>
      <c r="D207" s="205" t="n">
        <f aca="false">+D203*$C207</f>
        <v>0</v>
      </c>
      <c r="E207" s="205" t="n">
        <f aca="false">+E203*$C207</f>
        <v>0</v>
      </c>
      <c r="F207" s="205" t="n">
        <f aca="false">+F203*$C207</f>
        <v>0</v>
      </c>
      <c r="G207" s="205" t="n">
        <f aca="false">+G203*$C207</f>
        <v>0</v>
      </c>
      <c r="H207" s="205" t="n">
        <f aca="false">+H203*$C207</f>
        <v>0</v>
      </c>
      <c r="I207" s="205" t="n">
        <f aca="false">+I203*$C207</f>
        <v>0</v>
      </c>
      <c r="J207" s="205" t="n">
        <f aca="false">+J203*$C207</f>
        <v>0</v>
      </c>
      <c r="K207" s="205" t="n">
        <f aca="false">+K203*$C207</f>
        <v>0</v>
      </c>
      <c r="L207" s="205" t="n">
        <f aca="false">+L203*$C207</f>
        <v>0</v>
      </c>
      <c r="M207" s="205" t="n">
        <f aca="false">+M203*$C207</f>
        <v>0</v>
      </c>
      <c r="N207" s="205" t="n">
        <f aca="false">+N203*$C207</f>
        <v>0</v>
      </c>
      <c r="O207" s="205" t="n">
        <f aca="false">+O203*$C207</f>
        <v>0</v>
      </c>
      <c r="P207" s="205" t="n">
        <f aca="false">+P203*$C207</f>
        <v>0</v>
      </c>
      <c r="Q207" s="205" t="n">
        <f aca="false">+Q203*$C207</f>
        <v>0</v>
      </c>
      <c r="R207" s="205" t="n">
        <f aca="false">+R203*$C207</f>
        <v>0</v>
      </c>
      <c r="S207" s="205" t="n">
        <f aca="false">+S203*$C207</f>
        <v>0</v>
      </c>
      <c r="T207" s="205" t="n">
        <f aca="false">+T203*$C207</f>
        <v>0</v>
      </c>
      <c r="U207" s="205" t="n">
        <f aca="false">+U203*$C207</f>
        <v>0</v>
      </c>
      <c r="V207" s="205" t="n">
        <f aca="false">+V203*$C207</f>
        <v>0</v>
      </c>
      <c r="W207" s="205" t="n">
        <f aca="false">+W203*$C207</f>
        <v>1.731387</v>
      </c>
      <c r="X207" s="205" t="n">
        <f aca="false">+X203*$C207</f>
        <v>4.22458428</v>
      </c>
      <c r="Y207" s="205" t="n">
        <f aca="false">+Y203*$C207</f>
        <v>5.5404384</v>
      </c>
      <c r="Z207" s="205" t="n">
        <f aca="false">+Z203*$C207</f>
        <v>12.43135866</v>
      </c>
      <c r="AA207" s="205" t="n">
        <f aca="false">+AA203*$C207</f>
        <v>13.74721278</v>
      </c>
      <c r="AB207" s="205" t="n">
        <f aca="false">+AB203*$C207</f>
        <v>15.0630669</v>
      </c>
      <c r="AC207" s="205" t="n">
        <f aca="false">+AC203*$C207</f>
        <v>16.41354876</v>
      </c>
      <c r="AD207" s="205" t="n">
        <f aca="false">+AD203*$C207</f>
        <v>17.76403062</v>
      </c>
      <c r="AE207" s="205" t="n">
        <f aca="false">+AE203*$C207</f>
        <v>19.11451248</v>
      </c>
      <c r="AF207" s="205" t="n">
        <f aca="false">+AF203*$C207</f>
        <v>20.46499434</v>
      </c>
      <c r="AG207" s="205" t="n">
        <f aca="false">+AG203*$C207</f>
        <v>21.8154762</v>
      </c>
      <c r="AH207" s="205" t="n">
        <f aca="false">+AH203*$C207</f>
        <v>23.2005858</v>
      </c>
      <c r="AI207" s="205" t="n">
        <f aca="false">+AI203*$C207</f>
        <v>24.5856954</v>
      </c>
      <c r="AJ207" s="205" t="n">
        <f aca="false">+AJ203*$C207</f>
        <v>25.970805</v>
      </c>
      <c r="AK207" s="205" t="n">
        <f aca="false">+AK203*$C207</f>
        <v>32.896353</v>
      </c>
      <c r="AL207" s="205" t="n">
        <f aca="false">+AL203*$C207</f>
        <v>34.62774</v>
      </c>
      <c r="AM207" s="205" t="n">
        <f aca="false">+AM203*$C207</f>
        <v>34.62774</v>
      </c>
      <c r="AN207" s="205" t="n">
        <f aca="false">+AN203*$C207</f>
        <v>34.62774</v>
      </c>
      <c r="AO207" s="205" t="n">
        <f aca="false">+AO203*$C207</f>
        <v>34.62774</v>
      </c>
      <c r="AP207" s="205" t="n">
        <f aca="false">+AP203*$C207</f>
        <v>34.62774</v>
      </c>
      <c r="AQ207" s="205" t="n">
        <f aca="false">+AQ203*$C207</f>
        <v>34.62774</v>
      </c>
      <c r="AR207" s="205" t="n">
        <f aca="false">+AR203*$C207</f>
        <v>34.62774</v>
      </c>
      <c r="AS207" s="205" t="n">
        <f aca="false">+AS203*$C207</f>
        <v>34.62774</v>
      </c>
      <c r="AT207" s="205" t="n">
        <f aca="false">+AT203*$C207</f>
        <v>34.62774</v>
      </c>
      <c r="AU207" s="205" t="n">
        <f aca="false">+AU203*$C207</f>
        <v>34.62774</v>
      </c>
      <c r="AV207" s="205" t="n">
        <f aca="false">+AV203*$C207</f>
        <v>34.62774</v>
      </c>
      <c r="AW207" s="205" t="n">
        <f aca="false">+AW203*$C207</f>
        <v>34.62774</v>
      </c>
      <c r="AX207" s="205" t="n">
        <f aca="false">+AX203*$C207</f>
        <v>34.62774</v>
      </c>
      <c r="AY207" s="205" t="n">
        <f aca="false">+AY203*$C207</f>
        <v>34.62774</v>
      </c>
      <c r="AZ207" s="205" t="n">
        <f aca="false">+AZ203*$C207</f>
        <v>34.62774</v>
      </c>
      <c r="BA207" s="205" t="n">
        <f aca="false">+BA203*$C207</f>
        <v>34.62774</v>
      </c>
      <c r="BB207" s="205" t="n">
        <f aca="false">+BB203*$C207</f>
        <v>34.62774</v>
      </c>
      <c r="BC207" s="206"/>
      <c r="BD207" s="207"/>
      <c r="BE207" s="207"/>
      <c r="BF207" s="207"/>
      <c r="BG207" s="207"/>
      <c r="BH207" s="207"/>
      <c r="BI207" s="207"/>
      <c r="BJ207" s="207"/>
      <c r="BK207" s="207"/>
      <c r="BL207" s="207"/>
      <c r="BM207" s="207"/>
      <c r="BN207" s="207"/>
      <c r="BO207" s="207"/>
      <c r="BP207" s="207"/>
      <c r="BQ207" s="207"/>
      <c r="BR207" s="207"/>
      <c r="BS207" s="207"/>
      <c r="BT207" s="207"/>
      <c r="BU207" s="207"/>
      <c r="BV207" s="207"/>
      <c r="BW207" s="207"/>
      <c r="BX207" s="207"/>
      <c r="BY207" s="207"/>
      <c r="BZ207" s="207"/>
      <c r="CA207" s="207"/>
      <c r="CB207" s="207"/>
      <c r="CC207" s="207"/>
      <c r="CD207" s="207"/>
      <c r="CE207" s="207"/>
      <c r="CF207" s="207"/>
      <c r="CG207" s="207"/>
      <c r="CH207" s="207"/>
      <c r="CI207" s="207"/>
      <c r="CJ207" s="207"/>
      <c r="CK207" s="207"/>
    </row>
    <row r="208" customFormat="false" ht="13.5" hidden="false" customHeight="false" outlineLevel="0" collapsed="false">
      <c r="A208" s="246"/>
      <c r="B208" s="246" t="s">
        <v>144</v>
      </c>
      <c r="C208" s="247" t="str">
        <f aca="false">+'NTP or Sold'!C20</f>
        <v>Sold</v>
      </c>
      <c r="D208" s="248" t="n">
        <f aca="false">+D205*$C207</f>
        <v>0</v>
      </c>
      <c r="E208" s="248" t="n">
        <f aca="false">+E205*$C207</f>
        <v>0</v>
      </c>
      <c r="F208" s="248" t="n">
        <f aca="false">+F205*$C207</f>
        <v>0</v>
      </c>
      <c r="G208" s="248" t="n">
        <f aca="false">+G205*$C207</f>
        <v>0</v>
      </c>
      <c r="H208" s="248" t="n">
        <f aca="false">+H205*$C207</f>
        <v>0</v>
      </c>
      <c r="I208" s="248" t="n">
        <f aca="false">+I205*$C207</f>
        <v>0</v>
      </c>
      <c r="J208" s="248" t="n">
        <f aca="false">+J205*$C207</f>
        <v>0</v>
      </c>
      <c r="K208" s="248" t="n">
        <f aca="false">+K205*$C207</f>
        <v>0</v>
      </c>
      <c r="L208" s="248" t="n">
        <f aca="false">+L205*$C207</f>
        <v>0</v>
      </c>
      <c r="M208" s="248" t="n">
        <f aca="false">+M205*$C207</f>
        <v>0</v>
      </c>
      <c r="N208" s="248" t="n">
        <f aca="false">+N205*$C207</f>
        <v>0</v>
      </c>
      <c r="O208" s="248" t="n">
        <f aca="false">+O205*$C207</f>
        <v>0</v>
      </c>
      <c r="P208" s="248" t="n">
        <f aca="false">+P205*$C207</f>
        <v>0</v>
      </c>
      <c r="Q208" s="248" t="n">
        <f aca="false">+Q205*$C207</f>
        <v>0</v>
      </c>
      <c r="R208" s="248" t="n">
        <f aca="false">+R205*$C207</f>
        <v>0</v>
      </c>
      <c r="S208" s="248" t="n">
        <f aca="false">+S205*$C207</f>
        <v>0</v>
      </c>
      <c r="T208" s="248" t="n">
        <f aca="false">+T205*$C207</f>
        <v>0</v>
      </c>
      <c r="U208" s="248" t="n">
        <f aca="false">+U205*$C207</f>
        <v>0</v>
      </c>
      <c r="V208" s="248" t="n">
        <f aca="false">+V205*$C207</f>
        <v>0</v>
      </c>
      <c r="W208" s="248" t="n">
        <f aca="false">+W205*$C207</f>
        <v>3.84367914</v>
      </c>
      <c r="X208" s="248" t="n">
        <f aca="false">+X205*$C207</f>
        <v>5.12490552</v>
      </c>
      <c r="Y208" s="248" t="n">
        <f aca="false">+Y205*$C207</f>
        <v>6.925548</v>
      </c>
      <c r="Z208" s="248" t="n">
        <f aca="false">+Z205*$C207</f>
        <v>10.388322</v>
      </c>
      <c r="AA208" s="248" t="n">
        <f aca="false">+AA205*$C207</f>
        <v>11.0808768</v>
      </c>
      <c r="AB208" s="248" t="n">
        <f aca="false">+AB205*$C207</f>
        <v>11.7734316</v>
      </c>
      <c r="AC208" s="248" t="n">
        <f aca="false">+AC205*$C207</f>
        <v>12.4659864</v>
      </c>
      <c r="AD208" s="248" t="n">
        <f aca="false">+AD205*$C207</f>
        <v>13.1585412</v>
      </c>
      <c r="AE208" s="248" t="n">
        <f aca="false">+AE205*$C207</f>
        <v>13.851096</v>
      </c>
      <c r="AF208" s="248" t="n">
        <f aca="false">+AF205*$C207</f>
        <v>13.851096</v>
      </c>
      <c r="AG208" s="248" t="n">
        <f aca="false">+AG205*$C207</f>
        <v>13.851096</v>
      </c>
      <c r="AH208" s="248" t="n">
        <f aca="false">+AH205*$C207</f>
        <v>13.851096</v>
      </c>
      <c r="AI208" s="248" t="n">
        <f aca="false">+AI205*$C207</f>
        <v>13.851096</v>
      </c>
      <c r="AJ208" s="248" t="n">
        <f aca="false">+AJ205*$C207</f>
        <v>13.851096</v>
      </c>
      <c r="AK208" s="248" t="n">
        <f aca="false">+AK205*$C207</f>
        <v>34.62774</v>
      </c>
      <c r="AL208" s="248" t="n">
        <f aca="false">+AL205*$C207</f>
        <v>34.62774</v>
      </c>
      <c r="AM208" s="248" t="n">
        <f aca="false">+AM205*$C207</f>
        <v>34.62774</v>
      </c>
      <c r="AN208" s="248" t="n">
        <f aca="false">+AN205*$C207</f>
        <v>34.62774</v>
      </c>
      <c r="AO208" s="248" t="n">
        <f aca="false">+AO205*$C207</f>
        <v>34.62774</v>
      </c>
      <c r="AP208" s="248" t="n">
        <f aca="false">+AP205*$C207</f>
        <v>34.62774</v>
      </c>
      <c r="AQ208" s="248" t="n">
        <f aca="false">+AQ205*$C207</f>
        <v>34.62774</v>
      </c>
      <c r="AR208" s="248" t="n">
        <f aca="false">+AR205*$C207</f>
        <v>34.62774</v>
      </c>
      <c r="AS208" s="248" t="n">
        <f aca="false">+AS205*$C207</f>
        <v>34.62774</v>
      </c>
      <c r="AT208" s="248" t="n">
        <f aca="false">+AT205*$C207</f>
        <v>34.62774</v>
      </c>
      <c r="AU208" s="248" t="n">
        <f aca="false">+AU205*$C207</f>
        <v>34.62774</v>
      </c>
      <c r="AV208" s="248" t="n">
        <f aca="false">+AV205*$C207</f>
        <v>34.62774</v>
      </c>
      <c r="AW208" s="248" t="n">
        <f aca="false">+AW205*$C207</f>
        <v>34.62774</v>
      </c>
      <c r="AX208" s="248" t="n">
        <f aca="false">+AX205*$C207</f>
        <v>34.62774</v>
      </c>
      <c r="AY208" s="248" t="n">
        <f aca="false">+AY205*$C207</f>
        <v>34.62774</v>
      </c>
      <c r="AZ208" s="248" t="n">
        <f aca="false">+AZ205*$C207</f>
        <v>34.62774</v>
      </c>
      <c r="BA208" s="248" t="n">
        <f aca="false">+BA205*$C207</f>
        <v>34.62774</v>
      </c>
      <c r="BB208" s="248" t="n">
        <f aca="false">+BB205*$C207</f>
        <v>34.62774</v>
      </c>
      <c r="BC208" s="249"/>
      <c r="BD208" s="250"/>
      <c r="BE208" s="250"/>
      <c r="BF208" s="250"/>
      <c r="BG208" s="250"/>
      <c r="BH208" s="250"/>
      <c r="BI208" s="250"/>
      <c r="BJ208" s="250"/>
      <c r="BK208" s="250"/>
      <c r="BL208" s="250"/>
      <c r="BM208" s="250"/>
      <c r="BN208" s="250"/>
      <c r="BO208" s="250"/>
      <c r="BP208" s="250"/>
      <c r="BQ208" s="250"/>
      <c r="BR208" s="250"/>
      <c r="BS208" s="250"/>
      <c r="BT208" s="250"/>
      <c r="BU208" s="250"/>
      <c r="BV208" s="250"/>
      <c r="BW208" s="250"/>
      <c r="BX208" s="250"/>
      <c r="BY208" s="250"/>
      <c r="BZ208" s="250"/>
      <c r="CA208" s="250"/>
      <c r="CB208" s="250"/>
      <c r="CC208" s="250"/>
      <c r="CD208" s="250"/>
      <c r="CE208" s="250"/>
      <c r="CF208" s="250"/>
      <c r="CG208" s="250"/>
      <c r="CH208" s="250"/>
      <c r="CI208" s="250"/>
      <c r="CJ208" s="250"/>
      <c r="CK208" s="250"/>
    </row>
    <row r="209" customFormat="false" ht="15" hidden="false" customHeight="true" outlineLevel="0" collapsed="false">
      <c r="A209" s="234"/>
      <c r="B209" s="251" t="str">
        <f aca="false">+'NTP or Sold'!H21</f>
        <v>7FA w/ STG</v>
      </c>
      <c r="C209" s="235" t="str">
        <f aca="false">+'NTP or Sold'!T21</f>
        <v>Gen Power - McAdams, Mississippi location; duct fired (EECC) - 49%</v>
      </c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  <c r="Y209" s="252"/>
      <c r="Z209" s="252"/>
      <c r="AA209" s="252"/>
      <c r="AB209" s="252"/>
      <c r="AC209" s="252"/>
      <c r="AD209" s="252"/>
      <c r="AE209" s="252"/>
      <c r="AF209" s="252"/>
      <c r="AG209" s="252"/>
      <c r="AH209" s="252"/>
      <c r="AI209" s="252"/>
      <c r="AJ209" s="252"/>
      <c r="AK209" s="252"/>
      <c r="AL209" s="252"/>
      <c r="AM209" s="252"/>
      <c r="AN209" s="252"/>
      <c r="AO209" s="252"/>
      <c r="AP209" s="252"/>
      <c r="AQ209" s="252"/>
      <c r="AR209" s="252"/>
      <c r="AS209" s="252"/>
      <c r="AT209" s="252"/>
      <c r="AU209" s="252"/>
      <c r="AV209" s="252"/>
      <c r="AW209" s="252"/>
      <c r="AX209" s="252"/>
      <c r="AY209" s="252"/>
      <c r="AZ209" s="252"/>
      <c r="BA209" s="252"/>
      <c r="BB209" s="252"/>
      <c r="BC209" s="237"/>
    </row>
    <row r="210" customFormat="false" ht="12.75" hidden="false" customHeight="false" outlineLevel="0" collapsed="false">
      <c r="A210" s="238"/>
      <c r="B210" s="239" t="s">
        <v>139</v>
      </c>
      <c r="C210" s="235"/>
      <c r="D210" s="240" t="n">
        <v>0</v>
      </c>
      <c r="E210" s="240" t="n">
        <v>0</v>
      </c>
      <c r="F210" s="240" t="n">
        <v>0</v>
      </c>
      <c r="G210" s="240" t="n">
        <v>0</v>
      </c>
      <c r="H210" s="240" t="n">
        <v>0</v>
      </c>
      <c r="I210" s="240" t="n">
        <v>0</v>
      </c>
      <c r="J210" s="240" t="n">
        <v>0</v>
      </c>
      <c r="K210" s="240" t="n">
        <v>0</v>
      </c>
      <c r="L210" s="240" t="n">
        <v>0</v>
      </c>
      <c r="M210" s="240" t="n">
        <v>0</v>
      </c>
      <c r="N210" s="240" t="n">
        <v>0</v>
      </c>
      <c r="O210" s="240" t="n">
        <v>0</v>
      </c>
      <c r="P210" s="240" t="n">
        <v>0</v>
      </c>
      <c r="Q210" s="240" t="n">
        <v>0</v>
      </c>
      <c r="R210" s="240" t="n">
        <v>0</v>
      </c>
      <c r="S210" s="240" t="n">
        <v>0</v>
      </c>
      <c r="T210" s="240" t="n">
        <v>0</v>
      </c>
      <c r="U210" s="240" t="n">
        <v>0</v>
      </c>
      <c r="V210" s="240" t="n">
        <v>0</v>
      </c>
      <c r="W210" s="240" t="n">
        <v>0.05</v>
      </c>
      <c r="X210" s="240" t="n">
        <v>0.07</v>
      </c>
      <c r="Y210" s="240" t="n">
        <v>0.035</v>
      </c>
      <c r="Z210" s="240" t="n">
        <v>0.19</v>
      </c>
      <c r="AA210" s="240" t="n">
        <v>0.035</v>
      </c>
      <c r="AB210" s="240" t="n">
        <v>0.035</v>
      </c>
      <c r="AC210" s="240" t="n">
        <v>0.035</v>
      </c>
      <c r="AD210" s="240" t="n">
        <v>0.036</v>
      </c>
      <c r="AE210" s="240" t="n">
        <v>0.036</v>
      </c>
      <c r="AF210" s="240" t="n">
        <v>0.037</v>
      </c>
      <c r="AG210" s="240" t="n">
        <v>0.037</v>
      </c>
      <c r="AH210" s="240" t="n">
        <v>0.037</v>
      </c>
      <c r="AI210" s="240" t="n">
        <v>0.037</v>
      </c>
      <c r="AJ210" s="240" t="n">
        <v>0.04</v>
      </c>
      <c r="AK210" s="240" t="n">
        <v>0.04</v>
      </c>
      <c r="AL210" s="240" t="n">
        <v>0.2</v>
      </c>
      <c r="AM210" s="240" t="n">
        <v>0.05</v>
      </c>
      <c r="AN210" s="240" t="n">
        <v>0</v>
      </c>
      <c r="AO210" s="240" t="n">
        <v>0</v>
      </c>
      <c r="AP210" s="240" t="n">
        <v>0</v>
      </c>
      <c r="AQ210" s="240" t="n">
        <v>0</v>
      </c>
      <c r="AR210" s="240" t="n">
        <v>0</v>
      </c>
      <c r="AS210" s="240" t="n">
        <v>0</v>
      </c>
      <c r="AT210" s="240" t="n">
        <v>0</v>
      </c>
      <c r="AU210" s="240" t="n">
        <v>0</v>
      </c>
      <c r="AV210" s="240" t="n">
        <v>0</v>
      </c>
      <c r="AW210" s="240" t="n">
        <v>0</v>
      </c>
      <c r="AX210" s="240" t="n">
        <v>0</v>
      </c>
      <c r="AY210" s="240" t="n">
        <v>0</v>
      </c>
      <c r="AZ210" s="240" t="n">
        <v>0</v>
      </c>
      <c r="BA210" s="240" t="n">
        <v>0</v>
      </c>
      <c r="BB210" s="240" t="n">
        <v>0</v>
      </c>
      <c r="BC210" s="241" t="n">
        <f aca="false">SUM(D210:BB210)</f>
        <v>1</v>
      </c>
      <c r="BD210" s="239"/>
    </row>
    <row r="211" customFormat="false" ht="12.75" hidden="false" customHeight="false" outlineLevel="0" collapsed="false">
      <c r="A211" s="238"/>
      <c r="B211" s="239" t="s">
        <v>140</v>
      </c>
      <c r="C211" s="235"/>
      <c r="D211" s="240" t="n">
        <f aca="false">D210</f>
        <v>0</v>
      </c>
      <c r="E211" s="240" t="n">
        <f aca="false">+D211+E210</f>
        <v>0</v>
      </c>
      <c r="F211" s="240" t="n">
        <f aca="false">+E211+F210</f>
        <v>0</v>
      </c>
      <c r="G211" s="240" t="n">
        <f aca="false">+F211+G210</f>
        <v>0</v>
      </c>
      <c r="H211" s="240" t="n">
        <f aca="false">+G211+H210</f>
        <v>0</v>
      </c>
      <c r="I211" s="240" t="n">
        <f aca="false">+H211+I210</f>
        <v>0</v>
      </c>
      <c r="J211" s="240" t="n">
        <f aca="false">+I211+J210</f>
        <v>0</v>
      </c>
      <c r="K211" s="240" t="n">
        <f aca="false">+J211+K210</f>
        <v>0</v>
      </c>
      <c r="L211" s="240" t="n">
        <f aca="false">+K211+L210</f>
        <v>0</v>
      </c>
      <c r="M211" s="240" t="n">
        <f aca="false">+L211+M210</f>
        <v>0</v>
      </c>
      <c r="N211" s="240" t="n">
        <f aca="false">+M211+N210</f>
        <v>0</v>
      </c>
      <c r="O211" s="240" t="n">
        <f aca="false">+N211+O210</f>
        <v>0</v>
      </c>
      <c r="P211" s="240" t="n">
        <f aca="false">+O211+P210</f>
        <v>0</v>
      </c>
      <c r="Q211" s="240" t="n">
        <f aca="false">+P211+Q210</f>
        <v>0</v>
      </c>
      <c r="R211" s="240" t="n">
        <f aca="false">+Q211+R210</f>
        <v>0</v>
      </c>
      <c r="S211" s="240" t="n">
        <f aca="false">+R211+S210</f>
        <v>0</v>
      </c>
      <c r="T211" s="240" t="n">
        <f aca="false">+S211+T210</f>
        <v>0</v>
      </c>
      <c r="U211" s="240" t="n">
        <f aca="false">+T211+U210</f>
        <v>0</v>
      </c>
      <c r="V211" s="240" t="n">
        <f aca="false">+U211+V210</f>
        <v>0</v>
      </c>
      <c r="W211" s="240" t="n">
        <f aca="false">+V211+W210</f>
        <v>0.05</v>
      </c>
      <c r="X211" s="240" t="n">
        <f aca="false">+W211+X210</f>
        <v>0.12</v>
      </c>
      <c r="Y211" s="240" t="n">
        <f aca="false">+X211+Y210</f>
        <v>0.155</v>
      </c>
      <c r="Z211" s="240" t="n">
        <f aca="false">+Y211+Z210</f>
        <v>0.345</v>
      </c>
      <c r="AA211" s="240" t="n">
        <f aca="false">+Z211+AA210</f>
        <v>0.38</v>
      </c>
      <c r="AB211" s="240" t="n">
        <f aca="false">+AA211+AB210</f>
        <v>0.415</v>
      </c>
      <c r="AC211" s="240" t="n">
        <f aca="false">+AB211+AC210</f>
        <v>0.45</v>
      </c>
      <c r="AD211" s="240" t="n">
        <f aca="false">+AC211+AD210</f>
        <v>0.486</v>
      </c>
      <c r="AE211" s="240" t="n">
        <f aca="false">+AD211+AE210</f>
        <v>0.522</v>
      </c>
      <c r="AF211" s="240" t="n">
        <f aca="false">+AE211+AF210</f>
        <v>0.559</v>
      </c>
      <c r="AG211" s="240" t="n">
        <f aca="false">+AF211+AG210</f>
        <v>0.596</v>
      </c>
      <c r="AH211" s="240" t="n">
        <f aca="false">+AG211+AH210</f>
        <v>0.633</v>
      </c>
      <c r="AI211" s="240" t="n">
        <f aca="false">+AH211+AI210</f>
        <v>0.67</v>
      </c>
      <c r="AJ211" s="240" t="n">
        <f aca="false">+AI211+AJ210</f>
        <v>0.71</v>
      </c>
      <c r="AK211" s="240" t="n">
        <f aca="false">+AJ211+AK210</f>
        <v>0.75</v>
      </c>
      <c r="AL211" s="240" t="n">
        <f aca="false">+AK211+AL210</f>
        <v>0.95</v>
      </c>
      <c r="AM211" s="240" t="n">
        <f aca="false">+AL211+AM210</f>
        <v>1</v>
      </c>
      <c r="AN211" s="240" t="n">
        <f aca="false">+AM211+AN210</f>
        <v>1</v>
      </c>
      <c r="AO211" s="240" t="n">
        <f aca="false">+AN211+AO210</f>
        <v>1</v>
      </c>
      <c r="AP211" s="240" t="n">
        <f aca="false">+AO211+AP210</f>
        <v>1</v>
      </c>
      <c r="AQ211" s="240" t="n">
        <f aca="false">+AP211+AQ210</f>
        <v>1</v>
      </c>
      <c r="AR211" s="240" t="n">
        <f aca="false">+AQ211+AR210</f>
        <v>1</v>
      </c>
      <c r="AS211" s="240" t="n">
        <f aca="false">+AR211+AS210</f>
        <v>1</v>
      </c>
      <c r="AT211" s="240" t="n">
        <f aca="false">+AS211+AT210</f>
        <v>1</v>
      </c>
      <c r="AU211" s="240" t="n">
        <f aca="false">+AT211+AU210</f>
        <v>1</v>
      </c>
      <c r="AV211" s="240" t="n">
        <f aca="false">+AU211+AV210</f>
        <v>1</v>
      </c>
      <c r="AW211" s="240" t="n">
        <f aca="false">+AV211+AW210</f>
        <v>1</v>
      </c>
      <c r="AX211" s="240" t="n">
        <f aca="false">+AW211+AX210</f>
        <v>1</v>
      </c>
      <c r="AY211" s="240" t="n">
        <f aca="false">+AX211+AY210</f>
        <v>1</v>
      </c>
      <c r="AZ211" s="240" t="n">
        <f aca="false">+AY211+AZ210</f>
        <v>1</v>
      </c>
      <c r="BA211" s="240" t="n">
        <f aca="false">+AZ211+BA210</f>
        <v>1</v>
      </c>
      <c r="BB211" s="240" t="n">
        <f aca="false">+BA211+BB210</f>
        <v>1</v>
      </c>
      <c r="BC211" s="241"/>
      <c r="BD211" s="239"/>
    </row>
    <row r="212" customFormat="false" ht="12.75" hidden="false" customHeight="false" outlineLevel="0" collapsed="false">
      <c r="A212" s="238"/>
      <c r="B212" s="239" t="s">
        <v>141</v>
      </c>
      <c r="C212" s="235"/>
      <c r="D212" s="240" t="n">
        <v>0</v>
      </c>
      <c r="E212" s="240" t="n">
        <v>0</v>
      </c>
      <c r="F212" s="240" t="n">
        <v>0</v>
      </c>
      <c r="G212" s="240" t="n">
        <v>0</v>
      </c>
      <c r="H212" s="240" t="n">
        <v>0</v>
      </c>
      <c r="I212" s="240" t="n">
        <v>0</v>
      </c>
      <c r="J212" s="240" t="n">
        <v>0</v>
      </c>
      <c r="K212" s="240" t="n">
        <v>0</v>
      </c>
      <c r="L212" s="240" t="n">
        <v>0</v>
      </c>
      <c r="M212" s="240" t="n">
        <v>0</v>
      </c>
      <c r="N212" s="240" t="n">
        <v>0</v>
      </c>
      <c r="O212" s="240" t="n">
        <v>0</v>
      </c>
      <c r="P212" s="240" t="n">
        <v>0</v>
      </c>
      <c r="Q212" s="240" t="n">
        <v>0</v>
      </c>
      <c r="R212" s="240" t="n">
        <v>0</v>
      </c>
      <c r="S212" s="240" t="n">
        <v>0</v>
      </c>
      <c r="T212" s="240" t="n">
        <v>0</v>
      </c>
      <c r="U212" s="240" t="n">
        <v>0</v>
      </c>
      <c r="V212" s="240" t="n">
        <v>0</v>
      </c>
      <c r="W212" s="240" t="n">
        <f aca="false">W213-V213</f>
        <v>0.111</v>
      </c>
      <c r="X212" s="240" t="n">
        <f aca="false">X213-W213</f>
        <v>0.037</v>
      </c>
      <c r="Y212" s="240" t="n">
        <f aca="false">Y213-X213</f>
        <v>0.052</v>
      </c>
      <c r="Z212" s="240" t="n">
        <f aca="false">Z213-Y213</f>
        <v>0.1</v>
      </c>
      <c r="AA212" s="240" t="n">
        <f aca="false">AA213-Z213</f>
        <v>0.02</v>
      </c>
      <c r="AB212" s="240" t="n">
        <f aca="false">AB213-AA213</f>
        <v>0.02</v>
      </c>
      <c r="AC212" s="240" t="n">
        <f aca="false">AC213-AB213</f>
        <v>0.02</v>
      </c>
      <c r="AD212" s="240" t="n">
        <f aca="false">AD213-AC213</f>
        <v>0.04</v>
      </c>
      <c r="AE212" s="240" t="n">
        <f aca="false">AE213-AD213</f>
        <v>0</v>
      </c>
      <c r="AF212" s="240" t="n">
        <f aca="false">AF213-AE213</f>
        <v>0</v>
      </c>
      <c r="AG212" s="240" t="n">
        <f aca="false">AG213-AF213</f>
        <v>0</v>
      </c>
      <c r="AH212" s="240" t="n">
        <f aca="false">AH213-AG213</f>
        <v>0</v>
      </c>
      <c r="AI212" s="240" t="n">
        <f aca="false">AI213-AH213</f>
        <v>0</v>
      </c>
      <c r="AJ212" s="240" t="n">
        <f aca="false">AJ213-AI213</f>
        <v>0</v>
      </c>
      <c r="AK212" s="240" t="n">
        <f aca="false">AK213-AJ213</f>
        <v>0</v>
      </c>
      <c r="AL212" s="240" t="n">
        <f aca="false">AL213-AK213</f>
        <v>0.6</v>
      </c>
      <c r="AM212" s="240" t="n">
        <f aca="false">AM213-AL213</f>
        <v>0</v>
      </c>
      <c r="AN212" s="240" t="n">
        <f aca="false">AN213-AM213</f>
        <v>0</v>
      </c>
      <c r="AO212" s="240" t="n">
        <f aca="false">AO213-AN213</f>
        <v>0</v>
      </c>
      <c r="AP212" s="240" t="n">
        <f aca="false">AP213-AO213</f>
        <v>0</v>
      </c>
      <c r="AQ212" s="240" t="n">
        <f aca="false">AQ213-AP213</f>
        <v>0</v>
      </c>
      <c r="AR212" s="240" t="n">
        <f aca="false">AR213-AQ213</f>
        <v>0</v>
      </c>
      <c r="AS212" s="240" t="n">
        <f aca="false">AS213-AR213</f>
        <v>0</v>
      </c>
      <c r="AT212" s="240" t="n">
        <f aca="false">AT213-AS213</f>
        <v>0</v>
      </c>
      <c r="AU212" s="240" t="n">
        <f aca="false">AU213-AT213</f>
        <v>0</v>
      </c>
      <c r="AV212" s="240" t="n">
        <f aca="false">AV213-AU213</f>
        <v>0</v>
      </c>
      <c r="AW212" s="240" t="n">
        <f aca="false">AW213-AV213</f>
        <v>0</v>
      </c>
      <c r="AX212" s="240" t="n">
        <f aca="false">AX213-AW213</f>
        <v>0</v>
      </c>
      <c r="AY212" s="240" t="n">
        <f aca="false">AY213-AX213</f>
        <v>0</v>
      </c>
      <c r="AZ212" s="240" t="n">
        <f aca="false">AZ213-AY213</f>
        <v>0</v>
      </c>
      <c r="BA212" s="240" t="n">
        <f aca="false">BA213-AZ213</f>
        <v>0</v>
      </c>
      <c r="BB212" s="240" t="n">
        <f aca="false">BB213-BA213</f>
        <v>0</v>
      </c>
      <c r="BC212" s="241" t="n">
        <f aca="false">SUM(D212:BB212)</f>
        <v>1</v>
      </c>
      <c r="BD212" s="239"/>
    </row>
    <row r="213" customFormat="false" ht="12.75" hidden="false" customHeight="false" outlineLevel="0" collapsed="false">
      <c r="A213" s="238"/>
      <c r="B213" s="239" t="s">
        <v>142</v>
      </c>
      <c r="C213" s="235"/>
      <c r="D213" s="240" t="n">
        <f aca="false">D212</f>
        <v>0</v>
      </c>
      <c r="E213" s="240" t="n">
        <f aca="false">+D213+E212</f>
        <v>0</v>
      </c>
      <c r="F213" s="240" t="n">
        <f aca="false">+E213+F212</f>
        <v>0</v>
      </c>
      <c r="G213" s="240" t="n">
        <f aca="false">+F213+G212</f>
        <v>0</v>
      </c>
      <c r="H213" s="240" t="n">
        <f aca="false">+G213+H212</f>
        <v>0</v>
      </c>
      <c r="I213" s="240" t="n">
        <f aca="false">+H213+I212</f>
        <v>0</v>
      </c>
      <c r="J213" s="240" t="n">
        <f aca="false">+I213+J212</f>
        <v>0</v>
      </c>
      <c r="K213" s="240" t="n">
        <f aca="false">+J213+K212</f>
        <v>0</v>
      </c>
      <c r="L213" s="240" t="n">
        <f aca="false">+K213+L212</f>
        <v>0</v>
      </c>
      <c r="M213" s="240" t="n">
        <f aca="false">+L213+M212</f>
        <v>0</v>
      </c>
      <c r="N213" s="240" t="n">
        <f aca="false">+M213+N212</f>
        <v>0</v>
      </c>
      <c r="O213" s="240" t="n">
        <f aca="false">+N213+O212</f>
        <v>0</v>
      </c>
      <c r="P213" s="240" t="n">
        <f aca="false">+O213+P212</f>
        <v>0</v>
      </c>
      <c r="Q213" s="240" t="n">
        <f aca="false">+P213+Q212</f>
        <v>0</v>
      </c>
      <c r="R213" s="240" t="n">
        <f aca="false">+Q213+R212</f>
        <v>0</v>
      </c>
      <c r="S213" s="240" t="n">
        <f aca="false">+R213+S212</f>
        <v>0</v>
      </c>
      <c r="T213" s="240" t="n">
        <f aca="false">+S213+T212</f>
        <v>0</v>
      </c>
      <c r="U213" s="240" t="n">
        <f aca="false">+T213+U212</f>
        <v>0</v>
      </c>
      <c r="V213" s="240" t="n">
        <f aca="false">+U213+V212</f>
        <v>0</v>
      </c>
      <c r="W213" s="240" t="n">
        <v>0.111</v>
      </c>
      <c r="X213" s="240" t="n">
        <v>0.148</v>
      </c>
      <c r="Y213" s="240" t="n">
        <v>0.2</v>
      </c>
      <c r="Z213" s="240" t="n">
        <v>0.3</v>
      </c>
      <c r="AA213" s="240" t="n">
        <v>0.32</v>
      </c>
      <c r="AB213" s="240" t="n">
        <v>0.34</v>
      </c>
      <c r="AC213" s="240" t="n">
        <v>0.36</v>
      </c>
      <c r="AD213" s="240" t="n">
        <v>0.4</v>
      </c>
      <c r="AE213" s="240" t="n">
        <v>0.4</v>
      </c>
      <c r="AF213" s="240" t="n">
        <v>0.4</v>
      </c>
      <c r="AG213" s="240" t="n">
        <v>0.4</v>
      </c>
      <c r="AH213" s="240" t="n">
        <v>0.4</v>
      </c>
      <c r="AI213" s="240" t="n">
        <v>0.4</v>
      </c>
      <c r="AJ213" s="240" t="n">
        <v>0.4</v>
      </c>
      <c r="AK213" s="240" t="n">
        <v>0.4</v>
      </c>
      <c r="AL213" s="240" t="n">
        <v>1</v>
      </c>
      <c r="AM213" s="240" t="n">
        <v>1</v>
      </c>
      <c r="AN213" s="240" t="n">
        <v>1</v>
      </c>
      <c r="AO213" s="240" t="n">
        <v>1</v>
      </c>
      <c r="AP213" s="240" t="n">
        <v>1</v>
      </c>
      <c r="AQ213" s="240" t="n">
        <v>1</v>
      </c>
      <c r="AR213" s="240" t="n">
        <v>1</v>
      </c>
      <c r="AS213" s="240" t="n">
        <v>1</v>
      </c>
      <c r="AT213" s="240" t="n">
        <v>1</v>
      </c>
      <c r="AU213" s="240" t="n">
        <v>1</v>
      </c>
      <c r="AV213" s="240" t="n">
        <v>1</v>
      </c>
      <c r="AW213" s="240" t="n">
        <v>1</v>
      </c>
      <c r="AX213" s="240" t="n">
        <v>1</v>
      </c>
      <c r="AY213" s="240" t="n">
        <v>1</v>
      </c>
      <c r="AZ213" s="240" t="n">
        <v>1</v>
      </c>
      <c r="BA213" s="240" t="n">
        <v>1</v>
      </c>
      <c r="BB213" s="240" t="n">
        <v>1</v>
      </c>
      <c r="BC213" s="241"/>
      <c r="BD213" s="239"/>
    </row>
    <row r="214" customFormat="false" ht="12.75" hidden="false" customHeight="false" outlineLevel="0" collapsed="false">
      <c r="A214" s="242"/>
      <c r="B214" s="243"/>
      <c r="C214" s="235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  <c r="AJ214" s="244"/>
      <c r="AK214" s="244"/>
      <c r="AL214" s="244"/>
      <c r="AM214" s="244"/>
      <c r="AN214" s="244"/>
      <c r="AO214" s="244"/>
      <c r="AP214" s="244"/>
      <c r="AQ214" s="244"/>
      <c r="AR214" s="244"/>
      <c r="AS214" s="244"/>
      <c r="AT214" s="244"/>
      <c r="AU214" s="244"/>
      <c r="AV214" s="244"/>
      <c r="AW214" s="244"/>
      <c r="AX214" s="244"/>
      <c r="AY214" s="244"/>
      <c r="AZ214" s="244"/>
      <c r="BA214" s="244"/>
      <c r="BB214" s="244"/>
      <c r="BC214" s="245"/>
      <c r="BD214" s="243"/>
    </row>
    <row r="215" customFormat="false" ht="12.75" hidden="false" customHeight="false" outlineLevel="0" collapsed="false">
      <c r="A215" s="201"/>
      <c r="B215" s="201" t="s">
        <v>143</v>
      </c>
      <c r="C215" s="202" t="n">
        <v>34.62774</v>
      </c>
      <c r="D215" s="205" t="n">
        <f aca="false">+D211*$C215</f>
        <v>0</v>
      </c>
      <c r="E215" s="205" t="n">
        <f aca="false">+E211*$C215</f>
        <v>0</v>
      </c>
      <c r="F215" s="205" t="n">
        <f aca="false">+F211*$C215</f>
        <v>0</v>
      </c>
      <c r="G215" s="205" t="n">
        <f aca="false">+G211*$C215</f>
        <v>0</v>
      </c>
      <c r="H215" s="205" t="n">
        <f aca="false">+H211*$C215</f>
        <v>0</v>
      </c>
      <c r="I215" s="205" t="n">
        <f aca="false">+I211*$C215</f>
        <v>0</v>
      </c>
      <c r="J215" s="205" t="n">
        <f aca="false">+J211*$C215</f>
        <v>0</v>
      </c>
      <c r="K215" s="205" t="n">
        <f aca="false">+K211*$C215</f>
        <v>0</v>
      </c>
      <c r="L215" s="205" t="n">
        <f aca="false">+L211*$C215</f>
        <v>0</v>
      </c>
      <c r="M215" s="205" t="n">
        <f aca="false">+M211*$C215</f>
        <v>0</v>
      </c>
      <c r="N215" s="205" t="n">
        <f aca="false">+N211*$C215</f>
        <v>0</v>
      </c>
      <c r="O215" s="205" t="n">
        <f aca="false">+O211*$C215</f>
        <v>0</v>
      </c>
      <c r="P215" s="205" t="n">
        <f aca="false">+P211*$C215</f>
        <v>0</v>
      </c>
      <c r="Q215" s="205" t="n">
        <f aca="false">+Q211*$C215</f>
        <v>0</v>
      </c>
      <c r="R215" s="205" t="n">
        <f aca="false">+R211*$C215</f>
        <v>0</v>
      </c>
      <c r="S215" s="205" t="n">
        <f aca="false">+S211*$C215</f>
        <v>0</v>
      </c>
      <c r="T215" s="205" t="n">
        <f aca="false">+T211*$C215</f>
        <v>0</v>
      </c>
      <c r="U215" s="205" t="n">
        <f aca="false">+U211*$C215</f>
        <v>0</v>
      </c>
      <c r="V215" s="205" t="n">
        <f aca="false">+V211*$C215</f>
        <v>0</v>
      </c>
      <c r="W215" s="205" t="n">
        <f aca="false">+W211*$C215</f>
        <v>1.731387</v>
      </c>
      <c r="X215" s="205" t="n">
        <f aca="false">+X211*$C215</f>
        <v>4.1553288</v>
      </c>
      <c r="Y215" s="205" t="n">
        <f aca="false">+Y211*$C215</f>
        <v>5.3672997</v>
      </c>
      <c r="Z215" s="205" t="n">
        <f aca="false">+Z211*$C215</f>
        <v>11.9465703</v>
      </c>
      <c r="AA215" s="205" t="n">
        <f aca="false">+AA211*$C215</f>
        <v>13.1585412</v>
      </c>
      <c r="AB215" s="205" t="n">
        <f aca="false">+AB211*$C215</f>
        <v>14.3705121</v>
      </c>
      <c r="AC215" s="205" t="n">
        <f aca="false">+AC211*$C215</f>
        <v>15.582483</v>
      </c>
      <c r="AD215" s="205" t="n">
        <f aca="false">+AD211*$C215</f>
        <v>16.82908164</v>
      </c>
      <c r="AE215" s="205" t="n">
        <f aca="false">+AE211*$C215</f>
        <v>18.07568028</v>
      </c>
      <c r="AF215" s="205" t="n">
        <f aca="false">+AF211*$C215</f>
        <v>19.35690666</v>
      </c>
      <c r="AG215" s="205" t="n">
        <f aca="false">+AG211*$C215</f>
        <v>20.63813304</v>
      </c>
      <c r="AH215" s="205" t="n">
        <f aca="false">+AH211*$C215</f>
        <v>21.91935942</v>
      </c>
      <c r="AI215" s="205" t="n">
        <f aca="false">+AI211*$C215</f>
        <v>23.2005858</v>
      </c>
      <c r="AJ215" s="205" t="n">
        <f aca="false">+AJ211*$C215</f>
        <v>24.5856954</v>
      </c>
      <c r="AK215" s="205" t="n">
        <f aca="false">+AK211*$C215</f>
        <v>25.970805</v>
      </c>
      <c r="AL215" s="205" t="n">
        <f aca="false">+AL211*$C215</f>
        <v>32.896353</v>
      </c>
      <c r="AM215" s="205" t="n">
        <f aca="false">+AM211*$C215</f>
        <v>34.62774</v>
      </c>
      <c r="AN215" s="205" t="n">
        <f aca="false">+AN211*$C215</f>
        <v>34.62774</v>
      </c>
      <c r="AO215" s="205" t="n">
        <f aca="false">+AO211*$C215</f>
        <v>34.62774</v>
      </c>
      <c r="AP215" s="205" t="n">
        <f aca="false">+AP211*$C215</f>
        <v>34.62774</v>
      </c>
      <c r="AQ215" s="205" t="n">
        <f aca="false">+AQ211*$C215</f>
        <v>34.62774</v>
      </c>
      <c r="AR215" s="205" t="n">
        <f aca="false">+AR211*$C215</f>
        <v>34.62774</v>
      </c>
      <c r="AS215" s="205" t="n">
        <f aca="false">+AS211*$C215</f>
        <v>34.62774</v>
      </c>
      <c r="AT215" s="205" t="n">
        <f aca="false">+AT211*$C215</f>
        <v>34.62774</v>
      </c>
      <c r="AU215" s="205" t="n">
        <f aca="false">+AU211*$C215</f>
        <v>34.62774</v>
      </c>
      <c r="AV215" s="205" t="n">
        <f aca="false">+AV211*$C215</f>
        <v>34.62774</v>
      </c>
      <c r="AW215" s="205" t="n">
        <f aca="false">+AW211*$C215</f>
        <v>34.62774</v>
      </c>
      <c r="AX215" s="205" t="n">
        <f aca="false">+AX211*$C215</f>
        <v>34.62774</v>
      </c>
      <c r="AY215" s="205" t="n">
        <f aca="false">+AY211*$C215</f>
        <v>34.62774</v>
      </c>
      <c r="AZ215" s="205" t="n">
        <f aca="false">+AZ211*$C215</f>
        <v>34.62774</v>
      </c>
      <c r="BA215" s="205" t="n">
        <f aca="false">+BA211*$C215</f>
        <v>34.62774</v>
      </c>
      <c r="BB215" s="205" t="n">
        <f aca="false">+BB211*$C215</f>
        <v>34.62774</v>
      </c>
      <c r="BC215" s="206"/>
      <c r="BD215" s="207"/>
      <c r="BE215" s="207"/>
      <c r="BF215" s="207"/>
      <c r="BG215" s="207"/>
      <c r="BH215" s="207"/>
      <c r="BI215" s="207"/>
      <c r="BJ215" s="207"/>
      <c r="BK215" s="207"/>
      <c r="BL215" s="207"/>
      <c r="BM215" s="207"/>
      <c r="BN215" s="207"/>
      <c r="BO215" s="207"/>
      <c r="BP215" s="207"/>
      <c r="BQ215" s="207"/>
      <c r="BR215" s="207"/>
      <c r="BS215" s="207"/>
      <c r="BT215" s="207"/>
      <c r="BU215" s="207"/>
      <c r="BV215" s="207"/>
      <c r="BW215" s="207"/>
      <c r="BX215" s="207"/>
      <c r="BY215" s="207"/>
      <c r="BZ215" s="207"/>
      <c r="CA215" s="207"/>
      <c r="CB215" s="207"/>
      <c r="CC215" s="207"/>
      <c r="CD215" s="207"/>
      <c r="CE215" s="207"/>
      <c r="CF215" s="207"/>
      <c r="CG215" s="207"/>
      <c r="CH215" s="207"/>
      <c r="CI215" s="207"/>
      <c r="CJ215" s="207"/>
      <c r="CK215" s="207"/>
    </row>
    <row r="216" customFormat="false" ht="13.5" hidden="false" customHeight="false" outlineLevel="0" collapsed="false">
      <c r="A216" s="246"/>
      <c r="B216" s="246" t="s">
        <v>144</v>
      </c>
      <c r="C216" s="247" t="str">
        <f aca="false">+'NTP or Sold'!C21</f>
        <v>Sold</v>
      </c>
      <c r="D216" s="248" t="n">
        <f aca="false">+D213*$C215</f>
        <v>0</v>
      </c>
      <c r="E216" s="248" t="n">
        <f aca="false">+E213*$C215</f>
        <v>0</v>
      </c>
      <c r="F216" s="248" t="n">
        <f aca="false">+F213*$C215</f>
        <v>0</v>
      </c>
      <c r="G216" s="248" t="n">
        <f aca="false">+G213*$C215</f>
        <v>0</v>
      </c>
      <c r="H216" s="248" t="n">
        <f aca="false">+H213*$C215</f>
        <v>0</v>
      </c>
      <c r="I216" s="248" t="n">
        <f aca="false">+I213*$C215</f>
        <v>0</v>
      </c>
      <c r="J216" s="248" t="n">
        <f aca="false">+J213*$C215</f>
        <v>0</v>
      </c>
      <c r="K216" s="248" t="n">
        <f aca="false">+K213*$C215</f>
        <v>0</v>
      </c>
      <c r="L216" s="248" t="n">
        <f aca="false">+L213*$C215</f>
        <v>0</v>
      </c>
      <c r="M216" s="248" t="n">
        <f aca="false">+M213*$C215</f>
        <v>0</v>
      </c>
      <c r="N216" s="248" t="n">
        <f aca="false">+N213*$C215</f>
        <v>0</v>
      </c>
      <c r="O216" s="248" t="n">
        <f aca="false">+O213*$C215</f>
        <v>0</v>
      </c>
      <c r="P216" s="248" t="n">
        <f aca="false">+P213*$C215</f>
        <v>0</v>
      </c>
      <c r="Q216" s="248" t="n">
        <f aca="false">+Q213*$C215</f>
        <v>0</v>
      </c>
      <c r="R216" s="248" t="n">
        <f aca="false">+R213*$C215</f>
        <v>0</v>
      </c>
      <c r="S216" s="248" t="n">
        <f aca="false">+S213*$C215</f>
        <v>0</v>
      </c>
      <c r="T216" s="248" t="n">
        <f aca="false">+T213*$C215</f>
        <v>0</v>
      </c>
      <c r="U216" s="248" t="n">
        <f aca="false">+U213*$C215</f>
        <v>0</v>
      </c>
      <c r="V216" s="248" t="n">
        <f aca="false">+V213*$C215</f>
        <v>0</v>
      </c>
      <c r="W216" s="248" t="n">
        <f aca="false">+W213*$C215</f>
        <v>3.84367914</v>
      </c>
      <c r="X216" s="248" t="n">
        <f aca="false">+X213*$C215</f>
        <v>5.12490552</v>
      </c>
      <c r="Y216" s="248" t="n">
        <f aca="false">+Y213*$C215</f>
        <v>6.925548</v>
      </c>
      <c r="Z216" s="248" t="n">
        <f aca="false">+Z213*$C215</f>
        <v>10.388322</v>
      </c>
      <c r="AA216" s="248" t="n">
        <f aca="false">+AA213*$C215</f>
        <v>11.0808768</v>
      </c>
      <c r="AB216" s="248" t="n">
        <f aca="false">+AB213*$C215</f>
        <v>11.7734316</v>
      </c>
      <c r="AC216" s="248" t="n">
        <f aca="false">+AC213*$C215</f>
        <v>12.4659864</v>
      </c>
      <c r="AD216" s="248" t="n">
        <f aca="false">+AD213*$C215</f>
        <v>13.851096</v>
      </c>
      <c r="AE216" s="248" t="n">
        <f aca="false">+AE213*$C215</f>
        <v>13.851096</v>
      </c>
      <c r="AF216" s="248" t="n">
        <f aca="false">+AF213*$C215</f>
        <v>13.851096</v>
      </c>
      <c r="AG216" s="248" t="n">
        <f aca="false">+AG213*$C215</f>
        <v>13.851096</v>
      </c>
      <c r="AH216" s="248" t="n">
        <f aca="false">+AH213*$C215</f>
        <v>13.851096</v>
      </c>
      <c r="AI216" s="248" t="n">
        <f aca="false">+AI213*$C215</f>
        <v>13.851096</v>
      </c>
      <c r="AJ216" s="248" t="n">
        <f aca="false">+AJ213*$C215</f>
        <v>13.851096</v>
      </c>
      <c r="AK216" s="248" t="n">
        <f aca="false">+AK213*$C215</f>
        <v>13.851096</v>
      </c>
      <c r="AL216" s="248" t="n">
        <f aca="false">+AL213*$C215</f>
        <v>34.62774</v>
      </c>
      <c r="AM216" s="248" t="n">
        <f aca="false">+AM213*$C215</f>
        <v>34.62774</v>
      </c>
      <c r="AN216" s="248" t="n">
        <f aca="false">+AN213*$C215</f>
        <v>34.62774</v>
      </c>
      <c r="AO216" s="248" t="n">
        <f aca="false">+AO213*$C215</f>
        <v>34.62774</v>
      </c>
      <c r="AP216" s="248" t="n">
        <f aca="false">+AP213*$C215</f>
        <v>34.62774</v>
      </c>
      <c r="AQ216" s="248" t="n">
        <f aca="false">+AQ213*$C215</f>
        <v>34.62774</v>
      </c>
      <c r="AR216" s="248" t="n">
        <f aca="false">+AR213*$C215</f>
        <v>34.62774</v>
      </c>
      <c r="AS216" s="248" t="n">
        <f aca="false">+AS213*$C215</f>
        <v>34.62774</v>
      </c>
      <c r="AT216" s="248" t="n">
        <f aca="false">+AT213*$C215</f>
        <v>34.62774</v>
      </c>
      <c r="AU216" s="248" t="n">
        <f aca="false">+AU213*$C215</f>
        <v>34.62774</v>
      </c>
      <c r="AV216" s="248" t="n">
        <f aca="false">+AV213*$C215</f>
        <v>34.62774</v>
      </c>
      <c r="AW216" s="248" t="n">
        <f aca="false">+AW213*$C215</f>
        <v>34.62774</v>
      </c>
      <c r="AX216" s="248" t="n">
        <f aca="false">+AX213*$C215</f>
        <v>34.62774</v>
      </c>
      <c r="AY216" s="248" t="n">
        <f aca="false">+AY213*$C215</f>
        <v>34.62774</v>
      </c>
      <c r="AZ216" s="248" t="n">
        <f aca="false">+AZ213*$C215</f>
        <v>34.62774</v>
      </c>
      <c r="BA216" s="248" t="n">
        <f aca="false">+BA213*$C215</f>
        <v>34.62774</v>
      </c>
      <c r="BB216" s="248" t="n">
        <f aca="false">+BB213*$C215</f>
        <v>34.62774</v>
      </c>
      <c r="BC216" s="249"/>
      <c r="BD216" s="250"/>
      <c r="BE216" s="250"/>
      <c r="BF216" s="250"/>
      <c r="BG216" s="250"/>
      <c r="BH216" s="250"/>
      <c r="BI216" s="250"/>
      <c r="BJ216" s="250"/>
      <c r="BK216" s="250"/>
      <c r="BL216" s="250"/>
      <c r="BM216" s="250"/>
      <c r="BN216" s="250"/>
      <c r="BO216" s="250"/>
      <c r="BP216" s="250"/>
      <c r="BQ216" s="250"/>
      <c r="BR216" s="250"/>
      <c r="BS216" s="250"/>
      <c r="BT216" s="250"/>
      <c r="BU216" s="250"/>
      <c r="BV216" s="250"/>
      <c r="BW216" s="250"/>
      <c r="BX216" s="250"/>
      <c r="BY216" s="250"/>
      <c r="BZ216" s="250"/>
      <c r="CA216" s="250"/>
      <c r="CB216" s="250"/>
      <c r="CC216" s="250"/>
      <c r="CD216" s="250"/>
      <c r="CE216" s="250"/>
      <c r="CF216" s="250"/>
      <c r="CG216" s="250"/>
      <c r="CH216" s="250"/>
      <c r="CI216" s="250"/>
      <c r="CJ216" s="250"/>
      <c r="CK216" s="250"/>
    </row>
    <row r="217" customFormat="false" ht="15" hidden="false" customHeight="true" outlineLevel="0" collapsed="false">
      <c r="A217" s="234"/>
      <c r="B217" s="251" t="s">
        <v>212</v>
      </c>
      <c r="C217" s="235" t="str">
        <f aca="false">+C209</f>
        <v>Gen Power - McAdams, Mississippi location; duct fired (EECC) - 49%</v>
      </c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2"/>
      <c r="S217" s="252"/>
      <c r="T217" s="252"/>
      <c r="U217" s="252"/>
      <c r="V217" s="252"/>
      <c r="W217" s="252"/>
      <c r="X217" s="252"/>
      <c r="Y217" s="252"/>
      <c r="Z217" s="252"/>
      <c r="AA217" s="252"/>
      <c r="AB217" s="252"/>
      <c r="AC217" s="252"/>
      <c r="AD217" s="252"/>
      <c r="AE217" s="252"/>
      <c r="AF217" s="252"/>
      <c r="AG217" s="252"/>
      <c r="AH217" s="252"/>
      <c r="AI217" s="252"/>
      <c r="AJ217" s="252"/>
      <c r="AK217" s="252"/>
      <c r="AL217" s="252"/>
      <c r="AM217" s="252"/>
      <c r="AN217" s="252"/>
      <c r="AO217" s="252"/>
      <c r="AP217" s="252"/>
      <c r="AQ217" s="252"/>
      <c r="AR217" s="252"/>
      <c r="AS217" s="252"/>
      <c r="AT217" s="252"/>
      <c r="AU217" s="252"/>
      <c r="AV217" s="252"/>
      <c r="AW217" s="252"/>
      <c r="AX217" s="252"/>
      <c r="AY217" s="252"/>
      <c r="AZ217" s="252"/>
      <c r="BA217" s="252"/>
      <c r="BB217" s="252"/>
      <c r="BC217" s="237"/>
    </row>
    <row r="218" customFormat="false" ht="12.75" hidden="false" customHeight="false" outlineLevel="0" collapsed="false">
      <c r="A218" s="238"/>
      <c r="B218" s="239" t="s">
        <v>139</v>
      </c>
      <c r="C218" s="235"/>
      <c r="D218" s="240" t="n">
        <v>0</v>
      </c>
      <c r="E218" s="240" t="n">
        <v>0</v>
      </c>
      <c r="F218" s="240" t="n">
        <v>0</v>
      </c>
      <c r="G218" s="240" t="n">
        <v>0</v>
      </c>
      <c r="H218" s="240" t="n">
        <v>0</v>
      </c>
      <c r="I218" s="240" t="n">
        <v>0</v>
      </c>
      <c r="J218" s="240" t="n">
        <v>0</v>
      </c>
      <c r="K218" s="240" t="n">
        <v>0</v>
      </c>
      <c r="L218" s="240" t="n">
        <v>0</v>
      </c>
      <c r="M218" s="240" t="n">
        <v>0</v>
      </c>
      <c r="N218" s="240" t="n">
        <v>0</v>
      </c>
      <c r="O218" s="240" t="n">
        <v>0</v>
      </c>
      <c r="P218" s="240" t="n">
        <v>0</v>
      </c>
      <c r="Q218" s="240" t="n">
        <v>0</v>
      </c>
      <c r="R218" s="240" t="n">
        <v>0</v>
      </c>
      <c r="S218" s="240" t="n">
        <v>0</v>
      </c>
      <c r="T218" s="240" t="n">
        <v>0</v>
      </c>
      <c r="U218" s="240" t="n">
        <v>0</v>
      </c>
      <c r="V218" s="240" t="n">
        <v>0</v>
      </c>
      <c r="W218" s="240" t="n">
        <v>0.05</v>
      </c>
      <c r="X218" s="240" t="n">
        <v>0.07</v>
      </c>
      <c r="Y218" s="240" t="n">
        <v>0.0358</v>
      </c>
      <c r="Z218" s="240" t="n">
        <v>0.192</v>
      </c>
      <c r="AA218" s="240" t="n">
        <v>0.0355</v>
      </c>
      <c r="AB218" s="240" t="n">
        <v>0.0358</v>
      </c>
      <c r="AC218" s="240" t="n">
        <v>0.0362</v>
      </c>
      <c r="AD218" s="240" t="n">
        <v>0.0366</v>
      </c>
      <c r="AE218" s="240" t="n">
        <v>0.0366</v>
      </c>
      <c r="AF218" s="240" t="n">
        <v>0.037</v>
      </c>
      <c r="AG218" s="240" t="n">
        <v>0.037</v>
      </c>
      <c r="AH218" s="240" t="n">
        <v>0.0374</v>
      </c>
      <c r="AI218" s="240" t="n">
        <v>0.0374</v>
      </c>
      <c r="AJ218" s="240" t="n">
        <v>0.0385</v>
      </c>
      <c r="AK218" s="240" t="n">
        <v>0.1007</v>
      </c>
      <c r="AL218" s="240" t="n">
        <v>0.1529</v>
      </c>
      <c r="AM218" s="240" t="n">
        <v>0.0306</v>
      </c>
      <c r="AN218" s="240" t="n">
        <v>0</v>
      </c>
      <c r="AO218" s="240" t="n">
        <v>0</v>
      </c>
      <c r="AP218" s="240" t="n">
        <v>0</v>
      </c>
      <c r="AQ218" s="240" t="n">
        <v>0</v>
      </c>
      <c r="AR218" s="240" t="n">
        <v>0</v>
      </c>
      <c r="AS218" s="240" t="n">
        <v>0</v>
      </c>
      <c r="AT218" s="240" t="n">
        <v>0</v>
      </c>
      <c r="AU218" s="240" t="n">
        <v>0</v>
      </c>
      <c r="AV218" s="240" t="n">
        <v>0</v>
      </c>
      <c r="AW218" s="240" t="n">
        <v>0</v>
      </c>
      <c r="AX218" s="240" t="n">
        <v>0</v>
      </c>
      <c r="AY218" s="240" t="n">
        <v>0</v>
      </c>
      <c r="AZ218" s="240" t="n">
        <v>0</v>
      </c>
      <c r="BA218" s="240" t="n">
        <v>0</v>
      </c>
      <c r="BB218" s="240" t="n">
        <v>0</v>
      </c>
      <c r="BC218" s="241" t="n">
        <f aca="false">SUM(D218:BB218)</f>
        <v>1</v>
      </c>
      <c r="BD218" s="239"/>
    </row>
    <row r="219" customFormat="false" ht="12.75" hidden="false" customHeight="false" outlineLevel="0" collapsed="false">
      <c r="A219" s="238"/>
      <c r="B219" s="239" t="s">
        <v>140</v>
      </c>
      <c r="C219" s="235"/>
      <c r="D219" s="240" t="n">
        <f aca="false">D218</f>
        <v>0</v>
      </c>
      <c r="E219" s="240" t="n">
        <f aca="false">+D219+E218</f>
        <v>0</v>
      </c>
      <c r="F219" s="240" t="n">
        <f aca="false">+E219+F218</f>
        <v>0</v>
      </c>
      <c r="G219" s="240" t="n">
        <f aca="false">+F219+G218</f>
        <v>0</v>
      </c>
      <c r="H219" s="240" t="n">
        <f aca="false">+G219+H218</f>
        <v>0</v>
      </c>
      <c r="I219" s="240" t="n">
        <f aca="false">+H219+I218</f>
        <v>0</v>
      </c>
      <c r="J219" s="240" t="n">
        <f aca="false">+I219+J218</f>
        <v>0</v>
      </c>
      <c r="K219" s="240" t="n">
        <f aca="false">+J219+K218</f>
        <v>0</v>
      </c>
      <c r="L219" s="240" t="n">
        <f aca="false">+K219+L218</f>
        <v>0</v>
      </c>
      <c r="M219" s="240" t="n">
        <f aca="false">+L219+M218</f>
        <v>0</v>
      </c>
      <c r="N219" s="240" t="n">
        <f aca="false">+M219+N218</f>
        <v>0</v>
      </c>
      <c r="O219" s="240" t="n">
        <f aca="false">+N219+O218</f>
        <v>0</v>
      </c>
      <c r="P219" s="240" t="n">
        <f aca="false">+O219+P218</f>
        <v>0</v>
      </c>
      <c r="Q219" s="240" t="n">
        <f aca="false">+P219+Q218</f>
        <v>0</v>
      </c>
      <c r="R219" s="240" t="n">
        <f aca="false">+Q219+R218</f>
        <v>0</v>
      </c>
      <c r="S219" s="240" t="n">
        <f aca="false">+R219+S218</f>
        <v>0</v>
      </c>
      <c r="T219" s="240" t="n">
        <f aca="false">+S219+T218</f>
        <v>0</v>
      </c>
      <c r="U219" s="240" t="n">
        <f aca="false">+T219+U218</f>
        <v>0</v>
      </c>
      <c r="V219" s="240" t="n">
        <f aca="false">+U219+V218</f>
        <v>0</v>
      </c>
      <c r="W219" s="240" t="n">
        <f aca="false">+V219+W218</f>
        <v>0.05</v>
      </c>
      <c r="X219" s="240" t="n">
        <f aca="false">+W219+X218</f>
        <v>0.12</v>
      </c>
      <c r="Y219" s="240" t="n">
        <f aca="false">+X219+Y218</f>
        <v>0.1558</v>
      </c>
      <c r="Z219" s="240" t="n">
        <f aca="false">+Y219+Z218</f>
        <v>0.3478</v>
      </c>
      <c r="AA219" s="240" t="n">
        <f aca="false">+Z219+AA218</f>
        <v>0.3833</v>
      </c>
      <c r="AB219" s="240" t="n">
        <f aca="false">+AA219+AB218</f>
        <v>0.4191</v>
      </c>
      <c r="AC219" s="240" t="n">
        <f aca="false">+AB219+AC218</f>
        <v>0.4553</v>
      </c>
      <c r="AD219" s="240" t="n">
        <f aca="false">+AC219+AD218</f>
        <v>0.4919</v>
      </c>
      <c r="AE219" s="240" t="n">
        <f aca="false">+AD219+AE218</f>
        <v>0.5285</v>
      </c>
      <c r="AF219" s="240" t="n">
        <f aca="false">+AE219+AF218</f>
        <v>0.5655</v>
      </c>
      <c r="AG219" s="240" t="n">
        <f aca="false">+AF219+AG218</f>
        <v>0.6025</v>
      </c>
      <c r="AH219" s="240" t="n">
        <f aca="false">+AG219+AH218</f>
        <v>0.6399</v>
      </c>
      <c r="AI219" s="240" t="n">
        <f aca="false">+AH219+AI218</f>
        <v>0.6773</v>
      </c>
      <c r="AJ219" s="240" t="n">
        <f aca="false">+AI219+AJ218</f>
        <v>0.7158</v>
      </c>
      <c r="AK219" s="240" t="n">
        <f aca="false">+AJ219+AK218</f>
        <v>0.8165</v>
      </c>
      <c r="AL219" s="240" t="n">
        <f aca="false">+AK219+AL218</f>
        <v>0.9694</v>
      </c>
      <c r="AM219" s="240" t="n">
        <f aca="false">+AL219+AM218</f>
        <v>1</v>
      </c>
      <c r="AN219" s="240" t="n">
        <f aca="false">+AM219+AN218</f>
        <v>1</v>
      </c>
      <c r="AO219" s="240" t="n">
        <f aca="false">+AN219+AO218</f>
        <v>1</v>
      </c>
      <c r="AP219" s="240" t="n">
        <f aca="false">+AO219+AP218</f>
        <v>1</v>
      </c>
      <c r="AQ219" s="240" t="n">
        <f aca="false">+AP219+AQ218</f>
        <v>1</v>
      </c>
      <c r="AR219" s="240" t="n">
        <f aca="false">+AQ219+AR218</f>
        <v>1</v>
      </c>
      <c r="AS219" s="240" t="n">
        <f aca="false">+AR219+AS218</f>
        <v>1</v>
      </c>
      <c r="AT219" s="240" t="n">
        <f aca="false">+AS219+AT218</f>
        <v>1</v>
      </c>
      <c r="AU219" s="240" t="n">
        <f aca="false">+AT219+AU218</f>
        <v>1</v>
      </c>
      <c r="AV219" s="240" t="n">
        <f aca="false">+AU219+AV218</f>
        <v>1</v>
      </c>
      <c r="AW219" s="240" t="n">
        <f aca="false">+AV219+AW218</f>
        <v>1</v>
      </c>
      <c r="AX219" s="240" t="n">
        <f aca="false">+AW219+AX218</f>
        <v>1</v>
      </c>
      <c r="AY219" s="240" t="n">
        <f aca="false">+AX219+AY218</f>
        <v>1</v>
      </c>
      <c r="AZ219" s="240" t="n">
        <f aca="false">+AY219+AZ218</f>
        <v>1</v>
      </c>
      <c r="BA219" s="240" t="n">
        <f aca="false">+AZ219+BA218</f>
        <v>1</v>
      </c>
      <c r="BB219" s="240" t="n">
        <f aca="false">+BA219+BB218</f>
        <v>1</v>
      </c>
      <c r="BC219" s="241"/>
      <c r="BD219" s="239"/>
    </row>
    <row r="220" customFormat="false" ht="12.75" hidden="false" customHeight="false" outlineLevel="0" collapsed="false">
      <c r="A220" s="238"/>
      <c r="B220" s="239" t="s">
        <v>141</v>
      </c>
      <c r="C220" s="235"/>
      <c r="D220" s="240" t="n">
        <v>0</v>
      </c>
      <c r="E220" s="240" t="n">
        <v>0</v>
      </c>
      <c r="F220" s="240" t="n">
        <v>0</v>
      </c>
      <c r="G220" s="240" t="n">
        <v>0</v>
      </c>
      <c r="H220" s="240" t="n">
        <v>0</v>
      </c>
      <c r="I220" s="240" t="n">
        <v>0</v>
      </c>
      <c r="J220" s="240" t="n">
        <v>0</v>
      </c>
      <c r="K220" s="240" t="n">
        <v>0</v>
      </c>
      <c r="L220" s="240" t="n">
        <v>0</v>
      </c>
      <c r="M220" s="240" t="n">
        <v>0</v>
      </c>
      <c r="N220" s="240" t="n">
        <v>0</v>
      </c>
      <c r="O220" s="240" t="n">
        <v>0</v>
      </c>
      <c r="P220" s="240" t="n">
        <v>0</v>
      </c>
      <c r="Q220" s="240" t="n">
        <v>0</v>
      </c>
      <c r="R220" s="240" t="n">
        <v>0</v>
      </c>
      <c r="S220" s="240" t="n">
        <v>0</v>
      </c>
      <c r="T220" s="240" t="n">
        <v>0</v>
      </c>
      <c r="U220" s="240" t="n">
        <v>0</v>
      </c>
      <c r="V220" s="240" t="n">
        <v>0</v>
      </c>
      <c r="W220" s="240" t="n">
        <f aca="false">W221-V221</f>
        <v>0.05</v>
      </c>
      <c r="X220" s="240" t="n">
        <f aca="false">X221-W221</f>
        <v>0</v>
      </c>
      <c r="Y220" s="240" t="n">
        <f aca="false">Y221-X221</f>
        <v>0</v>
      </c>
      <c r="Z220" s="240" t="n">
        <f aca="false">Z221-Y221</f>
        <v>0.145</v>
      </c>
      <c r="AA220" s="240" t="n">
        <f aca="false">AA221-Z221</f>
        <v>0.055</v>
      </c>
      <c r="AB220" s="240" t="n">
        <f aca="false">AB221-AA221</f>
        <v>0.04</v>
      </c>
      <c r="AC220" s="240" t="n">
        <f aca="false">AC221-AB221</f>
        <v>0.11</v>
      </c>
      <c r="AD220" s="240" t="n">
        <f aca="false">AD221-AC221</f>
        <v>0.11</v>
      </c>
      <c r="AE220" s="240" t="n">
        <f aca="false">AE221-AD221</f>
        <v>0.08</v>
      </c>
      <c r="AF220" s="240" t="n">
        <f aca="false">AF221-AE221</f>
        <v>0.05</v>
      </c>
      <c r="AG220" s="240" t="n">
        <f aca="false">AG221-AF221</f>
        <v>0.12</v>
      </c>
      <c r="AH220" s="240" t="n">
        <f aca="false">AH221-AG221</f>
        <v>0.07</v>
      </c>
      <c r="AI220" s="240" t="n">
        <f aca="false">AI221-AH221</f>
        <v>0.03</v>
      </c>
      <c r="AJ220" s="240" t="n">
        <f aca="false">AJ221-AI221</f>
        <v>0.0700000000000001</v>
      </c>
      <c r="AK220" s="240" t="n">
        <f aca="false">AK221-AJ221</f>
        <v>0.0499999999999999</v>
      </c>
      <c r="AL220" s="240" t="n">
        <f aca="false">AL221-AK221</f>
        <v>0.02</v>
      </c>
      <c r="AM220" s="240" t="n">
        <f aca="false">AM221-AL221</f>
        <v>0</v>
      </c>
      <c r="AN220" s="240" t="n">
        <f aca="false">AN221-AM221</f>
        <v>0</v>
      </c>
      <c r="AO220" s="240" t="n">
        <f aca="false">AO221-AN221</f>
        <v>0</v>
      </c>
      <c r="AP220" s="240" t="n">
        <f aca="false">AP221-AO221</f>
        <v>0</v>
      </c>
      <c r="AQ220" s="240" t="n">
        <f aca="false">AQ221-AP221</f>
        <v>0</v>
      </c>
      <c r="AR220" s="240" t="n">
        <f aca="false">AR221-AQ221</f>
        <v>0</v>
      </c>
      <c r="AS220" s="240" t="n">
        <f aca="false">AS221-AR221</f>
        <v>0</v>
      </c>
      <c r="AT220" s="240" t="n">
        <f aca="false">AT221-AS221</f>
        <v>0</v>
      </c>
      <c r="AU220" s="240" t="n">
        <f aca="false">AU221-AT221</f>
        <v>0</v>
      </c>
      <c r="AV220" s="240" t="n">
        <f aca="false">AV221-AU221</f>
        <v>0</v>
      </c>
      <c r="AW220" s="240" t="n">
        <f aca="false">AW221-AV221</f>
        <v>0</v>
      </c>
      <c r="AX220" s="240" t="n">
        <f aca="false">AX221-AW221</f>
        <v>0</v>
      </c>
      <c r="AY220" s="240" t="n">
        <f aca="false">AY221-AX221</f>
        <v>0</v>
      </c>
      <c r="AZ220" s="240" t="n">
        <f aca="false">AZ221-AY221</f>
        <v>0</v>
      </c>
      <c r="BA220" s="240" t="n">
        <f aca="false">BA221-AZ221</f>
        <v>0</v>
      </c>
      <c r="BB220" s="240" t="n">
        <f aca="false">BB221-BA221</f>
        <v>0</v>
      </c>
      <c r="BC220" s="241" t="n">
        <f aca="false">SUM(D220:BB220)</f>
        <v>1</v>
      </c>
      <c r="BD220" s="239"/>
    </row>
    <row r="221" customFormat="false" ht="12.75" hidden="false" customHeight="false" outlineLevel="0" collapsed="false">
      <c r="A221" s="238"/>
      <c r="B221" s="239" t="s">
        <v>142</v>
      </c>
      <c r="C221" s="235"/>
      <c r="D221" s="240" t="n">
        <f aca="false">D220</f>
        <v>0</v>
      </c>
      <c r="E221" s="240" t="n">
        <f aca="false">+D221+E220</f>
        <v>0</v>
      </c>
      <c r="F221" s="240" t="n">
        <f aca="false">+E221+F220</f>
        <v>0</v>
      </c>
      <c r="G221" s="240" t="n">
        <f aca="false">+F221+G220</f>
        <v>0</v>
      </c>
      <c r="H221" s="240" t="n">
        <f aca="false">+G221+H220</f>
        <v>0</v>
      </c>
      <c r="I221" s="240" t="n">
        <f aca="false">+H221+I220</f>
        <v>0</v>
      </c>
      <c r="J221" s="240" t="n">
        <f aca="false">+I221+J220</f>
        <v>0</v>
      </c>
      <c r="K221" s="240" t="n">
        <f aca="false">+J221+K220</f>
        <v>0</v>
      </c>
      <c r="L221" s="240" t="n">
        <f aca="false">+K221+L220</f>
        <v>0</v>
      </c>
      <c r="M221" s="240" t="n">
        <f aca="false">+L221+M220</f>
        <v>0</v>
      </c>
      <c r="N221" s="240" t="n">
        <f aca="false">+M221+N220</f>
        <v>0</v>
      </c>
      <c r="O221" s="240" t="n">
        <f aca="false">+N221+O220</f>
        <v>0</v>
      </c>
      <c r="P221" s="240" t="n">
        <f aca="false">+O221+P220</f>
        <v>0</v>
      </c>
      <c r="Q221" s="240" t="n">
        <f aca="false">+P221+Q220</f>
        <v>0</v>
      </c>
      <c r="R221" s="240" t="n">
        <f aca="false">+Q221+R220</f>
        <v>0</v>
      </c>
      <c r="S221" s="240" t="n">
        <f aca="false">+R221+S220</f>
        <v>0</v>
      </c>
      <c r="T221" s="240" t="n">
        <f aca="false">+S221+T220</f>
        <v>0</v>
      </c>
      <c r="U221" s="240" t="n">
        <f aca="false">+T221+U220</f>
        <v>0</v>
      </c>
      <c r="V221" s="240" t="n">
        <f aca="false">+U221+V220</f>
        <v>0</v>
      </c>
      <c r="W221" s="240" t="n">
        <v>0.05</v>
      </c>
      <c r="X221" s="240" t="n">
        <v>0.05</v>
      </c>
      <c r="Y221" s="240" t="n">
        <v>0.05</v>
      </c>
      <c r="Z221" s="240" t="n">
        <v>0.195</v>
      </c>
      <c r="AA221" s="240" t="n">
        <v>0.25</v>
      </c>
      <c r="AB221" s="240" t="n">
        <v>0.29</v>
      </c>
      <c r="AC221" s="240" t="n">
        <v>0.4</v>
      </c>
      <c r="AD221" s="240" t="n">
        <v>0.51</v>
      </c>
      <c r="AE221" s="240" t="n">
        <v>0.59</v>
      </c>
      <c r="AF221" s="240" t="n">
        <v>0.64</v>
      </c>
      <c r="AG221" s="240" t="n">
        <v>0.76</v>
      </c>
      <c r="AH221" s="240" t="n">
        <v>0.83</v>
      </c>
      <c r="AI221" s="240" t="n">
        <v>0.86</v>
      </c>
      <c r="AJ221" s="240" t="n">
        <v>0.93</v>
      </c>
      <c r="AK221" s="240" t="n">
        <v>0.98</v>
      </c>
      <c r="AL221" s="240" t="n">
        <v>1</v>
      </c>
      <c r="AM221" s="240" t="n">
        <v>1</v>
      </c>
      <c r="AN221" s="240" t="n">
        <v>1</v>
      </c>
      <c r="AO221" s="240" t="n">
        <v>1</v>
      </c>
      <c r="AP221" s="240" t="n">
        <v>1</v>
      </c>
      <c r="AQ221" s="240" t="n">
        <v>1</v>
      </c>
      <c r="AR221" s="240" t="n">
        <v>1</v>
      </c>
      <c r="AS221" s="240" t="n">
        <v>1</v>
      </c>
      <c r="AT221" s="240" t="n">
        <v>1</v>
      </c>
      <c r="AU221" s="240" t="n">
        <v>1</v>
      </c>
      <c r="AV221" s="240" t="n">
        <v>1</v>
      </c>
      <c r="AW221" s="240" t="n">
        <v>1</v>
      </c>
      <c r="AX221" s="240" t="n">
        <v>1</v>
      </c>
      <c r="AY221" s="240" t="n">
        <v>1</v>
      </c>
      <c r="AZ221" s="240" t="n">
        <v>1</v>
      </c>
      <c r="BA221" s="240" t="n">
        <v>1</v>
      </c>
      <c r="BB221" s="240" t="n">
        <v>1</v>
      </c>
      <c r="BC221" s="241"/>
      <c r="BD221" s="239"/>
    </row>
    <row r="222" customFormat="false" ht="12.75" hidden="false" customHeight="false" outlineLevel="0" collapsed="false">
      <c r="A222" s="242"/>
      <c r="B222" s="243"/>
      <c r="C222" s="235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  <c r="AJ222" s="244"/>
      <c r="AK222" s="244"/>
      <c r="AL222" s="244"/>
      <c r="AM222" s="244"/>
      <c r="AN222" s="244"/>
      <c r="AO222" s="244"/>
      <c r="AP222" s="244"/>
      <c r="AQ222" s="244"/>
      <c r="AR222" s="244"/>
      <c r="AS222" s="244"/>
      <c r="AT222" s="244"/>
      <c r="AU222" s="244"/>
      <c r="AV222" s="244"/>
      <c r="AW222" s="244"/>
      <c r="AX222" s="244"/>
      <c r="AY222" s="244"/>
      <c r="AZ222" s="244"/>
      <c r="BA222" s="244"/>
      <c r="BB222" s="244"/>
      <c r="BC222" s="245"/>
      <c r="BD222" s="243"/>
    </row>
    <row r="223" customFormat="false" ht="12.75" hidden="false" customHeight="false" outlineLevel="0" collapsed="false">
      <c r="A223" s="201"/>
      <c r="B223" s="201" t="s">
        <v>143</v>
      </c>
      <c r="C223" s="202" t="n">
        <v>21.59752</v>
      </c>
      <c r="D223" s="205" t="n">
        <f aca="false">+D219*$C223</f>
        <v>0</v>
      </c>
      <c r="E223" s="205" t="n">
        <f aca="false">+E219*$C223</f>
        <v>0</v>
      </c>
      <c r="F223" s="205" t="n">
        <f aca="false">+F219*$C223</f>
        <v>0</v>
      </c>
      <c r="G223" s="205" t="n">
        <f aca="false">+G219*$C223</f>
        <v>0</v>
      </c>
      <c r="H223" s="205" t="n">
        <f aca="false">+H219*$C223</f>
        <v>0</v>
      </c>
      <c r="I223" s="205" t="n">
        <f aca="false">+I219*$C223</f>
        <v>0</v>
      </c>
      <c r="J223" s="205" t="n">
        <f aca="false">+J219*$C223</f>
        <v>0</v>
      </c>
      <c r="K223" s="205" t="n">
        <f aca="false">+K219*$C223</f>
        <v>0</v>
      </c>
      <c r="L223" s="205" t="n">
        <f aca="false">+L219*$C223</f>
        <v>0</v>
      </c>
      <c r="M223" s="205" t="n">
        <f aca="false">+M219*$C223</f>
        <v>0</v>
      </c>
      <c r="N223" s="205" t="n">
        <f aca="false">+N219*$C223</f>
        <v>0</v>
      </c>
      <c r="O223" s="205" t="n">
        <f aca="false">+O219*$C223</f>
        <v>0</v>
      </c>
      <c r="P223" s="205" t="n">
        <f aca="false">+P219*$C223</f>
        <v>0</v>
      </c>
      <c r="Q223" s="205" t="n">
        <f aca="false">+Q219*$C223</f>
        <v>0</v>
      </c>
      <c r="R223" s="205" t="n">
        <f aca="false">+R219*$C223</f>
        <v>0</v>
      </c>
      <c r="S223" s="205" t="n">
        <f aca="false">+S219*$C223</f>
        <v>0</v>
      </c>
      <c r="T223" s="205" t="n">
        <f aca="false">+T219*$C223</f>
        <v>0</v>
      </c>
      <c r="U223" s="205" t="n">
        <f aca="false">+U219*$C223</f>
        <v>0</v>
      </c>
      <c r="V223" s="205" t="n">
        <f aca="false">+V219*$C223</f>
        <v>0</v>
      </c>
      <c r="W223" s="205" t="n">
        <f aca="false">+W219*$C223</f>
        <v>1.079876</v>
      </c>
      <c r="X223" s="205" t="n">
        <f aca="false">+X219*$C223</f>
        <v>2.5917024</v>
      </c>
      <c r="Y223" s="205" t="n">
        <f aca="false">+Y219*$C223</f>
        <v>3.364893616</v>
      </c>
      <c r="Z223" s="205" t="n">
        <f aca="false">+Z219*$C223</f>
        <v>7.511617456</v>
      </c>
      <c r="AA223" s="205" t="n">
        <f aca="false">+AA219*$C223</f>
        <v>8.278329416</v>
      </c>
      <c r="AB223" s="205" t="n">
        <f aca="false">+AB219*$C223</f>
        <v>9.051520632</v>
      </c>
      <c r="AC223" s="205" t="n">
        <f aca="false">+AC219*$C223</f>
        <v>9.833350856</v>
      </c>
      <c r="AD223" s="205" t="n">
        <f aca="false">+AD219*$C223</f>
        <v>10.623820088</v>
      </c>
      <c r="AE223" s="205" t="n">
        <f aca="false">+AE219*$C223</f>
        <v>11.41428932</v>
      </c>
      <c r="AF223" s="205" t="n">
        <f aca="false">+AF219*$C223</f>
        <v>12.21339756</v>
      </c>
      <c r="AG223" s="205" t="n">
        <f aca="false">+AG219*$C223</f>
        <v>13.0125058</v>
      </c>
      <c r="AH223" s="205" t="n">
        <f aca="false">+AH219*$C223</f>
        <v>13.820253048</v>
      </c>
      <c r="AI223" s="205" t="n">
        <f aca="false">+AI219*$C223</f>
        <v>14.628000296</v>
      </c>
      <c r="AJ223" s="205" t="n">
        <f aca="false">+AJ219*$C223</f>
        <v>15.459504816</v>
      </c>
      <c r="AK223" s="205" t="n">
        <f aca="false">+AK219*$C223</f>
        <v>17.63437508</v>
      </c>
      <c r="AL223" s="205" t="n">
        <f aca="false">+AL219*$C223</f>
        <v>20.936635888</v>
      </c>
      <c r="AM223" s="205" t="n">
        <f aca="false">+AM219*$C223</f>
        <v>21.59752</v>
      </c>
      <c r="AN223" s="205" t="n">
        <f aca="false">+AN219*$C223</f>
        <v>21.59752</v>
      </c>
      <c r="AO223" s="205" t="n">
        <f aca="false">+AO219*$C223</f>
        <v>21.59752</v>
      </c>
      <c r="AP223" s="205" t="n">
        <f aca="false">+AP219*$C223</f>
        <v>21.59752</v>
      </c>
      <c r="AQ223" s="205" t="n">
        <f aca="false">+AQ219*$C223</f>
        <v>21.59752</v>
      </c>
      <c r="AR223" s="205" t="n">
        <f aca="false">+AR219*$C223</f>
        <v>21.59752</v>
      </c>
      <c r="AS223" s="205" t="n">
        <f aca="false">+AS219*$C223</f>
        <v>21.59752</v>
      </c>
      <c r="AT223" s="205" t="n">
        <f aca="false">+AT219*$C223</f>
        <v>21.59752</v>
      </c>
      <c r="AU223" s="205" t="n">
        <f aca="false">+AU219*$C223</f>
        <v>21.59752</v>
      </c>
      <c r="AV223" s="205" t="n">
        <f aca="false">+AV219*$C223</f>
        <v>21.59752</v>
      </c>
      <c r="AW223" s="205" t="n">
        <f aca="false">+AW219*$C223</f>
        <v>21.59752</v>
      </c>
      <c r="AX223" s="205" t="n">
        <f aca="false">+AX219*$C223</f>
        <v>21.59752</v>
      </c>
      <c r="AY223" s="205" t="n">
        <f aca="false">+AY219*$C223</f>
        <v>21.59752</v>
      </c>
      <c r="AZ223" s="205" t="n">
        <f aca="false">+AZ219*$C223</f>
        <v>21.59752</v>
      </c>
      <c r="BA223" s="205" t="n">
        <f aca="false">+BA219*$C223</f>
        <v>21.59752</v>
      </c>
      <c r="BB223" s="205" t="n">
        <f aca="false">+BB219*$C223</f>
        <v>21.59752</v>
      </c>
      <c r="BC223" s="206"/>
      <c r="BD223" s="207"/>
      <c r="BE223" s="207"/>
      <c r="BF223" s="207"/>
      <c r="BG223" s="207"/>
      <c r="BH223" s="207"/>
      <c r="BI223" s="207"/>
      <c r="BJ223" s="207"/>
      <c r="BK223" s="207"/>
      <c r="BL223" s="207"/>
      <c r="BM223" s="207"/>
      <c r="BN223" s="207"/>
      <c r="BO223" s="207"/>
      <c r="BP223" s="207"/>
      <c r="BQ223" s="207"/>
      <c r="BR223" s="207"/>
      <c r="BS223" s="207"/>
      <c r="BT223" s="207"/>
      <c r="BU223" s="207"/>
      <c r="BV223" s="207"/>
      <c r="BW223" s="207"/>
      <c r="BX223" s="207"/>
      <c r="BY223" s="207"/>
      <c r="BZ223" s="207"/>
      <c r="CA223" s="207"/>
      <c r="CB223" s="207"/>
      <c r="CC223" s="207"/>
      <c r="CD223" s="207"/>
      <c r="CE223" s="207"/>
      <c r="CF223" s="207"/>
      <c r="CG223" s="207"/>
      <c r="CH223" s="207"/>
      <c r="CI223" s="207"/>
      <c r="CJ223" s="207"/>
      <c r="CK223" s="207"/>
    </row>
    <row r="224" customFormat="false" ht="13.5" hidden="false" customHeight="false" outlineLevel="0" collapsed="false">
      <c r="A224" s="246"/>
      <c r="B224" s="246" t="s">
        <v>144</v>
      </c>
      <c r="C224" s="247" t="str">
        <f aca="false">+C216</f>
        <v>Sold</v>
      </c>
      <c r="D224" s="248" t="n">
        <f aca="false">+D221*$C223</f>
        <v>0</v>
      </c>
      <c r="E224" s="248" t="n">
        <f aca="false">+E221*$C223</f>
        <v>0</v>
      </c>
      <c r="F224" s="248" t="n">
        <f aca="false">+F221*$C223</f>
        <v>0</v>
      </c>
      <c r="G224" s="248" t="n">
        <f aca="false">+G221*$C223</f>
        <v>0</v>
      </c>
      <c r="H224" s="248" t="n">
        <f aca="false">+H221*$C223</f>
        <v>0</v>
      </c>
      <c r="I224" s="248" t="n">
        <f aca="false">+I221*$C223</f>
        <v>0</v>
      </c>
      <c r="J224" s="248" t="n">
        <f aca="false">+J221*$C223</f>
        <v>0</v>
      </c>
      <c r="K224" s="248" t="n">
        <f aca="false">+K221*$C223</f>
        <v>0</v>
      </c>
      <c r="L224" s="248" t="n">
        <f aca="false">+L221*$C223</f>
        <v>0</v>
      </c>
      <c r="M224" s="248" t="n">
        <f aca="false">+M221*$C223</f>
        <v>0</v>
      </c>
      <c r="N224" s="248" t="n">
        <f aca="false">+N221*$C223</f>
        <v>0</v>
      </c>
      <c r="O224" s="248" t="n">
        <f aca="false">+O221*$C223</f>
        <v>0</v>
      </c>
      <c r="P224" s="248" t="n">
        <f aca="false">+P221*$C223</f>
        <v>0</v>
      </c>
      <c r="Q224" s="248" t="n">
        <f aca="false">+Q221*$C223</f>
        <v>0</v>
      </c>
      <c r="R224" s="248" t="n">
        <f aca="false">+R221*$C223</f>
        <v>0</v>
      </c>
      <c r="S224" s="248" t="n">
        <f aca="false">+S221*$C223</f>
        <v>0</v>
      </c>
      <c r="T224" s="248" t="n">
        <f aca="false">+T221*$C223</f>
        <v>0</v>
      </c>
      <c r="U224" s="248" t="n">
        <f aca="false">+U221*$C223</f>
        <v>0</v>
      </c>
      <c r="V224" s="248" t="n">
        <f aca="false">+V221*$C223</f>
        <v>0</v>
      </c>
      <c r="W224" s="248" t="n">
        <f aca="false">+W221*$C223</f>
        <v>1.079876</v>
      </c>
      <c r="X224" s="248" t="n">
        <f aca="false">+X221*$C223</f>
        <v>1.079876</v>
      </c>
      <c r="Y224" s="248" t="n">
        <f aca="false">+Y221*$C223</f>
        <v>1.079876</v>
      </c>
      <c r="Z224" s="248" t="n">
        <f aca="false">+Z221*$C223</f>
        <v>4.2115164</v>
      </c>
      <c r="AA224" s="248" t="n">
        <f aca="false">+AA221*$C223</f>
        <v>5.39938</v>
      </c>
      <c r="AB224" s="248" t="n">
        <f aca="false">+AB221*$C223</f>
        <v>6.2632808</v>
      </c>
      <c r="AC224" s="248" t="n">
        <f aca="false">+AC221*$C223</f>
        <v>8.639008</v>
      </c>
      <c r="AD224" s="248" t="n">
        <f aca="false">+AD221*$C223</f>
        <v>11.0147352</v>
      </c>
      <c r="AE224" s="248" t="n">
        <f aca="false">+AE221*$C223</f>
        <v>12.7425368</v>
      </c>
      <c r="AF224" s="248" t="n">
        <f aca="false">+AF221*$C223</f>
        <v>13.8224128</v>
      </c>
      <c r="AG224" s="248" t="n">
        <f aca="false">+AG221*$C223</f>
        <v>16.4141152</v>
      </c>
      <c r="AH224" s="248" t="n">
        <f aca="false">+AH221*$C223</f>
        <v>17.9259416</v>
      </c>
      <c r="AI224" s="248" t="n">
        <f aca="false">+AI221*$C223</f>
        <v>18.5738672</v>
      </c>
      <c r="AJ224" s="248" t="n">
        <f aca="false">+AJ221*$C223</f>
        <v>20.0856936</v>
      </c>
      <c r="AK224" s="248" t="n">
        <f aca="false">+AK221*$C223</f>
        <v>21.1655696</v>
      </c>
      <c r="AL224" s="248" t="n">
        <f aca="false">+AL221*$C223</f>
        <v>21.59752</v>
      </c>
      <c r="AM224" s="248" t="n">
        <f aca="false">+AM221*$C223</f>
        <v>21.59752</v>
      </c>
      <c r="AN224" s="248" t="n">
        <f aca="false">+AN221*$C223</f>
        <v>21.59752</v>
      </c>
      <c r="AO224" s="248" t="n">
        <f aca="false">+AO221*$C223</f>
        <v>21.59752</v>
      </c>
      <c r="AP224" s="248" t="n">
        <f aca="false">+AP221*$C223</f>
        <v>21.59752</v>
      </c>
      <c r="AQ224" s="248" t="n">
        <f aca="false">+AQ221*$C223</f>
        <v>21.59752</v>
      </c>
      <c r="AR224" s="248" t="n">
        <f aca="false">+AR221*$C223</f>
        <v>21.59752</v>
      </c>
      <c r="AS224" s="248" t="n">
        <f aca="false">+AS221*$C223</f>
        <v>21.59752</v>
      </c>
      <c r="AT224" s="248" t="n">
        <f aca="false">+AT221*$C223</f>
        <v>21.59752</v>
      </c>
      <c r="AU224" s="248" t="n">
        <f aca="false">+AU221*$C223</f>
        <v>21.59752</v>
      </c>
      <c r="AV224" s="248" t="n">
        <f aca="false">+AV221*$C223</f>
        <v>21.59752</v>
      </c>
      <c r="AW224" s="248" t="n">
        <f aca="false">+AW221*$C223</f>
        <v>21.59752</v>
      </c>
      <c r="AX224" s="248" t="n">
        <f aca="false">+AX221*$C223</f>
        <v>21.59752</v>
      </c>
      <c r="AY224" s="248" t="n">
        <f aca="false">+AY221*$C223</f>
        <v>21.59752</v>
      </c>
      <c r="AZ224" s="248" t="n">
        <f aca="false">+AZ221*$C223</f>
        <v>21.59752</v>
      </c>
      <c r="BA224" s="248" t="n">
        <f aca="false">+BA221*$C223</f>
        <v>21.59752</v>
      </c>
      <c r="BB224" s="248" t="n">
        <f aca="false">+BB221*$C223</f>
        <v>21.59752</v>
      </c>
      <c r="BC224" s="249"/>
      <c r="BD224" s="250"/>
      <c r="BE224" s="250"/>
      <c r="BF224" s="250"/>
      <c r="BG224" s="250"/>
      <c r="BH224" s="250"/>
      <c r="BI224" s="250"/>
      <c r="BJ224" s="250"/>
      <c r="BK224" s="250"/>
      <c r="BL224" s="250"/>
      <c r="BM224" s="250"/>
      <c r="BN224" s="250"/>
      <c r="BO224" s="250"/>
      <c r="BP224" s="250"/>
      <c r="BQ224" s="250"/>
      <c r="BR224" s="250"/>
      <c r="BS224" s="250"/>
      <c r="BT224" s="250"/>
      <c r="BU224" s="250"/>
      <c r="BV224" s="250"/>
      <c r="BW224" s="250"/>
      <c r="BX224" s="250"/>
      <c r="BY224" s="250"/>
      <c r="BZ224" s="250"/>
      <c r="CA224" s="250"/>
      <c r="CB224" s="250"/>
      <c r="CC224" s="250"/>
      <c r="CD224" s="250"/>
      <c r="CE224" s="250"/>
      <c r="CF224" s="250"/>
      <c r="CG224" s="250"/>
      <c r="CH224" s="250"/>
      <c r="CI224" s="250"/>
      <c r="CJ224" s="250"/>
      <c r="CK224" s="250"/>
    </row>
    <row r="225" customFormat="false" ht="15" hidden="false" customHeight="true" outlineLevel="0" collapsed="false">
      <c r="A225" s="254" t="s">
        <v>213</v>
      </c>
      <c r="B225" s="251" t="str">
        <f aca="false">+'NTP or Sold'!G40</f>
        <v>7FA</v>
      </c>
      <c r="C225" s="235" t="str">
        <f aca="false">+'NTP or Sold'!S40</f>
        <v>Pastoria</v>
      </c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2"/>
      <c r="S225" s="252"/>
      <c r="T225" s="252"/>
      <c r="U225" s="252"/>
      <c r="V225" s="252"/>
      <c r="W225" s="252"/>
      <c r="X225" s="252"/>
      <c r="Y225" s="252"/>
      <c r="Z225" s="252"/>
      <c r="AA225" s="252"/>
      <c r="AB225" s="252"/>
      <c r="AC225" s="252"/>
      <c r="AD225" s="252"/>
      <c r="AE225" s="252"/>
      <c r="AF225" s="252"/>
      <c r="AG225" s="144"/>
      <c r="AH225" s="252"/>
      <c r="AI225" s="252"/>
      <c r="AJ225" s="252"/>
      <c r="AK225" s="252"/>
      <c r="AL225" s="252"/>
      <c r="AM225" s="252"/>
      <c r="AN225" s="252"/>
      <c r="AO225" s="252"/>
      <c r="AP225" s="252"/>
      <c r="AQ225" s="252"/>
      <c r="AR225" s="252"/>
      <c r="AS225" s="252"/>
      <c r="AT225" s="252"/>
      <c r="AU225" s="252"/>
      <c r="AV225" s="252"/>
      <c r="AW225" s="252"/>
      <c r="AX225" s="252"/>
      <c r="AY225" s="252"/>
      <c r="AZ225" s="252"/>
      <c r="BA225" s="252"/>
      <c r="BB225" s="252"/>
      <c r="BC225" s="237"/>
    </row>
    <row r="226" customFormat="false" ht="12.75" hidden="false" customHeight="false" outlineLevel="0" collapsed="false">
      <c r="A226" s="254"/>
      <c r="B226" s="239" t="s">
        <v>139</v>
      </c>
      <c r="C226" s="235"/>
      <c r="D226" s="240" t="n">
        <v>0</v>
      </c>
      <c r="E226" s="240" t="n">
        <v>0</v>
      </c>
      <c r="F226" s="240" t="n">
        <v>0</v>
      </c>
      <c r="G226" s="240" t="n">
        <v>0</v>
      </c>
      <c r="H226" s="240" t="n">
        <v>0</v>
      </c>
      <c r="I226" s="240" t="n">
        <v>0</v>
      </c>
      <c r="J226" s="240" t="n">
        <v>0</v>
      </c>
      <c r="K226" s="240" t="n">
        <v>0</v>
      </c>
      <c r="L226" s="240" t="n">
        <v>0</v>
      </c>
      <c r="M226" s="240" t="n">
        <v>0</v>
      </c>
      <c r="N226" s="240" t="n">
        <v>0</v>
      </c>
      <c r="O226" s="240" t="n">
        <v>0</v>
      </c>
      <c r="P226" s="240" t="n">
        <v>0</v>
      </c>
      <c r="Q226" s="240" t="n">
        <v>0</v>
      </c>
      <c r="R226" s="240" t="n">
        <v>0</v>
      </c>
      <c r="S226" s="240" t="n">
        <v>0</v>
      </c>
      <c r="T226" s="240" t="n">
        <v>0</v>
      </c>
      <c r="U226" s="240" t="n">
        <v>0</v>
      </c>
      <c r="V226" s="240" t="n">
        <v>0</v>
      </c>
      <c r="W226" s="240" t="n">
        <v>0</v>
      </c>
      <c r="X226" s="240" t="n">
        <v>0</v>
      </c>
      <c r="Y226" s="240" t="n">
        <v>0</v>
      </c>
      <c r="Z226" s="240" t="n">
        <v>0</v>
      </c>
      <c r="AA226" s="240" t="n">
        <v>0</v>
      </c>
      <c r="AB226" s="240" t="n">
        <v>0</v>
      </c>
      <c r="AC226" s="240" t="n">
        <v>0.05</v>
      </c>
      <c r="AD226" s="240" t="n">
        <v>0.05</v>
      </c>
      <c r="AE226" s="240" t="n">
        <v>0.01</v>
      </c>
      <c r="AF226" s="240" t="n">
        <v>0.01</v>
      </c>
      <c r="AG226" s="149" t="n">
        <v>0.01</v>
      </c>
      <c r="AH226" s="240" t="n">
        <v>0.01</v>
      </c>
      <c r="AI226" s="240" t="n">
        <v>0.01</v>
      </c>
      <c r="AJ226" s="240" t="n">
        <v>0.01</v>
      </c>
      <c r="AK226" s="240" t="n">
        <v>0.04</v>
      </c>
      <c r="AL226" s="240" t="n">
        <v>0.05</v>
      </c>
      <c r="AM226" s="240" t="n">
        <v>0.05</v>
      </c>
      <c r="AN226" s="240" t="n">
        <v>0.05</v>
      </c>
      <c r="AO226" s="240" t="n">
        <v>0.05</v>
      </c>
      <c r="AP226" s="240" t="n">
        <v>0.05</v>
      </c>
      <c r="AQ226" s="240" t="n">
        <v>0.05</v>
      </c>
      <c r="AR226" s="240" t="n">
        <v>0.05</v>
      </c>
      <c r="AS226" s="240" t="n">
        <v>0.05</v>
      </c>
      <c r="AT226" s="240" t="n">
        <v>0.05</v>
      </c>
      <c r="AU226" s="240" t="n">
        <v>0.05</v>
      </c>
      <c r="AV226" s="240" t="n">
        <v>0.1</v>
      </c>
      <c r="AW226" s="240" t="n">
        <v>0.15</v>
      </c>
      <c r="AX226" s="240" t="n">
        <v>0.05</v>
      </c>
      <c r="AY226" s="240" t="n">
        <v>0</v>
      </c>
      <c r="AZ226" s="240" t="n">
        <v>0</v>
      </c>
      <c r="BA226" s="240" t="n">
        <v>0</v>
      </c>
      <c r="BB226" s="240" t="n">
        <v>0</v>
      </c>
      <c r="BC226" s="241" t="n">
        <f aca="false">SUM(D226:BB226)</f>
        <v>1</v>
      </c>
      <c r="BD226" s="239"/>
    </row>
    <row r="227" customFormat="false" ht="12.75" hidden="false" customHeight="false" outlineLevel="0" collapsed="false">
      <c r="A227" s="254"/>
      <c r="B227" s="239" t="s">
        <v>140</v>
      </c>
      <c r="C227" s="235"/>
      <c r="D227" s="240" t="n">
        <f aca="false">D226</f>
        <v>0</v>
      </c>
      <c r="E227" s="240" t="n">
        <f aca="false">+D227+E226</f>
        <v>0</v>
      </c>
      <c r="F227" s="240" t="n">
        <f aca="false">+E227+F226</f>
        <v>0</v>
      </c>
      <c r="G227" s="240" t="n">
        <f aca="false">+F227+G226</f>
        <v>0</v>
      </c>
      <c r="H227" s="240" t="n">
        <f aca="false">+G227+H226</f>
        <v>0</v>
      </c>
      <c r="I227" s="240" t="n">
        <f aca="false">+H227+I226</f>
        <v>0</v>
      </c>
      <c r="J227" s="240" t="n">
        <f aca="false">+I227+J226</f>
        <v>0</v>
      </c>
      <c r="K227" s="240" t="n">
        <f aca="false">+J227+K226</f>
        <v>0</v>
      </c>
      <c r="L227" s="240" t="n">
        <f aca="false">+K227+L226</f>
        <v>0</v>
      </c>
      <c r="M227" s="240" t="n">
        <f aca="false">+L227+M226</f>
        <v>0</v>
      </c>
      <c r="N227" s="240" t="n">
        <f aca="false">+M227+N226</f>
        <v>0</v>
      </c>
      <c r="O227" s="240" t="n">
        <f aca="false">+N227+O226</f>
        <v>0</v>
      </c>
      <c r="P227" s="240" t="n">
        <f aca="false">+O227+P226</f>
        <v>0</v>
      </c>
      <c r="Q227" s="240" t="n">
        <f aca="false">+P227+Q226</f>
        <v>0</v>
      </c>
      <c r="R227" s="240" t="n">
        <f aca="false">+Q227+R226</f>
        <v>0</v>
      </c>
      <c r="S227" s="240" t="n">
        <f aca="false">+R227+S226</f>
        <v>0</v>
      </c>
      <c r="T227" s="240" t="n">
        <f aca="false">+S227+T226</f>
        <v>0</v>
      </c>
      <c r="U227" s="240" t="n">
        <f aca="false">+T227+U226</f>
        <v>0</v>
      </c>
      <c r="V227" s="240" t="n">
        <f aca="false">+U227+V226</f>
        <v>0</v>
      </c>
      <c r="W227" s="240" t="n">
        <f aca="false">+V227+W226</f>
        <v>0</v>
      </c>
      <c r="X227" s="240" t="n">
        <f aca="false">+W227+X226</f>
        <v>0</v>
      </c>
      <c r="Y227" s="240" t="n">
        <f aca="false">+X227+Y226</f>
        <v>0</v>
      </c>
      <c r="Z227" s="240" t="n">
        <f aca="false">+Y227+Z226</f>
        <v>0</v>
      </c>
      <c r="AA227" s="240" t="n">
        <f aca="false">+Z227+AA226</f>
        <v>0</v>
      </c>
      <c r="AB227" s="240" t="n">
        <f aca="false">+AA227+AB226</f>
        <v>0</v>
      </c>
      <c r="AC227" s="240" t="n">
        <f aca="false">+AB227+AC226</f>
        <v>0.05</v>
      </c>
      <c r="AD227" s="240" t="n">
        <f aca="false">+AC227+AD226</f>
        <v>0.1</v>
      </c>
      <c r="AE227" s="240" t="n">
        <f aca="false">+AD227+AE226</f>
        <v>0.11</v>
      </c>
      <c r="AF227" s="240" t="n">
        <f aca="false">+AE227+AF226</f>
        <v>0.12</v>
      </c>
      <c r="AG227" s="149" t="n">
        <f aca="false">+AF227+AG226</f>
        <v>0.13</v>
      </c>
      <c r="AH227" s="240" t="n">
        <f aca="false">+AG227+AH226</f>
        <v>0.14</v>
      </c>
      <c r="AI227" s="240" t="n">
        <f aca="false">+AH227+AI226</f>
        <v>0.15</v>
      </c>
      <c r="AJ227" s="240" t="n">
        <f aca="false">+AI227+AJ226</f>
        <v>0.16</v>
      </c>
      <c r="AK227" s="240" t="n">
        <f aca="false">+AJ227+AK226</f>
        <v>0.2</v>
      </c>
      <c r="AL227" s="240" t="n">
        <f aca="false">+AK227+AL226</f>
        <v>0.25</v>
      </c>
      <c r="AM227" s="240" t="n">
        <f aca="false">+AL227+AM226</f>
        <v>0.3</v>
      </c>
      <c r="AN227" s="240" t="n">
        <f aca="false">+AM227+AN226</f>
        <v>0.35</v>
      </c>
      <c r="AO227" s="240" t="n">
        <f aca="false">+AN227+AO226</f>
        <v>0.4</v>
      </c>
      <c r="AP227" s="240" t="n">
        <f aca="false">+AO227+AP226</f>
        <v>0.45</v>
      </c>
      <c r="AQ227" s="240" t="n">
        <f aca="false">+AP227+AQ226</f>
        <v>0.5</v>
      </c>
      <c r="AR227" s="240" t="n">
        <f aca="false">+AQ227+AR226</f>
        <v>0.55</v>
      </c>
      <c r="AS227" s="240" t="n">
        <f aca="false">+AR227+AS226</f>
        <v>0.6</v>
      </c>
      <c r="AT227" s="240" t="n">
        <f aca="false">+AS227+AT226</f>
        <v>0.65</v>
      </c>
      <c r="AU227" s="240" t="n">
        <f aca="false">+AT227+AU226</f>
        <v>0.7</v>
      </c>
      <c r="AV227" s="240" t="n">
        <f aca="false">+AU227+AV226</f>
        <v>0.8</v>
      </c>
      <c r="AW227" s="240" t="n">
        <f aca="false">+AV227+AW226</f>
        <v>0.95</v>
      </c>
      <c r="AX227" s="240" t="n">
        <f aca="false">+AW227+AX226</f>
        <v>1</v>
      </c>
      <c r="AY227" s="240" t="n">
        <f aca="false">+AX227+AY226</f>
        <v>1</v>
      </c>
      <c r="AZ227" s="240" t="n">
        <f aca="false">+AY227+AZ226</f>
        <v>1</v>
      </c>
      <c r="BA227" s="240" t="n">
        <f aca="false">+AZ227+BA226</f>
        <v>1</v>
      </c>
      <c r="BB227" s="240" t="n">
        <f aca="false">+BA227+BB226</f>
        <v>1</v>
      </c>
      <c r="BC227" s="241"/>
      <c r="BD227" s="239"/>
    </row>
    <row r="228" customFormat="false" ht="12.75" hidden="false" customHeight="false" outlineLevel="0" collapsed="false">
      <c r="A228" s="254"/>
      <c r="B228" s="239" t="s">
        <v>141</v>
      </c>
      <c r="C228" s="235"/>
      <c r="D228" s="240" t="n">
        <v>0</v>
      </c>
      <c r="E228" s="240" t="n">
        <v>0</v>
      </c>
      <c r="F228" s="240" t="n">
        <v>0</v>
      </c>
      <c r="G228" s="240" t="n">
        <v>0</v>
      </c>
      <c r="H228" s="240" t="n">
        <v>0</v>
      </c>
      <c r="I228" s="240" t="n">
        <v>0</v>
      </c>
      <c r="J228" s="240" t="n">
        <v>0</v>
      </c>
      <c r="K228" s="240" t="n">
        <v>0</v>
      </c>
      <c r="L228" s="240" t="n">
        <v>0</v>
      </c>
      <c r="M228" s="240" t="n">
        <v>0</v>
      </c>
      <c r="N228" s="240" t="n">
        <v>0</v>
      </c>
      <c r="O228" s="240" t="n">
        <v>0</v>
      </c>
      <c r="P228" s="240" t="n">
        <v>0</v>
      </c>
      <c r="Q228" s="240" t="n">
        <v>0</v>
      </c>
      <c r="R228" s="240" t="n">
        <f aca="false">R229-Q229</f>
        <v>0.05</v>
      </c>
      <c r="S228" s="240" t="n">
        <f aca="false">S229-R229</f>
        <v>0</v>
      </c>
      <c r="T228" s="240" t="n">
        <f aca="false">T229-S229</f>
        <v>0</v>
      </c>
      <c r="U228" s="240" t="n">
        <f aca="false">U229-T229</f>
        <v>0</v>
      </c>
      <c r="V228" s="240" t="n">
        <f aca="false">V229-U229</f>
        <v>0</v>
      </c>
      <c r="W228" s="240" t="n">
        <f aca="false">W229-V229</f>
        <v>0</v>
      </c>
      <c r="X228" s="240" t="n">
        <f aca="false">X229-W229</f>
        <v>0</v>
      </c>
      <c r="Y228" s="240" t="n">
        <f aca="false">Y229-X229</f>
        <v>0</v>
      </c>
      <c r="Z228" s="240" t="n">
        <f aca="false">Z229-Y229</f>
        <v>0</v>
      </c>
      <c r="AA228" s="240" t="n">
        <f aca="false">AA229-Z229</f>
        <v>0</v>
      </c>
      <c r="AB228" s="240" t="n">
        <f aca="false">AB229-AA229</f>
        <v>0</v>
      </c>
      <c r="AC228" s="240" t="n">
        <f aca="false">AC229-AB229</f>
        <v>0</v>
      </c>
      <c r="AD228" s="240" t="n">
        <f aca="false">AD229-AC229</f>
        <v>0.05</v>
      </c>
      <c r="AE228" s="240" t="n">
        <f aca="false">AE229-AD229</f>
        <v>0.01</v>
      </c>
      <c r="AF228" s="240" t="n">
        <f aca="false">AF229-AE229</f>
        <v>0.01</v>
      </c>
      <c r="AG228" s="149" t="n">
        <f aca="false">AG229-AF229</f>
        <v>0.01</v>
      </c>
      <c r="AH228" s="240" t="n">
        <f aca="false">AH229-AG229</f>
        <v>0.01</v>
      </c>
      <c r="AI228" s="240" t="n">
        <f aca="false">AI229-AH229</f>
        <v>0.00999999999999998</v>
      </c>
      <c r="AJ228" s="240" t="n">
        <f aca="false">AJ229-AI229</f>
        <v>0.01</v>
      </c>
      <c r="AK228" s="240" t="n">
        <f aca="false">AK229-AJ229</f>
        <v>0.019</v>
      </c>
      <c r="AL228" s="240" t="n">
        <f aca="false">AL229-AK229</f>
        <v>0.029</v>
      </c>
      <c r="AM228" s="240" t="n">
        <f aca="false">AM229-AL229</f>
        <v>0.034</v>
      </c>
      <c r="AN228" s="240" t="n">
        <f aca="false">AN229-AM229</f>
        <v>0.061</v>
      </c>
      <c r="AO228" s="240" t="n">
        <f aca="false">AO229-AN229</f>
        <v>0.062</v>
      </c>
      <c r="AP228" s="240" t="n">
        <f aca="false">AP229-AO229</f>
        <v>0.048</v>
      </c>
      <c r="AQ228" s="240" t="n">
        <f aca="false">AQ229-AP229</f>
        <v>0.061</v>
      </c>
      <c r="AR228" s="240" t="n">
        <f aca="false">AR229-AQ229</f>
        <v>0.0570000000000001</v>
      </c>
      <c r="AS228" s="240" t="n">
        <f aca="false">AS229-AR229</f>
        <v>0.025</v>
      </c>
      <c r="AT228" s="240" t="n">
        <f aca="false">AT229-AS229</f>
        <v>0.0289999999999999</v>
      </c>
      <c r="AU228" s="240" t="n">
        <f aca="false">AU229-AT229</f>
        <v>0.039</v>
      </c>
      <c r="AV228" s="240" t="n">
        <f aca="false">AV229-AU229</f>
        <v>0.02</v>
      </c>
      <c r="AW228" s="240" t="n">
        <f aca="false">AW229-AV229</f>
        <v>0.024</v>
      </c>
      <c r="AX228" s="240" t="n">
        <f aca="false">AX229-AW229</f>
        <v>0.332</v>
      </c>
      <c r="AY228" s="240" t="n">
        <f aca="false">AY229-AX229</f>
        <v>0</v>
      </c>
      <c r="AZ228" s="240" t="n">
        <f aca="false">AZ229-AY229</f>
        <v>0</v>
      </c>
      <c r="BA228" s="240" t="n">
        <f aca="false">BA229-AZ229</f>
        <v>0</v>
      </c>
      <c r="BB228" s="240" t="n">
        <f aca="false">BB229-BA229</f>
        <v>0</v>
      </c>
      <c r="BC228" s="241" t="n">
        <f aca="false">SUM(D228:BB228)</f>
        <v>1</v>
      </c>
      <c r="BD228" s="239"/>
    </row>
    <row r="229" customFormat="false" ht="12.75" hidden="false" customHeight="false" outlineLevel="0" collapsed="false">
      <c r="A229" s="254"/>
      <c r="B229" s="239" t="s">
        <v>142</v>
      </c>
      <c r="C229" s="235"/>
      <c r="D229" s="240" t="n">
        <f aca="false">D228</f>
        <v>0</v>
      </c>
      <c r="E229" s="240" t="n">
        <f aca="false">+D229+E228</f>
        <v>0</v>
      </c>
      <c r="F229" s="240" t="n">
        <f aca="false">+E229+F228</f>
        <v>0</v>
      </c>
      <c r="G229" s="240" t="n">
        <f aca="false">+F229+G228</f>
        <v>0</v>
      </c>
      <c r="H229" s="240" t="n">
        <f aca="false">+G229+H228</f>
        <v>0</v>
      </c>
      <c r="I229" s="240" t="n">
        <f aca="false">+H229+I228</f>
        <v>0</v>
      </c>
      <c r="J229" s="240" t="n">
        <f aca="false">+I229+J228</f>
        <v>0</v>
      </c>
      <c r="K229" s="240" t="n">
        <f aca="false">+J229+K228</f>
        <v>0</v>
      </c>
      <c r="L229" s="240" t="n">
        <f aca="false">+K229+L228</f>
        <v>0</v>
      </c>
      <c r="M229" s="240" t="n">
        <f aca="false">+L229+M228</f>
        <v>0</v>
      </c>
      <c r="N229" s="240" t="n">
        <f aca="false">+M229+N228</f>
        <v>0</v>
      </c>
      <c r="O229" s="240" t="n">
        <f aca="false">+N229+O228</f>
        <v>0</v>
      </c>
      <c r="P229" s="240" t="n">
        <f aca="false">+O229+P228</f>
        <v>0</v>
      </c>
      <c r="Q229" s="240" t="n">
        <f aca="false">+P229+Q228</f>
        <v>0</v>
      </c>
      <c r="R229" s="240" t="n">
        <v>0.05</v>
      </c>
      <c r="S229" s="240" t="n">
        <v>0.05</v>
      </c>
      <c r="T229" s="240" t="n">
        <v>0.05</v>
      </c>
      <c r="U229" s="240" t="n">
        <v>0.05</v>
      </c>
      <c r="V229" s="240" t="n">
        <v>0.05</v>
      </c>
      <c r="W229" s="240" t="n">
        <v>0.05</v>
      </c>
      <c r="X229" s="240" t="n">
        <v>0.05</v>
      </c>
      <c r="Y229" s="240" t="n">
        <v>0.05</v>
      </c>
      <c r="Z229" s="240" t="n">
        <v>0.05</v>
      </c>
      <c r="AA229" s="240" t="n">
        <v>0.05</v>
      </c>
      <c r="AB229" s="240" t="n">
        <v>0.05</v>
      </c>
      <c r="AC229" s="240" t="n">
        <v>0.05</v>
      </c>
      <c r="AD229" s="240" t="n">
        <v>0.1</v>
      </c>
      <c r="AE229" s="240" t="n">
        <v>0.11</v>
      </c>
      <c r="AF229" s="240" t="n">
        <v>0.12</v>
      </c>
      <c r="AG229" s="149" t="n">
        <v>0.13</v>
      </c>
      <c r="AH229" s="240" t="n">
        <v>0.14</v>
      </c>
      <c r="AI229" s="240" t="n">
        <v>0.15</v>
      </c>
      <c r="AJ229" s="240" t="n">
        <v>0.16</v>
      </c>
      <c r="AK229" s="240" t="n">
        <v>0.179</v>
      </c>
      <c r="AL229" s="240" t="n">
        <v>0.208</v>
      </c>
      <c r="AM229" s="240" t="n">
        <v>0.242</v>
      </c>
      <c r="AN229" s="240" t="n">
        <v>0.303</v>
      </c>
      <c r="AO229" s="240" t="n">
        <v>0.365</v>
      </c>
      <c r="AP229" s="240" t="n">
        <v>0.413</v>
      </c>
      <c r="AQ229" s="240" t="n">
        <v>0.474</v>
      </c>
      <c r="AR229" s="240" t="n">
        <v>0.531</v>
      </c>
      <c r="AS229" s="240" t="n">
        <v>0.556</v>
      </c>
      <c r="AT229" s="240" t="n">
        <v>0.585</v>
      </c>
      <c r="AU229" s="240" t="n">
        <v>0.624</v>
      </c>
      <c r="AV229" s="240" t="n">
        <v>0.644</v>
      </c>
      <c r="AW229" s="240" t="n">
        <v>0.668</v>
      </c>
      <c r="AX229" s="240" t="n">
        <v>1</v>
      </c>
      <c r="AY229" s="240" t="n">
        <v>1</v>
      </c>
      <c r="AZ229" s="240" t="n">
        <v>1</v>
      </c>
      <c r="BA229" s="240" t="n">
        <v>1</v>
      </c>
      <c r="BB229" s="240" t="n">
        <v>1</v>
      </c>
      <c r="BC229" s="241"/>
      <c r="BD229" s="239"/>
    </row>
    <row r="230" customFormat="false" ht="12.75" hidden="false" customHeight="false" outlineLevel="0" collapsed="false">
      <c r="A230" s="254"/>
      <c r="B230" s="243"/>
      <c r="C230" s="235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167"/>
      <c r="AH230" s="244"/>
      <c r="AI230" s="244"/>
      <c r="AJ230" s="244"/>
      <c r="AK230" s="244"/>
      <c r="AL230" s="244"/>
      <c r="AM230" s="244"/>
      <c r="AN230" s="244"/>
      <c r="AO230" s="244"/>
      <c r="AP230" s="244"/>
      <c r="AQ230" s="244"/>
      <c r="AR230" s="244"/>
      <c r="AS230" s="244"/>
      <c r="AT230" s="244"/>
      <c r="AU230" s="244"/>
      <c r="AV230" s="244"/>
      <c r="AW230" s="244"/>
      <c r="AX230" s="244"/>
      <c r="AY230" s="244"/>
      <c r="AZ230" s="244"/>
      <c r="BA230" s="244"/>
      <c r="BB230" s="244"/>
      <c r="BC230" s="245"/>
      <c r="BD230" s="243"/>
    </row>
    <row r="231" customFormat="false" ht="12.75" hidden="false" customHeight="false" outlineLevel="0" collapsed="false">
      <c r="A231" s="254"/>
      <c r="B231" s="201" t="s">
        <v>143</v>
      </c>
      <c r="C231" s="202" t="n">
        <v>129.412</v>
      </c>
      <c r="D231" s="205" t="n">
        <f aca="false">+D227*$C231</f>
        <v>0</v>
      </c>
      <c r="E231" s="205" t="n">
        <f aca="false">+E227*$C231</f>
        <v>0</v>
      </c>
      <c r="F231" s="205" t="n">
        <f aca="false">+F227*$C231</f>
        <v>0</v>
      </c>
      <c r="G231" s="205" t="n">
        <f aca="false">+G227*$C231</f>
        <v>0</v>
      </c>
      <c r="H231" s="205" t="n">
        <f aca="false">+H227*$C231</f>
        <v>0</v>
      </c>
      <c r="I231" s="205" t="n">
        <f aca="false">+I227*$C231</f>
        <v>0</v>
      </c>
      <c r="J231" s="205" t="n">
        <f aca="false">+J227*$C231</f>
        <v>0</v>
      </c>
      <c r="K231" s="205" t="n">
        <f aca="false">+K227*$C231</f>
        <v>0</v>
      </c>
      <c r="L231" s="205" t="n">
        <f aca="false">+L227*$C231</f>
        <v>0</v>
      </c>
      <c r="M231" s="205" t="n">
        <f aca="false">+M227*$C231</f>
        <v>0</v>
      </c>
      <c r="N231" s="205" t="n">
        <f aca="false">+N227*$C231</f>
        <v>0</v>
      </c>
      <c r="O231" s="205" t="n">
        <f aca="false">+O227*$C231</f>
        <v>0</v>
      </c>
      <c r="P231" s="205" t="n">
        <f aca="false">+P227*$C231</f>
        <v>0</v>
      </c>
      <c r="Q231" s="205" t="n">
        <f aca="false">+Q227*$C231</f>
        <v>0</v>
      </c>
      <c r="R231" s="205" t="n">
        <f aca="false">+R227*$C231</f>
        <v>0</v>
      </c>
      <c r="S231" s="205" t="n">
        <f aca="false">+S227*$C231</f>
        <v>0</v>
      </c>
      <c r="T231" s="205" t="n">
        <f aca="false">+T227*$C231</f>
        <v>0</v>
      </c>
      <c r="U231" s="205" t="n">
        <f aca="false">+U227*$C231</f>
        <v>0</v>
      </c>
      <c r="V231" s="205" t="n">
        <f aca="false">+V227*$C231</f>
        <v>0</v>
      </c>
      <c r="W231" s="205" t="n">
        <f aca="false">+W227*$C231</f>
        <v>0</v>
      </c>
      <c r="X231" s="205" t="n">
        <f aca="false">+X227*$C231</f>
        <v>0</v>
      </c>
      <c r="Y231" s="205" t="n">
        <f aca="false">+Y227*$C231</f>
        <v>0</v>
      </c>
      <c r="Z231" s="205" t="n">
        <f aca="false">+Z227*$C231</f>
        <v>0</v>
      </c>
      <c r="AA231" s="205" t="n">
        <f aca="false">+AA227*$C231</f>
        <v>0</v>
      </c>
      <c r="AB231" s="205" t="n">
        <f aca="false">+AB227*$C231</f>
        <v>0</v>
      </c>
      <c r="AC231" s="205" t="n">
        <f aca="false">+AC227*$C231</f>
        <v>6.4706</v>
      </c>
      <c r="AD231" s="205" t="n">
        <f aca="false">+AD227*$C231</f>
        <v>12.9412</v>
      </c>
      <c r="AE231" s="205" t="n">
        <f aca="false">+AE227*$C231</f>
        <v>14.23532</v>
      </c>
      <c r="AF231" s="205" t="n">
        <f aca="false">+AF227*$C231</f>
        <v>15.52944</v>
      </c>
      <c r="AG231" s="156" t="n">
        <f aca="false">+AG227*$C231</f>
        <v>16.82356</v>
      </c>
      <c r="AH231" s="205" t="n">
        <f aca="false">+AH227*$C231</f>
        <v>18.11768</v>
      </c>
      <c r="AI231" s="205" t="n">
        <f aca="false">+AI227*$C231</f>
        <v>19.4118</v>
      </c>
      <c r="AJ231" s="205" t="n">
        <f aca="false">+AJ227*$C231</f>
        <v>20.70592</v>
      </c>
      <c r="AK231" s="205" t="n">
        <f aca="false">+AK227*$C231</f>
        <v>25.8824</v>
      </c>
      <c r="AL231" s="205" t="n">
        <f aca="false">+AL227*$C231</f>
        <v>32.353</v>
      </c>
      <c r="AM231" s="205" t="n">
        <f aca="false">+AM227*$C231</f>
        <v>38.8236</v>
      </c>
      <c r="AN231" s="205" t="n">
        <f aca="false">+AN227*$C231</f>
        <v>45.2942</v>
      </c>
      <c r="AO231" s="205" t="n">
        <f aca="false">+AO227*$C231</f>
        <v>51.7648</v>
      </c>
      <c r="AP231" s="205" t="n">
        <f aca="false">+AP227*$C231</f>
        <v>58.2354</v>
      </c>
      <c r="AQ231" s="205" t="n">
        <f aca="false">+AQ227*$C231</f>
        <v>64.706</v>
      </c>
      <c r="AR231" s="205" t="n">
        <f aca="false">+AR227*$C231</f>
        <v>71.1766</v>
      </c>
      <c r="AS231" s="205" t="n">
        <f aca="false">+AS227*$C231</f>
        <v>77.6472</v>
      </c>
      <c r="AT231" s="205" t="n">
        <f aca="false">+AT227*$C231</f>
        <v>84.1178</v>
      </c>
      <c r="AU231" s="205" t="n">
        <f aca="false">+AU227*$C231</f>
        <v>90.5884</v>
      </c>
      <c r="AV231" s="205" t="n">
        <f aca="false">+AV227*$C231</f>
        <v>103.5296</v>
      </c>
      <c r="AW231" s="205" t="n">
        <f aca="false">+AW227*$C231</f>
        <v>122.9414</v>
      </c>
      <c r="AX231" s="205" t="n">
        <f aca="false">+AX227*$C231</f>
        <v>129.412</v>
      </c>
      <c r="AY231" s="205" t="n">
        <f aca="false">+AY227*$C231</f>
        <v>129.412</v>
      </c>
      <c r="AZ231" s="205" t="n">
        <f aca="false">+AZ227*$C231</f>
        <v>129.412</v>
      </c>
      <c r="BA231" s="205" t="n">
        <f aca="false">+BA227*$C231</f>
        <v>129.412</v>
      </c>
      <c r="BB231" s="205" t="n">
        <f aca="false">+BB227*$C231</f>
        <v>129.412</v>
      </c>
      <c r="BC231" s="206"/>
      <c r="BD231" s="207"/>
      <c r="BE231" s="207"/>
      <c r="BF231" s="207"/>
      <c r="BG231" s="207"/>
      <c r="BH231" s="207"/>
      <c r="BI231" s="207"/>
      <c r="BJ231" s="207"/>
      <c r="BK231" s="207"/>
      <c r="BL231" s="207"/>
      <c r="BM231" s="207"/>
      <c r="BN231" s="207"/>
      <c r="BO231" s="207"/>
      <c r="BP231" s="207"/>
      <c r="BQ231" s="207"/>
      <c r="BR231" s="207"/>
      <c r="BS231" s="207"/>
      <c r="BT231" s="207"/>
      <c r="BU231" s="207"/>
      <c r="BV231" s="207"/>
      <c r="BW231" s="207"/>
      <c r="BX231" s="207"/>
      <c r="BY231" s="207"/>
      <c r="BZ231" s="207"/>
      <c r="CA231" s="207"/>
      <c r="CB231" s="207"/>
      <c r="CC231" s="207"/>
      <c r="CD231" s="207"/>
      <c r="CE231" s="207"/>
      <c r="CF231" s="207"/>
      <c r="CG231" s="207"/>
      <c r="CH231" s="207"/>
      <c r="CI231" s="207"/>
      <c r="CJ231" s="207"/>
      <c r="CK231" s="207"/>
    </row>
    <row r="232" customFormat="false" ht="13.5" hidden="false" customHeight="false" outlineLevel="0" collapsed="false">
      <c r="A232" s="254"/>
      <c r="B232" s="246" t="s">
        <v>144</v>
      </c>
      <c r="C232" s="247" t="str">
        <f aca="false">+'NTP or Sold'!B40</f>
        <v>Committed</v>
      </c>
      <c r="D232" s="248" t="n">
        <f aca="false">+D229*$C231</f>
        <v>0</v>
      </c>
      <c r="E232" s="248" t="n">
        <f aca="false">+E229*$C231</f>
        <v>0</v>
      </c>
      <c r="F232" s="248" t="n">
        <f aca="false">+F229*$C231</f>
        <v>0</v>
      </c>
      <c r="G232" s="248" t="n">
        <f aca="false">+G229*$C231</f>
        <v>0</v>
      </c>
      <c r="H232" s="248" t="n">
        <f aca="false">+H229*$C231</f>
        <v>0</v>
      </c>
      <c r="I232" s="248" t="n">
        <f aca="false">+I229*$C231</f>
        <v>0</v>
      </c>
      <c r="J232" s="248" t="n">
        <f aca="false">+J229*$C231</f>
        <v>0</v>
      </c>
      <c r="K232" s="248" t="n">
        <f aca="false">+K229*$C231</f>
        <v>0</v>
      </c>
      <c r="L232" s="248" t="n">
        <f aca="false">+L229*$C231</f>
        <v>0</v>
      </c>
      <c r="M232" s="248" t="n">
        <f aca="false">+M229*$C231</f>
        <v>0</v>
      </c>
      <c r="N232" s="248" t="n">
        <f aca="false">+N229*$C231</f>
        <v>0</v>
      </c>
      <c r="O232" s="248" t="n">
        <f aca="false">+O229*$C231</f>
        <v>0</v>
      </c>
      <c r="P232" s="248" t="n">
        <f aca="false">+P229*$C231</f>
        <v>0</v>
      </c>
      <c r="Q232" s="248" t="n">
        <f aca="false">+Q229*$C231</f>
        <v>0</v>
      </c>
      <c r="R232" s="248" t="n">
        <f aca="false">+R229*$C231</f>
        <v>6.4706</v>
      </c>
      <c r="S232" s="248" t="n">
        <f aca="false">+S229*$C231</f>
        <v>6.4706</v>
      </c>
      <c r="T232" s="248" t="n">
        <f aca="false">+T229*$C231</f>
        <v>6.4706</v>
      </c>
      <c r="U232" s="248" t="n">
        <f aca="false">+U229*$C231</f>
        <v>6.4706</v>
      </c>
      <c r="V232" s="248" t="n">
        <f aca="false">+V229*$C231</f>
        <v>6.4706</v>
      </c>
      <c r="W232" s="248" t="n">
        <f aca="false">+W229*$C231</f>
        <v>6.4706</v>
      </c>
      <c r="X232" s="248" t="n">
        <f aca="false">+X229*$C231</f>
        <v>6.4706</v>
      </c>
      <c r="Y232" s="248" t="n">
        <f aca="false">+Y229*$C231</f>
        <v>6.4706</v>
      </c>
      <c r="Z232" s="248" t="n">
        <f aca="false">+Z229*$C231</f>
        <v>6.4706</v>
      </c>
      <c r="AA232" s="248" t="n">
        <f aca="false">+AA229*$C231</f>
        <v>6.4706</v>
      </c>
      <c r="AB232" s="248" t="n">
        <f aca="false">+AB229*$C231</f>
        <v>6.4706</v>
      </c>
      <c r="AC232" s="248" t="n">
        <f aca="false">+AC229*$C231</f>
        <v>6.4706</v>
      </c>
      <c r="AD232" s="248" t="n">
        <f aca="false">+AD229*$C231</f>
        <v>12.9412</v>
      </c>
      <c r="AE232" s="248" t="n">
        <f aca="false">+AE229*$C231</f>
        <v>14.23532</v>
      </c>
      <c r="AF232" s="248" t="n">
        <f aca="false">+AF229*$C231</f>
        <v>15.52944</v>
      </c>
      <c r="AG232" s="162" t="n">
        <f aca="false">+AG229*$C231</f>
        <v>16.82356</v>
      </c>
      <c r="AH232" s="248" t="n">
        <f aca="false">+AH229*$C231</f>
        <v>18.11768</v>
      </c>
      <c r="AI232" s="248" t="n">
        <f aca="false">+AI229*$C231</f>
        <v>19.4118</v>
      </c>
      <c r="AJ232" s="248" t="n">
        <f aca="false">+AJ229*$C231</f>
        <v>20.70592</v>
      </c>
      <c r="AK232" s="248" t="n">
        <f aca="false">+AK229*$C231</f>
        <v>23.164748</v>
      </c>
      <c r="AL232" s="248" t="n">
        <f aca="false">+AL229*$C231</f>
        <v>26.917696</v>
      </c>
      <c r="AM232" s="248" t="n">
        <f aca="false">+AM229*$C231</f>
        <v>31.317704</v>
      </c>
      <c r="AN232" s="248" t="n">
        <f aca="false">+AN229*$C231</f>
        <v>39.211836</v>
      </c>
      <c r="AO232" s="248" t="n">
        <f aca="false">+AO229*$C231</f>
        <v>47.23538</v>
      </c>
      <c r="AP232" s="248" t="n">
        <f aca="false">+AP229*$C231</f>
        <v>53.447156</v>
      </c>
      <c r="AQ232" s="248" t="n">
        <f aca="false">+AQ229*$C231</f>
        <v>61.341288</v>
      </c>
      <c r="AR232" s="248" t="n">
        <f aca="false">+AR229*$C231</f>
        <v>68.717772</v>
      </c>
      <c r="AS232" s="248" t="n">
        <f aca="false">+AS229*$C231</f>
        <v>71.953072</v>
      </c>
      <c r="AT232" s="248" t="n">
        <f aca="false">+AT229*$C231</f>
        <v>75.70602</v>
      </c>
      <c r="AU232" s="248" t="n">
        <f aca="false">+AU229*$C231</f>
        <v>80.753088</v>
      </c>
      <c r="AV232" s="248" t="n">
        <f aca="false">+AV229*$C231</f>
        <v>83.341328</v>
      </c>
      <c r="AW232" s="248" t="n">
        <f aca="false">+AW229*$C231</f>
        <v>86.447216</v>
      </c>
      <c r="AX232" s="248" t="n">
        <f aca="false">+AX229*$C231</f>
        <v>129.412</v>
      </c>
      <c r="AY232" s="248" t="n">
        <f aca="false">+AY229*$C231</f>
        <v>129.412</v>
      </c>
      <c r="AZ232" s="248" t="n">
        <f aca="false">+AZ229*$C231</f>
        <v>129.412</v>
      </c>
      <c r="BA232" s="248" t="n">
        <f aca="false">+BA229*$C231</f>
        <v>129.412</v>
      </c>
      <c r="BB232" s="248" t="n">
        <f aca="false">+BB229*$C231</f>
        <v>129.412</v>
      </c>
      <c r="BC232" s="249"/>
      <c r="BD232" s="250"/>
      <c r="BE232" s="250"/>
      <c r="BF232" s="250"/>
      <c r="BG232" s="250"/>
      <c r="BH232" s="250"/>
      <c r="BI232" s="250"/>
      <c r="BJ232" s="250"/>
      <c r="BK232" s="250"/>
      <c r="BL232" s="250"/>
      <c r="BM232" s="250"/>
      <c r="BN232" s="250"/>
      <c r="BO232" s="250"/>
      <c r="BP232" s="250"/>
      <c r="BQ232" s="250"/>
      <c r="BR232" s="250"/>
      <c r="BS232" s="250"/>
      <c r="BT232" s="250"/>
      <c r="BU232" s="250"/>
      <c r="BV232" s="250"/>
      <c r="BW232" s="250"/>
      <c r="BX232" s="250"/>
      <c r="BY232" s="250"/>
      <c r="BZ232" s="250"/>
      <c r="CA232" s="250"/>
      <c r="CB232" s="250"/>
      <c r="CC232" s="250"/>
      <c r="CD232" s="250"/>
      <c r="CE232" s="250"/>
      <c r="CF232" s="250"/>
      <c r="CG232" s="250"/>
      <c r="CH232" s="250"/>
      <c r="CI232" s="250"/>
      <c r="CJ232" s="250"/>
      <c r="CK232" s="250"/>
    </row>
    <row r="233" customFormat="false" ht="15" hidden="false" customHeight="true" outlineLevel="0" collapsed="false">
      <c r="A233" s="140" t="n">
        <v>3</v>
      </c>
      <c r="B233" s="251" t="str">
        <f aca="false">+'NTP or Sold'!G42</f>
        <v>7FA</v>
      </c>
      <c r="C233" s="235" t="str">
        <f aca="false">+'NTP or Sold'!S42</f>
        <v>Pastoria</v>
      </c>
      <c r="D233" s="252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252"/>
      <c r="Y233" s="252"/>
      <c r="Z233" s="252"/>
      <c r="AA233" s="252"/>
      <c r="AB233" s="252"/>
      <c r="AC233" s="252"/>
      <c r="AD233" s="252"/>
      <c r="AE233" s="252"/>
      <c r="AF233" s="252"/>
      <c r="AG233" s="144"/>
      <c r="AH233" s="252"/>
      <c r="AI233" s="252"/>
      <c r="AJ233" s="252"/>
      <c r="AK233" s="252"/>
      <c r="AL233" s="252"/>
      <c r="AM233" s="252"/>
      <c r="AN233" s="252"/>
      <c r="AO233" s="252"/>
      <c r="AP233" s="252"/>
      <c r="AQ233" s="252"/>
      <c r="AR233" s="252"/>
      <c r="AS233" s="252"/>
      <c r="AT233" s="252"/>
      <c r="AU233" s="252"/>
      <c r="AV233" s="252"/>
      <c r="AW233" s="252"/>
      <c r="AX233" s="252"/>
      <c r="AY233" s="252"/>
      <c r="AZ233" s="252"/>
      <c r="BA233" s="252"/>
      <c r="BB233" s="252"/>
      <c r="BC233" s="237"/>
    </row>
    <row r="234" customFormat="false" ht="12.75" hidden="false" customHeight="false" outlineLevel="0" collapsed="false">
      <c r="A234" s="140"/>
      <c r="B234" s="239" t="s">
        <v>139</v>
      </c>
      <c r="C234" s="235"/>
      <c r="D234" s="240" t="n">
        <v>0</v>
      </c>
      <c r="E234" s="240" t="n">
        <v>0</v>
      </c>
      <c r="F234" s="240" t="n">
        <v>0</v>
      </c>
      <c r="G234" s="240" t="n">
        <v>0</v>
      </c>
      <c r="H234" s="240" t="n">
        <v>0</v>
      </c>
      <c r="I234" s="240" t="n">
        <v>0</v>
      </c>
      <c r="J234" s="240" t="n">
        <v>0</v>
      </c>
      <c r="K234" s="240" t="n">
        <v>0</v>
      </c>
      <c r="L234" s="240" t="n">
        <v>0</v>
      </c>
      <c r="M234" s="240" t="n">
        <v>0</v>
      </c>
      <c r="N234" s="240" t="n">
        <v>0</v>
      </c>
      <c r="O234" s="240" t="n">
        <v>0</v>
      </c>
      <c r="P234" s="240" t="n">
        <v>0</v>
      </c>
      <c r="Q234" s="240" t="n">
        <v>0</v>
      </c>
      <c r="R234" s="240" t="n">
        <v>0</v>
      </c>
      <c r="S234" s="240" t="n">
        <v>0</v>
      </c>
      <c r="T234" s="240" t="n">
        <v>0</v>
      </c>
      <c r="U234" s="240" t="n">
        <v>0</v>
      </c>
      <c r="V234" s="240" t="n">
        <v>0</v>
      </c>
      <c r="W234" s="240" t="n">
        <v>0</v>
      </c>
      <c r="X234" s="240" t="n">
        <v>0</v>
      </c>
      <c r="Y234" s="240" t="n">
        <v>0</v>
      </c>
      <c r="Z234" s="240" t="n">
        <v>0</v>
      </c>
      <c r="AA234" s="240" t="n">
        <v>0</v>
      </c>
      <c r="AB234" s="240" t="n">
        <v>0</v>
      </c>
      <c r="AC234" s="240" t="n">
        <v>0.05</v>
      </c>
      <c r="AD234" s="240" t="n">
        <v>0.05</v>
      </c>
      <c r="AE234" s="240" t="n">
        <v>0.01</v>
      </c>
      <c r="AF234" s="240" t="n">
        <v>0.01</v>
      </c>
      <c r="AG234" s="149" t="n">
        <v>0.01</v>
      </c>
      <c r="AH234" s="240" t="n">
        <v>0.01</v>
      </c>
      <c r="AI234" s="240" t="n">
        <v>0.01</v>
      </c>
      <c r="AJ234" s="240" t="n">
        <v>0.01</v>
      </c>
      <c r="AK234" s="240" t="n">
        <v>0.04</v>
      </c>
      <c r="AL234" s="240" t="n">
        <v>0.05</v>
      </c>
      <c r="AM234" s="240" t="n">
        <v>0.05</v>
      </c>
      <c r="AN234" s="240" t="n">
        <v>0.05</v>
      </c>
      <c r="AO234" s="240" t="n">
        <v>0.05</v>
      </c>
      <c r="AP234" s="240" t="n">
        <v>0.05</v>
      </c>
      <c r="AQ234" s="240" t="n">
        <v>0.05</v>
      </c>
      <c r="AR234" s="240" t="n">
        <v>0.05</v>
      </c>
      <c r="AS234" s="240" t="n">
        <v>0.05</v>
      </c>
      <c r="AT234" s="240" t="n">
        <v>0.05</v>
      </c>
      <c r="AU234" s="240" t="n">
        <v>0.05</v>
      </c>
      <c r="AV234" s="240" t="n">
        <v>0.1</v>
      </c>
      <c r="AW234" s="240" t="n">
        <v>0.15</v>
      </c>
      <c r="AX234" s="240" t="n">
        <v>0.05</v>
      </c>
      <c r="AY234" s="240" t="n">
        <v>0</v>
      </c>
      <c r="AZ234" s="240" t="n">
        <v>0</v>
      </c>
      <c r="BA234" s="240" t="n">
        <v>0</v>
      </c>
      <c r="BB234" s="240" t="n">
        <v>0</v>
      </c>
      <c r="BC234" s="241" t="n">
        <f aca="false">SUM(D234:BB234)</f>
        <v>1</v>
      </c>
      <c r="BD234" s="239"/>
    </row>
    <row r="235" customFormat="false" ht="12.75" hidden="false" customHeight="false" outlineLevel="0" collapsed="false">
      <c r="A235" s="140"/>
      <c r="B235" s="239" t="s">
        <v>140</v>
      </c>
      <c r="C235" s="235"/>
      <c r="D235" s="240" t="n">
        <f aca="false">D234</f>
        <v>0</v>
      </c>
      <c r="E235" s="240" t="n">
        <f aca="false">+D235+E234</f>
        <v>0</v>
      </c>
      <c r="F235" s="240" t="n">
        <f aca="false">+E235+F234</f>
        <v>0</v>
      </c>
      <c r="G235" s="240" t="n">
        <f aca="false">+F235+G234</f>
        <v>0</v>
      </c>
      <c r="H235" s="240" t="n">
        <f aca="false">+G235+H234</f>
        <v>0</v>
      </c>
      <c r="I235" s="240" t="n">
        <f aca="false">+H235+I234</f>
        <v>0</v>
      </c>
      <c r="J235" s="240" t="n">
        <f aca="false">+I235+J234</f>
        <v>0</v>
      </c>
      <c r="K235" s="240" t="n">
        <f aca="false">+J235+K234</f>
        <v>0</v>
      </c>
      <c r="L235" s="240" t="n">
        <f aca="false">+K235+L234</f>
        <v>0</v>
      </c>
      <c r="M235" s="240" t="n">
        <f aca="false">+L235+M234</f>
        <v>0</v>
      </c>
      <c r="N235" s="240" t="n">
        <f aca="false">+M235+N234</f>
        <v>0</v>
      </c>
      <c r="O235" s="240" t="n">
        <f aca="false">+N235+O234</f>
        <v>0</v>
      </c>
      <c r="P235" s="240" t="n">
        <f aca="false">+O235+P234</f>
        <v>0</v>
      </c>
      <c r="Q235" s="240" t="n">
        <f aca="false">+P235+Q234</f>
        <v>0</v>
      </c>
      <c r="R235" s="240" t="n">
        <f aca="false">+Q235+R234</f>
        <v>0</v>
      </c>
      <c r="S235" s="240" t="n">
        <f aca="false">+R235+S234</f>
        <v>0</v>
      </c>
      <c r="T235" s="240" t="n">
        <f aca="false">+S235+T234</f>
        <v>0</v>
      </c>
      <c r="U235" s="240" t="n">
        <f aca="false">+T235+U234</f>
        <v>0</v>
      </c>
      <c r="V235" s="240" t="n">
        <f aca="false">+U235+V234</f>
        <v>0</v>
      </c>
      <c r="W235" s="240" t="n">
        <f aca="false">+V235+W234</f>
        <v>0</v>
      </c>
      <c r="X235" s="240" t="n">
        <f aca="false">+W235+X234</f>
        <v>0</v>
      </c>
      <c r="Y235" s="240" t="n">
        <f aca="false">+X235+Y234</f>
        <v>0</v>
      </c>
      <c r="Z235" s="240" t="n">
        <f aca="false">+Y235+Z234</f>
        <v>0</v>
      </c>
      <c r="AA235" s="240" t="n">
        <f aca="false">+Z235+AA234</f>
        <v>0</v>
      </c>
      <c r="AB235" s="240" t="n">
        <f aca="false">+AA235+AB234</f>
        <v>0</v>
      </c>
      <c r="AC235" s="240" t="n">
        <f aca="false">+AB235+AC234</f>
        <v>0.05</v>
      </c>
      <c r="AD235" s="240" t="n">
        <f aca="false">+AC235+AD234</f>
        <v>0.1</v>
      </c>
      <c r="AE235" s="240" t="n">
        <f aca="false">+AD235+AE234</f>
        <v>0.11</v>
      </c>
      <c r="AF235" s="240" t="n">
        <f aca="false">+AE235+AF234</f>
        <v>0.12</v>
      </c>
      <c r="AG235" s="149" t="n">
        <f aca="false">+AF235+AG234</f>
        <v>0.13</v>
      </c>
      <c r="AH235" s="240" t="n">
        <f aca="false">+AG235+AH234</f>
        <v>0.14</v>
      </c>
      <c r="AI235" s="240" t="n">
        <f aca="false">+AH235+AI234</f>
        <v>0.15</v>
      </c>
      <c r="AJ235" s="240" t="n">
        <f aca="false">+AI235+AJ234</f>
        <v>0.16</v>
      </c>
      <c r="AK235" s="240" t="n">
        <f aca="false">+AJ235+AK234</f>
        <v>0.2</v>
      </c>
      <c r="AL235" s="240" t="n">
        <f aca="false">+AK235+AL234</f>
        <v>0.25</v>
      </c>
      <c r="AM235" s="240" t="n">
        <f aca="false">+AL235+AM234</f>
        <v>0.3</v>
      </c>
      <c r="AN235" s="240" t="n">
        <f aca="false">+AM235+AN234</f>
        <v>0.35</v>
      </c>
      <c r="AO235" s="240" t="n">
        <f aca="false">+AN235+AO234</f>
        <v>0.4</v>
      </c>
      <c r="AP235" s="240" t="n">
        <f aca="false">+AO235+AP234</f>
        <v>0.45</v>
      </c>
      <c r="AQ235" s="240" t="n">
        <f aca="false">+AP235+AQ234</f>
        <v>0.5</v>
      </c>
      <c r="AR235" s="240" t="n">
        <f aca="false">+AQ235+AR234</f>
        <v>0.55</v>
      </c>
      <c r="AS235" s="240" t="n">
        <f aca="false">+AR235+AS234</f>
        <v>0.6</v>
      </c>
      <c r="AT235" s="240" t="n">
        <f aca="false">+AS235+AT234</f>
        <v>0.65</v>
      </c>
      <c r="AU235" s="240" t="n">
        <f aca="false">+AT235+AU234</f>
        <v>0.7</v>
      </c>
      <c r="AV235" s="240" t="n">
        <f aca="false">+AU235+AV234</f>
        <v>0.8</v>
      </c>
      <c r="AW235" s="240" t="n">
        <f aca="false">+AV235+AW234</f>
        <v>0.95</v>
      </c>
      <c r="AX235" s="240" t="n">
        <f aca="false">+AW235+AX234</f>
        <v>1</v>
      </c>
      <c r="AY235" s="240" t="n">
        <f aca="false">+AX235+AY234</f>
        <v>1</v>
      </c>
      <c r="AZ235" s="240" t="n">
        <f aca="false">+AY235+AZ234</f>
        <v>1</v>
      </c>
      <c r="BA235" s="240" t="n">
        <f aca="false">+AZ235+BA234</f>
        <v>1</v>
      </c>
      <c r="BB235" s="240" t="n">
        <f aca="false">+BA235+BB234</f>
        <v>1</v>
      </c>
      <c r="BC235" s="241"/>
      <c r="BD235" s="239"/>
    </row>
    <row r="236" customFormat="false" ht="12.75" hidden="false" customHeight="false" outlineLevel="0" collapsed="false">
      <c r="A236" s="140"/>
      <c r="B236" s="239" t="s">
        <v>141</v>
      </c>
      <c r="C236" s="235"/>
      <c r="D236" s="240" t="n">
        <v>0</v>
      </c>
      <c r="E236" s="240" t="n">
        <v>0</v>
      </c>
      <c r="F236" s="240" t="n">
        <v>0</v>
      </c>
      <c r="G236" s="240" t="n">
        <v>0</v>
      </c>
      <c r="H236" s="240" t="n">
        <v>0</v>
      </c>
      <c r="I236" s="240" t="n">
        <v>0</v>
      </c>
      <c r="J236" s="240" t="n">
        <v>0</v>
      </c>
      <c r="K236" s="240" t="n">
        <v>0</v>
      </c>
      <c r="L236" s="240" t="n">
        <v>0</v>
      </c>
      <c r="M236" s="240" t="n">
        <v>0</v>
      </c>
      <c r="N236" s="240" t="n">
        <v>0</v>
      </c>
      <c r="O236" s="240" t="n">
        <v>0</v>
      </c>
      <c r="P236" s="240" t="n">
        <v>0</v>
      </c>
      <c r="Q236" s="240" t="n">
        <v>0</v>
      </c>
      <c r="R236" s="240" t="n">
        <f aca="false">R237-Q237</f>
        <v>0.05</v>
      </c>
      <c r="S236" s="240" t="n">
        <f aca="false">S237-R237</f>
        <v>0</v>
      </c>
      <c r="T236" s="240" t="n">
        <f aca="false">T237-S237</f>
        <v>0</v>
      </c>
      <c r="U236" s="240" t="n">
        <f aca="false">U237-T237</f>
        <v>0</v>
      </c>
      <c r="V236" s="240" t="n">
        <f aca="false">V237-U237</f>
        <v>0</v>
      </c>
      <c r="W236" s="240" t="n">
        <f aca="false">W237-V237</f>
        <v>0</v>
      </c>
      <c r="X236" s="240" t="n">
        <f aca="false">X237-W237</f>
        <v>0</v>
      </c>
      <c r="Y236" s="240" t="n">
        <f aca="false">Y237-X237</f>
        <v>0</v>
      </c>
      <c r="Z236" s="240" t="n">
        <f aca="false">Z237-Y237</f>
        <v>0</v>
      </c>
      <c r="AA236" s="240" t="n">
        <f aca="false">AA237-Z237</f>
        <v>0</v>
      </c>
      <c r="AB236" s="240" t="n">
        <f aca="false">AB237-AA237</f>
        <v>0</v>
      </c>
      <c r="AC236" s="240" t="n">
        <f aca="false">AC237-AB237</f>
        <v>0</v>
      </c>
      <c r="AD236" s="240" t="n">
        <f aca="false">AD237-AC237</f>
        <v>0.05</v>
      </c>
      <c r="AE236" s="240" t="n">
        <f aca="false">AE237-AD237</f>
        <v>0.01</v>
      </c>
      <c r="AF236" s="240" t="n">
        <f aca="false">AF237-AE237</f>
        <v>0.01</v>
      </c>
      <c r="AG236" s="149" t="n">
        <f aca="false">AG237-AF237</f>
        <v>0.01</v>
      </c>
      <c r="AH236" s="240" t="n">
        <f aca="false">AH237-AG237</f>
        <v>0.01</v>
      </c>
      <c r="AI236" s="240" t="n">
        <f aca="false">AI237-AH237</f>
        <v>0.00999999999999998</v>
      </c>
      <c r="AJ236" s="240" t="n">
        <f aca="false">AJ237-AI237</f>
        <v>0.01</v>
      </c>
      <c r="AK236" s="240" t="n">
        <f aca="false">AK237-AJ237</f>
        <v>0.019</v>
      </c>
      <c r="AL236" s="240" t="n">
        <f aca="false">AL237-AK237</f>
        <v>0.029</v>
      </c>
      <c r="AM236" s="240" t="n">
        <f aca="false">AM237-AL237</f>
        <v>0.034</v>
      </c>
      <c r="AN236" s="240" t="n">
        <f aca="false">AN237-AM237</f>
        <v>0.061</v>
      </c>
      <c r="AO236" s="240" t="n">
        <f aca="false">AO237-AN237</f>
        <v>0.062</v>
      </c>
      <c r="AP236" s="240" t="n">
        <f aca="false">AP237-AO237</f>
        <v>0.048</v>
      </c>
      <c r="AQ236" s="240" t="n">
        <f aca="false">AQ237-AP237</f>
        <v>0.061</v>
      </c>
      <c r="AR236" s="240" t="n">
        <f aca="false">AR237-AQ237</f>
        <v>0.0570000000000001</v>
      </c>
      <c r="AS236" s="240" t="n">
        <f aca="false">AS237-AR237</f>
        <v>0.025</v>
      </c>
      <c r="AT236" s="240" t="n">
        <f aca="false">AT237-AS237</f>
        <v>0.0289999999999999</v>
      </c>
      <c r="AU236" s="240" t="n">
        <f aca="false">AU237-AT237</f>
        <v>0.039</v>
      </c>
      <c r="AV236" s="240" t="n">
        <f aca="false">AV237-AU237</f>
        <v>0.02</v>
      </c>
      <c r="AW236" s="240" t="n">
        <f aca="false">AW237-AV237</f>
        <v>0.024</v>
      </c>
      <c r="AX236" s="240" t="n">
        <f aca="false">AX237-AW237</f>
        <v>0.332</v>
      </c>
      <c r="AY236" s="240" t="n">
        <f aca="false">AY237-AX237</f>
        <v>0</v>
      </c>
      <c r="AZ236" s="240" t="n">
        <f aca="false">AZ237-AY237</f>
        <v>0</v>
      </c>
      <c r="BA236" s="240" t="n">
        <f aca="false">BA237-AZ237</f>
        <v>0</v>
      </c>
      <c r="BB236" s="240" t="n">
        <f aca="false">BB237-BA237</f>
        <v>0</v>
      </c>
      <c r="BC236" s="241" t="n">
        <f aca="false">SUM(D236:BB236)</f>
        <v>1</v>
      </c>
      <c r="BD236" s="239"/>
    </row>
    <row r="237" customFormat="false" ht="12.75" hidden="false" customHeight="false" outlineLevel="0" collapsed="false">
      <c r="A237" s="140"/>
      <c r="B237" s="239" t="s">
        <v>142</v>
      </c>
      <c r="C237" s="235"/>
      <c r="D237" s="240" t="n">
        <f aca="false">D236</f>
        <v>0</v>
      </c>
      <c r="E237" s="240" t="n">
        <f aca="false">+D237+E236</f>
        <v>0</v>
      </c>
      <c r="F237" s="240" t="n">
        <f aca="false">+E237+F236</f>
        <v>0</v>
      </c>
      <c r="G237" s="240" t="n">
        <f aca="false">+F237+G236</f>
        <v>0</v>
      </c>
      <c r="H237" s="240" t="n">
        <f aca="false">+G237+H236</f>
        <v>0</v>
      </c>
      <c r="I237" s="240" t="n">
        <f aca="false">+H237+I236</f>
        <v>0</v>
      </c>
      <c r="J237" s="240" t="n">
        <f aca="false">+I237+J236</f>
        <v>0</v>
      </c>
      <c r="K237" s="240" t="n">
        <f aca="false">+J237+K236</f>
        <v>0</v>
      </c>
      <c r="L237" s="240" t="n">
        <f aca="false">+K237+L236</f>
        <v>0</v>
      </c>
      <c r="M237" s="240" t="n">
        <f aca="false">+L237+M236</f>
        <v>0</v>
      </c>
      <c r="N237" s="240" t="n">
        <f aca="false">+M237+N236</f>
        <v>0</v>
      </c>
      <c r="O237" s="240" t="n">
        <f aca="false">+N237+O236</f>
        <v>0</v>
      </c>
      <c r="P237" s="240" t="n">
        <f aca="false">+O237+P236</f>
        <v>0</v>
      </c>
      <c r="Q237" s="240" t="n">
        <f aca="false">+P237+Q236</f>
        <v>0</v>
      </c>
      <c r="R237" s="240" t="n">
        <v>0.05</v>
      </c>
      <c r="S237" s="240" t="n">
        <v>0.05</v>
      </c>
      <c r="T237" s="240" t="n">
        <v>0.05</v>
      </c>
      <c r="U237" s="240" t="n">
        <v>0.05</v>
      </c>
      <c r="V237" s="240" t="n">
        <v>0.05</v>
      </c>
      <c r="W237" s="240" t="n">
        <v>0.05</v>
      </c>
      <c r="X237" s="240" t="n">
        <v>0.05</v>
      </c>
      <c r="Y237" s="240" t="n">
        <v>0.05</v>
      </c>
      <c r="Z237" s="240" t="n">
        <v>0.05</v>
      </c>
      <c r="AA237" s="240" t="n">
        <v>0.05</v>
      </c>
      <c r="AB237" s="240" t="n">
        <v>0.05</v>
      </c>
      <c r="AC237" s="240" t="n">
        <v>0.05</v>
      </c>
      <c r="AD237" s="240" t="n">
        <v>0.1</v>
      </c>
      <c r="AE237" s="240" t="n">
        <v>0.11</v>
      </c>
      <c r="AF237" s="240" t="n">
        <v>0.12</v>
      </c>
      <c r="AG237" s="149" t="n">
        <v>0.13</v>
      </c>
      <c r="AH237" s="240" t="n">
        <v>0.14</v>
      </c>
      <c r="AI237" s="240" t="n">
        <v>0.15</v>
      </c>
      <c r="AJ237" s="240" t="n">
        <v>0.16</v>
      </c>
      <c r="AK237" s="240" t="n">
        <v>0.179</v>
      </c>
      <c r="AL237" s="240" t="n">
        <v>0.208</v>
      </c>
      <c r="AM237" s="240" t="n">
        <v>0.242</v>
      </c>
      <c r="AN237" s="240" t="n">
        <v>0.303</v>
      </c>
      <c r="AO237" s="240" t="n">
        <v>0.365</v>
      </c>
      <c r="AP237" s="240" t="n">
        <v>0.413</v>
      </c>
      <c r="AQ237" s="240" t="n">
        <v>0.474</v>
      </c>
      <c r="AR237" s="240" t="n">
        <v>0.531</v>
      </c>
      <c r="AS237" s="240" t="n">
        <v>0.556</v>
      </c>
      <c r="AT237" s="240" t="n">
        <v>0.585</v>
      </c>
      <c r="AU237" s="240" t="n">
        <v>0.624</v>
      </c>
      <c r="AV237" s="240" t="n">
        <v>0.644</v>
      </c>
      <c r="AW237" s="240" t="n">
        <v>0.668</v>
      </c>
      <c r="AX237" s="240" t="n">
        <v>1</v>
      </c>
      <c r="AY237" s="240" t="n">
        <v>1</v>
      </c>
      <c r="AZ237" s="240" t="n">
        <v>1</v>
      </c>
      <c r="BA237" s="240" t="n">
        <v>1</v>
      </c>
      <c r="BB237" s="240" t="n">
        <v>1</v>
      </c>
      <c r="BC237" s="241"/>
      <c r="BD237" s="239"/>
    </row>
    <row r="238" customFormat="false" ht="12.75" hidden="false" customHeight="false" outlineLevel="0" collapsed="false">
      <c r="A238" s="140"/>
      <c r="B238" s="243"/>
      <c r="C238" s="235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167"/>
      <c r="AH238" s="244"/>
      <c r="AI238" s="244"/>
      <c r="AJ238" s="244"/>
      <c r="AK238" s="244"/>
      <c r="AL238" s="244"/>
      <c r="AM238" s="244"/>
      <c r="AN238" s="244"/>
      <c r="AO238" s="244"/>
      <c r="AP238" s="244"/>
      <c r="AQ238" s="244"/>
      <c r="AR238" s="244"/>
      <c r="AS238" s="244"/>
      <c r="AT238" s="244"/>
      <c r="AU238" s="244"/>
      <c r="AV238" s="244"/>
      <c r="AW238" s="244"/>
      <c r="AX238" s="244"/>
      <c r="AY238" s="244"/>
      <c r="AZ238" s="244"/>
      <c r="BA238" s="244"/>
      <c r="BB238" s="244"/>
      <c r="BC238" s="245"/>
      <c r="BD238" s="243"/>
    </row>
    <row r="239" customFormat="false" ht="12.75" hidden="false" customHeight="false" outlineLevel="0" collapsed="false">
      <c r="A239" s="140"/>
      <c r="B239" s="201" t="s">
        <v>143</v>
      </c>
      <c r="C239" s="202" t="n">
        <v>68.587</v>
      </c>
      <c r="D239" s="205" t="n">
        <f aca="false">+D235*$C239</f>
        <v>0</v>
      </c>
      <c r="E239" s="205" t="n">
        <f aca="false">+E235*$C239</f>
        <v>0</v>
      </c>
      <c r="F239" s="205" t="n">
        <f aca="false">+F235*$C239</f>
        <v>0</v>
      </c>
      <c r="G239" s="205" t="n">
        <f aca="false">+G235*$C239</f>
        <v>0</v>
      </c>
      <c r="H239" s="205" t="n">
        <f aca="false">+H235*$C239</f>
        <v>0</v>
      </c>
      <c r="I239" s="205" t="n">
        <f aca="false">+I235*$C239</f>
        <v>0</v>
      </c>
      <c r="J239" s="205" t="n">
        <f aca="false">+J235*$C239</f>
        <v>0</v>
      </c>
      <c r="K239" s="205" t="n">
        <f aca="false">+K235*$C239</f>
        <v>0</v>
      </c>
      <c r="L239" s="205" t="n">
        <f aca="false">+L235*$C239</f>
        <v>0</v>
      </c>
      <c r="M239" s="205" t="n">
        <f aca="false">+M235*$C239</f>
        <v>0</v>
      </c>
      <c r="N239" s="205" t="n">
        <f aca="false">+N235*$C239</f>
        <v>0</v>
      </c>
      <c r="O239" s="205" t="n">
        <f aca="false">+O235*$C239</f>
        <v>0</v>
      </c>
      <c r="P239" s="205" t="n">
        <f aca="false">+P235*$C239</f>
        <v>0</v>
      </c>
      <c r="Q239" s="205" t="n">
        <f aca="false">+Q235*$C239</f>
        <v>0</v>
      </c>
      <c r="R239" s="205" t="n">
        <f aca="false">+R235*$C239</f>
        <v>0</v>
      </c>
      <c r="S239" s="205" t="n">
        <f aca="false">+S235*$C239</f>
        <v>0</v>
      </c>
      <c r="T239" s="205" t="n">
        <f aca="false">+T235*$C239</f>
        <v>0</v>
      </c>
      <c r="U239" s="205" t="n">
        <f aca="false">+U235*$C239</f>
        <v>0</v>
      </c>
      <c r="V239" s="205" t="n">
        <f aca="false">+V235*$C239</f>
        <v>0</v>
      </c>
      <c r="W239" s="205" t="n">
        <f aca="false">+W235*$C239</f>
        <v>0</v>
      </c>
      <c r="X239" s="205" t="n">
        <f aca="false">+X235*$C239</f>
        <v>0</v>
      </c>
      <c r="Y239" s="205" t="n">
        <f aca="false">+Y235*$C239</f>
        <v>0</v>
      </c>
      <c r="Z239" s="205" t="n">
        <f aca="false">+Z235*$C239</f>
        <v>0</v>
      </c>
      <c r="AA239" s="205" t="n">
        <f aca="false">+AA235*$C239</f>
        <v>0</v>
      </c>
      <c r="AB239" s="205" t="n">
        <f aca="false">+AB235*$C239</f>
        <v>0</v>
      </c>
      <c r="AC239" s="205" t="n">
        <f aca="false">+AC235*$C239</f>
        <v>3.42935</v>
      </c>
      <c r="AD239" s="205" t="n">
        <f aca="false">+AD235*$C239</f>
        <v>6.8587</v>
      </c>
      <c r="AE239" s="205" t="n">
        <f aca="false">+AE235*$C239</f>
        <v>7.54457</v>
      </c>
      <c r="AF239" s="205" t="n">
        <f aca="false">+AF235*$C239</f>
        <v>8.23044</v>
      </c>
      <c r="AG239" s="156" t="n">
        <f aca="false">+AG235*$C239</f>
        <v>8.91631</v>
      </c>
      <c r="AH239" s="205" t="n">
        <f aca="false">+AH235*$C239</f>
        <v>9.60218</v>
      </c>
      <c r="AI239" s="205" t="n">
        <f aca="false">+AI235*$C239</f>
        <v>10.28805</v>
      </c>
      <c r="AJ239" s="205" t="n">
        <f aca="false">+AJ235*$C239</f>
        <v>10.97392</v>
      </c>
      <c r="AK239" s="205" t="n">
        <f aca="false">+AK235*$C239</f>
        <v>13.7174</v>
      </c>
      <c r="AL239" s="205" t="n">
        <f aca="false">+AL235*$C239</f>
        <v>17.14675</v>
      </c>
      <c r="AM239" s="205" t="n">
        <f aca="false">+AM235*$C239</f>
        <v>20.5761</v>
      </c>
      <c r="AN239" s="205" t="n">
        <f aca="false">+AN235*$C239</f>
        <v>24.00545</v>
      </c>
      <c r="AO239" s="205" t="n">
        <f aca="false">+AO235*$C239</f>
        <v>27.4348</v>
      </c>
      <c r="AP239" s="205" t="n">
        <f aca="false">+AP235*$C239</f>
        <v>30.86415</v>
      </c>
      <c r="AQ239" s="205" t="n">
        <f aca="false">+AQ235*$C239</f>
        <v>34.2935</v>
      </c>
      <c r="AR239" s="205" t="n">
        <f aca="false">+AR235*$C239</f>
        <v>37.72285</v>
      </c>
      <c r="AS239" s="205" t="n">
        <f aca="false">+AS235*$C239</f>
        <v>41.1522</v>
      </c>
      <c r="AT239" s="205" t="n">
        <f aca="false">+AT235*$C239</f>
        <v>44.58155</v>
      </c>
      <c r="AU239" s="205" t="n">
        <f aca="false">+AU235*$C239</f>
        <v>48.0109</v>
      </c>
      <c r="AV239" s="205" t="n">
        <f aca="false">+AV235*$C239</f>
        <v>54.8696</v>
      </c>
      <c r="AW239" s="205" t="n">
        <f aca="false">+AW235*$C239</f>
        <v>65.15765</v>
      </c>
      <c r="AX239" s="205" t="n">
        <f aca="false">+AX235*$C239</f>
        <v>68.587</v>
      </c>
      <c r="AY239" s="205" t="n">
        <f aca="false">+AY235*$C239</f>
        <v>68.587</v>
      </c>
      <c r="AZ239" s="205" t="n">
        <f aca="false">+AZ235*$C239</f>
        <v>68.587</v>
      </c>
      <c r="BA239" s="205" t="n">
        <f aca="false">+BA235*$C239</f>
        <v>68.587</v>
      </c>
      <c r="BB239" s="205" t="n">
        <f aca="false">+BB235*$C239</f>
        <v>68.587</v>
      </c>
      <c r="BC239" s="206"/>
      <c r="BD239" s="207"/>
      <c r="BE239" s="207"/>
      <c r="BF239" s="207"/>
      <c r="BG239" s="207"/>
      <c r="BH239" s="207"/>
      <c r="BI239" s="207"/>
      <c r="BJ239" s="207"/>
      <c r="BK239" s="207"/>
      <c r="BL239" s="207"/>
      <c r="BM239" s="207"/>
      <c r="BN239" s="207"/>
      <c r="BO239" s="207"/>
      <c r="BP239" s="207"/>
      <c r="BQ239" s="207"/>
      <c r="BR239" s="207"/>
      <c r="BS239" s="207"/>
      <c r="BT239" s="207"/>
      <c r="BU239" s="207"/>
      <c r="BV239" s="207"/>
      <c r="BW239" s="207"/>
      <c r="BX239" s="207"/>
      <c r="BY239" s="207"/>
      <c r="BZ239" s="207"/>
      <c r="CA239" s="207"/>
      <c r="CB239" s="207"/>
      <c r="CC239" s="207"/>
      <c r="CD239" s="207"/>
      <c r="CE239" s="207"/>
      <c r="CF239" s="207"/>
      <c r="CG239" s="207"/>
      <c r="CH239" s="207"/>
      <c r="CI239" s="207"/>
      <c r="CJ239" s="207"/>
      <c r="CK239" s="207"/>
    </row>
    <row r="240" customFormat="false" ht="13.5" hidden="false" customHeight="false" outlineLevel="0" collapsed="false">
      <c r="A240" s="140"/>
      <c r="B240" s="246" t="s">
        <v>144</v>
      </c>
      <c r="C240" s="247" t="str">
        <f aca="false">+'NTP or Sold'!B42</f>
        <v>Committed</v>
      </c>
      <c r="D240" s="248" t="n">
        <f aca="false">+D237*$C239</f>
        <v>0</v>
      </c>
      <c r="E240" s="248" t="n">
        <f aca="false">+E237*$C239</f>
        <v>0</v>
      </c>
      <c r="F240" s="248" t="n">
        <f aca="false">+F237*$C239</f>
        <v>0</v>
      </c>
      <c r="G240" s="248" t="n">
        <f aca="false">+G237*$C239</f>
        <v>0</v>
      </c>
      <c r="H240" s="248" t="n">
        <f aca="false">+H237*$C239</f>
        <v>0</v>
      </c>
      <c r="I240" s="248" t="n">
        <f aca="false">+I237*$C239</f>
        <v>0</v>
      </c>
      <c r="J240" s="248" t="n">
        <f aca="false">+J237*$C239</f>
        <v>0</v>
      </c>
      <c r="K240" s="248" t="n">
        <f aca="false">+K237*$C239</f>
        <v>0</v>
      </c>
      <c r="L240" s="248" t="n">
        <f aca="false">+L237*$C239</f>
        <v>0</v>
      </c>
      <c r="M240" s="248" t="n">
        <f aca="false">+M237*$C239</f>
        <v>0</v>
      </c>
      <c r="N240" s="248" t="n">
        <f aca="false">+N237*$C239</f>
        <v>0</v>
      </c>
      <c r="O240" s="248" t="n">
        <f aca="false">+O237*$C239</f>
        <v>0</v>
      </c>
      <c r="P240" s="248" t="n">
        <f aca="false">+P237*$C239</f>
        <v>0</v>
      </c>
      <c r="Q240" s="248" t="n">
        <f aca="false">+Q237*$C239</f>
        <v>0</v>
      </c>
      <c r="R240" s="248" t="n">
        <f aca="false">+R237*$C239</f>
        <v>3.42935</v>
      </c>
      <c r="S240" s="248" t="n">
        <f aca="false">+S237*$C239</f>
        <v>3.42935</v>
      </c>
      <c r="T240" s="248" t="n">
        <f aca="false">+T237*$C239</f>
        <v>3.42935</v>
      </c>
      <c r="U240" s="248" t="n">
        <f aca="false">+U237*$C239</f>
        <v>3.42935</v>
      </c>
      <c r="V240" s="248" t="n">
        <f aca="false">+V237*$C239</f>
        <v>3.42935</v>
      </c>
      <c r="W240" s="248" t="n">
        <f aca="false">+W237*$C239</f>
        <v>3.42935</v>
      </c>
      <c r="X240" s="248" t="n">
        <f aca="false">+X237*$C239</f>
        <v>3.42935</v>
      </c>
      <c r="Y240" s="248" t="n">
        <f aca="false">+Y237*$C239</f>
        <v>3.42935</v>
      </c>
      <c r="Z240" s="248" t="n">
        <f aca="false">+Z237*$C239</f>
        <v>3.42935</v>
      </c>
      <c r="AA240" s="248" t="n">
        <f aca="false">+AA237*$C239</f>
        <v>3.42935</v>
      </c>
      <c r="AB240" s="248" t="n">
        <f aca="false">+AB237*$C239</f>
        <v>3.42935</v>
      </c>
      <c r="AC240" s="248" t="n">
        <f aca="false">+AC237*$C239</f>
        <v>3.42935</v>
      </c>
      <c r="AD240" s="248" t="n">
        <f aca="false">+AD237*$C239</f>
        <v>6.8587</v>
      </c>
      <c r="AE240" s="248" t="n">
        <f aca="false">+AE237*$C239</f>
        <v>7.54457</v>
      </c>
      <c r="AF240" s="248" t="n">
        <f aca="false">+AF237*$C239</f>
        <v>8.23044</v>
      </c>
      <c r="AG240" s="162" t="n">
        <f aca="false">+AG237*$C239</f>
        <v>8.91631</v>
      </c>
      <c r="AH240" s="248" t="n">
        <f aca="false">+AH237*$C239</f>
        <v>9.60218</v>
      </c>
      <c r="AI240" s="248" t="n">
        <f aca="false">+AI237*$C239</f>
        <v>10.28805</v>
      </c>
      <c r="AJ240" s="248" t="n">
        <f aca="false">+AJ237*$C239</f>
        <v>10.97392</v>
      </c>
      <c r="AK240" s="248" t="n">
        <f aca="false">+AK237*$C239</f>
        <v>12.277073</v>
      </c>
      <c r="AL240" s="248" t="n">
        <f aca="false">+AL237*$C239</f>
        <v>14.266096</v>
      </c>
      <c r="AM240" s="248" t="n">
        <f aca="false">+AM237*$C239</f>
        <v>16.598054</v>
      </c>
      <c r="AN240" s="248" t="n">
        <f aca="false">+AN237*$C239</f>
        <v>20.781861</v>
      </c>
      <c r="AO240" s="248" t="n">
        <f aca="false">+AO237*$C239</f>
        <v>25.034255</v>
      </c>
      <c r="AP240" s="248" t="n">
        <f aca="false">+AP237*$C239</f>
        <v>28.326431</v>
      </c>
      <c r="AQ240" s="248" t="n">
        <f aca="false">+AQ237*$C239</f>
        <v>32.510238</v>
      </c>
      <c r="AR240" s="248" t="n">
        <f aca="false">+AR237*$C239</f>
        <v>36.419697</v>
      </c>
      <c r="AS240" s="248" t="n">
        <f aca="false">+AS237*$C239</f>
        <v>38.134372</v>
      </c>
      <c r="AT240" s="248" t="n">
        <f aca="false">+AT237*$C239</f>
        <v>40.123395</v>
      </c>
      <c r="AU240" s="248" t="n">
        <f aca="false">+AU237*$C239</f>
        <v>42.798288</v>
      </c>
      <c r="AV240" s="248" t="n">
        <f aca="false">+AV237*$C239</f>
        <v>44.170028</v>
      </c>
      <c r="AW240" s="248" t="n">
        <f aca="false">+AW237*$C239</f>
        <v>45.816116</v>
      </c>
      <c r="AX240" s="248" t="n">
        <f aca="false">+AX237*$C239</f>
        <v>68.587</v>
      </c>
      <c r="AY240" s="248" t="n">
        <f aca="false">+AY237*$C239</f>
        <v>68.587</v>
      </c>
      <c r="AZ240" s="248" t="n">
        <f aca="false">+AZ237*$C239</f>
        <v>68.587</v>
      </c>
      <c r="BA240" s="248" t="n">
        <f aca="false">+BA237*$C239</f>
        <v>68.587</v>
      </c>
      <c r="BB240" s="248" t="n">
        <f aca="false">+BB237*$C239</f>
        <v>68.587</v>
      </c>
      <c r="BC240" s="249"/>
      <c r="BD240" s="250"/>
      <c r="BE240" s="250"/>
      <c r="BF240" s="250"/>
      <c r="BG240" s="250"/>
      <c r="BH240" s="250"/>
      <c r="BI240" s="250"/>
      <c r="BJ240" s="250"/>
      <c r="BK240" s="250"/>
      <c r="BL240" s="250"/>
      <c r="BM240" s="250"/>
      <c r="BN240" s="250"/>
      <c r="BO240" s="250"/>
      <c r="BP240" s="250"/>
      <c r="BQ240" s="250"/>
      <c r="BR240" s="250"/>
      <c r="BS240" s="250"/>
      <c r="BT240" s="250"/>
      <c r="BU240" s="250"/>
      <c r="BV240" s="250"/>
      <c r="BW240" s="250"/>
      <c r="BX240" s="250"/>
      <c r="BY240" s="250"/>
      <c r="BZ240" s="250"/>
      <c r="CA240" s="250"/>
      <c r="CB240" s="250"/>
      <c r="CC240" s="250"/>
      <c r="CD240" s="250"/>
      <c r="CE240" s="250"/>
      <c r="CF240" s="250"/>
      <c r="CG240" s="250"/>
      <c r="CH240" s="250"/>
      <c r="CI240" s="250"/>
      <c r="CJ240" s="250"/>
      <c r="CK240" s="250"/>
    </row>
    <row r="241" customFormat="false" ht="13.5" hidden="false" customHeight="false" outlineLevel="0" collapsed="false">
      <c r="A241" s="140" t="n">
        <f aca="false">+A233+1</f>
        <v>4</v>
      </c>
      <c r="B241" s="251" t="str">
        <f aca="false">+'NTP or Sold'!G43</f>
        <v>7FA</v>
      </c>
      <c r="C241" s="235" t="str">
        <f aca="false">+'NTP or Sold'!S43</f>
        <v>Pastoria Expansion</v>
      </c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  <c r="R241" s="252"/>
      <c r="S241" s="252"/>
      <c r="T241" s="252"/>
      <c r="U241" s="252"/>
      <c r="V241" s="252"/>
      <c r="W241" s="252"/>
      <c r="X241" s="252"/>
      <c r="Y241" s="252"/>
      <c r="Z241" s="252"/>
      <c r="AA241" s="252"/>
      <c r="AB241" s="252"/>
      <c r="AC241" s="252"/>
      <c r="AD241" s="252"/>
      <c r="AE241" s="252"/>
      <c r="AF241" s="252"/>
      <c r="AG241" s="144"/>
      <c r="AH241" s="252"/>
      <c r="AI241" s="252"/>
      <c r="AJ241" s="252"/>
      <c r="AK241" s="252"/>
      <c r="AL241" s="252"/>
      <c r="AM241" s="252"/>
      <c r="AN241" s="252"/>
      <c r="AO241" s="252"/>
      <c r="AP241" s="252"/>
      <c r="AQ241" s="252"/>
      <c r="AR241" s="252"/>
      <c r="AS241" s="252"/>
      <c r="AT241" s="252"/>
      <c r="AU241" s="252"/>
      <c r="AV241" s="252"/>
      <c r="AW241" s="252"/>
      <c r="AX241" s="252"/>
      <c r="AY241" s="252"/>
      <c r="AZ241" s="252"/>
      <c r="BA241" s="252"/>
      <c r="BB241" s="252"/>
      <c r="BC241" s="237"/>
      <c r="BD241" s="255"/>
      <c r="BE241" s="255"/>
      <c r="BF241" s="255"/>
      <c r="BG241" s="255"/>
      <c r="BH241" s="255"/>
      <c r="BI241" s="255"/>
      <c r="BJ241" s="255"/>
      <c r="BK241" s="255"/>
      <c r="BL241" s="255"/>
      <c r="BM241" s="255"/>
      <c r="BN241" s="255"/>
      <c r="BO241" s="255"/>
      <c r="BP241" s="255"/>
      <c r="BQ241" s="255"/>
      <c r="BR241" s="255"/>
      <c r="BS241" s="255"/>
      <c r="BT241" s="255"/>
      <c r="BU241" s="255"/>
      <c r="BV241" s="255"/>
      <c r="BW241" s="255"/>
      <c r="BX241" s="255"/>
      <c r="BY241" s="255"/>
      <c r="BZ241" s="255"/>
      <c r="CA241" s="255"/>
      <c r="CB241" s="255"/>
      <c r="CC241" s="255"/>
      <c r="CD241" s="255"/>
      <c r="CE241" s="255"/>
      <c r="CF241" s="255"/>
      <c r="CG241" s="255"/>
      <c r="CH241" s="255"/>
      <c r="CI241" s="255"/>
      <c r="CJ241" s="255"/>
      <c r="CK241" s="255"/>
    </row>
    <row r="242" customFormat="false" ht="12.75" hidden="false" customHeight="false" outlineLevel="0" collapsed="false">
      <c r="A242" s="140"/>
      <c r="B242" s="239" t="s">
        <v>139</v>
      </c>
      <c r="C242" s="235"/>
      <c r="D242" s="240" t="n">
        <v>0</v>
      </c>
      <c r="E242" s="240" t="n">
        <v>0</v>
      </c>
      <c r="F242" s="240" t="n">
        <v>0</v>
      </c>
      <c r="G242" s="240" t="n">
        <v>0</v>
      </c>
      <c r="H242" s="240" t="n">
        <v>0</v>
      </c>
      <c r="I242" s="240" t="n">
        <v>0</v>
      </c>
      <c r="J242" s="240" t="n">
        <v>0</v>
      </c>
      <c r="K242" s="240" t="n">
        <v>0</v>
      </c>
      <c r="L242" s="240" t="n">
        <v>0</v>
      </c>
      <c r="M242" s="240" t="n">
        <v>0</v>
      </c>
      <c r="N242" s="240" t="n">
        <v>0</v>
      </c>
      <c r="O242" s="240" t="n">
        <v>0</v>
      </c>
      <c r="P242" s="240" t="n">
        <v>0</v>
      </c>
      <c r="Q242" s="240" t="n">
        <v>0</v>
      </c>
      <c r="R242" s="240" t="n">
        <v>0</v>
      </c>
      <c r="S242" s="240" t="n">
        <v>0</v>
      </c>
      <c r="T242" s="240" t="n">
        <v>0</v>
      </c>
      <c r="U242" s="240" t="n">
        <v>0</v>
      </c>
      <c r="V242" s="240" t="n">
        <v>0</v>
      </c>
      <c r="W242" s="240" t="n">
        <v>0</v>
      </c>
      <c r="X242" s="240" t="n">
        <v>0</v>
      </c>
      <c r="Y242" s="240" t="n">
        <v>0</v>
      </c>
      <c r="Z242" s="240" t="n">
        <v>0</v>
      </c>
      <c r="AA242" s="240" t="n">
        <v>0</v>
      </c>
      <c r="AB242" s="240" t="n">
        <v>0</v>
      </c>
      <c r="AC242" s="240" t="n">
        <v>0.05</v>
      </c>
      <c r="AD242" s="240" t="n">
        <v>0.05</v>
      </c>
      <c r="AE242" s="240" t="n">
        <v>0.01</v>
      </c>
      <c r="AF242" s="240" t="n">
        <v>0.01</v>
      </c>
      <c r="AG242" s="149" t="n">
        <v>0.01</v>
      </c>
      <c r="AH242" s="240" t="n">
        <v>0.01</v>
      </c>
      <c r="AI242" s="240" t="n">
        <v>0.01</v>
      </c>
      <c r="AJ242" s="240" t="n">
        <v>0.01</v>
      </c>
      <c r="AK242" s="240" t="n">
        <v>0.04</v>
      </c>
      <c r="AL242" s="240" t="n">
        <v>0.05</v>
      </c>
      <c r="AM242" s="240" t="n">
        <v>0.05</v>
      </c>
      <c r="AN242" s="240" t="n">
        <v>0.05</v>
      </c>
      <c r="AO242" s="240" t="n">
        <v>0.05</v>
      </c>
      <c r="AP242" s="240" t="n">
        <v>0.05</v>
      </c>
      <c r="AQ242" s="240" t="n">
        <v>0.05</v>
      </c>
      <c r="AR242" s="240" t="n">
        <v>0.05</v>
      </c>
      <c r="AS242" s="240" t="n">
        <v>0.05</v>
      </c>
      <c r="AT242" s="240" t="n">
        <v>0.05</v>
      </c>
      <c r="AU242" s="240" t="n">
        <v>0.05</v>
      </c>
      <c r="AV242" s="240" t="n">
        <v>0.1</v>
      </c>
      <c r="AW242" s="240" t="n">
        <v>0.15</v>
      </c>
      <c r="AX242" s="240" t="n">
        <v>0.05</v>
      </c>
      <c r="AY242" s="240" t="n">
        <v>0</v>
      </c>
      <c r="AZ242" s="240" t="n">
        <v>0</v>
      </c>
      <c r="BA242" s="240" t="n">
        <v>0</v>
      </c>
      <c r="BB242" s="240" t="n">
        <v>0</v>
      </c>
      <c r="BC242" s="241" t="n">
        <f aca="false">SUM(D242:BB242)</f>
        <v>1</v>
      </c>
      <c r="BD242" s="255"/>
      <c r="BE242" s="255"/>
      <c r="BF242" s="255"/>
      <c r="BG242" s="255"/>
      <c r="BH242" s="255"/>
      <c r="BI242" s="255"/>
      <c r="BJ242" s="255"/>
      <c r="BK242" s="255"/>
      <c r="BL242" s="255"/>
      <c r="BM242" s="255"/>
      <c r="BN242" s="255"/>
      <c r="BO242" s="255"/>
      <c r="BP242" s="255"/>
      <c r="BQ242" s="255"/>
      <c r="BR242" s="255"/>
      <c r="BS242" s="255"/>
      <c r="BT242" s="255"/>
      <c r="BU242" s="255"/>
      <c r="BV242" s="255"/>
      <c r="BW242" s="255"/>
      <c r="BX242" s="255"/>
      <c r="BY242" s="255"/>
      <c r="BZ242" s="255"/>
      <c r="CA242" s="255"/>
      <c r="CB242" s="255"/>
      <c r="CC242" s="255"/>
      <c r="CD242" s="255"/>
      <c r="CE242" s="255"/>
      <c r="CF242" s="255"/>
      <c r="CG242" s="255"/>
      <c r="CH242" s="255"/>
      <c r="CI242" s="255"/>
      <c r="CJ242" s="255"/>
      <c r="CK242" s="255"/>
    </row>
    <row r="243" customFormat="false" ht="12.75" hidden="false" customHeight="false" outlineLevel="0" collapsed="false">
      <c r="A243" s="140"/>
      <c r="B243" s="239" t="s">
        <v>140</v>
      </c>
      <c r="C243" s="235"/>
      <c r="D243" s="240" t="n">
        <f aca="false">D242</f>
        <v>0</v>
      </c>
      <c r="E243" s="240" t="n">
        <f aca="false">+D243+E242</f>
        <v>0</v>
      </c>
      <c r="F243" s="240" t="n">
        <f aca="false">+E243+F242</f>
        <v>0</v>
      </c>
      <c r="G243" s="240" t="n">
        <f aca="false">+F243+G242</f>
        <v>0</v>
      </c>
      <c r="H243" s="240" t="n">
        <f aca="false">+G243+H242</f>
        <v>0</v>
      </c>
      <c r="I243" s="240" t="n">
        <f aca="false">+H243+I242</f>
        <v>0</v>
      </c>
      <c r="J243" s="240" t="n">
        <f aca="false">+I243+J242</f>
        <v>0</v>
      </c>
      <c r="K243" s="240" t="n">
        <f aca="false">+J243+K242</f>
        <v>0</v>
      </c>
      <c r="L243" s="240" t="n">
        <f aca="false">+K243+L242</f>
        <v>0</v>
      </c>
      <c r="M243" s="240" t="n">
        <f aca="false">+L243+M242</f>
        <v>0</v>
      </c>
      <c r="N243" s="240" t="n">
        <f aca="false">+M243+N242</f>
        <v>0</v>
      </c>
      <c r="O243" s="240" t="n">
        <f aca="false">+N243+O242</f>
        <v>0</v>
      </c>
      <c r="P243" s="240" t="n">
        <f aca="false">+O243+P242</f>
        <v>0</v>
      </c>
      <c r="Q243" s="240" t="n">
        <f aca="false">+P243+Q242</f>
        <v>0</v>
      </c>
      <c r="R243" s="240" t="n">
        <f aca="false">+Q243+R242</f>
        <v>0</v>
      </c>
      <c r="S243" s="240" t="n">
        <f aca="false">+R243+S242</f>
        <v>0</v>
      </c>
      <c r="T243" s="240" t="n">
        <f aca="false">+S243+T242</f>
        <v>0</v>
      </c>
      <c r="U243" s="240" t="n">
        <f aca="false">+T243+U242</f>
        <v>0</v>
      </c>
      <c r="V243" s="240" t="n">
        <f aca="false">+U243+V242</f>
        <v>0</v>
      </c>
      <c r="W243" s="240" t="n">
        <f aca="false">+V243+W242</f>
        <v>0</v>
      </c>
      <c r="X243" s="240" t="n">
        <f aca="false">+W243+X242</f>
        <v>0</v>
      </c>
      <c r="Y243" s="240" t="n">
        <f aca="false">+X243+Y242</f>
        <v>0</v>
      </c>
      <c r="Z243" s="240" t="n">
        <f aca="false">+Y243+Z242</f>
        <v>0</v>
      </c>
      <c r="AA243" s="240" t="n">
        <f aca="false">+Z243+AA242</f>
        <v>0</v>
      </c>
      <c r="AB243" s="240" t="n">
        <f aca="false">+AA243+AB242</f>
        <v>0</v>
      </c>
      <c r="AC243" s="240" t="n">
        <f aca="false">+AB243+AC242</f>
        <v>0.05</v>
      </c>
      <c r="AD243" s="240" t="n">
        <f aca="false">+AC243+AD242</f>
        <v>0.1</v>
      </c>
      <c r="AE243" s="240" t="n">
        <f aca="false">+AD243+AE242</f>
        <v>0.11</v>
      </c>
      <c r="AF243" s="240" t="n">
        <f aca="false">+AE243+AF242</f>
        <v>0.12</v>
      </c>
      <c r="AG243" s="149" t="n">
        <f aca="false">+AF243+AG242</f>
        <v>0.13</v>
      </c>
      <c r="AH243" s="240" t="n">
        <f aca="false">+AG243+AH242</f>
        <v>0.14</v>
      </c>
      <c r="AI243" s="240" t="n">
        <f aca="false">+AH243+AI242</f>
        <v>0.15</v>
      </c>
      <c r="AJ243" s="240" t="n">
        <f aca="false">+AI243+AJ242</f>
        <v>0.16</v>
      </c>
      <c r="AK243" s="240" t="n">
        <f aca="false">+AJ243+AK242</f>
        <v>0.2</v>
      </c>
      <c r="AL243" s="240" t="n">
        <f aca="false">+AK243+AL242</f>
        <v>0.25</v>
      </c>
      <c r="AM243" s="240" t="n">
        <f aca="false">+AL243+AM242</f>
        <v>0.3</v>
      </c>
      <c r="AN243" s="240" t="n">
        <f aca="false">+AM243+AN242</f>
        <v>0.35</v>
      </c>
      <c r="AO243" s="240" t="n">
        <f aca="false">+AN243+AO242</f>
        <v>0.4</v>
      </c>
      <c r="AP243" s="240" t="n">
        <f aca="false">+AO243+AP242</f>
        <v>0.45</v>
      </c>
      <c r="AQ243" s="240" t="n">
        <f aca="false">+AP243+AQ242</f>
        <v>0.5</v>
      </c>
      <c r="AR243" s="240" t="n">
        <f aca="false">+AQ243+AR242</f>
        <v>0.55</v>
      </c>
      <c r="AS243" s="240" t="n">
        <f aca="false">+AR243+AS242</f>
        <v>0.6</v>
      </c>
      <c r="AT243" s="240" t="n">
        <f aca="false">+AS243+AT242</f>
        <v>0.65</v>
      </c>
      <c r="AU243" s="240" t="n">
        <f aca="false">+AT243+AU242</f>
        <v>0.7</v>
      </c>
      <c r="AV243" s="240" t="n">
        <f aca="false">+AU243+AV242</f>
        <v>0.8</v>
      </c>
      <c r="AW243" s="240" t="n">
        <f aca="false">+AV243+AW242</f>
        <v>0.95</v>
      </c>
      <c r="AX243" s="240" t="n">
        <f aca="false">+AW243+AX242</f>
        <v>1</v>
      </c>
      <c r="AY243" s="240" t="n">
        <f aca="false">+AX243+AY242</f>
        <v>1</v>
      </c>
      <c r="AZ243" s="240" t="n">
        <f aca="false">+AY243+AZ242</f>
        <v>1</v>
      </c>
      <c r="BA243" s="240" t="n">
        <f aca="false">+AZ243+BA242</f>
        <v>1</v>
      </c>
      <c r="BB243" s="240" t="n">
        <f aca="false">+BA243+BB242</f>
        <v>1</v>
      </c>
      <c r="BC243" s="241"/>
      <c r="BD243" s="255"/>
      <c r="BE243" s="255"/>
      <c r="BF243" s="255"/>
      <c r="BG243" s="255"/>
      <c r="BH243" s="255"/>
      <c r="BI243" s="255"/>
      <c r="BJ243" s="255"/>
      <c r="BK243" s="255"/>
      <c r="BL243" s="255"/>
      <c r="BM243" s="255"/>
      <c r="BN243" s="255"/>
      <c r="BO243" s="255"/>
      <c r="BP243" s="255"/>
      <c r="BQ243" s="255"/>
      <c r="BR243" s="255"/>
      <c r="BS243" s="255"/>
      <c r="BT243" s="255"/>
      <c r="BU243" s="255"/>
      <c r="BV243" s="255"/>
      <c r="BW243" s="255"/>
      <c r="BX243" s="255"/>
      <c r="BY243" s="255"/>
      <c r="BZ243" s="255"/>
      <c r="CA243" s="255"/>
      <c r="CB243" s="255"/>
      <c r="CC243" s="255"/>
      <c r="CD243" s="255"/>
      <c r="CE243" s="255"/>
      <c r="CF243" s="255"/>
      <c r="CG243" s="255"/>
      <c r="CH243" s="255"/>
      <c r="CI243" s="255"/>
      <c r="CJ243" s="255"/>
      <c r="CK243" s="255"/>
    </row>
    <row r="244" customFormat="false" ht="12.75" hidden="false" customHeight="false" outlineLevel="0" collapsed="false">
      <c r="A244" s="140"/>
      <c r="B244" s="239" t="s">
        <v>141</v>
      </c>
      <c r="C244" s="235"/>
      <c r="D244" s="240" t="n">
        <v>0</v>
      </c>
      <c r="E244" s="240" t="n">
        <v>0</v>
      </c>
      <c r="F244" s="240" t="n">
        <v>0</v>
      </c>
      <c r="G244" s="240" t="n">
        <v>0</v>
      </c>
      <c r="H244" s="240" t="n">
        <v>0</v>
      </c>
      <c r="I244" s="240" t="n">
        <v>0</v>
      </c>
      <c r="J244" s="240" t="n">
        <v>0</v>
      </c>
      <c r="K244" s="240" t="n">
        <v>0</v>
      </c>
      <c r="L244" s="240" t="n">
        <v>0</v>
      </c>
      <c r="M244" s="240" t="n">
        <v>0</v>
      </c>
      <c r="N244" s="240" t="n">
        <v>0</v>
      </c>
      <c r="O244" s="240" t="n">
        <v>0</v>
      </c>
      <c r="P244" s="240" t="n">
        <v>0</v>
      </c>
      <c r="Q244" s="240" t="n">
        <v>0</v>
      </c>
      <c r="R244" s="240" t="n">
        <f aca="false">R245-Q245</f>
        <v>0.05</v>
      </c>
      <c r="S244" s="240" t="n">
        <f aca="false">S245-R245</f>
        <v>0</v>
      </c>
      <c r="T244" s="240" t="n">
        <f aca="false">T245-S245</f>
        <v>0</v>
      </c>
      <c r="U244" s="240" t="n">
        <f aca="false">U245-T245</f>
        <v>0</v>
      </c>
      <c r="V244" s="240" t="n">
        <f aca="false">V245-U245</f>
        <v>0</v>
      </c>
      <c r="W244" s="240" t="n">
        <f aca="false">W245-V245</f>
        <v>0</v>
      </c>
      <c r="X244" s="240" t="n">
        <f aca="false">X245-W245</f>
        <v>0</v>
      </c>
      <c r="Y244" s="240" t="n">
        <f aca="false">Y245-X245</f>
        <v>0</v>
      </c>
      <c r="Z244" s="240" t="n">
        <f aca="false">Z245-Y245</f>
        <v>0</v>
      </c>
      <c r="AA244" s="240" t="n">
        <f aca="false">AA245-Z245</f>
        <v>0</v>
      </c>
      <c r="AB244" s="240" t="n">
        <f aca="false">AB245-AA245</f>
        <v>0</v>
      </c>
      <c r="AC244" s="240" t="n">
        <f aca="false">AC245-AB245</f>
        <v>0</v>
      </c>
      <c r="AD244" s="240" t="n">
        <f aca="false">AD245-AC245</f>
        <v>0.05</v>
      </c>
      <c r="AE244" s="240" t="n">
        <f aca="false">AE245-AD245</f>
        <v>0.01</v>
      </c>
      <c r="AF244" s="240" t="n">
        <f aca="false">AF245-AE245</f>
        <v>0.01</v>
      </c>
      <c r="AG244" s="149" t="n">
        <f aca="false">AG245-AF245</f>
        <v>0.01</v>
      </c>
      <c r="AH244" s="240" t="n">
        <f aca="false">AH245-AG245</f>
        <v>0.01</v>
      </c>
      <c r="AI244" s="240" t="n">
        <f aca="false">AI245-AH245</f>
        <v>0.00999999999999998</v>
      </c>
      <c r="AJ244" s="240" t="n">
        <f aca="false">AJ245-AI245</f>
        <v>0.01</v>
      </c>
      <c r="AK244" s="240" t="n">
        <f aca="false">AK245-AJ245</f>
        <v>0.019</v>
      </c>
      <c r="AL244" s="240" t="n">
        <f aca="false">AL245-AK245</f>
        <v>0.029</v>
      </c>
      <c r="AM244" s="240" t="n">
        <f aca="false">AM245-AL245</f>
        <v>0.034</v>
      </c>
      <c r="AN244" s="240" t="n">
        <f aca="false">AN245-AM245</f>
        <v>0.061</v>
      </c>
      <c r="AO244" s="240" t="n">
        <f aca="false">AO245-AN245</f>
        <v>0.062</v>
      </c>
      <c r="AP244" s="240" t="n">
        <f aca="false">AP245-AO245</f>
        <v>0.048</v>
      </c>
      <c r="AQ244" s="240" t="n">
        <f aca="false">AQ245-AP245</f>
        <v>0.061</v>
      </c>
      <c r="AR244" s="240" t="n">
        <f aca="false">AR245-AQ245</f>
        <v>0.0570000000000001</v>
      </c>
      <c r="AS244" s="240" t="n">
        <f aca="false">AS245-AR245</f>
        <v>0.025</v>
      </c>
      <c r="AT244" s="240" t="n">
        <f aca="false">AT245-AS245</f>
        <v>0.0289999999999999</v>
      </c>
      <c r="AU244" s="240" t="n">
        <f aca="false">AU245-AT245</f>
        <v>0.039</v>
      </c>
      <c r="AV244" s="240" t="n">
        <f aca="false">AV245-AU245</f>
        <v>0.02</v>
      </c>
      <c r="AW244" s="240" t="n">
        <f aca="false">AW245-AV245</f>
        <v>0.024</v>
      </c>
      <c r="AX244" s="240" t="n">
        <f aca="false">AX245-AW245</f>
        <v>0.332</v>
      </c>
      <c r="AY244" s="240" t="n">
        <f aca="false">AY245-AX245</f>
        <v>0</v>
      </c>
      <c r="AZ244" s="240" t="n">
        <f aca="false">AZ245-AY245</f>
        <v>0</v>
      </c>
      <c r="BA244" s="240" t="n">
        <f aca="false">BA245-AZ245</f>
        <v>0</v>
      </c>
      <c r="BB244" s="240" t="n">
        <f aca="false">BB245-BA245</f>
        <v>0</v>
      </c>
      <c r="BC244" s="241" t="n">
        <f aca="false">SUM(D244:BB244)</f>
        <v>1</v>
      </c>
      <c r="BD244" s="255"/>
      <c r="BE244" s="255"/>
      <c r="BF244" s="255"/>
      <c r="BG244" s="255"/>
      <c r="BH244" s="255"/>
      <c r="BI244" s="255"/>
      <c r="BJ244" s="255"/>
      <c r="BK244" s="255"/>
      <c r="BL244" s="255"/>
      <c r="BM244" s="255"/>
      <c r="BN244" s="255"/>
      <c r="BO244" s="255"/>
      <c r="BP244" s="255"/>
      <c r="BQ244" s="255"/>
      <c r="BR244" s="255"/>
      <c r="BS244" s="255"/>
      <c r="BT244" s="255"/>
      <c r="BU244" s="255"/>
      <c r="BV244" s="255"/>
      <c r="BW244" s="255"/>
      <c r="BX244" s="255"/>
      <c r="BY244" s="255"/>
      <c r="BZ244" s="255"/>
      <c r="CA244" s="255"/>
      <c r="CB244" s="255"/>
      <c r="CC244" s="255"/>
      <c r="CD244" s="255"/>
      <c r="CE244" s="255"/>
      <c r="CF244" s="255"/>
      <c r="CG244" s="255"/>
      <c r="CH244" s="255"/>
      <c r="CI244" s="255"/>
      <c r="CJ244" s="255"/>
      <c r="CK244" s="255"/>
    </row>
    <row r="245" customFormat="false" ht="12.75" hidden="false" customHeight="false" outlineLevel="0" collapsed="false">
      <c r="A245" s="140"/>
      <c r="B245" s="239" t="s">
        <v>142</v>
      </c>
      <c r="C245" s="235"/>
      <c r="D245" s="240" t="n">
        <f aca="false">D244</f>
        <v>0</v>
      </c>
      <c r="E245" s="240" t="n">
        <f aca="false">+D245+E244</f>
        <v>0</v>
      </c>
      <c r="F245" s="240" t="n">
        <f aca="false">+E245+F244</f>
        <v>0</v>
      </c>
      <c r="G245" s="240" t="n">
        <f aca="false">+F245+G244</f>
        <v>0</v>
      </c>
      <c r="H245" s="240" t="n">
        <f aca="false">+G245+H244</f>
        <v>0</v>
      </c>
      <c r="I245" s="240" t="n">
        <f aca="false">+H245+I244</f>
        <v>0</v>
      </c>
      <c r="J245" s="240" t="n">
        <f aca="false">+I245+J244</f>
        <v>0</v>
      </c>
      <c r="K245" s="240" t="n">
        <f aca="false">+J245+K244</f>
        <v>0</v>
      </c>
      <c r="L245" s="240" t="n">
        <f aca="false">+K245+L244</f>
        <v>0</v>
      </c>
      <c r="M245" s="240" t="n">
        <f aca="false">+L245+M244</f>
        <v>0</v>
      </c>
      <c r="N245" s="240" t="n">
        <f aca="false">+M245+N244</f>
        <v>0</v>
      </c>
      <c r="O245" s="240" t="n">
        <f aca="false">+N245+O244</f>
        <v>0</v>
      </c>
      <c r="P245" s="240" t="n">
        <f aca="false">+O245+P244</f>
        <v>0</v>
      </c>
      <c r="Q245" s="240" t="n">
        <f aca="false">+P245+Q244</f>
        <v>0</v>
      </c>
      <c r="R245" s="240" t="n">
        <v>0.05</v>
      </c>
      <c r="S245" s="240" t="n">
        <v>0.05</v>
      </c>
      <c r="T245" s="240" t="n">
        <v>0.05</v>
      </c>
      <c r="U245" s="240" t="n">
        <v>0.05</v>
      </c>
      <c r="V245" s="240" t="n">
        <v>0.05</v>
      </c>
      <c r="W245" s="240" t="n">
        <v>0.05</v>
      </c>
      <c r="X245" s="240" t="n">
        <v>0.05</v>
      </c>
      <c r="Y245" s="240" t="n">
        <v>0.05</v>
      </c>
      <c r="Z245" s="240" t="n">
        <v>0.05</v>
      </c>
      <c r="AA245" s="240" t="n">
        <v>0.05</v>
      </c>
      <c r="AB245" s="240" t="n">
        <v>0.05</v>
      </c>
      <c r="AC245" s="240" t="n">
        <v>0.05</v>
      </c>
      <c r="AD245" s="240" t="n">
        <v>0.1</v>
      </c>
      <c r="AE245" s="240" t="n">
        <v>0.11</v>
      </c>
      <c r="AF245" s="240" t="n">
        <v>0.12</v>
      </c>
      <c r="AG245" s="149" t="n">
        <v>0.13</v>
      </c>
      <c r="AH245" s="240" t="n">
        <v>0.14</v>
      </c>
      <c r="AI245" s="240" t="n">
        <v>0.15</v>
      </c>
      <c r="AJ245" s="240" t="n">
        <v>0.16</v>
      </c>
      <c r="AK245" s="240" t="n">
        <v>0.179</v>
      </c>
      <c r="AL245" s="240" t="n">
        <v>0.208</v>
      </c>
      <c r="AM245" s="240" t="n">
        <v>0.242</v>
      </c>
      <c r="AN245" s="240" t="n">
        <v>0.303</v>
      </c>
      <c r="AO245" s="240" t="n">
        <v>0.365</v>
      </c>
      <c r="AP245" s="240" t="n">
        <v>0.413</v>
      </c>
      <c r="AQ245" s="240" t="n">
        <v>0.474</v>
      </c>
      <c r="AR245" s="240" t="n">
        <v>0.531</v>
      </c>
      <c r="AS245" s="240" t="n">
        <v>0.556</v>
      </c>
      <c r="AT245" s="240" t="n">
        <v>0.585</v>
      </c>
      <c r="AU245" s="240" t="n">
        <v>0.624</v>
      </c>
      <c r="AV245" s="240" t="n">
        <v>0.644</v>
      </c>
      <c r="AW245" s="240" t="n">
        <v>0.668</v>
      </c>
      <c r="AX245" s="240" t="n">
        <v>1</v>
      </c>
      <c r="AY245" s="240" t="n">
        <v>1</v>
      </c>
      <c r="AZ245" s="240" t="n">
        <v>1</v>
      </c>
      <c r="BA245" s="240" t="n">
        <v>1</v>
      </c>
      <c r="BB245" s="240" t="n">
        <v>1</v>
      </c>
      <c r="BC245" s="241"/>
      <c r="BD245" s="255"/>
      <c r="BE245" s="255"/>
      <c r="BF245" s="255"/>
      <c r="BG245" s="255"/>
      <c r="BH245" s="255"/>
      <c r="BI245" s="255"/>
      <c r="BJ245" s="255"/>
      <c r="BK245" s="255"/>
      <c r="BL245" s="255"/>
      <c r="BM245" s="255"/>
      <c r="BN245" s="255"/>
      <c r="BO245" s="255"/>
      <c r="BP245" s="255"/>
      <c r="BQ245" s="255"/>
      <c r="BR245" s="255"/>
      <c r="BS245" s="255"/>
      <c r="BT245" s="255"/>
      <c r="BU245" s="255"/>
      <c r="BV245" s="255"/>
      <c r="BW245" s="255"/>
      <c r="BX245" s="255"/>
      <c r="BY245" s="255"/>
      <c r="BZ245" s="255"/>
      <c r="CA245" s="255"/>
      <c r="CB245" s="255"/>
      <c r="CC245" s="255"/>
      <c r="CD245" s="255"/>
      <c r="CE245" s="255"/>
      <c r="CF245" s="255"/>
      <c r="CG245" s="255"/>
      <c r="CH245" s="255"/>
      <c r="CI245" s="255"/>
      <c r="CJ245" s="255"/>
      <c r="CK245" s="255"/>
    </row>
    <row r="246" customFormat="false" ht="12.75" hidden="false" customHeight="false" outlineLevel="0" collapsed="false">
      <c r="A246" s="140"/>
      <c r="B246" s="243"/>
      <c r="C246" s="235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167"/>
      <c r="AH246" s="244"/>
      <c r="AI246" s="244"/>
      <c r="AJ246" s="244"/>
      <c r="AK246" s="244"/>
      <c r="AL246" s="244"/>
      <c r="AM246" s="244"/>
      <c r="AN246" s="244"/>
      <c r="AO246" s="244"/>
      <c r="AP246" s="244"/>
      <c r="AQ246" s="244"/>
      <c r="AR246" s="244"/>
      <c r="AS246" s="244"/>
      <c r="AT246" s="244"/>
      <c r="AU246" s="244"/>
      <c r="AV246" s="244"/>
      <c r="AW246" s="244"/>
      <c r="AX246" s="244"/>
      <c r="AY246" s="244"/>
      <c r="AZ246" s="244"/>
      <c r="BA246" s="244"/>
      <c r="BB246" s="244"/>
      <c r="BC246" s="245"/>
      <c r="BD246" s="255"/>
      <c r="BE246" s="255"/>
      <c r="BF246" s="255"/>
      <c r="BG246" s="255"/>
      <c r="BH246" s="255"/>
      <c r="BI246" s="255"/>
      <c r="BJ246" s="255"/>
      <c r="BK246" s="255"/>
      <c r="BL246" s="255"/>
      <c r="BM246" s="255"/>
      <c r="BN246" s="255"/>
      <c r="BO246" s="255"/>
      <c r="BP246" s="255"/>
      <c r="BQ246" s="255"/>
      <c r="BR246" s="255"/>
      <c r="BS246" s="255"/>
      <c r="BT246" s="255"/>
      <c r="BU246" s="255"/>
      <c r="BV246" s="255"/>
      <c r="BW246" s="255"/>
      <c r="BX246" s="255"/>
      <c r="BY246" s="255"/>
      <c r="BZ246" s="255"/>
      <c r="CA246" s="255"/>
      <c r="CB246" s="255"/>
      <c r="CC246" s="255"/>
      <c r="CD246" s="255"/>
      <c r="CE246" s="255"/>
      <c r="CF246" s="255"/>
      <c r="CG246" s="255"/>
      <c r="CH246" s="255"/>
      <c r="CI246" s="255"/>
      <c r="CJ246" s="255"/>
      <c r="CK246" s="255"/>
    </row>
    <row r="247" customFormat="false" ht="12.75" hidden="false" customHeight="false" outlineLevel="0" collapsed="false">
      <c r="A247" s="140"/>
      <c r="B247" s="201" t="s">
        <v>143</v>
      </c>
      <c r="C247" s="202" t="n">
        <v>66</v>
      </c>
      <c r="D247" s="205" t="n">
        <f aca="false">+D243*$C247</f>
        <v>0</v>
      </c>
      <c r="E247" s="205" t="n">
        <f aca="false">+E243*$C247</f>
        <v>0</v>
      </c>
      <c r="F247" s="205" t="n">
        <f aca="false">+F243*$C247</f>
        <v>0</v>
      </c>
      <c r="G247" s="205" t="n">
        <f aca="false">+G243*$C247</f>
        <v>0</v>
      </c>
      <c r="H247" s="205" t="n">
        <f aca="false">+H243*$C247</f>
        <v>0</v>
      </c>
      <c r="I247" s="205" t="n">
        <f aca="false">+I243*$C247</f>
        <v>0</v>
      </c>
      <c r="J247" s="205" t="n">
        <f aca="false">+J243*$C247</f>
        <v>0</v>
      </c>
      <c r="K247" s="205" t="n">
        <f aca="false">+K243*$C247</f>
        <v>0</v>
      </c>
      <c r="L247" s="205" t="n">
        <f aca="false">+L243*$C247</f>
        <v>0</v>
      </c>
      <c r="M247" s="205" t="n">
        <f aca="false">+M243*$C247</f>
        <v>0</v>
      </c>
      <c r="N247" s="205" t="n">
        <f aca="false">+N243*$C247</f>
        <v>0</v>
      </c>
      <c r="O247" s="205" t="n">
        <f aca="false">+O243*$C247</f>
        <v>0</v>
      </c>
      <c r="P247" s="205" t="n">
        <f aca="false">+P243*$C247</f>
        <v>0</v>
      </c>
      <c r="Q247" s="205" t="n">
        <f aca="false">+Q243*$C247</f>
        <v>0</v>
      </c>
      <c r="R247" s="205" t="n">
        <f aca="false">+R243*$C247</f>
        <v>0</v>
      </c>
      <c r="S247" s="205" t="n">
        <f aca="false">+S243*$C247</f>
        <v>0</v>
      </c>
      <c r="T247" s="205" t="n">
        <f aca="false">+T243*$C247</f>
        <v>0</v>
      </c>
      <c r="U247" s="205" t="n">
        <f aca="false">+U243*$C247</f>
        <v>0</v>
      </c>
      <c r="V247" s="205" t="n">
        <f aca="false">+V243*$C247</f>
        <v>0</v>
      </c>
      <c r="W247" s="205" t="n">
        <f aca="false">+W243*$C247</f>
        <v>0</v>
      </c>
      <c r="X247" s="205" t="n">
        <f aca="false">+X243*$C247</f>
        <v>0</v>
      </c>
      <c r="Y247" s="205" t="n">
        <f aca="false">+Y243*$C247</f>
        <v>0</v>
      </c>
      <c r="Z247" s="205" t="n">
        <f aca="false">+Z243*$C247</f>
        <v>0</v>
      </c>
      <c r="AA247" s="205" t="n">
        <f aca="false">+AA243*$C247</f>
        <v>0</v>
      </c>
      <c r="AB247" s="205" t="n">
        <f aca="false">+AB243*$C247</f>
        <v>0</v>
      </c>
      <c r="AC247" s="205" t="n">
        <f aca="false">+AC243*$C247</f>
        <v>3.3</v>
      </c>
      <c r="AD247" s="205" t="n">
        <f aca="false">+AD243*$C247</f>
        <v>6.6</v>
      </c>
      <c r="AE247" s="205" t="n">
        <f aca="false">+AE243*$C247</f>
        <v>7.26</v>
      </c>
      <c r="AF247" s="205" t="n">
        <f aca="false">+AF243*$C247</f>
        <v>7.92</v>
      </c>
      <c r="AG247" s="156" t="n">
        <f aca="false">+AG243*$C247</f>
        <v>8.58</v>
      </c>
      <c r="AH247" s="205" t="n">
        <f aca="false">+AH243*$C247</f>
        <v>9.24</v>
      </c>
      <c r="AI247" s="205" t="n">
        <f aca="false">+AI243*$C247</f>
        <v>9.9</v>
      </c>
      <c r="AJ247" s="205" t="n">
        <f aca="false">+AJ243*$C247</f>
        <v>10.56</v>
      </c>
      <c r="AK247" s="205" t="n">
        <f aca="false">+AK243*$C247</f>
        <v>13.2</v>
      </c>
      <c r="AL247" s="205" t="n">
        <f aca="false">+AL243*$C247</f>
        <v>16.5</v>
      </c>
      <c r="AM247" s="205" t="n">
        <f aca="false">+AM243*$C247</f>
        <v>19.8</v>
      </c>
      <c r="AN247" s="205" t="n">
        <f aca="false">+AN243*$C247</f>
        <v>23.1</v>
      </c>
      <c r="AO247" s="205" t="n">
        <f aca="false">+AO243*$C247</f>
        <v>26.4</v>
      </c>
      <c r="AP247" s="205" t="n">
        <f aca="false">+AP243*$C247</f>
        <v>29.7</v>
      </c>
      <c r="AQ247" s="205" t="n">
        <f aca="false">+AQ243*$C247</f>
        <v>33</v>
      </c>
      <c r="AR247" s="205" t="n">
        <f aca="false">+AR243*$C247</f>
        <v>36.3</v>
      </c>
      <c r="AS247" s="205" t="n">
        <f aca="false">+AS243*$C247</f>
        <v>39.6</v>
      </c>
      <c r="AT247" s="205" t="n">
        <f aca="false">+AT243*$C247</f>
        <v>42.9</v>
      </c>
      <c r="AU247" s="205" t="n">
        <f aca="false">+AU243*$C247</f>
        <v>46.2</v>
      </c>
      <c r="AV247" s="205" t="n">
        <f aca="false">+AV243*$C247</f>
        <v>52.8</v>
      </c>
      <c r="AW247" s="205" t="n">
        <f aca="false">+AW243*$C247</f>
        <v>62.7</v>
      </c>
      <c r="AX247" s="205" t="n">
        <f aca="false">+AX243*$C247</f>
        <v>66</v>
      </c>
      <c r="AY247" s="205" t="n">
        <f aca="false">+AY243*$C247</f>
        <v>66</v>
      </c>
      <c r="AZ247" s="205" t="n">
        <f aca="false">+AZ243*$C247</f>
        <v>66</v>
      </c>
      <c r="BA247" s="205" t="n">
        <f aca="false">+BA243*$C247</f>
        <v>66</v>
      </c>
      <c r="BB247" s="205" t="n">
        <f aca="false">+BB243*$C247</f>
        <v>66</v>
      </c>
      <c r="BC247" s="206"/>
      <c r="BD247" s="255"/>
      <c r="BE247" s="255"/>
      <c r="BF247" s="255"/>
      <c r="BG247" s="255"/>
      <c r="BH247" s="255"/>
      <c r="BI247" s="255"/>
      <c r="BJ247" s="255"/>
      <c r="BK247" s="255"/>
      <c r="BL247" s="255"/>
      <c r="BM247" s="255"/>
      <c r="BN247" s="255"/>
      <c r="BO247" s="255"/>
      <c r="BP247" s="255"/>
      <c r="BQ247" s="255"/>
      <c r="BR247" s="255"/>
      <c r="BS247" s="255"/>
      <c r="BT247" s="255"/>
      <c r="BU247" s="255"/>
      <c r="BV247" s="255"/>
      <c r="BW247" s="255"/>
      <c r="BX247" s="255"/>
      <c r="BY247" s="255"/>
      <c r="BZ247" s="255"/>
      <c r="CA247" s="255"/>
      <c r="CB247" s="255"/>
      <c r="CC247" s="255"/>
      <c r="CD247" s="255"/>
      <c r="CE247" s="255"/>
      <c r="CF247" s="255"/>
      <c r="CG247" s="255"/>
      <c r="CH247" s="255"/>
      <c r="CI247" s="255"/>
      <c r="CJ247" s="255"/>
      <c r="CK247" s="255"/>
    </row>
    <row r="248" customFormat="false" ht="13.5" hidden="false" customHeight="false" outlineLevel="0" collapsed="false">
      <c r="A248" s="140"/>
      <c r="B248" s="246" t="s">
        <v>144</v>
      </c>
      <c r="C248" s="247" t="str">
        <f aca="false">+'NTP or Sold'!B43</f>
        <v>Committed</v>
      </c>
      <c r="D248" s="248" t="n">
        <f aca="false">+D245*$C247</f>
        <v>0</v>
      </c>
      <c r="E248" s="248" t="n">
        <f aca="false">+E245*$C247</f>
        <v>0</v>
      </c>
      <c r="F248" s="248" t="n">
        <f aca="false">+F245*$C247</f>
        <v>0</v>
      </c>
      <c r="G248" s="248" t="n">
        <f aca="false">+G245*$C247</f>
        <v>0</v>
      </c>
      <c r="H248" s="248" t="n">
        <f aca="false">+H245*$C247</f>
        <v>0</v>
      </c>
      <c r="I248" s="248" t="n">
        <f aca="false">+I245*$C247</f>
        <v>0</v>
      </c>
      <c r="J248" s="248" t="n">
        <f aca="false">+J245*$C247</f>
        <v>0</v>
      </c>
      <c r="K248" s="248" t="n">
        <f aca="false">+K245*$C247</f>
        <v>0</v>
      </c>
      <c r="L248" s="248" t="n">
        <f aca="false">+L245*$C247</f>
        <v>0</v>
      </c>
      <c r="M248" s="248" t="n">
        <f aca="false">+M245*$C247</f>
        <v>0</v>
      </c>
      <c r="N248" s="248" t="n">
        <f aca="false">+N245*$C247</f>
        <v>0</v>
      </c>
      <c r="O248" s="248" t="n">
        <f aca="false">+O245*$C247</f>
        <v>0</v>
      </c>
      <c r="P248" s="248" t="n">
        <f aca="false">+P245*$C247</f>
        <v>0</v>
      </c>
      <c r="Q248" s="248" t="n">
        <f aca="false">+Q245*$C247</f>
        <v>0</v>
      </c>
      <c r="R248" s="248" t="n">
        <f aca="false">+R245*$C247</f>
        <v>3.3</v>
      </c>
      <c r="S248" s="248" t="n">
        <f aca="false">+S245*$C247</f>
        <v>3.3</v>
      </c>
      <c r="T248" s="248" t="n">
        <f aca="false">+T245*$C247</f>
        <v>3.3</v>
      </c>
      <c r="U248" s="248" t="n">
        <f aca="false">+U245*$C247</f>
        <v>3.3</v>
      </c>
      <c r="V248" s="248" t="n">
        <f aca="false">+V245*$C247</f>
        <v>3.3</v>
      </c>
      <c r="W248" s="248" t="n">
        <f aca="false">+W245*$C247</f>
        <v>3.3</v>
      </c>
      <c r="X248" s="248" t="n">
        <f aca="false">+X245*$C247</f>
        <v>3.3</v>
      </c>
      <c r="Y248" s="248" t="n">
        <f aca="false">+Y245*$C247</f>
        <v>3.3</v>
      </c>
      <c r="Z248" s="248" t="n">
        <f aca="false">+Z245*$C247</f>
        <v>3.3</v>
      </c>
      <c r="AA248" s="248" t="n">
        <f aca="false">+AA245*$C247</f>
        <v>3.3</v>
      </c>
      <c r="AB248" s="248" t="n">
        <f aca="false">+AB245*$C247</f>
        <v>3.3</v>
      </c>
      <c r="AC248" s="248" t="n">
        <f aca="false">+AC245*$C247</f>
        <v>3.3</v>
      </c>
      <c r="AD248" s="248" t="n">
        <f aca="false">+AD245*$C247</f>
        <v>6.6</v>
      </c>
      <c r="AE248" s="248" t="n">
        <f aca="false">+AE245*$C247</f>
        <v>7.26</v>
      </c>
      <c r="AF248" s="248" t="n">
        <f aca="false">+AF245*$C247</f>
        <v>7.92</v>
      </c>
      <c r="AG248" s="162" t="n">
        <f aca="false">+AG245*$C247</f>
        <v>8.58</v>
      </c>
      <c r="AH248" s="248" t="n">
        <f aca="false">+AH245*$C247</f>
        <v>9.24</v>
      </c>
      <c r="AI248" s="248" t="n">
        <f aca="false">+AI245*$C247</f>
        <v>9.9</v>
      </c>
      <c r="AJ248" s="248" t="n">
        <f aca="false">+AJ245*$C247</f>
        <v>10.56</v>
      </c>
      <c r="AK248" s="248" t="n">
        <f aca="false">+AK245*$C247</f>
        <v>11.814</v>
      </c>
      <c r="AL248" s="248" t="n">
        <f aca="false">+AL245*$C247</f>
        <v>13.728</v>
      </c>
      <c r="AM248" s="248" t="n">
        <f aca="false">+AM245*$C247</f>
        <v>15.972</v>
      </c>
      <c r="AN248" s="248" t="n">
        <f aca="false">+AN245*$C247</f>
        <v>19.998</v>
      </c>
      <c r="AO248" s="248" t="n">
        <f aca="false">+AO245*$C247</f>
        <v>24.09</v>
      </c>
      <c r="AP248" s="248" t="n">
        <f aca="false">+AP245*$C247</f>
        <v>27.258</v>
      </c>
      <c r="AQ248" s="248" t="n">
        <f aca="false">+AQ245*$C247</f>
        <v>31.284</v>
      </c>
      <c r="AR248" s="248" t="n">
        <f aca="false">+AR245*$C247</f>
        <v>35.046</v>
      </c>
      <c r="AS248" s="248" t="n">
        <f aca="false">+AS245*$C247</f>
        <v>36.696</v>
      </c>
      <c r="AT248" s="248" t="n">
        <f aca="false">+AT245*$C247</f>
        <v>38.61</v>
      </c>
      <c r="AU248" s="248" t="n">
        <f aca="false">+AU245*$C247</f>
        <v>41.184</v>
      </c>
      <c r="AV248" s="248" t="n">
        <f aca="false">+AV245*$C247</f>
        <v>42.504</v>
      </c>
      <c r="AW248" s="248" t="n">
        <f aca="false">+AW245*$C247</f>
        <v>44.088</v>
      </c>
      <c r="AX248" s="248" t="n">
        <f aca="false">+AX245*$C247</f>
        <v>66</v>
      </c>
      <c r="AY248" s="248" t="n">
        <f aca="false">+AY245*$C247</f>
        <v>66</v>
      </c>
      <c r="AZ248" s="248" t="n">
        <f aca="false">+AZ245*$C247</f>
        <v>66</v>
      </c>
      <c r="BA248" s="248" t="n">
        <f aca="false">+BA245*$C247</f>
        <v>66</v>
      </c>
      <c r="BB248" s="248" t="n">
        <f aca="false">+BB245*$C247</f>
        <v>66</v>
      </c>
      <c r="BC248" s="249"/>
      <c r="BD248" s="255"/>
      <c r="BE248" s="255"/>
      <c r="BF248" s="255"/>
      <c r="BG248" s="255"/>
      <c r="BH248" s="255"/>
      <c r="BI248" s="255"/>
      <c r="BJ248" s="255"/>
      <c r="BK248" s="255"/>
      <c r="BL248" s="255"/>
      <c r="BM248" s="255"/>
      <c r="BN248" s="255"/>
      <c r="BO248" s="255"/>
      <c r="BP248" s="255"/>
      <c r="BQ248" s="255"/>
      <c r="BR248" s="255"/>
      <c r="BS248" s="255"/>
      <c r="BT248" s="255"/>
      <c r="BU248" s="255"/>
      <c r="BV248" s="255"/>
      <c r="BW248" s="255"/>
      <c r="BX248" s="255"/>
      <c r="BY248" s="255"/>
      <c r="BZ248" s="255"/>
      <c r="CA248" s="255"/>
      <c r="CB248" s="255"/>
      <c r="CC248" s="255"/>
      <c r="CD248" s="255"/>
      <c r="CE248" s="255"/>
      <c r="CF248" s="255"/>
      <c r="CG248" s="255"/>
      <c r="CH248" s="255"/>
      <c r="CI248" s="255"/>
      <c r="CJ248" s="255"/>
      <c r="CK248" s="255"/>
    </row>
    <row r="249" customFormat="false" ht="15" hidden="false" customHeight="true" outlineLevel="0" collapsed="false">
      <c r="A249" s="187"/>
      <c r="B249" s="170" t="str">
        <f aca="false">+'NTP or Sold'!H22</f>
        <v>LM6000</v>
      </c>
      <c r="C249" s="171" t="str">
        <f aca="false">+'NTP or Sold'!T22</f>
        <v>Unassigned</v>
      </c>
      <c r="D249" s="172"/>
      <c r="E249" s="172"/>
      <c r="F249" s="172"/>
      <c r="G249" s="172"/>
      <c r="H249" s="172"/>
      <c r="I249" s="172"/>
      <c r="J249" s="172"/>
      <c r="K249" s="172"/>
      <c r="L249" s="172"/>
      <c r="M249" s="172"/>
      <c r="N249" s="172"/>
      <c r="O249" s="172"/>
      <c r="P249" s="172"/>
      <c r="Q249" s="172"/>
      <c r="R249" s="172"/>
      <c r="S249" s="172"/>
      <c r="T249" s="172"/>
      <c r="U249" s="172"/>
      <c r="V249" s="172"/>
      <c r="W249" s="172"/>
      <c r="X249" s="172"/>
      <c r="Y249" s="172"/>
      <c r="Z249" s="172"/>
      <c r="AA249" s="172"/>
      <c r="AB249" s="172"/>
      <c r="AC249" s="172"/>
      <c r="AD249" s="144"/>
      <c r="AE249" s="172"/>
      <c r="AF249" s="172"/>
      <c r="AG249" s="172"/>
      <c r="AH249" s="172"/>
      <c r="AI249" s="172"/>
      <c r="AJ249" s="172"/>
      <c r="AK249" s="172"/>
      <c r="AL249" s="172"/>
      <c r="AM249" s="172"/>
      <c r="AN249" s="172"/>
      <c r="AO249" s="172"/>
      <c r="AP249" s="172"/>
      <c r="AQ249" s="172"/>
      <c r="AR249" s="172"/>
      <c r="AS249" s="172"/>
      <c r="AT249" s="172"/>
      <c r="AU249" s="172"/>
      <c r="AV249" s="172"/>
      <c r="AW249" s="172"/>
      <c r="AX249" s="172"/>
      <c r="AY249" s="172"/>
      <c r="AZ249" s="172"/>
      <c r="BA249" s="172"/>
      <c r="BB249" s="172"/>
      <c r="BC249" s="185"/>
    </row>
    <row r="250" customFormat="false" ht="12.75" hidden="false" customHeight="false" outlineLevel="0" collapsed="false">
      <c r="A250" s="189"/>
      <c r="B250" s="173" t="s">
        <v>139</v>
      </c>
      <c r="C250" s="171"/>
      <c r="D250" s="174" t="n">
        <v>0</v>
      </c>
      <c r="E250" s="174" t="n">
        <v>0</v>
      </c>
      <c r="F250" s="174" t="n">
        <v>0</v>
      </c>
      <c r="G250" s="174" t="n">
        <v>0</v>
      </c>
      <c r="H250" s="174" t="n">
        <v>0</v>
      </c>
      <c r="I250" s="174" t="n">
        <v>0</v>
      </c>
      <c r="J250" s="174" t="n">
        <v>0</v>
      </c>
      <c r="K250" s="174" t="n">
        <v>0</v>
      </c>
      <c r="L250" s="174" t="n">
        <v>0</v>
      </c>
      <c r="M250" s="174" t="n">
        <v>0</v>
      </c>
      <c r="N250" s="174" t="n">
        <f aca="false">16.7/336</f>
        <v>0.049702380952381</v>
      </c>
      <c r="O250" s="174" t="n">
        <v>0</v>
      </c>
      <c r="P250" s="174" t="n">
        <v>0</v>
      </c>
      <c r="Q250" s="174" t="n">
        <v>0</v>
      </c>
      <c r="R250" s="174" t="n">
        <v>0</v>
      </c>
      <c r="S250" s="174" t="n">
        <v>0</v>
      </c>
      <c r="T250" s="174" t="n">
        <v>0</v>
      </c>
      <c r="U250" s="174" t="n">
        <v>0</v>
      </c>
      <c r="V250" s="174" t="n">
        <v>0</v>
      </c>
      <c r="W250" s="174" t="n">
        <v>0</v>
      </c>
      <c r="X250" s="174" t="n">
        <f aca="false">+(0.95-0.0497)/18</f>
        <v>0.0500166666666667</v>
      </c>
      <c r="Y250" s="174" t="n">
        <f aca="false">+(0.95-0.0497)/18</f>
        <v>0.0500166666666667</v>
      </c>
      <c r="Z250" s="174" t="n">
        <f aca="false">+(0.95-0.0497)/18</f>
        <v>0.0500166666666667</v>
      </c>
      <c r="AA250" s="174" t="n">
        <f aca="false">+(0.95-0.0497)/18</f>
        <v>0.0500166666666667</v>
      </c>
      <c r="AB250" s="174" t="n">
        <f aca="false">+(0.95-0.0497)/18</f>
        <v>0.0500166666666667</v>
      </c>
      <c r="AC250" s="174" t="n">
        <f aca="false">+(0.95-0.0497)/18</f>
        <v>0.0500166666666667</v>
      </c>
      <c r="AD250" s="149" t="n">
        <f aca="false">+(0.95-0.0497)/18</f>
        <v>0.0500166666666667</v>
      </c>
      <c r="AE250" s="174" t="n">
        <f aca="false">+(0.95-0.0497)/18</f>
        <v>0.0500166666666667</v>
      </c>
      <c r="AF250" s="174" t="n">
        <f aca="false">+(0.95-0.0497)/18</f>
        <v>0.0500166666666667</v>
      </c>
      <c r="AG250" s="174" t="n">
        <f aca="false">+(0.95-0.0497)/18</f>
        <v>0.0500166666666667</v>
      </c>
      <c r="AH250" s="174" t="n">
        <f aca="false">+(0.95-0.0497)/18</f>
        <v>0.0500166666666667</v>
      </c>
      <c r="AI250" s="174" t="n">
        <f aca="false">+(0.95-0.0497)/18</f>
        <v>0.0500166666666667</v>
      </c>
      <c r="AJ250" s="174" t="n">
        <f aca="false">+(0.95-0.0497)/18</f>
        <v>0.0500166666666667</v>
      </c>
      <c r="AK250" s="174" t="n">
        <f aca="false">+(0.95-0.0497)/18</f>
        <v>0.0500166666666667</v>
      </c>
      <c r="AL250" s="174" t="n">
        <f aca="false">+(0.95-0.0497)/18</f>
        <v>0.0500166666666667</v>
      </c>
      <c r="AM250" s="174" t="n">
        <f aca="false">+(0.95-0.0497)/18</f>
        <v>0.0500166666666667</v>
      </c>
      <c r="AN250" s="174" t="n">
        <f aca="false">+(0.95-0.0497)/18</f>
        <v>0.0500166666666667</v>
      </c>
      <c r="AO250" s="174" t="n">
        <f aca="false">+(0.95-0.0497)/18</f>
        <v>0.0500166666666667</v>
      </c>
      <c r="AP250" s="174" t="n">
        <v>0</v>
      </c>
      <c r="AQ250" s="174" t="n">
        <v>0</v>
      </c>
      <c r="AR250" s="174" t="n">
        <v>0</v>
      </c>
      <c r="AS250" s="174" t="n">
        <v>0</v>
      </c>
      <c r="AT250" s="174" t="n">
        <v>0.05</v>
      </c>
      <c r="AU250" s="174" t="n">
        <v>0</v>
      </c>
      <c r="AV250" s="174" t="n">
        <v>0</v>
      </c>
      <c r="AW250" s="174" t="n">
        <v>0</v>
      </c>
      <c r="AX250" s="174" t="n">
        <v>0</v>
      </c>
      <c r="AY250" s="174" t="n">
        <v>0</v>
      </c>
      <c r="AZ250" s="174" t="n">
        <v>0</v>
      </c>
      <c r="BA250" s="174" t="n">
        <v>0</v>
      </c>
      <c r="BB250" s="174" t="n">
        <v>0</v>
      </c>
      <c r="BC250" s="188" t="n">
        <f aca="false">SUM(D250:BB250)</f>
        <v>1.00000238095238</v>
      </c>
      <c r="BD250" s="173"/>
    </row>
    <row r="251" customFormat="false" ht="12.75" hidden="false" customHeight="false" outlineLevel="0" collapsed="false">
      <c r="A251" s="189"/>
      <c r="B251" s="173" t="s">
        <v>140</v>
      </c>
      <c r="C251" s="171"/>
      <c r="D251" s="174" t="n">
        <f aca="false">D250</f>
        <v>0</v>
      </c>
      <c r="E251" s="174" t="n">
        <f aca="false">+D251+E250</f>
        <v>0</v>
      </c>
      <c r="F251" s="174" t="n">
        <f aca="false">+E251+F250</f>
        <v>0</v>
      </c>
      <c r="G251" s="174" t="n">
        <f aca="false">+F251+G250</f>
        <v>0</v>
      </c>
      <c r="H251" s="174" t="n">
        <f aca="false">+G251+H250</f>
        <v>0</v>
      </c>
      <c r="I251" s="174" t="n">
        <f aca="false">+H251+I250</f>
        <v>0</v>
      </c>
      <c r="J251" s="174" t="n">
        <f aca="false">+I251+J250</f>
        <v>0</v>
      </c>
      <c r="K251" s="174" t="n">
        <f aca="false">+J251+K250</f>
        <v>0</v>
      </c>
      <c r="L251" s="174" t="n">
        <f aca="false">+K251+L250</f>
        <v>0</v>
      </c>
      <c r="M251" s="174" t="n">
        <f aca="false">+L251+M250</f>
        <v>0</v>
      </c>
      <c r="N251" s="174" t="n">
        <f aca="false">+M251+N250</f>
        <v>0.049702380952381</v>
      </c>
      <c r="O251" s="174" t="n">
        <f aca="false">+N251+O250</f>
        <v>0.049702380952381</v>
      </c>
      <c r="P251" s="174" t="n">
        <f aca="false">+O251+P250</f>
        <v>0.049702380952381</v>
      </c>
      <c r="Q251" s="174" t="n">
        <f aca="false">+P251+Q250</f>
        <v>0.049702380952381</v>
      </c>
      <c r="R251" s="174" t="n">
        <f aca="false">+Q251+R250</f>
        <v>0.049702380952381</v>
      </c>
      <c r="S251" s="174" t="n">
        <f aca="false">+R251+S250</f>
        <v>0.049702380952381</v>
      </c>
      <c r="T251" s="174" t="n">
        <f aca="false">+S251+T250</f>
        <v>0.049702380952381</v>
      </c>
      <c r="U251" s="174" t="n">
        <f aca="false">+T251+U250</f>
        <v>0.049702380952381</v>
      </c>
      <c r="V251" s="174" t="n">
        <f aca="false">+U251+V250</f>
        <v>0.049702380952381</v>
      </c>
      <c r="W251" s="174" t="n">
        <f aca="false">+V251+W250</f>
        <v>0.049702380952381</v>
      </c>
      <c r="X251" s="174" t="n">
        <f aca="false">+W251+X250</f>
        <v>0.0997190476190476</v>
      </c>
      <c r="Y251" s="174" t="n">
        <f aca="false">+X251+Y250</f>
        <v>0.149735714285714</v>
      </c>
      <c r="Z251" s="174" t="n">
        <f aca="false">+Y251+Z250</f>
        <v>0.199752380952381</v>
      </c>
      <c r="AA251" s="174" t="n">
        <f aca="false">+Z251+AA250</f>
        <v>0.249769047619048</v>
      </c>
      <c r="AB251" s="174" t="n">
        <f aca="false">+AA251+AB250</f>
        <v>0.299785714285714</v>
      </c>
      <c r="AC251" s="174" t="n">
        <f aca="false">+AB251+AC250</f>
        <v>0.349802380952381</v>
      </c>
      <c r="AD251" s="149" t="n">
        <f aca="false">+AC251+AD250</f>
        <v>0.399819047619048</v>
      </c>
      <c r="AE251" s="174" t="n">
        <f aca="false">+AD251+AE250</f>
        <v>0.449835714285714</v>
      </c>
      <c r="AF251" s="174" t="n">
        <f aca="false">+AE251+AF250</f>
        <v>0.499852380952381</v>
      </c>
      <c r="AG251" s="174" t="n">
        <f aca="false">+AF251+AG250</f>
        <v>0.549869047619048</v>
      </c>
      <c r="AH251" s="174" t="n">
        <f aca="false">+AG251+AH250</f>
        <v>0.599885714285714</v>
      </c>
      <c r="AI251" s="174" t="n">
        <f aca="false">+AH251+AI250</f>
        <v>0.649902380952381</v>
      </c>
      <c r="AJ251" s="174" t="n">
        <f aca="false">+AI251+AJ250</f>
        <v>0.699919047619048</v>
      </c>
      <c r="AK251" s="174" t="n">
        <f aca="false">+AJ251+AK250</f>
        <v>0.749935714285714</v>
      </c>
      <c r="AL251" s="174" t="n">
        <f aca="false">+AK251+AL250</f>
        <v>0.799952380952381</v>
      </c>
      <c r="AM251" s="174" t="n">
        <f aca="false">+AL251+AM250</f>
        <v>0.849969047619048</v>
      </c>
      <c r="AN251" s="174" t="n">
        <f aca="false">+AM251+AN250</f>
        <v>0.899985714285715</v>
      </c>
      <c r="AO251" s="174" t="n">
        <f aca="false">+AN251+AO250</f>
        <v>0.950002380952381</v>
      </c>
      <c r="AP251" s="174" t="n">
        <f aca="false">+AO251+AP250</f>
        <v>0.950002380952381</v>
      </c>
      <c r="AQ251" s="174" t="n">
        <f aca="false">+AP251+AQ250</f>
        <v>0.950002380952381</v>
      </c>
      <c r="AR251" s="174" t="n">
        <f aca="false">+AQ251+AR250</f>
        <v>0.950002380952381</v>
      </c>
      <c r="AS251" s="174" t="n">
        <f aca="false">+AR251+AS250</f>
        <v>0.950002380952381</v>
      </c>
      <c r="AT251" s="174" t="n">
        <f aca="false">+AS251+AT250</f>
        <v>1.00000238095238</v>
      </c>
      <c r="AU251" s="174" t="n">
        <f aca="false">+AT251+AU250</f>
        <v>1.00000238095238</v>
      </c>
      <c r="AV251" s="174" t="n">
        <f aca="false">+AU251+AV250</f>
        <v>1.00000238095238</v>
      </c>
      <c r="AW251" s="174" t="n">
        <f aca="false">+AV251+AW250</f>
        <v>1.00000238095238</v>
      </c>
      <c r="AX251" s="174" t="n">
        <f aca="false">+AW251+AX250</f>
        <v>1.00000238095238</v>
      </c>
      <c r="AY251" s="174" t="n">
        <f aca="false">+AX251+AY250</f>
        <v>1.00000238095238</v>
      </c>
      <c r="AZ251" s="174" t="n">
        <f aca="false">+AY251+AZ250</f>
        <v>1.00000238095238</v>
      </c>
      <c r="BA251" s="174" t="n">
        <f aca="false">+AZ251+BA250</f>
        <v>1.00000238095238</v>
      </c>
      <c r="BB251" s="174" t="n">
        <f aca="false">+BA251+BB250</f>
        <v>1.00000238095238</v>
      </c>
      <c r="BC251" s="188"/>
      <c r="BD251" s="173"/>
    </row>
    <row r="252" customFormat="false" ht="12.75" hidden="false" customHeight="false" outlineLevel="0" collapsed="false">
      <c r="A252" s="189"/>
      <c r="B252" s="173" t="s">
        <v>141</v>
      </c>
      <c r="C252" s="171"/>
      <c r="D252" s="174" t="n">
        <v>0</v>
      </c>
      <c r="E252" s="174" t="n">
        <v>0</v>
      </c>
      <c r="F252" s="174" t="n">
        <v>0</v>
      </c>
      <c r="G252" s="174" t="n">
        <v>0</v>
      </c>
      <c r="H252" s="174" t="n">
        <v>0</v>
      </c>
      <c r="I252" s="174" t="n">
        <v>0</v>
      </c>
      <c r="J252" s="174" t="n">
        <v>0</v>
      </c>
      <c r="K252" s="174" t="n">
        <v>0</v>
      </c>
      <c r="L252" s="174" t="n">
        <v>0</v>
      </c>
      <c r="M252" s="174" t="n">
        <v>0</v>
      </c>
      <c r="N252" s="174" t="n">
        <v>0.05</v>
      </c>
      <c r="O252" s="174" t="n">
        <v>0</v>
      </c>
      <c r="P252" s="174" t="n">
        <v>0</v>
      </c>
      <c r="Q252" s="174" t="n">
        <v>0</v>
      </c>
      <c r="R252" s="174" t="n">
        <v>0</v>
      </c>
      <c r="S252" s="174" t="n">
        <v>0</v>
      </c>
      <c r="T252" s="174" t="n">
        <v>0</v>
      </c>
      <c r="U252" s="174" t="n">
        <v>0</v>
      </c>
      <c r="V252" s="174" t="n">
        <v>0</v>
      </c>
      <c r="W252" s="174" t="n">
        <v>0</v>
      </c>
      <c r="X252" s="174" t="n">
        <f aca="false">+(0.34-0.05)/18</f>
        <v>0.0161111111111111</v>
      </c>
      <c r="Y252" s="174" t="n">
        <f aca="false">+(0.34-0.05)/18</f>
        <v>0.0161111111111111</v>
      </c>
      <c r="Z252" s="174" t="n">
        <f aca="false">+(0.34-0.05)/18</f>
        <v>0.0161111111111111</v>
      </c>
      <c r="AA252" s="174" t="n">
        <f aca="false">+(0.34-0.05)/18</f>
        <v>0.0161111111111111</v>
      </c>
      <c r="AB252" s="174" t="n">
        <f aca="false">+(0.34-0.05)/18</f>
        <v>0.0161111111111111</v>
      </c>
      <c r="AC252" s="174" t="n">
        <f aca="false">+(0.34-0.05)/18</f>
        <v>0.0161111111111111</v>
      </c>
      <c r="AD252" s="149" t="n">
        <f aca="false">+(0.34-0.05)/18</f>
        <v>0.0161111111111111</v>
      </c>
      <c r="AE252" s="174" t="n">
        <f aca="false">+(0.34-0.05)/18</f>
        <v>0.0161111111111111</v>
      </c>
      <c r="AF252" s="174" t="n">
        <f aca="false">+(0.34-0.05)/18</f>
        <v>0.0161111111111111</v>
      </c>
      <c r="AG252" s="174" t="n">
        <f aca="false">+(0.34-0.05)/18</f>
        <v>0.0161111111111111</v>
      </c>
      <c r="AH252" s="174" t="n">
        <f aca="false">+(0.34-0.05)/18</f>
        <v>0.0161111111111111</v>
      </c>
      <c r="AI252" s="174" t="n">
        <f aca="false">+(0.34-0.05)/18</f>
        <v>0.0161111111111111</v>
      </c>
      <c r="AJ252" s="174" t="n">
        <f aca="false">+(0.34-0.05)/18</f>
        <v>0.0161111111111111</v>
      </c>
      <c r="AK252" s="174" t="n">
        <f aca="false">+(0.34-0.05)/18</f>
        <v>0.0161111111111111</v>
      </c>
      <c r="AL252" s="174" t="n">
        <f aca="false">+(0.34-0.05)/18</f>
        <v>0.0161111111111111</v>
      </c>
      <c r="AM252" s="174" t="n">
        <f aca="false">+(0.34-0.05)/18</f>
        <v>0.0161111111111111</v>
      </c>
      <c r="AN252" s="174" t="n">
        <f aca="false">+(0.34-0.05)/18</f>
        <v>0.0161111111111111</v>
      </c>
      <c r="AO252" s="174" t="n">
        <f aca="false">+(0.34-0.05)/18</f>
        <v>0.0161111111111111</v>
      </c>
      <c r="AP252" s="174" t="n">
        <v>0.66</v>
      </c>
      <c r="AQ252" s="174" t="n">
        <v>0</v>
      </c>
      <c r="AR252" s="174" t="n">
        <v>0</v>
      </c>
      <c r="AS252" s="174" t="n">
        <v>0</v>
      </c>
      <c r="AT252" s="174" t="n">
        <v>0</v>
      </c>
      <c r="AU252" s="174" t="n">
        <v>0</v>
      </c>
      <c r="AV252" s="174" t="n">
        <v>0</v>
      </c>
      <c r="AW252" s="174" t="n">
        <v>0</v>
      </c>
      <c r="AX252" s="174" t="n">
        <v>0</v>
      </c>
      <c r="AY252" s="174" t="n">
        <v>0</v>
      </c>
      <c r="AZ252" s="174" t="n">
        <v>0</v>
      </c>
      <c r="BA252" s="174" t="n">
        <v>0</v>
      </c>
      <c r="BB252" s="174" t="n">
        <v>0</v>
      </c>
      <c r="BC252" s="188" t="n">
        <f aca="false">SUM(D252:BB252)</f>
        <v>1</v>
      </c>
      <c r="BD252" s="173"/>
    </row>
    <row r="253" customFormat="false" ht="12.75" hidden="false" customHeight="false" outlineLevel="0" collapsed="false">
      <c r="A253" s="189"/>
      <c r="B253" s="173" t="s">
        <v>142</v>
      </c>
      <c r="C253" s="171"/>
      <c r="D253" s="174" t="n">
        <f aca="false">D252</f>
        <v>0</v>
      </c>
      <c r="E253" s="174" t="n">
        <f aca="false">+D253+E252</f>
        <v>0</v>
      </c>
      <c r="F253" s="174" t="n">
        <f aca="false">+E253+F252</f>
        <v>0</v>
      </c>
      <c r="G253" s="174" t="n">
        <f aca="false">+F253+G252</f>
        <v>0</v>
      </c>
      <c r="H253" s="174" t="n">
        <f aca="false">+G253+H252</f>
        <v>0</v>
      </c>
      <c r="I253" s="174" t="n">
        <f aca="false">+H253+I252</f>
        <v>0</v>
      </c>
      <c r="J253" s="174" t="n">
        <f aca="false">+I253+J252</f>
        <v>0</v>
      </c>
      <c r="K253" s="174" t="n">
        <f aca="false">+J253+K252</f>
        <v>0</v>
      </c>
      <c r="L253" s="174" t="n">
        <f aca="false">+K253+L252</f>
        <v>0</v>
      </c>
      <c r="M253" s="174" t="n">
        <f aca="false">+L253+M252</f>
        <v>0</v>
      </c>
      <c r="N253" s="174" t="n">
        <f aca="false">+M253+N252</f>
        <v>0.05</v>
      </c>
      <c r="O253" s="174" t="n">
        <f aca="false">+N253+O252</f>
        <v>0.05</v>
      </c>
      <c r="P253" s="174" t="n">
        <f aca="false">+O253+P252</f>
        <v>0.05</v>
      </c>
      <c r="Q253" s="174" t="n">
        <f aca="false">+P253+Q252</f>
        <v>0.05</v>
      </c>
      <c r="R253" s="174" t="n">
        <f aca="false">+Q253+R252</f>
        <v>0.05</v>
      </c>
      <c r="S253" s="174" t="n">
        <f aca="false">+R253+S252</f>
        <v>0.05</v>
      </c>
      <c r="T253" s="174" t="n">
        <f aca="false">+S253+T252</f>
        <v>0.05</v>
      </c>
      <c r="U253" s="174" t="n">
        <f aca="false">+T253+U252</f>
        <v>0.05</v>
      </c>
      <c r="V253" s="174" t="n">
        <f aca="false">+U253+V252</f>
        <v>0.05</v>
      </c>
      <c r="W253" s="174" t="n">
        <f aca="false">+V253+W252</f>
        <v>0.05</v>
      </c>
      <c r="X253" s="174" t="n">
        <f aca="false">+W253+X252</f>
        <v>0.0661111111111111</v>
      </c>
      <c r="Y253" s="174" t="n">
        <f aca="false">+X253+Y252</f>
        <v>0.0822222222222222</v>
      </c>
      <c r="Z253" s="174" t="n">
        <f aca="false">+Y253+Z252</f>
        <v>0.0983333333333334</v>
      </c>
      <c r="AA253" s="174" t="n">
        <f aca="false">+Z253+AA252</f>
        <v>0.114444444444444</v>
      </c>
      <c r="AB253" s="174" t="n">
        <f aca="false">+AA253+AB252</f>
        <v>0.130555555555556</v>
      </c>
      <c r="AC253" s="174" t="n">
        <f aca="false">+AB253+AC252</f>
        <v>0.146666666666667</v>
      </c>
      <c r="AD253" s="149" t="n">
        <f aca="false">+AC253+AD252</f>
        <v>0.162777777777778</v>
      </c>
      <c r="AE253" s="174" t="n">
        <f aca="false">+AD253+AE252</f>
        <v>0.178888888888889</v>
      </c>
      <c r="AF253" s="174" t="n">
        <f aca="false">+AE253+AF252</f>
        <v>0.195</v>
      </c>
      <c r="AG253" s="174" t="n">
        <f aca="false">+AF253+AG252</f>
        <v>0.211111111111111</v>
      </c>
      <c r="AH253" s="174" t="n">
        <f aca="false">+AG253+AH252</f>
        <v>0.227222222222222</v>
      </c>
      <c r="AI253" s="174" t="n">
        <f aca="false">+AH253+AI252</f>
        <v>0.243333333333333</v>
      </c>
      <c r="AJ253" s="174" t="n">
        <f aca="false">+AI253+AJ252</f>
        <v>0.259444444444444</v>
      </c>
      <c r="AK253" s="174" t="n">
        <f aca="false">+AJ253+AK252</f>
        <v>0.275555555555556</v>
      </c>
      <c r="AL253" s="174" t="n">
        <f aca="false">+AK253+AL252</f>
        <v>0.291666666666667</v>
      </c>
      <c r="AM253" s="174" t="n">
        <f aca="false">+AL253+AM252</f>
        <v>0.307777777777778</v>
      </c>
      <c r="AN253" s="174" t="n">
        <f aca="false">+AM253+AN252</f>
        <v>0.323888888888889</v>
      </c>
      <c r="AO253" s="174" t="n">
        <f aca="false">+AN253+AO252</f>
        <v>0.34</v>
      </c>
      <c r="AP253" s="174" t="n">
        <f aca="false">+AO253+AP252</f>
        <v>1</v>
      </c>
      <c r="AQ253" s="174" t="n">
        <f aca="false">+AP253+AQ252</f>
        <v>1</v>
      </c>
      <c r="AR253" s="174" t="n">
        <f aca="false">+AQ253+AR252</f>
        <v>1</v>
      </c>
      <c r="AS253" s="174" t="n">
        <f aca="false">+AR253+AS252</f>
        <v>1</v>
      </c>
      <c r="AT253" s="174" t="n">
        <f aca="false">+AS253+AT252</f>
        <v>1</v>
      </c>
      <c r="AU253" s="174" t="n">
        <f aca="false">+AT253+AU252</f>
        <v>1</v>
      </c>
      <c r="AV253" s="174" t="n">
        <f aca="false">+AU253+AV252</f>
        <v>1</v>
      </c>
      <c r="AW253" s="174" t="n">
        <f aca="false">+AV253+AW252</f>
        <v>1</v>
      </c>
      <c r="AX253" s="174" t="n">
        <f aca="false">+AW253+AX252</f>
        <v>1</v>
      </c>
      <c r="AY253" s="174" t="n">
        <f aca="false">+AX253+AY252</f>
        <v>1</v>
      </c>
      <c r="AZ253" s="174" t="n">
        <f aca="false">+AY253+AZ252</f>
        <v>1</v>
      </c>
      <c r="BA253" s="174" t="n">
        <f aca="false">+AZ253+BA252</f>
        <v>1</v>
      </c>
      <c r="BB253" s="174" t="n">
        <f aca="false">+BA253+BB252</f>
        <v>1</v>
      </c>
      <c r="BC253" s="188"/>
      <c r="BD253" s="173"/>
    </row>
    <row r="254" customFormat="false" ht="12.75" hidden="false" customHeight="false" outlineLevel="0" collapsed="false">
      <c r="A254" s="195"/>
      <c r="B254" s="175"/>
      <c r="C254" s="171"/>
      <c r="D254" s="176"/>
      <c r="E254" s="176"/>
      <c r="F254" s="176"/>
      <c r="G254" s="176"/>
      <c r="H254" s="176"/>
      <c r="I254" s="176"/>
      <c r="J254" s="176"/>
      <c r="K254" s="17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67"/>
      <c r="AE254" s="176"/>
      <c r="AF254" s="176"/>
      <c r="AG254" s="176"/>
      <c r="AH254" s="176"/>
      <c r="AI254" s="176"/>
      <c r="AJ254" s="176"/>
      <c r="AK254" s="176"/>
      <c r="AL254" s="176"/>
      <c r="AM254" s="176"/>
      <c r="AN254" s="176"/>
      <c r="AO254" s="176"/>
      <c r="AP254" s="176"/>
      <c r="AQ254" s="176"/>
      <c r="AR254" s="176"/>
      <c r="AS254" s="176"/>
      <c r="AT254" s="176"/>
      <c r="AU254" s="176"/>
      <c r="AV254" s="176"/>
      <c r="AW254" s="176"/>
      <c r="AX254" s="176"/>
      <c r="AY254" s="176"/>
      <c r="AZ254" s="176"/>
      <c r="BA254" s="176"/>
      <c r="BB254" s="176"/>
      <c r="BC254" s="190"/>
      <c r="BD254" s="175"/>
    </row>
    <row r="255" customFormat="false" ht="12.75" hidden="false" customHeight="false" outlineLevel="0" collapsed="false">
      <c r="A255" s="177"/>
      <c r="B255" s="177" t="s">
        <v>143</v>
      </c>
      <c r="C255" s="178" t="n">
        <v>14.2</v>
      </c>
      <c r="D255" s="179" t="n">
        <f aca="false">+D251*$C255</f>
        <v>0</v>
      </c>
      <c r="E255" s="179" t="n">
        <f aca="false">+E251*$C255</f>
        <v>0</v>
      </c>
      <c r="F255" s="179" t="n">
        <f aca="false">+F251*$C255</f>
        <v>0</v>
      </c>
      <c r="G255" s="179" t="n">
        <f aca="false">+G251*$C255</f>
        <v>0</v>
      </c>
      <c r="H255" s="179" t="n">
        <f aca="false">+H251*$C255</f>
        <v>0</v>
      </c>
      <c r="I255" s="179" t="n">
        <f aca="false">+I251*$C255</f>
        <v>0</v>
      </c>
      <c r="J255" s="179" t="n">
        <f aca="false">+J251*$C255</f>
        <v>0</v>
      </c>
      <c r="K255" s="179" t="n">
        <f aca="false">+K251*$C255</f>
        <v>0</v>
      </c>
      <c r="L255" s="179" t="n">
        <f aca="false">+L251*$C255</f>
        <v>0</v>
      </c>
      <c r="M255" s="179" t="n">
        <f aca="false">+M251*$C255</f>
        <v>0</v>
      </c>
      <c r="N255" s="179" t="n">
        <f aca="false">+N251*$C255</f>
        <v>0.705773809523809</v>
      </c>
      <c r="O255" s="179" t="n">
        <f aca="false">+O251*$C255</f>
        <v>0.705773809523809</v>
      </c>
      <c r="P255" s="179" t="n">
        <f aca="false">+P251*$C255</f>
        <v>0.705773809523809</v>
      </c>
      <c r="Q255" s="179" t="n">
        <f aca="false">+Q251*$C255</f>
        <v>0.705773809523809</v>
      </c>
      <c r="R255" s="179" t="n">
        <f aca="false">+R251*$C255</f>
        <v>0.705773809523809</v>
      </c>
      <c r="S255" s="179" t="n">
        <f aca="false">+S251*$C255</f>
        <v>0.705773809523809</v>
      </c>
      <c r="T255" s="179" t="n">
        <f aca="false">+T251*$C255</f>
        <v>0.705773809523809</v>
      </c>
      <c r="U255" s="179" t="n">
        <f aca="false">+U251*$C255</f>
        <v>0.705773809523809</v>
      </c>
      <c r="V255" s="179" t="n">
        <f aca="false">+V251*$C255</f>
        <v>0.705773809523809</v>
      </c>
      <c r="W255" s="179" t="n">
        <f aca="false">+W251*$C255</f>
        <v>0.705773809523809</v>
      </c>
      <c r="X255" s="179" t="n">
        <f aca="false">+X251*$C255</f>
        <v>1.41601047619048</v>
      </c>
      <c r="Y255" s="179" t="n">
        <f aca="false">+Y251*$C255</f>
        <v>2.12624714285714</v>
      </c>
      <c r="Z255" s="179" t="n">
        <f aca="false">+Z251*$C255</f>
        <v>2.83648380952381</v>
      </c>
      <c r="AA255" s="179" t="n">
        <f aca="false">+AA251*$C255</f>
        <v>3.54672047619048</v>
      </c>
      <c r="AB255" s="179" t="n">
        <f aca="false">+AB251*$C255</f>
        <v>4.25695714285714</v>
      </c>
      <c r="AC255" s="179" t="n">
        <f aca="false">+AC251*$C255</f>
        <v>4.96719380952381</v>
      </c>
      <c r="AD255" s="156" t="n">
        <f aca="false">+AD251*$C255</f>
        <v>5.67743047619048</v>
      </c>
      <c r="AE255" s="179" t="n">
        <f aca="false">+AE251*$C255</f>
        <v>6.38766714285714</v>
      </c>
      <c r="AF255" s="179" t="n">
        <f aca="false">+AF251*$C255</f>
        <v>7.09790380952381</v>
      </c>
      <c r="AG255" s="179" t="n">
        <f aca="false">+AG251*$C255</f>
        <v>7.80814047619047</v>
      </c>
      <c r="AH255" s="179" t="n">
        <f aca="false">+AH251*$C255</f>
        <v>8.51837714285714</v>
      </c>
      <c r="AI255" s="179" t="n">
        <f aca="false">+AI251*$C255</f>
        <v>9.22861380952381</v>
      </c>
      <c r="AJ255" s="179" t="n">
        <f aca="false">+AJ251*$C255</f>
        <v>9.93885047619048</v>
      </c>
      <c r="AK255" s="179" t="n">
        <f aca="false">+AK251*$C255</f>
        <v>10.6490871428571</v>
      </c>
      <c r="AL255" s="179" t="n">
        <f aca="false">+AL251*$C255</f>
        <v>11.3593238095238</v>
      </c>
      <c r="AM255" s="179" t="n">
        <f aca="false">+AM251*$C255</f>
        <v>12.0695604761905</v>
      </c>
      <c r="AN255" s="179" t="n">
        <f aca="false">+AN251*$C255</f>
        <v>12.7797971428571</v>
      </c>
      <c r="AO255" s="179" t="n">
        <f aca="false">+AO251*$C255</f>
        <v>13.4900338095238</v>
      </c>
      <c r="AP255" s="179" t="n">
        <f aca="false">+AP251*$C255</f>
        <v>13.4900338095238</v>
      </c>
      <c r="AQ255" s="179" t="n">
        <f aca="false">+AQ251*$C255</f>
        <v>13.4900338095238</v>
      </c>
      <c r="AR255" s="179" t="n">
        <f aca="false">+AR251*$C255</f>
        <v>13.4900338095238</v>
      </c>
      <c r="AS255" s="179" t="n">
        <f aca="false">+AS251*$C255</f>
        <v>13.4900338095238</v>
      </c>
      <c r="AT255" s="179" t="n">
        <f aca="false">+AT251*$C255</f>
        <v>14.2000338095238</v>
      </c>
      <c r="AU255" s="179" t="n">
        <f aca="false">+AU251*$C255</f>
        <v>14.2000338095238</v>
      </c>
      <c r="AV255" s="179" t="n">
        <f aca="false">+AV251*$C255</f>
        <v>14.2000338095238</v>
      </c>
      <c r="AW255" s="179" t="n">
        <f aca="false">+AW251*$C255</f>
        <v>14.2000338095238</v>
      </c>
      <c r="AX255" s="179" t="n">
        <f aca="false">+AX251*$C255</f>
        <v>14.2000338095238</v>
      </c>
      <c r="AY255" s="179" t="n">
        <f aca="false">+AY251*$C255</f>
        <v>14.2000338095238</v>
      </c>
      <c r="AZ255" s="179" t="n">
        <f aca="false">+AZ251*$C255</f>
        <v>14.2000338095238</v>
      </c>
      <c r="BA255" s="179" t="n">
        <f aca="false">+BA251*$C255</f>
        <v>14.2000338095238</v>
      </c>
      <c r="BB255" s="179" t="n">
        <f aca="false">+BB251*$C255</f>
        <v>14.2000338095238</v>
      </c>
      <c r="BC255" s="191"/>
      <c r="BD255" s="192"/>
      <c r="BE255" s="192"/>
      <c r="BF255" s="192"/>
      <c r="BG255" s="192"/>
      <c r="BH255" s="192"/>
      <c r="BI255" s="192"/>
      <c r="BJ255" s="192"/>
      <c r="BK255" s="192"/>
      <c r="BL255" s="192"/>
      <c r="BM255" s="192"/>
      <c r="BN255" s="192"/>
      <c r="BO255" s="192"/>
      <c r="BP255" s="192"/>
      <c r="BQ255" s="192"/>
      <c r="BR255" s="192"/>
      <c r="BS255" s="192"/>
      <c r="BT255" s="192"/>
      <c r="BU255" s="192"/>
      <c r="BV255" s="192"/>
      <c r="BW255" s="192"/>
      <c r="BX255" s="192"/>
      <c r="BY255" s="192"/>
      <c r="BZ255" s="192"/>
      <c r="CA255" s="192"/>
      <c r="CB255" s="192"/>
      <c r="CC255" s="192"/>
      <c r="CD255" s="192"/>
      <c r="CE255" s="192"/>
      <c r="CF255" s="192"/>
      <c r="CG255" s="192"/>
      <c r="CH255" s="192"/>
      <c r="CI255" s="192"/>
      <c r="CJ255" s="192"/>
      <c r="CK255" s="192"/>
    </row>
    <row r="256" customFormat="false" ht="13.5" hidden="false" customHeight="false" outlineLevel="0" collapsed="false">
      <c r="A256" s="180"/>
      <c r="B256" s="180" t="s">
        <v>144</v>
      </c>
      <c r="C256" s="181" t="str">
        <f aca="false">+'NTP or Sold'!C22</f>
        <v>Available</v>
      </c>
      <c r="D256" s="182" t="n">
        <f aca="false">+D253*$C255</f>
        <v>0</v>
      </c>
      <c r="E256" s="182" t="n">
        <f aca="false">+E253*$C255</f>
        <v>0</v>
      </c>
      <c r="F256" s="182" t="n">
        <f aca="false">+F253*$C255</f>
        <v>0</v>
      </c>
      <c r="G256" s="182" t="n">
        <f aca="false">+G253*$C255</f>
        <v>0</v>
      </c>
      <c r="H256" s="182" t="n">
        <f aca="false">+H253*$C255</f>
        <v>0</v>
      </c>
      <c r="I256" s="182" t="n">
        <f aca="false">+I253*$C255</f>
        <v>0</v>
      </c>
      <c r="J256" s="182" t="n">
        <f aca="false">+J253*$C255</f>
        <v>0</v>
      </c>
      <c r="K256" s="182" t="n">
        <f aca="false">+K253*$C255</f>
        <v>0</v>
      </c>
      <c r="L256" s="182" t="n">
        <f aca="false">+L253*$C255</f>
        <v>0</v>
      </c>
      <c r="M256" s="182" t="n">
        <f aca="false">+M253*$C255</f>
        <v>0</v>
      </c>
      <c r="N256" s="182" t="n">
        <f aca="false">+N253*$C255</f>
        <v>0.71</v>
      </c>
      <c r="O256" s="182" t="n">
        <f aca="false">+O253*$C255</f>
        <v>0.71</v>
      </c>
      <c r="P256" s="182" t="n">
        <f aca="false">+P253*$C255</f>
        <v>0.71</v>
      </c>
      <c r="Q256" s="182" t="n">
        <f aca="false">+Q253*$C255</f>
        <v>0.71</v>
      </c>
      <c r="R256" s="182" t="n">
        <f aca="false">+R253*$C255</f>
        <v>0.71</v>
      </c>
      <c r="S256" s="182" t="n">
        <f aca="false">+S253*$C255</f>
        <v>0.71</v>
      </c>
      <c r="T256" s="182" t="n">
        <f aca="false">+T253*$C255</f>
        <v>0.71</v>
      </c>
      <c r="U256" s="182" t="n">
        <f aca="false">+U253*$C255</f>
        <v>0.71</v>
      </c>
      <c r="V256" s="182" t="n">
        <f aca="false">+V253*$C255</f>
        <v>0.71</v>
      </c>
      <c r="W256" s="182" t="n">
        <f aca="false">+W253*$C255</f>
        <v>0.71</v>
      </c>
      <c r="X256" s="182" t="n">
        <f aca="false">+X253*$C255</f>
        <v>0.938777777777778</v>
      </c>
      <c r="Y256" s="182" t="n">
        <f aca="false">+Y253*$C255</f>
        <v>1.16755555555556</v>
      </c>
      <c r="Z256" s="182" t="n">
        <f aca="false">+Z253*$C255</f>
        <v>1.39633333333333</v>
      </c>
      <c r="AA256" s="182" t="n">
        <f aca="false">+AA253*$C255</f>
        <v>1.62511111111111</v>
      </c>
      <c r="AB256" s="182" t="n">
        <f aca="false">+AB253*$C255</f>
        <v>1.85388888888889</v>
      </c>
      <c r="AC256" s="182" t="n">
        <f aca="false">+AC253*$C255</f>
        <v>2.08266666666667</v>
      </c>
      <c r="AD256" s="162" t="n">
        <f aca="false">+AD253*$C255</f>
        <v>2.31144444444444</v>
      </c>
      <c r="AE256" s="182" t="n">
        <f aca="false">+AE253*$C255</f>
        <v>2.54022222222222</v>
      </c>
      <c r="AF256" s="182" t="n">
        <f aca="false">+AF253*$C255</f>
        <v>2.769</v>
      </c>
      <c r="AG256" s="182" t="n">
        <f aca="false">+AG253*$C255</f>
        <v>2.99777777777778</v>
      </c>
      <c r="AH256" s="182" t="n">
        <f aca="false">+AH253*$C255</f>
        <v>3.22655555555556</v>
      </c>
      <c r="AI256" s="182" t="n">
        <f aca="false">+AI253*$C255</f>
        <v>3.45533333333333</v>
      </c>
      <c r="AJ256" s="182" t="n">
        <f aca="false">+AJ253*$C255</f>
        <v>3.68411111111111</v>
      </c>
      <c r="AK256" s="182" t="n">
        <f aca="false">+AK253*$C255</f>
        <v>3.91288888888889</v>
      </c>
      <c r="AL256" s="182" t="n">
        <f aca="false">+AL253*$C255</f>
        <v>4.14166666666667</v>
      </c>
      <c r="AM256" s="182" t="n">
        <f aca="false">+AM253*$C255</f>
        <v>4.37044444444445</v>
      </c>
      <c r="AN256" s="182" t="n">
        <f aca="false">+AN253*$C255</f>
        <v>4.59922222222222</v>
      </c>
      <c r="AO256" s="182" t="n">
        <f aca="false">+AO253*$C255</f>
        <v>4.828</v>
      </c>
      <c r="AP256" s="182" t="n">
        <f aca="false">+AP253*$C255</f>
        <v>14.2</v>
      </c>
      <c r="AQ256" s="182" t="n">
        <f aca="false">+AQ253*$C255</f>
        <v>14.2</v>
      </c>
      <c r="AR256" s="182" t="n">
        <f aca="false">+AR253*$C255</f>
        <v>14.2</v>
      </c>
      <c r="AS256" s="182" t="n">
        <f aca="false">+AS253*$C255</f>
        <v>14.2</v>
      </c>
      <c r="AT256" s="182" t="n">
        <f aca="false">+AT253*$C255</f>
        <v>14.2</v>
      </c>
      <c r="AU256" s="182" t="n">
        <f aca="false">+AU253*$C255</f>
        <v>14.2</v>
      </c>
      <c r="AV256" s="182" t="n">
        <f aca="false">+AV253*$C255</f>
        <v>14.2</v>
      </c>
      <c r="AW256" s="182" t="n">
        <f aca="false">+AW253*$C255</f>
        <v>14.2</v>
      </c>
      <c r="AX256" s="182" t="n">
        <f aca="false">+AX253*$C255</f>
        <v>14.2</v>
      </c>
      <c r="AY256" s="182" t="n">
        <f aca="false">+AY253*$C255</f>
        <v>14.2</v>
      </c>
      <c r="AZ256" s="182" t="n">
        <f aca="false">+AZ253*$C255</f>
        <v>14.2</v>
      </c>
      <c r="BA256" s="182" t="n">
        <f aca="false">+BA253*$C255</f>
        <v>14.2</v>
      </c>
      <c r="BB256" s="182" t="n">
        <f aca="false">+BB253*$C255</f>
        <v>14.2</v>
      </c>
      <c r="BC256" s="193"/>
      <c r="BD256" s="194"/>
      <c r="BE256" s="194"/>
      <c r="BF256" s="194"/>
      <c r="BG256" s="194"/>
      <c r="BH256" s="194"/>
      <c r="BI256" s="194"/>
      <c r="BJ256" s="194"/>
      <c r="BK256" s="194"/>
      <c r="BL256" s="194"/>
      <c r="BM256" s="194"/>
      <c r="BN256" s="194"/>
      <c r="BO256" s="194"/>
      <c r="BP256" s="194"/>
      <c r="BQ256" s="194"/>
      <c r="BR256" s="194"/>
      <c r="BS256" s="194"/>
      <c r="BT256" s="194"/>
      <c r="BU256" s="194"/>
      <c r="BV256" s="194"/>
      <c r="BW256" s="194"/>
      <c r="BX256" s="194"/>
      <c r="BY256" s="194"/>
      <c r="BZ256" s="194"/>
      <c r="CA256" s="194"/>
      <c r="CB256" s="194"/>
      <c r="CC256" s="194"/>
      <c r="CD256" s="194"/>
      <c r="CE256" s="194"/>
      <c r="CF256" s="194"/>
      <c r="CG256" s="194"/>
      <c r="CH256" s="194"/>
      <c r="CI256" s="194"/>
      <c r="CJ256" s="194"/>
      <c r="CK256" s="194"/>
    </row>
    <row r="257" customFormat="false" ht="15" hidden="false" customHeight="true" outlineLevel="0" collapsed="false">
      <c r="A257" s="187"/>
      <c r="B257" s="170" t="str">
        <f aca="false">+'NTP or Sold'!H23</f>
        <v>LM6000</v>
      </c>
      <c r="C257" s="171" t="str">
        <f aca="false">+'NTP or Sold'!T23</f>
        <v>Unassigned</v>
      </c>
      <c r="D257" s="172"/>
      <c r="E257" s="172"/>
      <c r="F257" s="172"/>
      <c r="G257" s="172"/>
      <c r="H257" s="172"/>
      <c r="I257" s="172"/>
      <c r="J257" s="172"/>
      <c r="K257" s="172"/>
      <c r="L257" s="172"/>
      <c r="M257" s="172"/>
      <c r="N257" s="172"/>
      <c r="O257" s="172"/>
      <c r="P257" s="172"/>
      <c r="Q257" s="172"/>
      <c r="R257" s="172"/>
      <c r="S257" s="172"/>
      <c r="T257" s="172"/>
      <c r="U257" s="172"/>
      <c r="V257" s="172"/>
      <c r="W257" s="172"/>
      <c r="X257" s="172"/>
      <c r="Y257" s="172"/>
      <c r="Z257" s="172"/>
      <c r="AA257" s="172"/>
      <c r="AB257" s="172"/>
      <c r="AC257" s="172"/>
      <c r="AD257" s="144"/>
      <c r="AE257" s="172"/>
      <c r="AF257" s="172"/>
      <c r="AG257" s="172"/>
      <c r="AH257" s="172"/>
      <c r="AI257" s="172"/>
      <c r="AJ257" s="172"/>
      <c r="AK257" s="172"/>
      <c r="AL257" s="172"/>
      <c r="AM257" s="172"/>
      <c r="AN257" s="172"/>
      <c r="AO257" s="172"/>
      <c r="AP257" s="172"/>
      <c r="AQ257" s="172"/>
      <c r="AR257" s="172"/>
      <c r="AS257" s="172"/>
      <c r="AT257" s="172"/>
      <c r="AU257" s="172"/>
      <c r="AV257" s="172"/>
      <c r="AW257" s="172"/>
      <c r="AX257" s="172"/>
      <c r="AY257" s="172"/>
      <c r="AZ257" s="172"/>
      <c r="BA257" s="172"/>
      <c r="BB257" s="172"/>
      <c r="BC257" s="185"/>
    </row>
    <row r="258" customFormat="false" ht="12.75" hidden="false" customHeight="false" outlineLevel="0" collapsed="false">
      <c r="A258" s="189"/>
      <c r="B258" s="173" t="s">
        <v>139</v>
      </c>
      <c r="C258" s="171"/>
      <c r="D258" s="174" t="n">
        <v>0</v>
      </c>
      <c r="E258" s="174" t="n">
        <v>0</v>
      </c>
      <c r="F258" s="174" t="n">
        <v>0</v>
      </c>
      <c r="G258" s="174" t="n">
        <v>0</v>
      </c>
      <c r="H258" s="174" t="n">
        <v>0</v>
      </c>
      <c r="I258" s="174" t="n">
        <v>0</v>
      </c>
      <c r="J258" s="174" t="n">
        <v>0</v>
      </c>
      <c r="K258" s="174" t="n">
        <v>0</v>
      </c>
      <c r="L258" s="174" t="n">
        <v>0</v>
      </c>
      <c r="M258" s="174" t="n">
        <v>0</v>
      </c>
      <c r="N258" s="174" t="n">
        <f aca="false">16.7/336</f>
        <v>0.049702380952381</v>
      </c>
      <c r="O258" s="174" t="n">
        <v>0</v>
      </c>
      <c r="P258" s="174" t="n">
        <v>0</v>
      </c>
      <c r="Q258" s="174" t="n">
        <v>0</v>
      </c>
      <c r="R258" s="174" t="n">
        <v>0</v>
      </c>
      <c r="S258" s="174" t="n">
        <v>0</v>
      </c>
      <c r="T258" s="174" t="n">
        <v>0</v>
      </c>
      <c r="U258" s="174" t="n">
        <v>0</v>
      </c>
      <c r="V258" s="174" t="n">
        <v>0</v>
      </c>
      <c r="W258" s="174" t="n">
        <v>0</v>
      </c>
      <c r="X258" s="174" t="n">
        <f aca="false">+(0.95-0.0497)/18</f>
        <v>0.0500166666666667</v>
      </c>
      <c r="Y258" s="174" t="n">
        <f aca="false">+(0.95-0.0497)/18</f>
        <v>0.0500166666666667</v>
      </c>
      <c r="Z258" s="174" t="n">
        <f aca="false">+(0.95-0.0497)/18</f>
        <v>0.0500166666666667</v>
      </c>
      <c r="AA258" s="174" t="n">
        <f aca="false">+(0.95-0.0497)/18</f>
        <v>0.0500166666666667</v>
      </c>
      <c r="AB258" s="174" t="n">
        <f aca="false">+(0.95-0.0497)/18</f>
        <v>0.0500166666666667</v>
      </c>
      <c r="AC258" s="174" t="n">
        <f aca="false">+(0.95-0.0497)/18</f>
        <v>0.0500166666666667</v>
      </c>
      <c r="AD258" s="149" t="n">
        <f aca="false">+(0.95-0.0497)/18</f>
        <v>0.0500166666666667</v>
      </c>
      <c r="AE258" s="174" t="n">
        <f aca="false">+(0.95-0.0497)/18</f>
        <v>0.0500166666666667</v>
      </c>
      <c r="AF258" s="174" t="n">
        <f aca="false">+(0.95-0.0497)/18</f>
        <v>0.0500166666666667</v>
      </c>
      <c r="AG258" s="174" t="n">
        <f aca="false">+(0.95-0.0497)/18</f>
        <v>0.0500166666666667</v>
      </c>
      <c r="AH258" s="174" t="n">
        <f aca="false">+(0.95-0.0497)/18</f>
        <v>0.0500166666666667</v>
      </c>
      <c r="AI258" s="174" t="n">
        <f aca="false">+(0.95-0.0497)/18</f>
        <v>0.0500166666666667</v>
      </c>
      <c r="AJ258" s="174" t="n">
        <f aca="false">+(0.95-0.0497)/18</f>
        <v>0.0500166666666667</v>
      </c>
      <c r="AK258" s="174" t="n">
        <f aca="false">+(0.95-0.0497)/18</f>
        <v>0.0500166666666667</v>
      </c>
      <c r="AL258" s="174" t="n">
        <f aca="false">+(0.95-0.0497)/18</f>
        <v>0.0500166666666667</v>
      </c>
      <c r="AM258" s="174" t="n">
        <f aca="false">+(0.95-0.0497)/18</f>
        <v>0.0500166666666667</v>
      </c>
      <c r="AN258" s="174" t="n">
        <f aca="false">+(0.95-0.0497)/18</f>
        <v>0.0500166666666667</v>
      </c>
      <c r="AO258" s="174" t="n">
        <f aca="false">+(0.95-0.0497)/18</f>
        <v>0.0500166666666667</v>
      </c>
      <c r="AP258" s="174" t="n">
        <v>0</v>
      </c>
      <c r="AQ258" s="174" t="n">
        <v>0</v>
      </c>
      <c r="AR258" s="174" t="n">
        <v>0</v>
      </c>
      <c r="AS258" s="174" t="n">
        <v>0</v>
      </c>
      <c r="AT258" s="174" t="n">
        <v>0.05</v>
      </c>
      <c r="AU258" s="174" t="n">
        <v>0</v>
      </c>
      <c r="AV258" s="174" t="n">
        <v>0</v>
      </c>
      <c r="AW258" s="174" t="n">
        <v>0</v>
      </c>
      <c r="AX258" s="174" t="n">
        <v>0</v>
      </c>
      <c r="AY258" s="174" t="n">
        <v>0</v>
      </c>
      <c r="AZ258" s="174" t="n">
        <v>0</v>
      </c>
      <c r="BA258" s="174" t="n">
        <v>0</v>
      </c>
      <c r="BB258" s="174" t="n">
        <v>0</v>
      </c>
      <c r="BC258" s="188" t="n">
        <f aca="false">SUM(D258:BB258)</f>
        <v>1.00000238095238</v>
      </c>
      <c r="BD258" s="173"/>
    </row>
    <row r="259" customFormat="false" ht="12.75" hidden="false" customHeight="false" outlineLevel="0" collapsed="false">
      <c r="A259" s="189"/>
      <c r="B259" s="173" t="s">
        <v>140</v>
      </c>
      <c r="C259" s="171"/>
      <c r="D259" s="174" t="n">
        <f aca="false">D258</f>
        <v>0</v>
      </c>
      <c r="E259" s="174" t="n">
        <f aca="false">+D259+E258</f>
        <v>0</v>
      </c>
      <c r="F259" s="174" t="n">
        <f aca="false">+E259+F258</f>
        <v>0</v>
      </c>
      <c r="G259" s="174" t="n">
        <f aca="false">+F259+G258</f>
        <v>0</v>
      </c>
      <c r="H259" s="174" t="n">
        <f aca="false">+G259+H258</f>
        <v>0</v>
      </c>
      <c r="I259" s="174" t="n">
        <f aca="false">+H259+I258</f>
        <v>0</v>
      </c>
      <c r="J259" s="174" t="n">
        <f aca="false">+I259+J258</f>
        <v>0</v>
      </c>
      <c r="K259" s="174" t="n">
        <f aca="false">+J259+K258</f>
        <v>0</v>
      </c>
      <c r="L259" s="174" t="n">
        <f aca="false">+K259+L258</f>
        <v>0</v>
      </c>
      <c r="M259" s="174" t="n">
        <f aca="false">+L259+M258</f>
        <v>0</v>
      </c>
      <c r="N259" s="174" t="n">
        <f aca="false">+M259+N258</f>
        <v>0.049702380952381</v>
      </c>
      <c r="O259" s="174" t="n">
        <f aca="false">+N259+O258</f>
        <v>0.049702380952381</v>
      </c>
      <c r="P259" s="174" t="n">
        <f aca="false">+O259+P258</f>
        <v>0.049702380952381</v>
      </c>
      <c r="Q259" s="174" t="n">
        <f aca="false">+P259+Q258</f>
        <v>0.049702380952381</v>
      </c>
      <c r="R259" s="174" t="n">
        <f aca="false">+Q259+R258</f>
        <v>0.049702380952381</v>
      </c>
      <c r="S259" s="174" t="n">
        <f aca="false">+R259+S258</f>
        <v>0.049702380952381</v>
      </c>
      <c r="T259" s="174" t="n">
        <f aca="false">+S259+T258</f>
        <v>0.049702380952381</v>
      </c>
      <c r="U259" s="174" t="n">
        <f aca="false">+T259+U258</f>
        <v>0.049702380952381</v>
      </c>
      <c r="V259" s="174" t="n">
        <f aca="false">+U259+V258</f>
        <v>0.049702380952381</v>
      </c>
      <c r="W259" s="174" t="n">
        <f aca="false">+V259+W258</f>
        <v>0.049702380952381</v>
      </c>
      <c r="X259" s="174" t="n">
        <f aca="false">+W259+X258</f>
        <v>0.0997190476190476</v>
      </c>
      <c r="Y259" s="174" t="n">
        <f aca="false">+X259+Y258</f>
        <v>0.149735714285714</v>
      </c>
      <c r="Z259" s="174" t="n">
        <f aca="false">+Y259+Z258</f>
        <v>0.199752380952381</v>
      </c>
      <c r="AA259" s="174" t="n">
        <f aca="false">+Z259+AA258</f>
        <v>0.249769047619048</v>
      </c>
      <c r="AB259" s="174" t="n">
        <f aca="false">+AA259+AB258</f>
        <v>0.299785714285714</v>
      </c>
      <c r="AC259" s="174" t="n">
        <f aca="false">+AB259+AC258</f>
        <v>0.349802380952381</v>
      </c>
      <c r="AD259" s="149" t="n">
        <f aca="false">+AC259+AD258</f>
        <v>0.399819047619048</v>
      </c>
      <c r="AE259" s="174" t="n">
        <f aca="false">+AD259+AE258</f>
        <v>0.449835714285714</v>
      </c>
      <c r="AF259" s="174" t="n">
        <f aca="false">+AE259+AF258</f>
        <v>0.499852380952381</v>
      </c>
      <c r="AG259" s="174" t="n">
        <f aca="false">+AF259+AG258</f>
        <v>0.549869047619048</v>
      </c>
      <c r="AH259" s="174" t="n">
        <f aca="false">+AG259+AH258</f>
        <v>0.599885714285714</v>
      </c>
      <c r="AI259" s="174" t="n">
        <f aca="false">+AH259+AI258</f>
        <v>0.649902380952381</v>
      </c>
      <c r="AJ259" s="174" t="n">
        <f aca="false">+AI259+AJ258</f>
        <v>0.699919047619048</v>
      </c>
      <c r="AK259" s="174" t="n">
        <f aca="false">+AJ259+AK258</f>
        <v>0.749935714285714</v>
      </c>
      <c r="AL259" s="174" t="n">
        <f aca="false">+AK259+AL258</f>
        <v>0.799952380952381</v>
      </c>
      <c r="AM259" s="174" t="n">
        <f aca="false">+AL259+AM258</f>
        <v>0.849969047619048</v>
      </c>
      <c r="AN259" s="174" t="n">
        <f aca="false">+AM259+AN258</f>
        <v>0.899985714285715</v>
      </c>
      <c r="AO259" s="174" t="n">
        <f aca="false">+AN259+AO258</f>
        <v>0.950002380952381</v>
      </c>
      <c r="AP259" s="174" t="n">
        <f aca="false">+AO259+AP258</f>
        <v>0.950002380952381</v>
      </c>
      <c r="AQ259" s="174" t="n">
        <f aca="false">+AP259+AQ258</f>
        <v>0.950002380952381</v>
      </c>
      <c r="AR259" s="174" t="n">
        <f aca="false">+AQ259+AR258</f>
        <v>0.950002380952381</v>
      </c>
      <c r="AS259" s="174" t="n">
        <f aca="false">+AR259+AS258</f>
        <v>0.950002380952381</v>
      </c>
      <c r="AT259" s="174" t="n">
        <f aca="false">+AS259+AT258</f>
        <v>1.00000238095238</v>
      </c>
      <c r="AU259" s="174" t="n">
        <f aca="false">+AT259+AU258</f>
        <v>1.00000238095238</v>
      </c>
      <c r="AV259" s="174" t="n">
        <f aca="false">+AU259+AV258</f>
        <v>1.00000238095238</v>
      </c>
      <c r="AW259" s="174" t="n">
        <f aca="false">+AV259+AW258</f>
        <v>1.00000238095238</v>
      </c>
      <c r="AX259" s="174" t="n">
        <f aca="false">+AW259+AX258</f>
        <v>1.00000238095238</v>
      </c>
      <c r="AY259" s="174" t="n">
        <f aca="false">+AX259+AY258</f>
        <v>1.00000238095238</v>
      </c>
      <c r="AZ259" s="174" t="n">
        <f aca="false">+AY259+AZ258</f>
        <v>1.00000238095238</v>
      </c>
      <c r="BA259" s="174" t="n">
        <f aca="false">+AZ259+BA258</f>
        <v>1.00000238095238</v>
      </c>
      <c r="BB259" s="174" t="n">
        <f aca="false">+BA259+BB258</f>
        <v>1.00000238095238</v>
      </c>
      <c r="BC259" s="188"/>
      <c r="BD259" s="173"/>
    </row>
    <row r="260" customFormat="false" ht="12.75" hidden="false" customHeight="false" outlineLevel="0" collapsed="false">
      <c r="A260" s="189"/>
      <c r="B260" s="173" t="s">
        <v>141</v>
      </c>
      <c r="C260" s="171"/>
      <c r="D260" s="174" t="n">
        <v>0</v>
      </c>
      <c r="E260" s="174" t="n">
        <v>0</v>
      </c>
      <c r="F260" s="174" t="n">
        <v>0</v>
      </c>
      <c r="G260" s="174" t="n">
        <v>0</v>
      </c>
      <c r="H260" s="174" t="n">
        <v>0</v>
      </c>
      <c r="I260" s="174" t="n">
        <v>0</v>
      </c>
      <c r="J260" s="174" t="n">
        <v>0</v>
      </c>
      <c r="K260" s="174" t="n">
        <v>0</v>
      </c>
      <c r="L260" s="174" t="n">
        <v>0</v>
      </c>
      <c r="M260" s="174" t="n">
        <v>0</v>
      </c>
      <c r="N260" s="174" t="n">
        <v>0.05</v>
      </c>
      <c r="O260" s="174" t="n">
        <v>0</v>
      </c>
      <c r="P260" s="174" t="n">
        <v>0</v>
      </c>
      <c r="Q260" s="174" t="n">
        <v>0</v>
      </c>
      <c r="R260" s="174" t="n">
        <v>0</v>
      </c>
      <c r="S260" s="174" t="n">
        <v>0</v>
      </c>
      <c r="T260" s="174" t="n">
        <v>0</v>
      </c>
      <c r="U260" s="174" t="n">
        <v>0</v>
      </c>
      <c r="V260" s="174" t="n">
        <v>0</v>
      </c>
      <c r="W260" s="174" t="n">
        <v>0</v>
      </c>
      <c r="X260" s="174" t="n">
        <f aca="false">+(0.34-0.05)/18</f>
        <v>0.0161111111111111</v>
      </c>
      <c r="Y260" s="174" t="n">
        <f aca="false">+(0.34-0.05)/18</f>
        <v>0.0161111111111111</v>
      </c>
      <c r="Z260" s="174" t="n">
        <f aca="false">+(0.34-0.05)/18</f>
        <v>0.0161111111111111</v>
      </c>
      <c r="AA260" s="174" t="n">
        <f aca="false">+(0.34-0.05)/18</f>
        <v>0.0161111111111111</v>
      </c>
      <c r="AB260" s="174" t="n">
        <f aca="false">+(0.34-0.05)/18</f>
        <v>0.0161111111111111</v>
      </c>
      <c r="AC260" s="174" t="n">
        <f aca="false">+(0.34-0.05)/18</f>
        <v>0.0161111111111111</v>
      </c>
      <c r="AD260" s="149" t="n">
        <f aca="false">+(0.34-0.05)/18</f>
        <v>0.0161111111111111</v>
      </c>
      <c r="AE260" s="174" t="n">
        <f aca="false">+(0.34-0.05)/18</f>
        <v>0.0161111111111111</v>
      </c>
      <c r="AF260" s="174" t="n">
        <f aca="false">+(0.34-0.05)/18</f>
        <v>0.0161111111111111</v>
      </c>
      <c r="AG260" s="174" t="n">
        <f aca="false">+(0.34-0.05)/18</f>
        <v>0.0161111111111111</v>
      </c>
      <c r="AH260" s="174" t="n">
        <f aca="false">+(0.34-0.05)/18</f>
        <v>0.0161111111111111</v>
      </c>
      <c r="AI260" s="174" t="n">
        <f aca="false">+(0.34-0.05)/18</f>
        <v>0.0161111111111111</v>
      </c>
      <c r="AJ260" s="174" t="n">
        <f aca="false">+(0.34-0.05)/18</f>
        <v>0.0161111111111111</v>
      </c>
      <c r="AK260" s="174" t="n">
        <f aca="false">+(0.34-0.05)/18</f>
        <v>0.0161111111111111</v>
      </c>
      <c r="AL260" s="174" t="n">
        <f aca="false">+(0.34-0.05)/18</f>
        <v>0.0161111111111111</v>
      </c>
      <c r="AM260" s="174" t="n">
        <f aca="false">+(0.34-0.05)/18</f>
        <v>0.0161111111111111</v>
      </c>
      <c r="AN260" s="174" t="n">
        <f aca="false">+(0.34-0.05)/18</f>
        <v>0.0161111111111111</v>
      </c>
      <c r="AO260" s="174" t="n">
        <f aca="false">+(0.34-0.05)/18</f>
        <v>0.0161111111111111</v>
      </c>
      <c r="AP260" s="174" t="n">
        <v>0.66</v>
      </c>
      <c r="AQ260" s="174" t="n">
        <v>0</v>
      </c>
      <c r="AR260" s="174" t="n">
        <v>0</v>
      </c>
      <c r="AS260" s="174" t="n">
        <v>0</v>
      </c>
      <c r="AT260" s="174" t="n">
        <v>0</v>
      </c>
      <c r="AU260" s="174" t="n">
        <v>0</v>
      </c>
      <c r="AV260" s="174" t="n">
        <v>0</v>
      </c>
      <c r="AW260" s="174" t="n">
        <v>0</v>
      </c>
      <c r="AX260" s="174" t="n">
        <v>0</v>
      </c>
      <c r="AY260" s="174" t="n">
        <v>0</v>
      </c>
      <c r="AZ260" s="174" t="n">
        <v>0</v>
      </c>
      <c r="BA260" s="174" t="n">
        <v>0</v>
      </c>
      <c r="BB260" s="174" t="n">
        <v>0</v>
      </c>
      <c r="BC260" s="188" t="n">
        <f aca="false">SUM(D260:BB260)</f>
        <v>1</v>
      </c>
      <c r="BD260" s="173"/>
    </row>
    <row r="261" customFormat="false" ht="12.75" hidden="false" customHeight="false" outlineLevel="0" collapsed="false">
      <c r="A261" s="189"/>
      <c r="B261" s="173" t="s">
        <v>142</v>
      </c>
      <c r="C261" s="171"/>
      <c r="D261" s="174" t="n">
        <f aca="false">D260</f>
        <v>0</v>
      </c>
      <c r="E261" s="174" t="n">
        <f aca="false">+D261+E260</f>
        <v>0</v>
      </c>
      <c r="F261" s="174" t="n">
        <f aca="false">+E261+F260</f>
        <v>0</v>
      </c>
      <c r="G261" s="174" t="n">
        <f aca="false">+F261+G260</f>
        <v>0</v>
      </c>
      <c r="H261" s="174" t="n">
        <f aca="false">+G261+H260</f>
        <v>0</v>
      </c>
      <c r="I261" s="174" t="n">
        <f aca="false">+H261+I260</f>
        <v>0</v>
      </c>
      <c r="J261" s="174" t="n">
        <f aca="false">+I261+J260</f>
        <v>0</v>
      </c>
      <c r="K261" s="174" t="n">
        <f aca="false">+J261+K260</f>
        <v>0</v>
      </c>
      <c r="L261" s="174" t="n">
        <f aca="false">+K261+L260</f>
        <v>0</v>
      </c>
      <c r="M261" s="174" t="n">
        <f aca="false">+L261+M260</f>
        <v>0</v>
      </c>
      <c r="N261" s="174" t="n">
        <f aca="false">+M261+N260</f>
        <v>0.05</v>
      </c>
      <c r="O261" s="174" t="n">
        <f aca="false">+N261+O260</f>
        <v>0.05</v>
      </c>
      <c r="P261" s="174" t="n">
        <f aca="false">+O261+P260</f>
        <v>0.05</v>
      </c>
      <c r="Q261" s="174" t="n">
        <f aca="false">+P261+Q260</f>
        <v>0.05</v>
      </c>
      <c r="R261" s="174" t="n">
        <f aca="false">+Q261+R260</f>
        <v>0.05</v>
      </c>
      <c r="S261" s="174" t="n">
        <f aca="false">+R261+S260</f>
        <v>0.05</v>
      </c>
      <c r="T261" s="174" t="n">
        <f aca="false">+S261+T260</f>
        <v>0.05</v>
      </c>
      <c r="U261" s="174" t="n">
        <f aca="false">+T261+U260</f>
        <v>0.05</v>
      </c>
      <c r="V261" s="174" t="n">
        <f aca="false">+U261+V260</f>
        <v>0.05</v>
      </c>
      <c r="W261" s="174" t="n">
        <f aca="false">+V261+W260</f>
        <v>0.05</v>
      </c>
      <c r="X261" s="174" t="n">
        <f aca="false">+W261+X260</f>
        <v>0.0661111111111111</v>
      </c>
      <c r="Y261" s="174" t="n">
        <f aca="false">+X261+Y260</f>
        <v>0.0822222222222222</v>
      </c>
      <c r="Z261" s="174" t="n">
        <f aca="false">+Y261+Z260</f>
        <v>0.0983333333333334</v>
      </c>
      <c r="AA261" s="174" t="n">
        <f aca="false">+Z261+AA260</f>
        <v>0.114444444444444</v>
      </c>
      <c r="AB261" s="174" t="n">
        <f aca="false">+AA261+AB260</f>
        <v>0.130555555555556</v>
      </c>
      <c r="AC261" s="174" t="n">
        <f aca="false">+AB261+AC260</f>
        <v>0.146666666666667</v>
      </c>
      <c r="AD261" s="149" t="n">
        <f aca="false">+AC261+AD260</f>
        <v>0.162777777777778</v>
      </c>
      <c r="AE261" s="174" t="n">
        <f aca="false">+AD261+AE260</f>
        <v>0.178888888888889</v>
      </c>
      <c r="AF261" s="174" t="n">
        <f aca="false">+AE261+AF260</f>
        <v>0.195</v>
      </c>
      <c r="AG261" s="174" t="n">
        <f aca="false">+AF261+AG260</f>
        <v>0.211111111111111</v>
      </c>
      <c r="AH261" s="174" t="n">
        <f aca="false">+AG261+AH260</f>
        <v>0.227222222222222</v>
      </c>
      <c r="AI261" s="174" t="n">
        <f aca="false">+AH261+AI260</f>
        <v>0.243333333333333</v>
      </c>
      <c r="AJ261" s="174" t="n">
        <f aca="false">+AI261+AJ260</f>
        <v>0.259444444444444</v>
      </c>
      <c r="AK261" s="174" t="n">
        <f aca="false">+AJ261+AK260</f>
        <v>0.275555555555556</v>
      </c>
      <c r="AL261" s="174" t="n">
        <f aca="false">+AK261+AL260</f>
        <v>0.291666666666667</v>
      </c>
      <c r="AM261" s="174" t="n">
        <f aca="false">+AL261+AM260</f>
        <v>0.307777777777778</v>
      </c>
      <c r="AN261" s="174" t="n">
        <f aca="false">+AM261+AN260</f>
        <v>0.323888888888889</v>
      </c>
      <c r="AO261" s="174" t="n">
        <f aca="false">+AN261+AO260</f>
        <v>0.34</v>
      </c>
      <c r="AP261" s="174" t="n">
        <f aca="false">+AO261+AP260</f>
        <v>1</v>
      </c>
      <c r="AQ261" s="174" t="n">
        <f aca="false">+AP261+AQ260</f>
        <v>1</v>
      </c>
      <c r="AR261" s="174" t="n">
        <f aca="false">+AQ261+AR260</f>
        <v>1</v>
      </c>
      <c r="AS261" s="174" t="n">
        <f aca="false">+AR261+AS260</f>
        <v>1</v>
      </c>
      <c r="AT261" s="174" t="n">
        <f aca="false">+AS261+AT260</f>
        <v>1</v>
      </c>
      <c r="AU261" s="174" t="n">
        <f aca="false">+AT261+AU260</f>
        <v>1</v>
      </c>
      <c r="AV261" s="174" t="n">
        <f aca="false">+AU261+AV260</f>
        <v>1</v>
      </c>
      <c r="AW261" s="174" t="n">
        <f aca="false">+AV261+AW260</f>
        <v>1</v>
      </c>
      <c r="AX261" s="174" t="n">
        <f aca="false">+AW261+AX260</f>
        <v>1</v>
      </c>
      <c r="AY261" s="174" t="n">
        <f aca="false">+AX261+AY260</f>
        <v>1</v>
      </c>
      <c r="AZ261" s="174" t="n">
        <f aca="false">+AY261+AZ260</f>
        <v>1</v>
      </c>
      <c r="BA261" s="174" t="n">
        <f aca="false">+AZ261+BA260</f>
        <v>1</v>
      </c>
      <c r="BB261" s="174" t="n">
        <f aca="false">+BA261+BB260</f>
        <v>1</v>
      </c>
      <c r="BC261" s="188"/>
      <c r="BD261" s="173"/>
    </row>
    <row r="262" customFormat="false" ht="12.75" hidden="false" customHeight="false" outlineLevel="0" collapsed="false">
      <c r="A262" s="195"/>
      <c r="B262" s="175"/>
      <c r="C262" s="171"/>
      <c r="D262" s="176"/>
      <c r="E262" s="176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67"/>
      <c r="AE262" s="176"/>
      <c r="AF262" s="176"/>
      <c r="AG262" s="176"/>
      <c r="AH262" s="176"/>
      <c r="AI262" s="176"/>
      <c r="AJ262" s="176"/>
      <c r="AK262" s="176"/>
      <c r="AL262" s="176"/>
      <c r="AM262" s="176"/>
      <c r="AN262" s="176"/>
      <c r="AO262" s="176"/>
      <c r="AP262" s="176"/>
      <c r="AQ262" s="176"/>
      <c r="AR262" s="176"/>
      <c r="AS262" s="176"/>
      <c r="AT262" s="176"/>
      <c r="AU262" s="176"/>
      <c r="AV262" s="176"/>
      <c r="AW262" s="176"/>
      <c r="AX262" s="176"/>
      <c r="AY262" s="176"/>
      <c r="AZ262" s="176"/>
      <c r="BA262" s="176"/>
      <c r="BB262" s="176"/>
      <c r="BC262" s="190"/>
      <c r="BD262" s="175"/>
    </row>
    <row r="263" customFormat="false" ht="12.75" hidden="false" customHeight="false" outlineLevel="0" collapsed="false">
      <c r="A263" s="177"/>
      <c r="B263" s="177" t="s">
        <v>143</v>
      </c>
      <c r="C263" s="178" t="n">
        <v>14.2</v>
      </c>
      <c r="D263" s="179" t="n">
        <f aca="false">+D259*$C263</f>
        <v>0</v>
      </c>
      <c r="E263" s="179" t="n">
        <f aca="false">+E259*$C263</f>
        <v>0</v>
      </c>
      <c r="F263" s="179" t="n">
        <f aca="false">+F259*$C263</f>
        <v>0</v>
      </c>
      <c r="G263" s="179" t="n">
        <f aca="false">+G259*$C263</f>
        <v>0</v>
      </c>
      <c r="H263" s="179" t="n">
        <f aca="false">+H259*$C263</f>
        <v>0</v>
      </c>
      <c r="I263" s="179" t="n">
        <f aca="false">+I259*$C263</f>
        <v>0</v>
      </c>
      <c r="J263" s="179" t="n">
        <f aca="false">+J259*$C263</f>
        <v>0</v>
      </c>
      <c r="K263" s="179" t="n">
        <f aca="false">+K259*$C263</f>
        <v>0</v>
      </c>
      <c r="L263" s="179" t="n">
        <f aca="false">+L259*$C263</f>
        <v>0</v>
      </c>
      <c r="M263" s="179" t="n">
        <f aca="false">+M259*$C263</f>
        <v>0</v>
      </c>
      <c r="N263" s="179" t="n">
        <f aca="false">+N259*$C263</f>
        <v>0.705773809523809</v>
      </c>
      <c r="O263" s="179" t="n">
        <f aca="false">+O259*$C263</f>
        <v>0.705773809523809</v>
      </c>
      <c r="P263" s="179" t="n">
        <f aca="false">+P259*$C263</f>
        <v>0.705773809523809</v>
      </c>
      <c r="Q263" s="179" t="n">
        <f aca="false">+Q259*$C263</f>
        <v>0.705773809523809</v>
      </c>
      <c r="R263" s="179" t="n">
        <f aca="false">+R259*$C263</f>
        <v>0.705773809523809</v>
      </c>
      <c r="S263" s="179" t="n">
        <f aca="false">+S259*$C263</f>
        <v>0.705773809523809</v>
      </c>
      <c r="T263" s="179" t="n">
        <f aca="false">+T259*$C263</f>
        <v>0.705773809523809</v>
      </c>
      <c r="U263" s="179" t="n">
        <f aca="false">+U259*$C263</f>
        <v>0.705773809523809</v>
      </c>
      <c r="V263" s="179" t="n">
        <f aca="false">+V259*$C263</f>
        <v>0.705773809523809</v>
      </c>
      <c r="W263" s="179" t="n">
        <f aca="false">+W259*$C263</f>
        <v>0.705773809523809</v>
      </c>
      <c r="X263" s="179" t="n">
        <f aca="false">+X259*$C263</f>
        <v>1.41601047619048</v>
      </c>
      <c r="Y263" s="179" t="n">
        <f aca="false">+Y259*$C263</f>
        <v>2.12624714285714</v>
      </c>
      <c r="Z263" s="179" t="n">
        <f aca="false">+Z259*$C263</f>
        <v>2.83648380952381</v>
      </c>
      <c r="AA263" s="179" t="n">
        <f aca="false">+AA259*$C263</f>
        <v>3.54672047619048</v>
      </c>
      <c r="AB263" s="179" t="n">
        <f aca="false">+AB259*$C263</f>
        <v>4.25695714285714</v>
      </c>
      <c r="AC263" s="179" t="n">
        <f aca="false">+AC259*$C263</f>
        <v>4.96719380952381</v>
      </c>
      <c r="AD263" s="156" t="n">
        <f aca="false">+AD259*$C263</f>
        <v>5.67743047619048</v>
      </c>
      <c r="AE263" s="179" t="n">
        <f aca="false">+AE259*$C263</f>
        <v>6.38766714285714</v>
      </c>
      <c r="AF263" s="179" t="n">
        <f aca="false">+AF259*$C263</f>
        <v>7.09790380952381</v>
      </c>
      <c r="AG263" s="179" t="n">
        <f aca="false">+AG259*$C263</f>
        <v>7.80814047619047</v>
      </c>
      <c r="AH263" s="179" t="n">
        <f aca="false">+AH259*$C263</f>
        <v>8.51837714285714</v>
      </c>
      <c r="AI263" s="179" t="n">
        <f aca="false">+AI259*$C263</f>
        <v>9.22861380952381</v>
      </c>
      <c r="AJ263" s="179" t="n">
        <f aca="false">+AJ259*$C263</f>
        <v>9.93885047619048</v>
      </c>
      <c r="AK263" s="179" t="n">
        <f aca="false">+AK259*$C263</f>
        <v>10.6490871428571</v>
      </c>
      <c r="AL263" s="179" t="n">
        <f aca="false">+AL259*$C263</f>
        <v>11.3593238095238</v>
      </c>
      <c r="AM263" s="179" t="n">
        <f aca="false">+AM259*$C263</f>
        <v>12.0695604761905</v>
      </c>
      <c r="AN263" s="179" t="n">
        <f aca="false">+AN259*$C263</f>
        <v>12.7797971428571</v>
      </c>
      <c r="AO263" s="179" t="n">
        <f aca="false">+AO259*$C263</f>
        <v>13.4900338095238</v>
      </c>
      <c r="AP263" s="179" t="n">
        <f aca="false">+AP259*$C263</f>
        <v>13.4900338095238</v>
      </c>
      <c r="AQ263" s="179" t="n">
        <f aca="false">+AQ259*$C263</f>
        <v>13.4900338095238</v>
      </c>
      <c r="AR263" s="179" t="n">
        <f aca="false">+AR259*$C263</f>
        <v>13.4900338095238</v>
      </c>
      <c r="AS263" s="179" t="n">
        <f aca="false">+AS259*$C263</f>
        <v>13.4900338095238</v>
      </c>
      <c r="AT263" s="179" t="n">
        <f aca="false">+AT259*$C263</f>
        <v>14.2000338095238</v>
      </c>
      <c r="AU263" s="179" t="n">
        <f aca="false">+AU259*$C263</f>
        <v>14.2000338095238</v>
      </c>
      <c r="AV263" s="179" t="n">
        <f aca="false">+AV259*$C263</f>
        <v>14.2000338095238</v>
      </c>
      <c r="AW263" s="179" t="n">
        <f aca="false">+AW259*$C263</f>
        <v>14.2000338095238</v>
      </c>
      <c r="AX263" s="179" t="n">
        <f aca="false">+AX259*$C263</f>
        <v>14.2000338095238</v>
      </c>
      <c r="AY263" s="179" t="n">
        <f aca="false">+AY259*$C263</f>
        <v>14.2000338095238</v>
      </c>
      <c r="AZ263" s="179" t="n">
        <f aca="false">+AZ259*$C263</f>
        <v>14.2000338095238</v>
      </c>
      <c r="BA263" s="179" t="n">
        <f aca="false">+BA259*$C263</f>
        <v>14.2000338095238</v>
      </c>
      <c r="BB263" s="179" t="n">
        <f aca="false">+BB259*$C263</f>
        <v>14.2000338095238</v>
      </c>
      <c r="BC263" s="191"/>
      <c r="BD263" s="192"/>
      <c r="BE263" s="192"/>
      <c r="BF263" s="192"/>
      <c r="BG263" s="192"/>
      <c r="BH263" s="192"/>
      <c r="BI263" s="192"/>
      <c r="BJ263" s="192"/>
      <c r="BK263" s="192"/>
      <c r="BL263" s="192"/>
      <c r="BM263" s="192"/>
      <c r="BN263" s="192"/>
      <c r="BO263" s="192"/>
      <c r="BP263" s="192"/>
      <c r="BQ263" s="192"/>
      <c r="BR263" s="192"/>
      <c r="BS263" s="192"/>
      <c r="BT263" s="192"/>
      <c r="BU263" s="192"/>
      <c r="BV263" s="192"/>
      <c r="BW263" s="192"/>
      <c r="BX263" s="192"/>
      <c r="BY263" s="192"/>
      <c r="BZ263" s="192"/>
      <c r="CA263" s="192"/>
      <c r="CB263" s="192"/>
      <c r="CC263" s="192"/>
      <c r="CD263" s="192"/>
      <c r="CE263" s="192"/>
      <c r="CF263" s="192"/>
      <c r="CG263" s="192"/>
      <c r="CH263" s="192"/>
      <c r="CI263" s="192"/>
      <c r="CJ263" s="192"/>
      <c r="CK263" s="192"/>
    </row>
    <row r="264" customFormat="false" ht="13.5" hidden="false" customHeight="false" outlineLevel="0" collapsed="false">
      <c r="A264" s="180"/>
      <c r="B264" s="180" t="s">
        <v>144</v>
      </c>
      <c r="C264" s="181" t="str">
        <f aca="false">+'NTP or Sold'!C23</f>
        <v>Available</v>
      </c>
      <c r="D264" s="182" t="n">
        <f aca="false">+D261*$C263</f>
        <v>0</v>
      </c>
      <c r="E264" s="182" t="n">
        <f aca="false">+E261*$C263</f>
        <v>0</v>
      </c>
      <c r="F264" s="182" t="n">
        <f aca="false">+F261*$C263</f>
        <v>0</v>
      </c>
      <c r="G264" s="182" t="n">
        <f aca="false">+G261*$C263</f>
        <v>0</v>
      </c>
      <c r="H264" s="182" t="n">
        <f aca="false">+H261*$C263</f>
        <v>0</v>
      </c>
      <c r="I264" s="182" t="n">
        <f aca="false">+I261*$C263</f>
        <v>0</v>
      </c>
      <c r="J264" s="182" t="n">
        <f aca="false">+J261*$C263</f>
        <v>0</v>
      </c>
      <c r="K264" s="182" t="n">
        <f aca="false">+K261*$C263</f>
        <v>0</v>
      </c>
      <c r="L264" s="182" t="n">
        <f aca="false">+L261*$C263</f>
        <v>0</v>
      </c>
      <c r="M264" s="182" t="n">
        <f aca="false">+M261*$C263</f>
        <v>0</v>
      </c>
      <c r="N264" s="182" t="n">
        <f aca="false">+N261*$C263</f>
        <v>0.71</v>
      </c>
      <c r="O264" s="182" t="n">
        <f aca="false">+O261*$C263</f>
        <v>0.71</v>
      </c>
      <c r="P264" s="182" t="n">
        <f aca="false">+P261*$C263</f>
        <v>0.71</v>
      </c>
      <c r="Q264" s="182" t="n">
        <f aca="false">+Q261*$C263</f>
        <v>0.71</v>
      </c>
      <c r="R264" s="182" t="n">
        <f aca="false">+R261*$C263</f>
        <v>0.71</v>
      </c>
      <c r="S264" s="182" t="n">
        <f aca="false">+S261*$C263</f>
        <v>0.71</v>
      </c>
      <c r="T264" s="182" t="n">
        <f aca="false">+T261*$C263</f>
        <v>0.71</v>
      </c>
      <c r="U264" s="182" t="n">
        <f aca="false">+U261*$C263</f>
        <v>0.71</v>
      </c>
      <c r="V264" s="182" t="n">
        <f aca="false">+V261*$C263</f>
        <v>0.71</v>
      </c>
      <c r="W264" s="182" t="n">
        <f aca="false">+W261*$C263</f>
        <v>0.71</v>
      </c>
      <c r="X264" s="182" t="n">
        <f aca="false">+X261*$C263</f>
        <v>0.938777777777778</v>
      </c>
      <c r="Y264" s="182" t="n">
        <f aca="false">+Y261*$C263</f>
        <v>1.16755555555556</v>
      </c>
      <c r="Z264" s="182" t="n">
        <f aca="false">+Z261*$C263</f>
        <v>1.39633333333333</v>
      </c>
      <c r="AA264" s="182" t="n">
        <f aca="false">+AA261*$C263</f>
        <v>1.62511111111111</v>
      </c>
      <c r="AB264" s="182" t="n">
        <f aca="false">+AB261*$C263</f>
        <v>1.85388888888889</v>
      </c>
      <c r="AC264" s="182" t="n">
        <f aca="false">+AC261*$C263</f>
        <v>2.08266666666667</v>
      </c>
      <c r="AD264" s="162" t="n">
        <f aca="false">+AD261*$C263</f>
        <v>2.31144444444444</v>
      </c>
      <c r="AE264" s="182" t="n">
        <f aca="false">+AE261*$C263</f>
        <v>2.54022222222222</v>
      </c>
      <c r="AF264" s="182" t="n">
        <f aca="false">+AF261*$C263</f>
        <v>2.769</v>
      </c>
      <c r="AG264" s="182" t="n">
        <f aca="false">+AG261*$C263</f>
        <v>2.99777777777778</v>
      </c>
      <c r="AH264" s="182" t="n">
        <f aca="false">+AH261*$C263</f>
        <v>3.22655555555556</v>
      </c>
      <c r="AI264" s="182" t="n">
        <f aca="false">+AI261*$C263</f>
        <v>3.45533333333333</v>
      </c>
      <c r="AJ264" s="182" t="n">
        <f aca="false">+AJ261*$C263</f>
        <v>3.68411111111111</v>
      </c>
      <c r="AK264" s="182" t="n">
        <f aca="false">+AK261*$C263</f>
        <v>3.91288888888889</v>
      </c>
      <c r="AL264" s="182" t="n">
        <f aca="false">+AL261*$C263</f>
        <v>4.14166666666667</v>
      </c>
      <c r="AM264" s="182" t="n">
        <f aca="false">+AM261*$C263</f>
        <v>4.37044444444445</v>
      </c>
      <c r="AN264" s="182" t="n">
        <f aca="false">+AN261*$C263</f>
        <v>4.59922222222222</v>
      </c>
      <c r="AO264" s="182" t="n">
        <f aca="false">+AO261*$C263</f>
        <v>4.828</v>
      </c>
      <c r="AP264" s="182" t="n">
        <f aca="false">+AP261*$C263</f>
        <v>14.2</v>
      </c>
      <c r="AQ264" s="182" t="n">
        <f aca="false">+AQ261*$C263</f>
        <v>14.2</v>
      </c>
      <c r="AR264" s="182" t="n">
        <f aca="false">+AR261*$C263</f>
        <v>14.2</v>
      </c>
      <c r="AS264" s="182" t="n">
        <f aca="false">+AS261*$C263</f>
        <v>14.2</v>
      </c>
      <c r="AT264" s="182" t="n">
        <f aca="false">+AT261*$C263</f>
        <v>14.2</v>
      </c>
      <c r="AU264" s="182" t="n">
        <f aca="false">+AU261*$C263</f>
        <v>14.2</v>
      </c>
      <c r="AV264" s="182" t="n">
        <f aca="false">+AV261*$C263</f>
        <v>14.2</v>
      </c>
      <c r="AW264" s="182" t="n">
        <f aca="false">+AW261*$C263</f>
        <v>14.2</v>
      </c>
      <c r="AX264" s="182" t="n">
        <f aca="false">+AX261*$C263</f>
        <v>14.2</v>
      </c>
      <c r="AY264" s="182" t="n">
        <f aca="false">+AY261*$C263</f>
        <v>14.2</v>
      </c>
      <c r="AZ264" s="182" t="n">
        <f aca="false">+AZ261*$C263</f>
        <v>14.2</v>
      </c>
      <c r="BA264" s="182" t="n">
        <f aca="false">+BA261*$C263</f>
        <v>14.2</v>
      </c>
      <c r="BB264" s="182" t="n">
        <f aca="false">+BB261*$C263</f>
        <v>14.2</v>
      </c>
      <c r="BC264" s="193"/>
      <c r="BD264" s="194"/>
      <c r="BE264" s="194"/>
      <c r="BF264" s="194"/>
      <c r="BG264" s="194"/>
      <c r="BH264" s="194"/>
      <c r="BI264" s="194"/>
      <c r="BJ264" s="194"/>
      <c r="BK264" s="194"/>
      <c r="BL264" s="194"/>
      <c r="BM264" s="194"/>
      <c r="BN264" s="194"/>
      <c r="BO264" s="194"/>
      <c r="BP264" s="194"/>
      <c r="BQ264" s="194"/>
      <c r="BR264" s="194"/>
      <c r="BS264" s="194"/>
      <c r="BT264" s="194"/>
      <c r="BU264" s="194"/>
      <c r="BV264" s="194"/>
      <c r="BW264" s="194"/>
      <c r="BX264" s="194"/>
      <c r="BY264" s="194"/>
      <c r="BZ264" s="194"/>
      <c r="CA264" s="194"/>
      <c r="CB264" s="194"/>
      <c r="CC264" s="194"/>
      <c r="CD264" s="194"/>
      <c r="CE264" s="194"/>
      <c r="CF264" s="194"/>
      <c r="CG264" s="194"/>
      <c r="CH264" s="194"/>
      <c r="CI264" s="194"/>
      <c r="CJ264" s="194"/>
      <c r="CK264" s="194"/>
    </row>
    <row r="265" customFormat="false" ht="15" hidden="false" customHeight="true" outlineLevel="0" collapsed="false">
      <c r="A265" s="140" t="n">
        <v>4</v>
      </c>
      <c r="B265" s="201" t="str">
        <f aca="false">+'NTP or Sold'!H25</f>
        <v>LM6000</v>
      </c>
      <c r="C265" s="235" t="str">
        <f aca="false">+'NTP or Sold'!T25</f>
        <v>Fountain Valley PSCO (ENA) - 90%</v>
      </c>
      <c r="D265" s="236"/>
      <c r="E265" s="236"/>
      <c r="F265" s="236"/>
      <c r="G265" s="236"/>
      <c r="H265" s="236"/>
      <c r="I265" s="236"/>
      <c r="J265" s="236"/>
      <c r="K265" s="236"/>
      <c r="L265" s="236"/>
      <c r="M265" s="236"/>
      <c r="N265" s="236"/>
      <c r="O265" s="236"/>
      <c r="P265" s="236"/>
      <c r="Q265" s="236"/>
      <c r="R265" s="236"/>
      <c r="S265" s="236"/>
      <c r="T265" s="236"/>
      <c r="U265" s="236"/>
      <c r="V265" s="236"/>
      <c r="W265" s="236"/>
      <c r="X265" s="236"/>
      <c r="Y265" s="236"/>
      <c r="Z265" s="236"/>
      <c r="AA265" s="236"/>
      <c r="AB265" s="236"/>
      <c r="AC265" s="236"/>
      <c r="AD265" s="213"/>
      <c r="AE265" s="236"/>
      <c r="AF265" s="236"/>
      <c r="AG265" s="236"/>
      <c r="AH265" s="236"/>
      <c r="AI265" s="236"/>
      <c r="AJ265" s="236"/>
      <c r="AK265" s="236"/>
      <c r="AL265" s="236"/>
      <c r="AM265" s="236"/>
      <c r="AN265" s="236"/>
      <c r="AO265" s="236"/>
      <c r="AP265" s="236"/>
      <c r="AQ265" s="236"/>
      <c r="AR265" s="236"/>
      <c r="AS265" s="236"/>
      <c r="AT265" s="236"/>
      <c r="AU265" s="236"/>
      <c r="AV265" s="236"/>
      <c r="AW265" s="236"/>
      <c r="AX265" s="236"/>
      <c r="AY265" s="236"/>
      <c r="AZ265" s="236"/>
      <c r="BA265" s="236"/>
      <c r="BB265" s="236"/>
      <c r="BC265" s="256"/>
    </row>
    <row r="266" customFormat="false" ht="12.75" hidden="false" customHeight="false" outlineLevel="0" collapsed="false">
      <c r="A266" s="140"/>
      <c r="B266" s="239" t="s">
        <v>139</v>
      </c>
      <c r="C266" s="235"/>
      <c r="D266" s="240" t="n">
        <v>0</v>
      </c>
      <c r="E266" s="240" t="n">
        <v>0</v>
      </c>
      <c r="F266" s="240" t="n">
        <v>0</v>
      </c>
      <c r="G266" s="240" t="n">
        <v>0</v>
      </c>
      <c r="H266" s="240" t="n">
        <v>0</v>
      </c>
      <c r="I266" s="240" t="n">
        <v>0</v>
      </c>
      <c r="J266" s="240" t="n">
        <v>0</v>
      </c>
      <c r="K266" s="240" t="n">
        <v>0</v>
      </c>
      <c r="L266" s="240" t="n">
        <v>0</v>
      </c>
      <c r="M266" s="240" t="n">
        <v>0</v>
      </c>
      <c r="N266" s="240" t="n">
        <f aca="false">16.7/336</f>
        <v>0.049702380952381</v>
      </c>
      <c r="O266" s="240" t="n">
        <v>0</v>
      </c>
      <c r="P266" s="240" t="n">
        <v>0</v>
      </c>
      <c r="Q266" s="240" t="n">
        <v>0</v>
      </c>
      <c r="R266" s="240" t="n">
        <v>0</v>
      </c>
      <c r="S266" s="240" t="n">
        <v>0</v>
      </c>
      <c r="T266" s="240" t="n">
        <v>0</v>
      </c>
      <c r="U266" s="240" t="n">
        <v>0</v>
      </c>
      <c r="V266" s="240" t="n">
        <v>0</v>
      </c>
      <c r="W266" s="240" t="n">
        <v>0</v>
      </c>
      <c r="X266" s="240" t="n">
        <f aca="false">+(0.95-0.0497)/18</f>
        <v>0.0500166666666667</v>
      </c>
      <c r="Y266" s="240" t="n">
        <f aca="false">+(0.95-0.0497)/18</f>
        <v>0.0500166666666667</v>
      </c>
      <c r="Z266" s="240" t="n">
        <f aca="false">+(0.95-0.0497)/18</f>
        <v>0.0500166666666667</v>
      </c>
      <c r="AA266" s="240" t="n">
        <f aca="false">+(0.95-0.0497)/18</f>
        <v>0.0500166666666667</v>
      </c>
      <c r="AB266" s="240" t="n">
        <f aca="false">+(0.95-0.0497)/18</f>
        <v>0.0500166666666667</v>
      </c>
      <c r="AC266" s="240" t="n">
        <f aca="false">+(0.95-0.0497)/18</f>
        <v>0.0500166666666667</v>
      </c>
      <c r="AD266" s="149" t="n">
        <f aca="false">+(0.95-0.0497)/18</f>
        <v>0.0500166666666667</v>
      </c>
      <c r="AE266" s="240" t="n">
        <f aca="false">+(0.95-0.0497)/18</f>
        <v>0.0500166666666667</v>
      </c>
      <c r="AF266" s="240" t="n">
        <f aca="false">+(0.95-0.0497)/18</f>
        <v>0.0500166666666667</v>
      </c>
      <c r="AG266" s="240" t="n">
        <f aca="false">+(0.95-0.0497)/18</f>
        <v>0.0500166666666667</v>
      </c>
      <c r="AH266" s="240" t="n">
        <f aca="false">+(0.95-0.0497)/18</f>
        <v>0.0500166666666667</v>
      </c>
      <c r="AI266" s="240" t="n">
        <f aca="false">+(0.95-0.0497)/18</f>
        <v>0.0500166666666667</v>
      </c>
      <c r="AJ266" s="240" t="n">
        <f aca="false">+(0.95-0.0497)/18</f>
        <v>0.0500166666666667</v>
      </c>
      <c r="AK266" s="240" t="n">
        <f aca="false">+(0.95-0.0497)/18</f>
        <v>0.0500166666666667</v>
      </c>
      <c r="AL266" s="240" t="n">
        <f aca="false">+(0.95-0.0497)/18</f>
        <v>0.0500166666666667</v>
      </c>
      <c r="AM266" s="240" t="n">
        <f aca="false">+(0.95-0.0497)/18</f>
        <v>0.0500166666666667</v>
      </c>
      <c r="AN266" s="240" t="n">
        <f aca="false">+(0.95-0.0497)/18</f>
        <v>0.0500166666666667</v>
      </c>
      <c r="AO266" s="240" t="n">
        <f aca="false">+(0.95-0.0497)/18</f>
        <v>0.0500166666666667</v>
      </c>
      <c r="AP266" s="240" t="n">
        <v>0</v>
      </c>
      <c r="AQ266" s="240" t="n">
        <v>0</v>
      </c>
      <c r="AR266" s="240" t="n">
        <v>0</v>
      </c>
      <c r="AS266" s="240" t="n">
        <v>0</v>
      </c>
      <c r="AT266" s="240" t="n">
        <v>0.05</v>
      </c>
      <c r="AU266" s="240" t="n">
        <v>0</v>
      </c>
      <c r="AV266" s="240" t="n">
        <v>0</v>
      </c>
      <c r="AW266" s="240" t="n">
        <v>0</v>
      </c>
      <c r="AX266" s="240" t="n">
        <v>0</v>
      </c>
      <c r="AY266" s="240" t="n">
        <v>0</v>
      </c>
      <c r="AZ266" s="240" t="n">
        <v>0</v>
      </c>
      <c r="BA266" s="240" t="n">
        <v>0</v>
      </c>
      <c r="BB266" s="240" t="n">
        <v>0</v>
      </c>
      <c r="BC266" s="241" t="n">
        <f aca="false">SUM(D266:BB266)</f>
        <v>1.00000238095238</v>
      </c>
      <c r="BD266" s="239"/>
    </row>
    <row r="267" customFormat="false" ht="12.75" hidden="false" customHeight="false" outlineLevel="0" collapsed="false">
      <c r="A267" s="140"/>
      <c r="B267" s="239" t="s">
        <v>140</v>
      </c>
      <c r="C267" s="235"/>
      <c r="D267" s="240" t="n">
        <f aca="false">D266</f>
        <v>0</v>
      </c>
      <c r="E267" s="240" t="n">
        <f aca="false">+D267+E266</f>
        <v>0</v>
      </c>
      <c r="F267" s="240" t="n">
        <f aca="false">+E267+F266</f>
        <v>0</v>
      </c>
      <c r="G267" s="240" t="n">
        <f aca="false">+F267+G266</f>
        <v>0</v>
      </c>
      <c r="H267" s="240" t="n">
        <f aca="false">+G267+H266</f>
        <v>0</v>
      </c>
      <c r="I267" s="240" t="n">
        <f aca="false">+H267+I266</f>
        <v>0</v>
      </c>
      <c r="J267" s="240" t="n">
        <f aca="false">+I267+J266</f>
        <v>0</v>
      </c>
      <c r="K267" s="240" t="n">
        <f aca="false">+J267+K266</f>
        <v>0</v>
      </c>
      <c r="L267" s="240" t="n">
        <f aca="false">+K267+L266</f>
        <v>0</v>
      </c>
      <c r="M267" s="240" t="n">
        <f aca="false">+L267+M266</f>
        <v>0</v>
      </c>
      <c r="N267" s="240" t="n">
        <f aca="false">+M267+N266</f>
        <v>0.049702380952381</v>
      </c>
      <c r="O267" s="240" t="n">
        <f aca="false">+N267+O266</f>
        <v>0.049702380952381</v>
      </c>
      <c r="P267" s="240" t="n">
        <f aca="false">+O267+P266</f>
        <v>0.049702380952381</v>
      </c>
      <c r="Q267" s="240" t="n">
        <f aca="false">+P267+Q266</f>
        <v>0.049702380952381</v>
      </c>
      <c r="R267" s="240" t="n">
        <f aca="false">+Q267+R266</f>
        <v>0.049702380952381</v>
      </c>
      <c r="S267" s="240" t="n">
        <f aca="false">+R267+S266</f>
        <v>0.049702380952381</v>
      </c>
      <c r="T267" s="240" t="n">
        <f aca="false">+S267+T266</f>
        <v>0.049702380952381</v>
      </c>
      <c r="U267" s="240" t="n">
        <f aca="false">+T267+U266</f>
        <v>0.049702380952381</v>
      </c>
      <c r="V267" s="240" t="n">
        <f aca="false">+U267+V266</f>
        <v>0.049702380952381</v>
      </c>
      <c r="W267" s="240" t="n">
        <f aca="false">+V267+W266</f>
        <v>0.049702380952381</v>
      </c>
      <c r="X267" s="240" t="n">
        <f aca="false">+W267+X266</f>
        <v>0.0997190476190476</v>
      </c>
      <c r="Y267" s="240" t="n">
        <f aca="false">+X267+Y266</f>
        <v>0.149735714285714</v>
      </c>
      <c r="Z267" s="240" t="n">
        <f aca="false">+Y267+Z266</f>
        <v>0.199752380952381</v>
      </c>
      <c r="AA267" s="240" t="n">
        <f aca="false">+Z267+AA266</f>
        <v>0.249769047619048</v>
      </c>
      <c r="AB267" s="240" t="n">
        <f aca="false">+AA267+AB266</f>
        <v>0.299785714285714</v>
      </c>
      <c r="AC267" s="240" t="n">
        <f aca="false">+AB267+AC266</f>
        <v>0.349802380952381</v>
      </c>
      <c r="AD267" s="149" t="n">
        <f aca="false">+AC267+AD266</f>
        <v>0.399819047619048</v>
      </c>
      <c r="AE267" s="240" t="n">
        <f aca="false">+AD267+AE266</f>
        <v>0.449835714285714</v>
      </c>
      <c r="AF267" s="240" t="n">
        <f aca="false">+AE267+AF266</f>
        <v>0.499852380952381</v>
      </c>
      <c r="AG267" s="240" t="n">
        <f aca="false">+AF267+AG266</f>
        <v>0.549869047619048</v>
      </c>
      <c r="AH267" s="240" t="n">
        <f aca="false">+AG267+AH266</f>
        <v>0.599885714285714</v>
      </c>
      <c r="AI267" s="240" t="n">
        <f aca="false">+AH267+AI266</f>
        <v>0.649902380952381</v>
      </c>
      <c r="AJ267" s="240" t="n">
        <f aca="false">+AI267+AJ266</f>
        <v>0.699919047619048</v>
      </c>
      <c r="AK267" s="240" t="n">
        <f aca="false">+AJ267+AK266</f>
        <v>0.749935714285714</v>
      </c>
      <c r="AL267" s="240" t="n">
        <f aca="false">+AK267+AL266</f>
        <v>0.799952380952381</v>
      </c>
      <c r="AM267" s="240" t="n">
        <f aca="false">+AL267+AM266</f>
        <v>0.849969047619048</v>
      </c>
      <c r="AN267" s="240" t="n">
        <f aca="false">+AM267+AN266</f>
        <v>0.899985714285715</v>
      </c>
      <c r="AO267" s="240" t="n">
        <f aca="false">+AN267+AO266</f>
        <v>0.950002380952381</v>
      </c>
      <c r="AP267" s="240" t="n">
        <f aca="false">+AO267+AP266</f>
        <v>0.950002380952381</v>
      </c>
      <c r="AQ267" s="240" t="n">
        <f aca="false">+AP267+AQ266</f>
        <v>0.950002380952381</v>
      </c>
      <c r="AR267" s="240" t="n">
        <f aca="false">+AQ267+AR266</f>
        <v>0.950002380952381</v>
      </c>
      <c r="AS267" s="240" t="n">
        <f aca="false">+AR267+AS266</f>
        <v>0.950002380952381</v>
      </c>
      <c r="AT267" s="240" t="n">
        <f aca="false">+AS267+AT266</f>
        <v>1.00000238095238</v>
      </c>
      <c r="AU267" s="240" t="n">
        <f aca="false">+AT267+AU266</f>
        <v>1.00000238095238</v>
      </c>
      <c r="AV267" s="240" t="n">
        <f aca="false">+AU267+AV266</f>
        <v>1.00000238095238</v>
      </c>
      <c r="AW267" s="240" t="n">
        <f aca="false">+AV267+AW266</f>
        <v>1.00000238095238</v>
      </c>
      <c r="AX267" s="240" t="n">
        <f aca="false">+AW267+AX266</f>
        <v>1.00000238095238</v>
      </c>
      <c r="AY267" s="240" t="n">
        <f aca="false">+AX267+AY266</f>
        <v>1.00000238095238</v>
      </c>
      <c r="AZ267" s="240" t="n">
        <f aca="false">+AY267+AZ266</f>
        <v>1.00000238095238</v>
      </c>
      <c r="BA267" s="240" t="n">
        <f aca="false">+AZ267+BA266</f>
        <v>1.00000238095238</v>
      </c>
      <c r="BB267" s="240" t="n">
        <f aca="false">+BA267+BB266</f>
        <v>1.00000238095238</v>
      </c>
      <c r="BC267" s="241"/>
      <c r="BD267" s="239"/>
    </row>
    <row r="268" customFormat="false" ht="12.75" hidden="false" customHeight="false" outlineLevel="0" collapsed="false">
      <c r="A268" s="140"/>
      <c r="B268" s="239" t="s">
        <v>141</v>
      </c>
      <c r="C268" s="235"/>
      <c r="D268" s="240" t="n">
        <v>0</v>
      </c>
      <c r="E268" s="240" t="n">
        <v>0</v>
      </c>
      <c r="F268" s="240" t="n">
        <v>0</v>
      </c>
      <c r="G268" s="240" t="n">
        <v>0</v>
      </c>
      <c r="H268" s="240" t="n">
        <v>0</v>
      </c>
      <c r="I268" s="240" t="n">
        <v>0</v>
      </c>
      <c r="J268" s="240" t="n">
        <v>0</v>
      </c>
      <c r="K268" s="240" t="n">
        <v>0</v>
      </c>
      <c r="L268" s="240" t="n">
        <v>0</v>
      </c>
      <c r="M268" s="240" t="n">
        <v>0</v>
      </c>
      <c r="N268" s="240" t="n">
        <v>0.05</v>
      </c>
      <c r="O268" s="240" t="n">
        <v>0</v>
      </c>
      <c r="P268" s="240" t="n">
        <v>0</v>
      </c>
      <c r="Q268" s="240" t="n">
        <v>0</v>
      </c>
      <c r="R268" s="240" t="n">
        <v>0</v>
      </c>
      <c r="S268" s="240" t="n">
        <v>0</v>
      </c>
      <c r="T268" s="240" t="n">
        <v>0</v>
      </c>
      <c r="U268" s="240" t="n">
        <v>0</v>
      </c>
      <c r="V268" s="240" t="n">
        <v>0</v>
      </c>
      <c r="W268" s="240" t="n">
        <v>0</v>
      </c>
      <c r="X268" s="240" t="n">
        <f aca="false">+(0.34-0.05)/18</f>
        <v>0.0161111111111111</v>
      </c>
      <c r="Y268" s="240" t="n">
        <f aca="false">+(0.34-0.05)/18</f>
        <v>0.0161111111111111</v>
      </c>
      <c r="Z268" s="240" t="n">
        <f aca="false">+(0.34-0.05)/18</f>
        <v>0.0161111111111111</v>
      </c>
      <c r="AA268" s="240" t="n">
        <f aca="false">+(0.34-0.05)/18</f>
        <v>0.0161111111111111</v>
      </c>
      <c r="AB268" s="240" t="n">
        <f aca="false">+(0.34-0.05)/18</f>
        <v>0.0161111111111111</v>
      </c>
      <c r="AC268" s="240" t="n">
        <f aca="false">+(0.34-0.05)/18</f>
        <v>0.0161111111111111</v>
      </c>
      <c r="AD268" s="149" t="n">
        <f aca="false">+(0.34-0.05)/18</f>
        <v>0.0161111111111111</v>
      </c>
      <c r="AE268" s="240" t="n">
        <f aca="false">+(0.34-0.05)/18</f>
        <v>0.0161111111111111</v>
      </c>
      <c r="AF268" s="240" t="n">
        <f aca="false">+(0.34-0.05)/18</f>
        <v>0.0161111111111111</v>
      </c>
      <c r="AG268" s="240" t="n">
        <f aca="false">+(0.34-0.05)/18</f>
        <v>0.0161111111111111</v>
      </c>
      <c r="AH268" s="240" t="n">
        <f aca="false">+(0.34-0.05)/18</f>
        <v>0.0161111111111111</v>
      </c>
      <c r="AI268" s="240" t="n">
        <f aca="false">+(0.34-0.05)/18</f>
        <v>0.0161111111111111</v>
      </c>
      <c r="AJ268" s="240" t="n">
        <f aca="false">+(0.34-0.05)/18</f>
        <v>0.0161111111111111</v>
      </c>
      <c r="AK268" s="240" t="n">
        <f aca="false">+(0.34-0.05)/18</f>
        <v>0.0161111111111111</v>
      </c>
      <c r="AL268" s="240" t="n">
        <f aca="false">+(0.34-0.05)/18</f>
        <v>0.0161111111111111</v>
      </c>
      <c r="AM268" s="240" t="n">
        <f aca="false">+(0.34-0.05)/18</f>
        <v>0.0161111111111111</v>
      </c>
      <c r="AN268" s="240" t="n">
        <f aca="false">+(0.34-0.05)/18</f>
        <v>0.0161111111111111</v>
      </c>
      <c r="AO268" s="240" t="n">
        <f aca="false">+(0.34-0.05)/18</f>
        <v>0.0161111111111111</v>
      </c>
      <c r="AP268" s="240" t="n">
        <v>0.66</v>
      </c>
      <c r="AQ268" s="240" t="n">
        <v>0</v>
      </c>
      <c r="AR268" s="240" t="n">
        <v>0</v>
      </c>
      <c r="AS268" s="240" t="n">
        <v>0</v>
      </c>
      <c r="AT268" s="240" t="n">
        <v>0</v>
      </c>
      <c r="AU268" s="240" t="n">
        <v>0</v>
      </c>
      <c r="AV268" s="240" t="n">
        <v>0</v>
      </c>
      <c r="AW268" s="240" t="n">
        <v>0</v>
      </c>
      <c r="AX268" s="240" t="n">
        <v>0</v>
      </c>
      <c r="AY268" s="240" t="n">
        <v>0</v>
      </c>
      <c r="AZ268" s="240" t="n">
        <v>0</v>
      </c>
      <c r="BA268" s="240" t="n">
        <v>0</v>
      </c>
      <c r="BB268" s="240" t="n">
        <v>0</v>
      </c>
      <c r="BC268" s="241" t="n">
        <f aca="false">SUM(D268:BB268)</f>
        <v>1</v>
      </c>
      <c r="BD268" s="239"/>
    </row>
    <row r="269" customFormat="false" ht="12.75" hidden="false" customHeight="false" outlineLevel="0" collapsed="false">
      <c r="A269" s="140"/>
      <c r="B269" s="239" t="s">
        <v>142</v>
      </c>
      <c r="C269" s="235"/>
      <c r="D269" s="240" t="n">
        <f aca="false">D268</f>
        <v>0</v>
      </c>
      <c r="E269" s="240" t="n">
        <f aca="false">+D269+E268</f>
        <v>0</v>
      </c>
      <c r="F269" s="240" t="n">
        <f aca="false">+E269+F268</f>
        <v>0</v>
      </c>
      <c r="G269" s="240" t="n">
        <f aca="false">+F269+G268</f>
        <v>0</v>
      </c>
      <c r="H269" s="240" t="n">
        <f aca="false">+G269+H268</f>
        <v>0</v>
      </c>
      <c r="I269" s="240" t="n">
        <f aca="false">+H269+I268</f>
        <v>0</v>
      </c>
      <c r="J269" s="240" t="n">
        <f aca="false">+I269+J268</f>
        <v>0</v>
      </c>
      <c r="K269" s="240" t="n">
        <f aca="false">+J269+K268</f>
        <v>0</v>
      </c>
      <c r="L269" s="240" t="n">
        <f aca="false">+K269+L268</f>
        <v>0</v>
      </c>
      <c r="M269" s="240" t="n">
        <f aca="false">+L269+M268</f>
        <v>0</v>
      </c>
      <c r="N269" s="240" t="n">
        <f aca="false">+M269+N268</f>
        <v>0.05</v>
      </c>
      <c r="O269" s="240" t="n">
        <f aca="false">+N269+O268</f>
        <v>0.05</v>
      </c>
      <c r="P269" s="240" t="n">
        <f aca="false">+O269+P268</f>
        <v>0.05</v>
      </c>
      <c r="Q269" s="240" t="n">
        <f aca="false">+P269+Q268</f>
        <v>0.05</v>
      </c>
      <c r="R269" s="240" t="n">
        <f aca="false">+Q269+R268</f>
        <v>0.05</v>
      </c>
      <c r="S269" s="240" t="n">
        <f aca="false">+R269+S268</f>
        <v>0.05</v>
      </c>
      <c r="T269" s="240" t="n">
        <f aca="false">+S269+T268</f>
        <v>0.05</v>
      </c>
      <c r="U269" s="240" t="n">
        <f aca="false">+T269+U268</f>
        <v>0.05</v>
      </c>
      <c r="V269" s="240" t="n">
        <f aca="false">+U269+V268</f>
        <v>0.05</v>
      </c>
      <c r="W269" s="240" t="n">
        <f aca="false">+V269+W268</f>
        <v>0.05</v>
      </c>
      <c r="X269" s="240" t="n">
        <f aca="false">+W269+X268</f>
        <v>0.0661111111111111</v>
      </c>
      <c r="Y269" s="240" t="n">
        <f aca="false">+X269+Y268</f>
        <v>0.0822222222222222</v>
      </c>
      <c r="Z269" s="240" t="n">
        <f aca="false">+Y269+Z268</f>
        <v>0.0983333333333334</v>
      </c>
      <c r="AA269" s="240" t="n">
        <f aca="false">+Z269+AA268</f>
        <v>0.114444444444444</v>
      </c>
      <c r="AB269" s="240" t="n">
        <f aca="false">+AA269+AB268</f>
        <v>0.130555555555556</v>
      </c>
      <c r="AC269" s="240" t="n">
        <f aca="false">+AB269+AC268</f>
        <v>0.146666666666667</v>
      </c>
      <c r="AD269" s="149" t="n">
        <f aca="false">+AC269+AD268</f>
        <v>0.162777777777778</v>
      </c>
      <c r="AE269" s="240" t="n">
        <f aca="false">+AD269+AE268</f>
        <v>0.178888888888889</v>
      </c>
      <c r="AF269" s="240" t="n">
        <f aca="false">+AE269+AF268</f>
        <v>0.195</v>
      </c>
      <c r="AG269" s="240" t="n">
        <f aca="false">+AF269+AG268</f>
        <v>0.211111111111111</v>
      </c>
      <c r="AH269" s="240" t="n">
        <f aca="false">+AG269+AH268</f>
        <v>0.227222222222222</v>
      </c>
      <c r="AI269" s="240" t="n">
        <f aca="false">+AH269+AI268</f>
        <v>0.243333333333333</v>
      </c>
      <c r="AJ269" s="240" t="n">
        <f aca="false">+AI269+AJ268</f>
        <v>0.259444444444444</v>
      </c>
      <c r="AK269" s="240" t="n">
        <f aca="false">+AJ269+AK268</f>
        <v>0.275555555555556</v>
      </c>
      <c r="AL269" s="240" t="n">
        <f aca="false">+AK269+AL268</f>
        <v>0.291666666666667</v>
      </c>
      <c r="AM269" s="240" t="n">
        <f aca="false">+AL269+AM268</f>
        <v>0.307777777777778</v>
      </c>
      <c r="AN269" s="240" t="n">
        <f aca="false">+AM269+AN268</f>
        <v>0.323888888888889</v>
      </c>
      <c r="AO269" s="240" t="n">
        <f aca="false">+AN269+AO268</f>
        <v>0.34</v>
      </c>
      <c r="AP269" s="240" t="n">
        <f aca="false">+AO269+AP268</f>
        <v>1</v>
      </c>
      <c r="AQ269" s="240" t="n">
        <f aca="false">+AP269+AQ268</f>
        <v>1</v>
      </c>
      <c r="AR269" s="240" t="n">
        <f aca="false">+AQ269+AR268</f>
        <v>1</v>
      </c>
      <c r="AS269" s="240" t="n">
        <f aca="false">+AR269+AS268</f>
        <v>1</v>
      </c>
      <c r="AT269" s="240" t="n">
        <f aca="false">+AS269+AT268</f>
        <v>1</v>
      </c>
      <c r="AU269" s="240" t="n">
        <f aca="false">+AT269+AU268</f>
        <v>1</v>
      </c>
      <c r="AV269" s="240" t="n">
        <f aca="false">+AU269+AV268</f>
        <v>1</v>
      </c>
      <c r="AW269" s="240" t="n">
        <f aca="false">+AV269+AW268</f>
        <v>1</v>
      </c>
      <c r="AX269" s="240" t="n">
        <f aca="false">+AW269+AX268</f>
        <v>1</v>
      </c>
      <c r="AY269" s="240" t="n">
        <f aca="false">+AX269+AY268</f>
        <v>1</v>
      </c>
      <c r="AZ269" s="240" t="n">
        <f aca="false">+AY269+AZ268</f>
        <v>1</v>
      </c>
      <c r="BA269" s="240" t="n">
        <f aca="false">+AZ269+BA268</f>
        <v>1</v>
      </c>
      <c r="BB269" s="240" t="n">
        <f aca="false">+BA269+BB268</f>
        <v>1</v>
      </c>
      <c r="BC269" s="241"/>
      <c r="BD269" s="239"/>
    </row>
    <row r="270" customFormat="false" ht="12.75" hidden="false" customHeight="false" outlineLevel="0" collapsed="false">
      <c r="A270" s="140"/>
      <c r="B270" s="243"/>
      <c r="C270" s="235"/>
      <c r="D270" s="244"/>
      <c r="E270" s="244"/>
      <c r="F270" s="244"/>
      <c r="G270" s="244"/>
      <c r="H270" s="244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167"/>
      <c r="AE270" s="244"/>
      <c r="AF270" s="244"/>
      <c r="AG270" s="244"/>
      <c r="AH270" s="244"/>
      <c r="AI270" s="244"/>
      <c r="AJ270" s="244"/>
      <c r="AK270" s="244"/>
      <c r="AL270" s="244"/>
      <c r="AM270" s="244"/>
      <c r="AN270" s="244"/>
      <c r="AO270" s="244"/>
      <c r="AP270" s="244"/>
      <c r="AQ270" s="244"/>
      <c r="AR270" s="244"/>
      <c r="AS270" s="244"/>
      <c r="AT270" s="244"/>
      <c r="AU270" s="244"/>
      <c r="AV270" s="244"/>
      <c r="AW270" s="244"/>
      <c r="AX270" s="244"/>
      <c r="AY270" s="244"/>
      <c r="AZ270" s="244"/>
      <c r="BA270" s="244"/>
      <c r="BB270" s="244"/>
      <c r="BC270" s="245"/>
      <c r="BD270" s="243"/>
    </row>
    <row r="271" customFormat="false" ht="12.75" hidden="false" customHeight="false" outlineLevel="0" collapsed="false">
      <c r="A271" s="140"/>
      <c r="B271" s="201" t="s">
        <v>143</v>
      </c>
      <c r="C271" s="202" t="n">
        <v>14.5</v>
      </c>
      <c r="D271" s="205" t="n">
        <f aca="false">+D267*$C271</f>
        <v>0</v>
      </c>
      <c r="E271" s="205" t="n">
        <f aca="false">+E267*$C271</f>
        <v>0</v>
      </c>
      <c r="F271" s="205" t="n">
        <f aca="false">+F267*$C271</f>
        <v>0</v>
      </c>
      <c r="G271" s="205" t="n">
        <f aca="false">+G267*$C271</f>
        <v>0</v>
      </c>
      <c r="H271" s="205" t="n">
        <f aca="false">+H267*$C271</f>
        <v>0</v>
      </c>
      <c r="I271" s="205" t="n">
        <f aca="false">+I267*$C271</f>
        <v>0</v>
      </c>
      <c r="J271" s="205" t="n">
        <f aca="false">+J267*$C271</f>
        <v>0</v>
      </c>
      <c r="K271" s="205" t="n">
        <f aca="false">+K267*$C271</f>
        <v>0</v>
      </c>
      <c r="L271" s="205" t="n">
        <f aca="false">+L267*$C271</f>
        <v>0</v>
      </c>
      <c r="M271" s="205" t="n">
        <f aca="false">+M267*$C271</f>
        <v>0</v>
      </c>
      <c r="N271" s="205" t="n">
        <f aca="false">+N267*$C271</f>
        <v>0.720684523809524</v>
      </c>
      <c r="O271" s="205" t="n">
        <f aca="false">+O267*$C271</f>
        <v>0.720684523809524</v>
      </c>
      <c r="P271" s="205" t="n">
        <f aca="false">+P267*$C271</f>
        <v>0.720684523809524</v>
      </c>
      <c r="Q271" s="205" t="n">
        <f aca="false">+Q267*$C271</f>
        <v>0.720684523809524</v>
      </c>
      <c r="R271" s="205" t="n">
        <f aca="false">+R267*$C271</f>
        <v>0.720684523809524</v>
      </c>
      <c r="S271" s="205" t="n">
        <f aca="false">+S267*$C271</f>
        <v>0.720684523809524</v>
      </c>
      <c r="T271" s="205" t="n">
        <f aca="false">+T267*$C271</f>
        <v>0.720684523809524</v>
      </c>
      <c r="U271" s="205" t="n">
        <f aca="false">+U267*$C271</f>
        <v>0.720684523809524</v>
      </c>
      <c r="V271" s="205" t="n">
        <f aca="false">+V267*$C271</f>
        <v>0.720684523809524</v>
      </c>
      <c r="W271" s="205" t="n">
        <f aca="false">+W267*$C271</f>
        <v>0.720684523809524</v>
      </c>
      <c r="X271" s="205" t="n">
        <f aca="false">+X267*$C271</f>
        <v>1.44592619047619</v>
      </c>
      <c r="Y271" s="205" t="n">
        <f aca="false">+Y267*$C271</f>
        <v>2.17116785714286</v>
      </c>
      <c r="Z271" s="205" t="n">
        <f aca="false">+Z267*$C271</f>
        <v>2.89640952380952</v>
      </c>
      <c r="AA271" s="205" t="n">
        <f aca="false">+AA267*$C271</f>
        <v>3.62165119047619</v>
      </c>
      <c r="AB271" s="205" t="n">
        <f aca="false">+AB267*$C271</f>
        <v>4.34689285714286</v>
      </c>
      <c r="AC271" s="205" t="n">
        <f aca="false">+AC267*$C271</f>
        <v>5.07213452380952</v>
      </c>
      <c r="AD271" s="156" t="n">
        <f aca="false">+AD267*$C271</f>
        <v>5.79737619047619</v>
      </c>
      <c r="AE271" s="205" t="n">
        <f aca="false">+AE267*$C271</f>
        <v>6.52261785714286</v>
      </c>
      <c r="AF271" s="205" t="n">
        <f aca="false">+AF267*$C271</f>
        <v>7.24785952380952</v>
      </c>
      <c r="AG271" s="205" t="n">
        <f aca="false">+AG267*$C271</f>
        <v>7.97310119047619</v>
      </c>
      <c r="AH271" s="205" t="n">
        <f aca="false">+AH267*$C271</f>
        <v>8.69834285714286</v>
      </c>
      <c r="AI271" s="205" t="n">
        <f aca="false">+AI267*$C271</f>
        <v>9.42358452380952</v>
      </c>
      <c r="AJ271" s="205" t="n">
        <f aca="false">+AJ267*$C271</f>
        <v>10.1488261904762</v>
      </c>
      <c r="AK271" s="205" t="n">
        <f aca="false">+AK267*$C271</f>
        <v>10.8740678571429</v>
      </c>
      <c r="AL271" s="205" t="n">
        <f aca="false">+AL267*$C271</f>
        <v>11.5993095238095</v>
      </c>
      <c r="AM271" s="205" t="n">
        <f aca="false">+AM267*$C271</f>
        <v>12.3245511904762</v>
      </c>
      <c r="AN271" s="205" t="n">
        <f aca="false">+AN267*$C271</f>
        <v>13.0497928571429</v>
      </c>
      <c r="AO271" s="205" t="n">
        <f aca="false">+AO267*$C271</f>
        <v>13.7750345238095</v>
      </c>
      <c r="AP271" s="205" t="n">
        <f aca="false">+AP267*$C271</f>
        <v>13.7750345238095</v>
      </c>
      <c r="AQ271" s="205" t="n">
        <f aca="false">+AQ267*$C271</f>
        <v>13.7750345238095</v>
      </c>
      <c r="AR271" s="205" t="n">
        <f aca="false">+AR267*$C271</f>
        <v>13.7750345238095</v>
      </c>
      <c r="AS271" s="205" t="n">
        <f aca="false">+AS267*$C271</f>
        <v>13.7750345238095</v>
      </c>
      <c r="AT271" s="205" t="n">
        <f aca="false">+AT267*$C271</f>
        <v>14.5000345238095</v>
      </c>
      <c r="AU271" s="205" t="n">
        <f aca="false">+AU267*$C271</f>
        <v>14.5000345238095</v>
      </c>
      <c r="AV271" s="205" t="n">
        <f aca="false">+AV267*$C271</f>
        <v>14.5000345238095</v>
      </c>
      <c r="AW271" s="205" t="n">
        <f aca="false">+AW267*$C271</f>
        <v>14.5000345238095</v>
      </c>
      <c r="AX271" s="205" t="n">
        <f aca="false">+AX267*$C271</f>
        <v>14.5000345238095</v>
      </c>
      <c r="AY271" s="205" t="n">
        <f aca="false">+AY267*$C271</f>
        <v>14.5000345238095</v>
      </c>
      <c r="AZ271" s="205" t="n">
        <f aca="false">+AZ267*$C271</f>
        <v>14.5000345238095</v>
      </c>
      <c r="BA271" s="205" t="n">
        <f aca="false">+BA267*$C271</f>
        <v>14.5000345238095</v>
      </c>
      <c r="BB271" s="205" t="n">
        <f aca="false">+BB267*$C271</f>
        <v>14.5000345238095</v>
      </c>
      <c r="BC271" s="206"/>
      <c r="BD271" s="207"/>
      <c r="BE271" s="207"/>
      <c r="BF271" s="207"/>
      <c r="BG271" s="207"/>
      <c r="BH271" s="207"/>
      <c r="BI271" s="207"/>
      <c r="BJ271" s="207"/>
      <c r="BK271" s="207"/>
      <c r="BL271" s="207"/>
      <c r="BM271" s="207"/>
      <c r="BN271" s="207"/>
      <c r="BO271" s="207"/>
      <c r="BP271" s="207"/>
      <c r="BQ271" s="207"/>
      <c r="BR271" s="207"/>
      <c r="BS271" s="207"/>
      <c r="BT271" s="207"/>
      <c r="BU271" s="207"/>
      <c r="BV271" s="207"/>
      <c r="BW271" s="207"/>
      <c r="BX271" s="207"/>
      <c r="BY271" s="207"/>
      <c r="BZ271" s="207"/>
      <c r="CA271" s="207"/>
      <c r="CB271" s="207"/>
      <c r="CC271" s="207"/>
      <c r="CD271" s="207"/>
      <c r="CE271" s="207"/>
      <c r="CF271" s="207"/>
      <c r="CG271" s="207"/>
      <c r="CH271" s="207"/>
      <c r="CI271" s="207"/>
      <c r="CJ271" s="207"/>
      <c r="CK271" s="207"/>
    </row>
    <row r="272" customFormat="false" ht="13.5" hidden="false" customHeight="false" outlineLevel="0" collapsed="false">
      <c r="A272" s="140"/>
      <c r="B272" s="246" t="s">
        <v>144</v>
      </c>
      <c r="C272" s="247" t="str">
        <f aca="false">+'NTP or Sold'!C25</f>
        <v>Committed</v>
      </c>
      <c r="D272" s="248" t="n">
        <f aca="false">+D269*$C271</f>
        <v>0</v>
      </c>
      <c r="E272" s="248" t="n">
        <f aca="false">+E269*$C271</f>
        <v>0</v>
      </c>
      <c r="F272" s="248" t="n">
        <f aca="false">+F269*$C271</f>
        <v>0</v>
      </c>
      <c r="G272" s="248" t="n">
        <f aca="false">+G269*$C271</f>
        <v>0</v>
      </c>
      <c r="H272" s="248" t="n">
        <f aca="false">+H269*$C271</f>
        <v>0</v>
      </c>
      <c r="I272" s="248" t="n">
        <f aca="false">+I269*$C271</f>
        <v>0</v>
      </c>
      <c r="J272" s="248" t="n">
        <f aca="false">+J269*$C271</f>
        <v>0</v>
      </c>
      <c r="K272" s="248" t="n">
        <f aca="false">+K269*$C271</f>
        <v>0</v>
      </c>
      <c r="L272" s="248" t="n">
        <f aca="false">+L269*$C271</f>
        <v>0</v>
      </c>
      <c r="M272" s="248" t="n">
        <f aca="false">+M269*$C271</f>
        <v>0</v>
      </c>
      <c r="N272" s="248" t="n">
        <f aca="false">+N269*$C271</f>
        <v>0.725</v>
      </c>
      <c r="O272" s="248" t="n">
        <f aca="false">+O269*$C271</f>
        <v>0.725</v>
      </c>
      <c r="P272" s="248" t="n">
        <f aca="false">+P269*$C271</f>
        <v>0.725</v>
      </c>
      <c r="Q272" s="248" t="n">
        <f aca="false">+Q269*$C271</f>
        <v>0.725</v>
      </c>
      <c r="R272" s="248" t="n">
        <f aca="false">+R269*$C271</f>
        <v>0.725</v>
      </c>
      <c r="S272" s="248" t="n">
        <f aca="false">+S269*$C271</f>
        <v>0.725</v>
      </c>
      <c r="T272" s="248" t="n">
        <f aca="false">+T269*$C271</f>
        <v>0.725</v>
      </c>
      <c r="U272" s="248" t="n">
        <f aca="false">+U269*$C271</f>
        <v>0.725</v>
      </c>
      <c r="V272" s="248" t="n">
        <f aca="false">+V269*$C271</f>
        <v>0.725</v>
      </c>
      <c r="W272" s="248" t="n">
        <f aca="false">+W269*$C271</f>
        <v>0.725</v>
      </c>
      <c r="X272" s="248" t="n">
        <f aca="false">+X269*$C271</f>
        <v>0.958611111111111</v>
      </c>
      <c r="Y272" s="248" t="n">
        <f aca="false">+Y269*$C271</f>
        <v>1.19222222222222</v>
      </c>
      <c r="Z272" s="248" t="n">
        <f aca="false">+Z269*$C271</f>
        <v>1.42583333333333</v>
      </c>
      <c r="AA272" s="248" t="n">
        <f aca="false">+AA269*$C271</f>
        <v>1.65944444444445</v>
      </c>
      <c r="AB272" s="248" t="n">
        <f aca="false">+AB269*$C271</f>
        <v>1.89305555555556</v>
      </c>
      <c r="AC272" s="248" t="n">
        <f aca="false">+AC269*$C271</f>
        <v>2.12666666666667</v>
      </c>
      <c r="AD272" s="162" t="n">
        <f aca="false">+AD269*$C271</f>
        <v>2.36027777777778</v>
      </c>
      <c r="AE272" s="248" t="n">
        <f aca="false">+AE269*$C271</f>
        <v>2.59388888888889</v>
      </c>
      <c r="AF272" s="248" t="n">
        <f aca="false">+AF269*$C271</f>
        <v>2.8275</v>
      </c>
      <c r="AG272" s="248" t="n">
        <f aca="false">+AG269*$C271</f>
        <v>3.06111111111111</v>
      </c>
      <c r="AH272" s="248" t="n">
        <f aca="false">+AH269*$C271</f>
        <v>3.29472222222222</v>
      </c>
      <c r="AI272" s="248" t="n">
        <f aca="false">+AI269*$C271</f>
        <v>3.52833333333333</v>
      </c>
      <c r="AJ272" s="248" t="n">
        <f aca="false">+AJ269*$C271</f>
        <v>3.76194444444444</v>
      </c>
      <c r="AK272" s="248" t="n">
        <f aca="false">+AK269*$C271</f>
        <v>3.99555555555556</v>
      </c>
      <c r="AL272" s="248" t="n">
        <f aca="false">+AL269*$C271</f>
        <v>4.22916666666667</v>
      </c>
      <c r="AM272" s="248" t="n">
        <f aca="false">+AM269*$C271</f>
        <v>4.46277777777778</v>
      </c>
      <c r="AN272" s="248" t="n">
        <f aca="false">+AN269*$C271</f>
        <v>4.69638888888889</v>
      </c>
      <c r="AO272" s="248" t="n">
        <f aca="false">+AO269*$C271</f>
        <v>4.93</v>
      </c>
      <c r="AP272" s="248" t="n">
        <f aca="false">+AP269*$C271</f>
        <v>14.5</v>
      </c>
      <c r="AQ272" s="248" t="n">
        <f aca="false">+AQ269*$C271</f>
        <v>14.5</v>
      </c>
      <c r="AR272" s="248" t="n">
        <f aca="false">+AR269*$C271</f>
        <v>14.5</v>
      </c>
      <c r="AS272" s="248" t="n">
        <f aca="false">+AS269*$C271</f>
        <v>14.5</v>
      </c>
      <c r="AT272" s="248" t="n">
        <f aca="false">+AT269*$C271</f>
        <v>14.5</v>
      </c>
      <c r="AU272" s="248" t="n">
        <f aca="false">+AU269*$C271</f>
        <v>14.5</v>
      </c>
      <c r="AV272" s="248" t="n">
        <f aca="false">+AV269*$C271</f>
        <v>14.5</v>
      </c>
      <c r="AW272" s="248" t="n">
        <f aca="false">+AW269*$C271</f>
        <v>14.5</v>
      </c>
      <c r="AX272" s="248" t="n">
        <f aca="false">+AX269*$C271</f>
        <v>14.5</v>
      </c>
      <c r="AY272" s="248" t="n">
        <f aca="false">+AY269*$C271</f>
        <v>14.5</v>
      </c>
      <c r="AZ272" s="248" t="n">
        <f aca="false">+AZ269*$C271</f>
        <v>14.5</v>
      </c>
      <c r="BA272" s="248" t="n">
        <f aca="false">+BA269*$C271</f>
        <v>14.5</v>
      </c>
      <c r="BB272" s="248" t="n">
        <f aca="false">+BB269*$C271</f>
        <v>14.5</v>
      </c>
      <c r="BC272" s="249"/>
      <c r="BD272" s="250"/>
      <c r="BE272" s="250"/>
      <c r="BF272" s="250"/>
      <c r="BG272" s="250"/>
      <c r="BH272" s="250"/>
      <c r="BI272" s="250"/>
      <c r="BJ272" s="250"/>
      <c r="BK272" s="250"/>
      <c r="BL272" s="250"/>
      <c r="BM272" s="250"/>
      <c r="BN272" s="250"/>
      <c r="BO272" s="250"/>
      <c r="BP272" s="250"/>
      <c r="BQ272" s="250"/>
      <c r="BR272" s="250"/>
      <c r="BS272" s="250"/>
      <c r="BT272" s="250"/>
      <c r="BU272" s="250"/>
      <c r="BV272" s="250"/>
      <c r="BW272" s="250"/>
      <c r="BX272" s="250"/>
      <c r="BY272" s="250"/>
      <c r="BZ272" s="250"/>
      <c r="CA272" s="250"/>
      <c r="CB272" s="250"/>
      <c r="CC272" s="250"/>
      <c r="CD272" s="250"/>
      <c r="CE272" s="250"/>
      <c r="CF272" s="250"/>
      <c r="CG272" s="250"/>
      <c r="CH272" s="250"/>
      <c r="CI272" s="250"/>
      <c r="CJ272" s="250"/>
      <c r="CK272" s="250"/>
    </row>
    <row r="273" customFormat="false" ht="15" hidden="false" customHeight="true" outlineLevel="0" collapsed="false">
      <c r="A273" s="140" t="n">
        <f aca="false">+A265+1</f>
        <v>5</v>
      </c>
      <c r="B273" s="201" t="str">
        <f aca="false">+'NTP or Sold'!H26</f>
        <v>LM6000</v>
      </c>
      <c r="C273" s="235" t="str">
        <f aca="false">+'NTP or Sold'!T26</f>
        <v>Fountain Valley PSCO (ENA) - 90%</v>
      </c>
      <c r="D273" s="236"/>
      <c r="E273" s="236"/>
      <c r="F273" s="236"/>
      <c r="G273" s="236"/>
      <c r="H273" s="236"/>
      <c r="I273" s="236"/>
      <c r="J273" s="236"/>
      <c r="K273" s="236"/>
      <c r="L273" s="236"/>
      <c r="M273" s="236"/>
      <c r="N273" s="236"/>
      <c r="O273" s="236"/>
      <c r="P273" s="236"/>
      <c r="Q273" s="236"/>
      <c r="R273" s="236"/>
      <c r="S273" s="236"/>
      <c r="T273" s="236"/>
      <c r="U273" s="236"/>
      <c r="V273" s="236"/>
      <c r="W273" s="236"/>
      <c r="X273" s="236"/>
      <c r="Y273" s="236"/>
      <c r="Z273" s="236"/>
      <c r="AA273" s="236"/>
      <c r="AB273" s="236"/>
      <c r="AC273" s="236"/>
      <c r="AD273" s="213"/>
      <c r="AE273" s="236"/>
      <c r="AF273" s="236"/>
      <c r="AG273" s="236"/>
      <c r="AH273" s="236"/>
      <c r="AI273" s="236"/>
      <c r="AJ273" s="236"/>
      <c r="AK273" s="236"/>
      <c r="AL273" s="236"/>
      <c r="AM273" s="236"/>
      <c r="AN273" s="236"/>
      <c r="AO273" s="236"/>
      <c r="AP273" s="236"/>
      <c r="AQ273" s="236"/>
      <c r="AR273" s="236"/>
      <c r="AS273" s="236"/>
      <c r="AT273" s="236"/>
      <c r="AU273" s="236"/>
      <c r="AV273" s="236"/>
      <c r="AW273" s="236"/>
      <c r="AX273" s="236"/>
      <c r="AY273" s="236"/>
      <c r="AZ273" s="236"/>
      <c r="BA273" s="236"/>
      <c r="BB273" s="236"/>
      <c r="BC273" s="256"/>
    </row>
    <row r="274" customFormat="false" ht="12.75" hidden="false" customHeight="false" outlineLevel="0" collapsed="false">
      <c r="A274" s="140"/>
      <c r="B274" s="239" t="s">
        <v>139</v>
      </c>
      <c r="C274" s="235"/>
      <c r="D274" s="240" t="n">
        <v>0</v>
      </c>
      <c r="E274" s="240" t="n">
        <v>0</v>
      </c>
      <c r="F274" s="240" t="n">
        <v>0</v>
      </c>
      <c r="G274" s="240" t="n">
        <v>0</v>
      </c>
      <c r="H274" s="240" t="n">
        <v>0</v>
      </c>
      <c r="I274" s="240" t="n">
        <v>0</v>
      </c>
      <c r="J274" s="240" t="n">
        <v>0</v>
      </c>
      <c r="K274" s="240" t="n">
        <v>0</v>
      </c>
      <c r="L274" s="240" t="n">
        <v>0</v>
      </c>
      <c r="M274" s="240" t="n">
        <v>0</v>
      </c>
      <c r="N274" s="240" t="n">
        <f aca="false">16.7/336</f>
        <v>0.049702380952381</v>
      </c>
      <c r="O274" s="240" t="n">
        <v>0</v>
      </c>
      <c r="P274" s="240" t="n">
        <v>0</v>
      </c>
      <c r="Q274" s="240" t="n">
        <v>0</v>
      </c>
      <c r="R274" s="240" t="n">
        <v>0</v>
      </c>
      <c r="S274" s="240" t="n">
        <v>0</v>
      </c>
      <c r="T274" s="240" t="n">
        <v>0</v>
      </c>
      <c r="U274" s="240" t="n">
        <v>0</v>
      </c>
      <c r="V274" s="240" t="n">
        <v>0</v>
      </c>
      <c r="W274" s="240" t="n">
        <v>0</v>
      </c>
      <c r="X274" s="240" t="n">
        <f aca="false">+(0.95-0.0497)/18</f>
        <v>0.0500166666666667</v>
      </c>
      <c r="Y274" s="240" t="n">
        <f aca="false">+(0.95-0.0497)/18</f>
        <v>0.0500166666666667</v>
      </c>
      <c r="Z274" s="240" t="n">
        <f aca="false">+(0.95-0.0497)/18</f>
        <v>0.0500166666666667</v>
      </c>
      <c r="AA274" s="240" t="n">
        <f aca="false">+(0.95-0.0497)/18</f>
        <v>0.0500166666666667</v>
      </c>
      <c r="AB274" s="240" t="n">
        <f aca="false">+(0.95-0.0497)/18</f>
        <v>0.0500166666666667</v>
      </c>
      <c r="AC274" s="240" t="n">
        <f aca="false">+(0.95-0.0497)/18</f>
        <v>0.0500166666666667</v>
      </c>
      <c r="AD274" s="149" t="n">
        <f aca="false">+(0.95-0.0497)/18</f>
        <v>0.0500166666666667</v>
      </c>
      <c r="AE274" s="240" t="n">
        <f aca="false">+(0.95-0.0497)/18</f>
        <v>0.0500166666666667</v>
      </c>
      <c r="AF274" s="240" t="n">
        <f aca="false">+(0.95-0.0497)/18</f>
        <v>0.0500166666666667</v>
      </c>
      <c r="AG274" s="240" t="n">
        <f aca="false">+(0.95-0.0497)/18</f>
        <v>0.0500166666666667</v>
      </c>
      <c r="AH274" s="240" t="n">
        <f aca="false">+(0.95-0.0497)/18</f>
        <v>0.0500166666666667</v>
      </c>
      <c r="AI274" s="240" t="n">
        <f aca="false">+(0.95-0.0497)/18</f>
        <v>0.0500166666666667</v>
      </c>
      <c r="AJ274" s="240" t="n">
        <f aca="false">+(0.95-0.0497)/18</f>
        <v>0.0500166666666667</v>
      </c>
      <c r="AK274" s="240" t="n">
        <f aca="false">+(0.95-0.0497)/18</f>
        <v>0.0500166666666667</v>
      </c>
      <c r="AL274" s="240" t="n">
        <f aca="false">+(0.95-0.0497)/18</f>
        <v>0.0500166666666667</v>
      </c>
      <c r="AM274" s="240" t="n">
        <f aca="false">+(0.95-0.0497)/18</f>
        <v>0.0500166666666667</v>
      </c>
      <c r="AN274" s="240" t="n">
        <f aca="false">+(0.95-0.0497)/18</f>
        <v>0.0500166666666667</v>
      </c>
      <c r="AO274" s="240" t="n">
        <f aca="false">+(0.95-0.0497)/18</f>
        <v>0.0500166666666667</v>
      </c>
      <c r="AP274" s="240" t="n">
        <v>0</v>
      </c>
      <c r="AQ274" s="240" t="n">
        <v>0</v>
      </c>
      <c r="AR274" s="240" t="n">
        <v>0</v>
      </c>
      <c r="AS274" s="240" t="n">
        <v>0</v>
      </c>
      <c r="AT274" s="240" t="n">
        <v>0.05</v>
      </c>
      <c r="AU274" s="240" t="n">
        <v>0</v>
      </c>
      <c r="AV274" s="240" t="n">
        <v>0</v>
      </c>
      <c r="AW274" s="240" t="n">
        <v>0</v>
      </c>
      <c r="AX274" s="240" t="n">
        <v>0</v>
      </c>
      <c r="AY274" s="240" t="n">
        <v>0</v>
      </c>
      <c r="AZ274" s="240" t="n">
        <v>0</v>
      </c>
      <c r="BA274" s="240" t="n">
        <v>0</v>
      </c>
      <c r="BB274" s="240" t="n">
        <v>0</v>
      </c>
      <c r="BC274" s="241" t="n">
        <f aca="false">SUM(D274:BB274)</f>
        <v>1.00000238095238</v>
      </c>
      <c r="BD274" s="239"/>
    </row>
    <row r="275" customFormat="false" ht="12.75" hidden="false" customHeight="false" outlineLevel="0" collapsed="false">
      <c r="A275" s="140"/>
      <c r="B275" s="239" t="s">
        <v>140</v>
      </c>
      <c r="C275" s="235"/>
      <c r="D275" s="240" t="n">
        <f aca="false">D274</f>
        <v>0</v>
      </c>
      <c r="E275" s="240" t="n">
        <f aca="false">+D275+E274</f>
        <v>0</v>
      </c>
      <c r="F275" s="240" t="n">
        <f aca="false">+E275+F274</f>
        <v>0</v>
      </c>
      <c r="G275" s="240" t="n">
        <f aca="false">+F275+G274</f>
        <v>0</v>
      </c>
      <c r="H275" s="240" t="n">
        <f aca="false">+G275+H274</f>
        <v>0</v>
      </c>
      <c r="I275" s="240" t="n">
        <f aca="false">+H275+I274</f>
        <v>0</v>
      </c>
      <c r="J275" s="240" t="n">
        <f aca="false">+I275+J274</f>
        <v>0</v>
      </c>
      <c r="K275" s="240" t="n">
        <f aca="false">+J275+K274</f>
        <v>0</v>
      </c>
      <c r="L275" s="240" t="n">
        <f aca="false">+K275+L274</f>
        <v>0</v>
      </c>
      <c r="M275" s="240" t="n">
        <f aca="false">+L275+M274</f>
        <v>0</v>
      </c>
      <c r="N275" s="240" t="n">
        <f aca="false">+M275+N274</f>
        <v>0.049702380952381</v>
      </c>
      <c r="O275" s="240" t="n">
        <f aca="false">+N275+O274</f>
        <v>0.049702380952381</v>
      </c>
      <c r="P275" s="240" t="n">
        <f aca="false">+O275+P274</f>
        <v>0.049702380952381</v>
      </c>
      <c r="Q275" s="240" t="n">
        <f aca="false">+P275+Q274</f>
        <v>0.049702380952381</v>
      </c>
      <c r="R275" s="240" t="n">
        <f aca="false">+Q275+R274</f>
        <v>0.049702380952381</v>
      </c>
      <c r="S275" s="240" t="n">
        <f aca="false">+R275+S274</f>
        <v>0.049702380952381</v>
      </c>
      <c r="T275" s="240" t="n">
        <f aca="false">+S275+T274</f>
        <v>0.049702380952381</v>
      </c>
      <c r="U275" s="240" t="n">
        <f aca="false">+T275+U274</f>
        <v>0.049702380952381</v>
      </c>
      <c r="V275" s="240" t="n">
        <f aca="false">+U275+V274</f>
        <v>0.049702380952381</v>
      </c>
      <c r="W275" s="240" t="n">
        <f aca="false">+V275+W274</f>
        <v>0.049702380952381</v>
      </c>
      <c r="X275" s="240" t="n">
        <f aca="false">+W275+X274</f>
        <v>0.0997190476190476</v>
      </c>
      <c r="Y275" s="240" t="n">
        <f aca="false">+X275+Y274</f>
        <v>0.149735714285714</v>
      </c>
      <c r="Z275" s="240" t="n">
        <f aca="false">+Y275+Z274</f>
        <v>0.199752380952381</v>
      </c>
      <c r="AA275" s="240" t="n">
        <f aca="false">+Z275+AA274</f>
        <v>0.249769047619048</v>
      </c>
      <c r="AB275" s="240" t="n">
        <f aca="false">+AA275+AB274</f>
        <v>0.299785714285714</v>
      </c>
      <c r="AC275" s="240" t="n">
        <f aca="false">+AB275+AC274</f>
        <v>0.349802380952381</v>
      </c>
      <c r="AD275" s="149" t="n">
        <f aca="false">+AC275+AD274</f>
        <v>0.399819047619048</v>
      </c>
      <c r="AE275" s="240" t="n">
        <f aca="false">+AD275+AE274</f>
        <v>0.449835714285714</v>
      </c>
      <c r="AF275" s="240" t="n">
        <f aca="false">+AE275+AF274</f>
        <v>0.499852380952381</v>
      </c>
      <c r="AG275" s="240" t="n">
        <f aca="false">+AF275+AG274</f>
        <v>0.549869047619048</v>
      </c>
      <c r="AH275" s="240" t="n">
        <f aca="false">+AG275+AH274</f>
        <v>0.599885714285714</v>
      </c>
      <c r="AI275" s="240" t="n">
        <f aca="false">+AH275+AI274</f>
        <v>0.649902380952381</v>
      </c>
      <c r="AJ275" s="240" t="n">
        <f aca="false">+AI275+AJ274</f>
        <v>0.699919047619048</v>
      </c>
      <c r="AK275" s="240" t="n">
        <f aca="false">+AJ275+AK274</f>
        <v>0.749935714285714</v>
      </c>
      <c r="AL275" s="240" t="n">
        <f aca="false">+AK275+AL274</f>
        <v>0.799952380952381</v>
      </c>
      <c r="AM275" s="240" t="n">
        <f aca="false">+AL275+AM274</f>
        <v>0.849969047619048</v>
      </c>
      <c r="AN275" s="240" t="n">
        <f aca="false">+AM275+AN274</f>
        <v>0.899985714285715</v>
      </c>
      <c r="AO275" s="240" t="n">
        <f aca="false">+AN275+AO274</f>
        <v>0.950002380952381</v>
      </c>
      <c r="AP275" s="240" t="n">
        <f aca="false">+AO275+AP274</f>
        <v>0.950002380952381</v>
      </c>
      <c r="AQ275" s="240" t="n">
        <f aca="false">+AP275+AQ274</f>
        <v>0.950002380952381</v>
      </c>
      <c r="AR275" s="240" t="n">
        <f aca="false">+AQ275+AR274</f>
        <v>0.950002380952381</v>
      </c>
      <c r="AS275" s="240" t="n">
        <f aca="false">+AR275+AS274</f>
        <v>0.950002380952381</v>
      </c>
      <c r="AT275" s="240" t="n">
        <f aca="false">+AS275+AT274</f>
        <v>1.00000238095238</v>
      </c>
      <c r="AU275" s="240" t="n">
        <f aca="false">+AT275+AU274</f>
        <v>1.00000238095238</v>
      </c>
      <c r="AV275" s="240" t="n">
        <f aca="false">+AU275+AV274</f>
        <v>1.00000238095238</v>
      </c>
      <c r="AW275" s="240" t="n">
        <f aca="false">+AV275+AW274</f>
        <v>1.00000238095238</v>
      </c>
      <c r="AX275" s="240" t="n">
        <f aca="false">+AW275+AX274</f>
        <v>1.00000238095238</v>
      </c>
      <c r="AY275" s="240" t="n">
        <f aca="false">+AX275+AY274</f>
        <v>1.00000238095238</v>
      </c>
      <c r="AZ275" s="240" t="n">
        <f aca="false">+AY275+AZ274</f>
        <v>1.00000238095238</v>
      </c>
      <c r="BA275" s="240" t="n">
        <f aca="false">+AZ275+BA274</f>
        <v>1.00000238095238</v>
      </c>
      <c r="BB275" s="240" t="n">
        <f aca="false">+BA275+BB274</f>
        <v>1.00000238095238</v>
      </c>
      <c r="BC275" s="241"/>
      <c r="BD275" s="239"/>
    </row>
    <row r="276" customFormat="false" ht="12.75" hidden="false" customHeight="false" outlineLevel="0" collapsed="false">
      <c r="A276" s="140"/>
      <c r="B276" s="239" t="s">
        <v>141</v>
      </c>
      <c r="C276" s="235"/>
      <c r="D276" s="240" t="n">
        <v>0</v>
      </c>
      <c r="E276" s="240" t="n">
        <v>0</v>
      </c>
      <c r="F276" s="240" t="n">
        <v>0</v>
      </c>
      <c r="G276" s="240" t="n">
        <v>0</v>
      </c>
      <c r="H276" s="240" t="n">
        <v>0</v>
      </c>
      <c r="I276" s="240" t="n">
        <v>0</v>
      </c>
      <c r="J276" s="240" t="n">
        <v>0</v>
      </c>
      <c r="K276" s="240" t="n">
        <v>0</v>
      </c>
      <c r="L276" s="240" t="n">
        <v>0</v>
      </c>
      <c r="M276" s="240" t="n">
        <v>0</v>
      </c>
      <c r="N276" s="240" t="n">
        <v>0.05</v>
      </c>
      <c r="O276" s="240" t="n">
        <v>0</v>
      </c>
      <c r="P276" s="240" t="n">
        <v>0</v>
      </c>
      <c r="Q276" s="240" t="n">
        <v>0</v>
      </c>
      <c r="R276" s="240" t="n">
        <v>0</v>
      </c>
      <c r="S276" s="240" t="n">
        <v>0</v>
      </c>
      <c r="T276" s="240" t="n">
        <v>0</v>
      </c>
      <c r="U276" s="240" t="n">
        <v>0</v>
      </c>
      <c r="V276" s="240" t="n">
        <v>0</v>
      </c>
      <c r="W276" s="240" t="n">
        <v>0</v>
      </c>
      <c r="X276" s="240" t="n">
        <f aca="false">+(0.34-0.05)/18</f>
        <v>0.0161111111111111</v>
      </c>
      <c r="Y276" s="240" t="n">
        <f aca="false">+(0.34-0.05)/18</f>
        <v>0.0161111111111111</v>
      </c>
      <c r="Z276" s="240" t="n">
        <f aca="false">+(0.34-0.05)/18</f>
        <v>0.0161111111111111</v>
      </c>
      <c r="AA276" s="240" t="n">
        <f aca="false">+(0.34-0.05)/18</f>
        <v>0.0161111111111111</v>
      </c>
      <c r="AB276" s="240" t="n">
        <f aca="false">+(0.34-0.05)/18</f>
        <v>0.0161111111111111</v>
      </c>
      <c r="AC276" s="240" t="n">
        <f aca="false">+(0.34-0.05)/18</f>
        <v>0.0161111111111111</v>
      </c>
      <c r="AD276" s="149" t="n">
        <f aca="false">+(0.34-0.05)/18</f>
        <v>0.0161111111111111</v>
      </c>
      <c r="AE276" s="240" t="n">
        <f aca="false">+(0.34-0.05)/18</f>
        <v>0.0161111111111111</v>
      </c>
      <c r="AF276" s="240" t="n">
        <f aca="false">+(0.34-0.05)/18</f>
        <v>0.0161111111111111</v>
      </c>
      <c r="AG276" s="240" t="n">
        <f aca="false">+(0.34-0.05)/18</f>
        <v>0.0161111111111111</v>
      </c>
      <c r="AH276" s="240" t="n">
        <f aca="false">+(0.34-0.05)/18</f>
        <v>0.0161111111111111</v>
      </c>
      <c r="AI276" s="240" t="n">
        <f aca="false">+(0.34-0.05)/18</f>
        <v>0.0161111111111111</v>
      </c>
      <c r="AJ276" s="240" t="n">
        <f aca="false">+(0.34-0.05)/18</f>
        <v>0.0161111111111111</v>
      </c>
      <c r="AK276" s="240" t="n">
        <f aca="false">+(0.34-0.05)/18</f>
        <v>0.0161111111111111</v>
      </c>
      <c r="AL276" s="240" t="n">
        <f aca="false">+(0.34-0.05)/18</f>
        <v>0.0161111111111111</v>
      </c>
      <c r="AM276" s="240" t="n">
        <f aca="false">+(0.34-0.05)/18</f>
        <v>0.0161111111111111</v>
      </c>
      <c r="AN276" s="240" t="n">
        <f aca="false">+(0.34-0.05)/18</f>
        <v>0.0161111111111111</v>
      </c>
      <c r="AO276" s="240" t="n">
        <f aca="false">+(0.34-0.05)/18</f>
        <v>0.0161111111111111</v>
      </c>
      <c r="AP276" s="240" t="n">
        <v>0.66</v>
      </c>
      <c r="AQ276" s="240" t="n">
        <v>0</v>
      </c>
      <c r="AR276" s="240" t="n">
        <v>0</v>
      </c>
      <c r="AS276" s="240" t="n">
        <v>0</v>
      </c>
      <c r="AT276" s="240" t="n">
        <v>0</v>
      </c>
      <c r="AU276" s="240" t="n">
        <v>0</v>
      </c>
      <c r="AV276" s="240" t="n">
        <v>0</v>
      </c>
      <c r="AW276" s="240" t="n">
        <v>0</v>
      </c>
      <c r="AX276" s="240" t="n">
        <v>0</v>
      </c>
      <c r="AY276" s="240" t="n">
        <v>0</v>
      </c>
      <c r="AZ276" s="240" t="n">
        <v>0</v>
      </c>
      <c r="BA276" s="240" t="n">
        <v>0</v>
      </c>
      <c r="BB276" s="240" t="n">
        <v>0</v>
      </c>
      <c r="BC276" s="241" t="n">
        <f aca="false">SUM(D276:BB276)</f>
        <v>1</v>
      </c>
      <c r="BD276" s="239"/>
    </row>
    <row r="277" customFormat="false" ht="12.75" hidden="false" customHeight="false" outlineLevel="0" collapsed="false">
      <c r="A277" s="140"/>
      <c r="B277" s="239" t="s">
        <v>142</v>
      </c>
      <c r="C277" s="235"/>
      <c r="D277" s="240" t="n">
        <f aca="false">D276</f>
        <v>0</v>
      </c>
      <c r="E277" s="240" t="n">
        <f aca="false">+D277+E276</f>
        <v>0</v>
      </c>
      <c r="F277" s="240" t="n">
        <f aca="false">+E277+F276</f>
        <v>0</v>
      </c>
      <c r="G277" s="240" t="n">
        <f aca="false">+F277+G276</f>
        <v>0</v>
      </c>
      <c r="H277" s="240" t="n">
        <f aca="false">+G277+H276</f>
        <v>0</v>
      </c>
      <c r="I277" s="240" t="n">
        <f aca="false">+H277+I276</f>
        <v>0</v>
      </c>
      <c r="J277" s="240" t="n">
        <f aca="false">+I277+J276</f>
        <v>0</v>
      </c>
      <c r="K277" s="240" t="n">
        <f aca="false">+J277+K276</f>
        <v>0</v>
      </c>
      <c r="L277" s="240" t="n">
        <f aca="false">+K277+L276</f>
        <v>0</v>
      </c>
      <c r="M277" s="240" t="n">
        <f aca="false">+L277+M276</f>
        <v>0</v>
      </c>
      <c r="N277" s="240" t="n">
        <f aca="false">+M277+N276</f>
        <v>0.05</v>
      </c>
      <c r="O277" s="240" t="n">
        <f aca="false">+N277+O276</f>
        <v>0.05</v>
      </c>
      <c r="P277" s="240" t="n">
        <f aca="false">+O277+P276</f>
        <v>0.05</v>
      </c>
      <c r="Q277" s="240" t="n">
        <f aca="false">+P277+Q276</f>
        <v>0.05</v>
      </c>
      <c r="R277" s="240" t="n">
        <f aca="false">+Q277+R276</f>
        <v>0.05</v>
      </c>
      <c r="S277" s="240" t="n">
        <f aca="false">+R277+S276</f>
        <v>0.05</v>
      </c>
      <c r="T277" s="240" t="n">
        <f aca="false">+S277+T276</f>
        <v>0.05</v>
      </c>
      <c r="U277" s="240" t="n">
        <f aca="false">+T277+U276</f>
        <v>0.05</v>
      </c>
      <c r="V277" s="240" t="n">
        <f aca="false">+U277+V276</f>
        <v>0.05</v>
      </c>
      <c r="W277" s="240" t="n">
        <f aca="false">+V277+W276</f>
        <v>0.05</v>
      </c>
      <c r="X277" s="240" t="n">
        <f aca="false">+W277+X276</f>
        <v>0.0661111111111111</v>
      </c>
      <c r="Y277" s="240" t="n">
        <f aca="false">+X277+Y276</f>
        <v>0.0822222222222222</v>
      </c>
      <c r="Z277" s="240" t="n">
        <f aca="false">+Y277+Z276</f>
        <v>0.0983333333333334</v>
      </c>
      <c r="AA277" s="240" t="n">
        <f aca="false">+Z277+AA276</f>
        <v>0.114444444444444</v>
      </c>
      <c r="AB277" s="240" t="n">
        <f aca="false">+AA277+AB276</f>
        <v>0.130555555555556</v>
      </c>
      <c r="AC277" s="240" t="n">
        <f aca="false">+AB277+AC276</f>
        <v>0.146666666666667</v>
      </c>
      <c r="AD277" s="149" t="n">
        <f aca="false">+AC277+AD276</f>
        <v>0.162777777777778</v>
      </c>
      <c r="AE277" s="240" t="n">
        <f aca="false">+AD277+AE276</f>
        <v>0.178888888888889</v>
      </c>
      <c r="AF277" s="240" t="n">
        <f aca="false">+AE277+AF276</f>
        <v>0.195</v>
      </c>
      <c r="AG277" s="240" t="n">
        <f aca="false">+AF277+AG276</f>
        <v>0.211111111111111</v>
      </c>
      <c r="AH277" s="240" t="n">
        <f aca="false">+AG277+AH276</f>
        <v>0.227222222222222</v>
      </c>
      <c r="AI277" s="240" t="n">
        <f aca="false">+AH277+AI276</f>
        <v>0.243333333333333</v>
      </c>
      <c r="AJ277" s="240" t="n">
        <f aca="false">+AI277+AJ276</f>
        <v>0.259444444444444</v>
      </c>
      <c r="AK277" s="240" t="n">
        <f aca="false">+AJ277+AK276</f>
        <v>0.275555555555556</v>
      </c>
      <c r="AL277" s="240" t="n">
        <f aca="false">+AK277+AL276</f>
        <v>0.291666666666667</v>
      </c>
      <c r="AM277" s="240" t="n">
        <f aca="false">+AL277+AM276</f>
        <v>0.307777777777778</v>
      </c>
      <c r="AN277" s="240" t="n">
        <f aca="false">+AM277+AN276</f>
        <v>0.323888888888889</v>
      </c>
      <c r="AO277" s="240" t="n">
        <f aca="false">+AN277+AO276</f>
        <v>0.34</v>
      </c>
      <c r="AP277" s="240" t="n">
        <f aca="false">+AO277+AP276</f>
        <v>1</v>
      </c>
      <c r="AQ277" s="240" t="n">
        <f aca="false">+AP277+AQ276</f>
        <v>1</v>
      </c>
      <c r="AR277" s="240" t="n">
        <f aca="false">+AQ277+AR276</f>
        <v>1</v>
      </c>
      <c r="AS277" s="240" t="n">
        <f aca="false">+AR277+AS276</f>
        <v>1</v>
      </c>
      <c r="AT277" s="240" t="n">
        <f aca="false">+AS277+AT276</f>
        <v>1</v>
      </c>
      <c r="AU277" s="240" t="n">
        <f aca="false">+AT277+AU276</f>
        <v>1</v>
      </c>
      <c r="AV277" s="240" t="n">
        <f aca="false">+AU277+AV276</f>
        <v>1</v>
      </c>
      <c r="AW277" s="240" t="n">
        <f aca="false">+AV277+AW276</f>
        <v>1</v>
      </c>
      <c r="AX277" s="240" t="n">
        <f aca="false">+AW277+AX276</f>
        <v>1</v>
      </c>
      <c r="AY277" s="240" t="n">
        <f aca="false">+AX277+AY276</f>
        <v>1</v>
      </c>
      <c r="AZ277" s="240" t="n">
        <f aca="false">+AY277+AZ276</f>
        <v>1</v>
      </c>
      <c r="BA277" s="240" t="n">
        <f aca="false">+AZ277+BA276</f>
        <v>1</v>
      </c>
      <c r="BB277" s="240" t="n">
        <f aca="false">+BA277+BB276</f>
        <v>1</v>
      </c>
      <c r="BC277" s="241"/>
      <c r="BD277" s="239"/>
    </row>
    <row r="278" customFormat="false" ht="12.75" hidden="false" customHeight="false" outlineLevel="0" collapsed="false">
      <c r="A278" s="140"/>
      <c r="B278" s="243"/>
      <c r="C278" s="235"/>
      <c r="D278" s="244"/>
      <c r="E278" s="244"/>
      <c r="F278" s="244"/>
      <c r="G278" s="244"/>
      <c r="H278" s="244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167"/>
      <c r="AE278" s="244"/>
      <c r="AF278" s="244"/>
      <c r="AG278" s="244"/>
      <c r="AH278" s="244"/>
      <c r="AI278" s="244"/>
      <c r="AJ278" s="244"/>
      <c r="AK278" s="244"/>
      <c r="AL278" s="244"/>
      <c r="AM278" s="244"/>
      <c r="AN278" s="244"/>
      <c r="AO278" s="244"/>
      <c r="AP278" s="244"/>
      <c r="AQ278" s="244"/>
      <c r="AR278" s="244"/>
      <c r="AS278" s="244"/>
      <c r="AT278" s="244"/>
      <c r="AU278" s="244"/>
      <c r="AV278" s="244"/>
      <c r="AW278" s="244"/>
      <c r="AX278" s="244"/>
      <c r="AY278" s="244"/>
      <c r="AZ278" s="244"/>
      <c r="BA278" s="244"/>
      <c r="BB278" s="244"/>
      <c r="BC278" s="245"/>
      <c r="BD278" s="243"/>
    </row>
    <row r="279" customFormat="false" ht="12.75" hidden="false" customHeight="false" outlineLevel="0" collapsed="false">
      <c r="A279" s="140"/>
      <c r="B279" s="201" t="s">
        <v>143</v>
      </c>
      <c r="C279" s="202" t="n">
        <v>14.5</v>
      </c>
      <c r="D279" s="205" t="n">
        <f aca="false">+D275*$C279</f>
        <v>0</v>
      </c>
      <c r="E279" s="205" t="n">
        <f aca="false">+E275*$C279</f>
        <v>0</v>
      </c>
      <c r="F279" s="205" t="n">
        <f aca="false">+F275*$C279</f>
        <v>0</v>
      </c>
      <c r="G279" s="205" t="n">
        <f aca="false">+G275*$C279</f>
        <v>0</v>
      </c>
      <c r="H279" s="205" t="n">
        <f aca="false">+H275*$C279</f>
        <v>0</v>
      </c>
      <c r="I279" s="205" t="n">
        <f aca="false">+I275*$C279</f>
        <v>0</v>
      </c>
      <c r="J279" s="205" t="n">
        <f aca="false">+J275*$C279</f>
        <v>0</v>
      </c>
      <c r="K279" s="205" t="n">
        <f aca="false">+K275*$C279</f>
        <v>0</v>
      </c>
      <c r="L279" s="205" t="n">
        <f aca="false">+L275*$C279</f>
        <v>0</v>
      </c>
      <c r="M279" s="205" t="n">
        <f aca="false">+M275*$C279</f>
        <v>0</v>
      </c>
      <c r="N279" s="205" t="n">
        <f aca="false">+N275*$C279</f>
        <v>0.720684523809524</v>
      </c>
      <c r="O279" s="205" t="n">
        <f aca="false">+O275*$C279</f>
        <v>0.720684523809524</v>
      </c>
      <c r="P279" s="205" t="n">
        <f aca="false">+P275*$C279</f>
        <v>0.720684523809524</v>
      </c>
      <c r="Q279" s="205" t="n">
        <f aca="false">+Q275*$C279</f>
        <v>0.720684523809524</v>
      </c>
      <c r="R279" s="205" t="n">
        <f aca="false">+R275*$C279</f>
        <v>0.720684523809524</v>
      </c>
      <c r="S279" s="205" t="n">
        <f aca="false">+S275*$C279</f>
        <v>0.720684523809524</v>
      </c>
      <c r="T279" s="205" t="n">
        <f aca="false">+T275*$C279</f>
        <v>0.720684523809524</v>
      </c>
      <c r="U279" s="205" t="n">
        <f aca="false">+U275*$C279</f>
        <v>0.720684523809524</v>
      </c>
      <c r="V279" s="205" t="n">
        <f aca="false">+V275*$C279</f>
        <v>0.720684523809524</v>
      </c>
      <c r="W279" s="205" t="n">
        <f aca="false">+W275*$C279</f>
        <v>0.720684523809524</v>
      </c>
      <c r="X279" s="205" t="n">
        <f aca="false">+X275*$C279</f>
        <v>1.44592619047619</v>
      </c>
      <c r="Y279" s="205" t="n">
        <f aca="false">+Y275*$C279</f>
        <v>2.17116785714286</v>
      </c>
      <c r="Z279" s="205" t="n">
        <f aca="false">+Z275*$C279</f>
        <v>2.89640952380952</v>
      </c>
      <c r="AA279" s="205" t="n">
        <f aca="false">+AA275*$C279</f>
        <v>3.62165119047619</v>
      </c>
      <c r="AB279" s="205" t="n">
        <f aca="false">+AB275*$C279</f>
        <v>4.34689285714286</v>
      </c>
      <c r="AC279" s="205" t="n">
        <f aca="false">+AC275*$C279</f>
        <v>5.07213452380952</v>
      </c>
      <c r="AD279" s="156" t="n">
        <f aca="false">+AD275*$C279</f>
        <v>5.79737619047619</v>
      </c>
      <c r="AE279" s="205" t="n">
        <f aca="false">+AE275*$C279</f>
        <v>6.52261785714286</v>
      </c>
      <c r="AF279" s="205" t="n">
        <f aca="false">+AF275*$C279</f>
        <v>7.24785952380952</v>
      </c>
      <c r="AG279" s="205" t="n">
        <f aca="false">+AG275*$C279</f>
        <v>7.97310119047619</v>
      </c>
      <c r="AH279" s="205" t="n">
        <f aca="false">+AH275*$C279</f>
        <v>8.69834285714286</v>
      </c>
      <c r="AI279" s="205" t="n">
        <f aca="false">+AI275*$C279</f>
        <v>9.42358452380952</v>
      </c>
      <c r="AJ279" s="205" t="n">
        <f aca="false">+AJ275*$C279</f>
        <v>10.1488261904762</v>
      </c>
      <c r="AK279" s="205" t="n">
        <f aca="false">+AK275*$C279</f>
        <v>10.8740678571429</v>
      </c>
      <c r="AL279" s="205" t="n">
        <f aca="false">+AL275*$C279</f>
        <v>11.5993095238095</v>
      </c>
      <c r="AM279" s="205" t="n">
        <f aca="false">+AM275*$C279</f>
        <v>12.3245511904762</v>
      </c>
      <c r="AN279" s="205" t="n">
        <f aca="false">+AN275*$C279</f>
        <v>13.0497928571429</v>
      </c>
      <c r="AO279" s="205" t="n">
        <f aca="false">+AO275*$C279</f>
        <v>13.7750345238095</v>
      </c>
      <c r="AP279" s="205" t="n">
        <f aca="false">+AP275*$C279</f>
        <v>13.7750345238095</v>
      </c>
      <c r="AQ279" s="205" t="n">
        <f aca="false">+AQ275*$C279</f>
        <v>13.7750345238095</v>
      </c>
      <c r="AR279" s="205" t="n">
        <f aca="false">+AR275*$C279</f>
        <v>13.7750345238095</v>
      </c>
      <c r="AS279" s="205" t="n">
        <f aca="false">+AS275*$C279</f>
        <v>13.7750345238095</v>
      </c>
      <c r="AT279" s="205" t="n">
        <f aca="false">+AT275*$C279</f>
        <v>14.5000345238095</v>
      </c>
      <c r="AU279" s="205" t="n">
        <f aca="false">+AU275*$C279</f>
        <v>14.5000345238095</v>
      </c>
      <c r="AV279" s="205" t="n">
        <f aca="false">+AV275*$C279</f>
        <v>14.5000345238095</v>
      </c>
      <c r="AW279" s="205" t="n">
        <f aca="false">+AW275*$C279</f>
        <v>14.5000345238095</v>
      </c>
      <c r="AX279" s="205" t="n">
        <f aca="false">+AX275*$C279</f>
        <v>14.5000345238095</v>
      </c>
      <c r="AY279" s="205" t="n">
        <f aca="false">+AY275*$C279</f>
        <v>14.5000345238095</v>
      </c>
      <c r="AZ279" s="205" t="n">
        <f aca="false">+AZ275*$C279</f>
        <v>14.5000345238095</v>
      </c>
      <c r="BA279" s="205" t="n">
        <f aca="false">+BA275*$C279</f>
        <v>14.5000345238095</v>
      </c>
      <c r="BB279" s="205" t="n">
        <f aca="false">+BB275*$C279</f>
        <v>14.5000345238095</v>
      </c>
      <c r="BC279" s="206"/>
      <c r="BD279" s="207"/>
      <c r="BE279" s="207"/>
      <c r="BF279" s="207"/>
      <c r="BG279" s="207"/>
      <c r="BH279" s="207"/>
      <c r="BI279" s="207"/>
      <c r="BJ279" s="207"/>
      <c r="BK279" s="207"/>
      <c r="BL279" s="207"/>
      <c r="BM279" s="207"/>
      <c r="BN279" s="207"/>
      <c r="BO279" s="207"/>
      <c r="BP279" s="207"/>
      <c r="BQ279" s="207"/>
      <c r="BR279" s="207"/>
      <c r="BS279" s="207"/>
      <c r="BT279" s="207"/>
      <c r="BU279" s="207"/>
      <c r="BV279" s="207"/>
      <c r="BW279" s="207"/>
      <c r="BX279" s="207"/>
      <c r="BY279" s="207"/>
      <c r="BZ279" s="207"/>
      <c r="CA279" s="207"/>
      <c r="CB279" s="207"/>
      <c r="CC279" s="207"/>
      <c r="CD279" s="207"/>
      <c r="CE279" s="207"/>
      <c r="CF279" s="207"/>
      <c r="CG279" s="207"/>
      <c r="CH279" s="207"/>
      <c r="CI279" s="207"/>
      <c r="CJ279" s="207"/>
      <c r="CK279" s="207"/>
    </row>
    <row r="280" customFormat="false" ht="13.5" hidden="false" customHeight="false" outlineLevel="0" collapsed="false">
      <c r="A280" s="140"/>
      <c r="B280" s="246" t="s">
        <v>144</v>
      </c>
      <c r="C280" s="247" t="str">
        <f aca="false">+'NTP or Sold'!C26</f>
        <v>Committed</v>
      </c>
      <c r="D280" s="248" t="n">
        <f aca="false">+D277*$C279</f>
        <v>0</v>
      </c>
      <c r="E280" s="248" t="n">
        <f aca="false">+E277*$C279</f>
        <v>0</v>
      </c>
      <c r="F280" s="248" t="n">
        <f aca="false">+F277*$C279</f>
        <v>0</v>
      </c>
      <c r="G280" s="248" t="n">
        <f aca="false">+G277*$C279</f>
        <v>0</v>
      </c>
      <c r="H280" s="248" t="n">
        <f aca="false">+H277*$C279</f>
        <v>0</v>
      </c>
      <c r="I280" s="248" t="n">
        <f aca="false">+I277*$C279</f>
        <v>0</v>
      </c>
      <c r="J280" s="248" t="n">
        <f aca="false">+J277*$C279</f>
        <v>0</v>
      </c>
      <c r="K280" s="248" t="n">
        <f aca="false">+K277*$C279</f>
        <v>0</v>
      </c>
      <c r="L280" s="248" t="n">
        <f aca="false">+L277*$C279</f>
        <v>0</v>
      </c>
      <c r="M280" s="248" t="n">
        <f aca="false">+M277*$C279</f>
        <v>0</v>
      </c>
      <c r="N280" s="248" t="n">
        <f aca="false">+N277*$C279</f>
        <v>0.725</v>
      </c>
      <c r="O280" s="248" t="n">
        <f aca="false">+O277*$C279</f>
        <v>0.725</v>
      </c>
      <c r="P280" s="248" t="n">
        <f aca="false">+P277*$C279</f>
        <v>0.725</v>
      </c>
      <c r="Q280" s="248" t="n">
        <f aca="false">+Q277*$C279</f>
        <v>0.725</v>
      </c>
      <c r="R280" s="248" t="n">
        <f aca="false">+R277*$C279</f>
        <v>0.725</v>
      </c>
      <c r="S280" s="248" t="n">
        <f aca="false">+S277*$C279</f>
        <v>0.725</v>
      </c>
      <c r="T280" s="248" t="n">
        <f aca="false">+T277*$C279</f>
        <v>0.725</v>
      </c>
      <c r="U280" s="248" t="n">
        <f aca="false">+U277*$C279</f>
        <v>0.725</v>
      </c>
      <c r="V280" s="248" t="n">
        <f aca="false">+V277*$C279</f>
        <v>0.725</v>
      </c>
      <c r="W280" s="248" t="n">
        <f aca="false">+W277*$C279</f>
        <v>0.725</v>
      </c>
      <c r="X280" s="248" t="n">
        <f aca="false">+X277*$C279</f>
        <v>0.958611111111111</v>
      </c>
      <c r="Y280" s="248" t="n">
        <f aca="false">+Y277*$C279</f>
        <v>1.19222222222222</v>
      </c>
      <c r="Z280" s="248" t="n">
        <f aca="false">+Z277*$C279</f>
        <v>1.42583333333333</v>
      </c>
      <c r="AA280" s="248" t="n">
        <f aca="false">+AA277*$C279</f>
        <v>1.65944444444445</v>
      </c>
      <c r="AB280" s="248" t="n">
        <f aca="false">+AB277*$C279</f>
        <v>1.89305555555556</v>
      </c>
      <c r="AC280" s="248" t="n">
        <f aca="false">+AC277*$C279</f>
        <v>2.12666666666667</v>
      </c>
      <c r="AD280" s="162" t="n">
        <f aca="false">+AD277*$C279</f>
        <v>2.36027777777778</v>
      </c>
      <c r="AE280" s="248" t="n">
        <f aca="false">+AE277*$C279</f>
        <v>2.59388888888889</v>
      </c>
      <c r="AF280" s="248" t="n">
        <f aca="false">+AF277*$C279</f>
        <v>2.8275</v>
      </c>
      <c r="AG280" s="248" t="n">
        <f aca="false">+AG277*$C279</f>
        <v>3.06111111111111</v>
      </c>
      <c r="AH280" s="248" t="n">
        <f aca="false">+AH277*$C279</f>
        <v>3.29472222222222</v>
      </c>
      <c r="AI280" s="248" t="n">
        <f aca="false">+AI277*$C279</f>
        <v>3.52833333333333</v>
      </c>
      <c r="AJ280" s="248" t="n">
        <f aca="false">+AJ277*$C279</f>
        <v>3.76194444444444</v>
      </c>
      <c r="AK280" s="248" t="n">
        <f aca="false">+AK277*$C279</f>
        <v>3.99555555555556</v>
      </c>
      <c r="AL280" s="248" t="n">
        <f aca="false">+AL277*$C279</f>
        <v>4.22916666666667</v>
      </c>
      <c r="AM280" s="248" t="n">
        <f aca="false">+AM277*$C279</f>
        <v>4.46277777777778</v>
      </c>
      <c r="AN280" s="248" t="n">
        <f aca="false">+AN277*$C279</f>
        <v>4.69638888888889</v>
      </c>
      <c r="AO280" s="248" t="n">
        <f aca="false">+AO277*$C279</f>
        <v>4.93</v>
      </c>
      <c r="AP280" s="248" t="n">
        <f aca="false">+AP277*$C279</f>
        <v>14.5</v>
      </c>
      <c r="AQ280" s="248" t="n">
        <f aca="false">+AQ277*$C279</f>
        <v>14.5</v>
      </c>
      <c r="AR280" s="248" t="n">
        <f aca="false">+AR277*$C279</f>
        <v>14.5</v>
      </c>
      <c r="AS280" s="248" t="n">
        <f aca="false">+AS277*$C279</f>
        <v>14.5</v>
      </c>
      <c r="AT280" s="248" t="n">
        <f aca="false">+AT277*$C279</f>
        <v>14.5</v>
      </c>
      <c r="AU280" s="248" t="n">
        <f aca="false">+AU277*$C279</f>
        <v>14.5</v>
      </c>
      <c r="AV280" s="248" t="n">
        <f aca="false">+AV277*$C279</f>
        <v>14.5</v>
      </c>
      <c r="AW280" s="248" t="n">
        <f aca="false">+AW277*$C279</f>
        <v>14.5</v>
      </c>
      <c r="AX280" s="248" t="n">
        <f aca="false">+AX277*$C279</f>
        <v>14.5</v>
      </c>
      <c r="AY280" s="248" t="n">
        <f aca="false">+AY277*$C279</f>
        <v>14.5</v>
      </c>
      <c r="AZ280" s="248" t="n">
        <f aca="false">+AZ277*$C279</f>
        <v>14.5</v>
      </c>
      <c r="BA280" s="248" t="n">
        <f aca="false">+BA277*$C279</f>
        <v>14.5</v>
      </c>
      <c r="BB280" s="248" t="n">
        <f aca="false">+BB277*$C279</f>
        <v>14.5</v>
      </c>
      <c r="BC280" s="249"/>
      <c r="BD280" s="250"/>
      <c r="BE280" s="250"/>
      <c r="BF280" s="250"/>
      <c r="BG280" s="250"/>
      <c r="BH280" s="250"/>
      <c r="BI280" s="250"/>
      <c r="BJ280" s="250"/>
      <c r="BK280" s="250"/>
      <c r="BL280" s="250"/>
      <c r="BM280" s="250"/>
      <c r="BN280" s="250"/>
      <c r="BO280" s="250"/>
      <c r="BP280" s="250"/>
      <c r="BQ280" s="250"/>
      <c r="BR280" s="250"/>
      <c r="BS280" s="250"/>
      <c r="BT280" s="250"/>
      <c r="BU280" s="250"/>
      <c r="BV280" s="250"/>
      <c r="BW280" s="250"/>
      <c r="BX280" s="250"/>
      <c r="BY280" s="250"/>
      <c r="BZ280" s="250"/>
      <c r="CA280" s="250"/>
      <c r="CB280" s="250"/>
      <c r="CC280" s="250"/>
      <c r="CD280" s="250"/>
      <c r="CE280" s="250"/>
      <c r="CF280" s="250"/>
      <c r="CG280" s="250"/>
      <c r="CH280" s="250"/>
      <c r="CI280" s="250"/>
      <c r="CJ280" s="250"/>
      <c r="CK280" s="250"/>
    </row>
    <row r="281" customFormat="false" ht="15" hidden="false" customHeight="true" outlineLevel="0" collapsed="false">
      <c r="A281" s="140" t="n">
        <f aca="false">+A273+1</f>
        <v>6</v>
      </c>
      <c r="B281" s="201" t="str">
        <f aca="false">+'NTP or Sold'!H28</f>
        <v>LM6000</v>
      </c>
      <c r="C281" s="235" t="str">
        <f aca="false">+'NTP or Sold'!T27</f>
        <v>Fountain Valley PSCO (ENA) - 90%</v>
      </c>
      <c r="D281" s="236"/>
      <c r="E281" s="236"/>
      <c r="F281" s="236"/>
      <c r="G281" s="236"/>
      <c r="H281" s="236"/>
      <c r="I281" s="236"/>
      <c r="J281" s="236"/>
      <c r="K281" s="236"/>
      <c r="L281" s="236"/>
      <c r="M281" s="236"/>
      <c r="N281" s="236"/>
      <c r="O281" s="236"/>
      <c r="P281" s="236"/>
      <c r="Q281" s="236"/>
      <c r="R281" s="236"/>
      <c r="S281" s="236"/>
      <c r="T281" s="236"/>
      <c r="U281" s="236"/>
      <c r="V281" s="236"/>
      <c r="W281" s="236"/>
      <c r="X281" s="236"/>
      <c r="Y281" s="236"/>
      <c r="Z281" s="236"/>
      <c r="AA281" s="236"/>
      <c r="AB281" s="236"/>
      <c r="AC281" s="236"/>
      <c r="AD281" s="213"/>
      <c r="AE281" s="236"/>
      <c r="AF281" s="236"/>
      <c r="AG281" s="236"/>
      <c r="AH281" s="236"/>
      <c r="AI281" s="236"/>
      <c r="AJ281" s="236"/>
      <c r="AK281" s="236"/>
      <c r="AL281" s="236"/>
      <c r="AM281" s="236"/>
      <c r="AN281" s="236"/>
      <c r="AO281" s="236"/>
      <c r="AP281" s="236"/>
      <c r="AQ281" s="236"/>
      <c r="AR281" s="236"/>
      <c r="AS281" s="236"/>
      <c r="AT281" s="236"/>
      <c r="AU281" s="236"/>
      <c r="AV281" s="236"/>
      <c r="AW281" s="236"/>
      <c r="AX281" s="236"/>
      <c r="AY281" s="236"/>
      <c r="AZ281" s="236"/>
      <c r="BA281" s="236"/>
      <c r="BB281" s="236"/>
      <c r="BC281" s="256"/>
    </row>
    <row r="282" customFormat="false" ht="12.75" hidden="false" customHeight="false" outlineLevel="0" collapsed="false">
      <c r="A282" s="140"/>
      <c r="B282" s="239" t="s">
        <v>139</v>
      </c>
      <c r="C282" s="235"/>
      <c r="D282" s="240" t="n">
        <v>0</v>
      </c>
      <c r="E282" s="240" t="n">
        <v>0</v>
      </c>
      <c r="F282" s="240" t="n">
        <v>0</v>
      </c>
      <c r="G282" s="240" t="n">
        <v>0</v>
      </c>
      <c r="H282" s="240" t="n">
        <v>0</v>
      </c>
      <c r="I282" s="240" t="n">
        <v>0</v>
      </c>
      <c r="J282" s="240" t="n">
        <v>0</v>
      </c>
      <c r="K282" s="240" t="n">
        <v>0</v>
      </c>
      <c r="L282" s="240" t="n">
        <v>0</v>
      </c>
      <c r="M282" s="240" t="n">
        <v>0</v>
      </c>
      <c r="N282" s="240" t="n">
        <f aca="false">16.7/336</f>
        <v>0.049702380952381</v>
      </c>
      <c r="O282" s="240" t="n">
        <v>0</v>
      </c>
      <c r="P282" s="240" t="n">
        <v>0</v>
      </c>
      <c r="Q282" s="240" t="n">
        <v>0</v>
      </c>
      <c r="R282" s="240" t="n">
        <v>0</v>
      </c>
      <c r="S282" s="240" t="n">
        <v>0</v>
      </c>
      <c r="T282" s="240" t="n">
        <v>0</v>
      </c>
      <c r="U282" s="240" t="n">
        <v>0</v>
      </c>
      <c r="V282" s="240" t="n">
        <v>0</v>
      </c>
      <c r="W282" s="240" t="n">
        <v>0</v>
      </c>
      <c r="X282" s="240" t="n">
        <f aca="false">+(0.95-0.0497)/18</f>
        <v>0.0500166666666667</v>
      </c>
      <c r="Y282" s="240" t="n">
        <f aca="false">+(0.95-0.0497)/18</f>
        <v>0.0500166666666667</v>
      </c>
      <c r="Z282" s="240" t="n">
        <f aca="false">+(0.95-0.0497)/18</f>
        <v>0.0500166666666667</v>
      </c>
      <c r="AA282" s="240" t="n">
        <f aca="false">+(0.95-0.0497)/18</f>
        <v>0.0500166666666667</v>
      </c>
      <c r="AB282" s="240" t="n">
        <f aca="false">+(0.95-0.0497)/18</f>
        <v>0.0500166666666667</v>
      </c>
      <c r="AC282" s="240" t="n">
        <f aca="false">+(0.95-0.0497)/18</f>
        <v>0.0500166666666667</v>
      </c>
      <c r="AD282" s="149" t="n">
        <f aca="false">+(0.95-0.0497)/18</f>
        <v>0.0500166666666667</v>
      </c>
      <c r="AE282" s="240" t="n">
        <f aca="false">+(0.95-0.0497)/18</f>
        <v>0.0500166666666667</v>
      </c>
      <c r="AF282" s="240" t="n">
        <f aca="false">+(0.95-0.0497)/18</f>
        <v>0.0500166666666667</v>
      </c>
      <c r="AG282" s="240" t="n">
        <f aca="false">+(0.95-0.0497)/18</f>
        <v>0.0500166666666667</v>
      </c>
      <c r="AH282" s="240" t="n">
        <f aca="false">+(0.95-0.0497)/18</f>
        <v>0.0500166666666667</v>
      </c>
      <c r="AI282" s="240" t="n">
        <f aca="false">+(0.95-0.0497)/18</f>
        <v>0.0500166666666667</v>
      </c>
      <c r="AJ282" s="240" t="n">
        <f aca="false">+(0.95-0.0497)/18</f>
        <v>0.0500166666666667</v>
      </c>
      <c r="AK282" s="240" t="n">
        <f aca="false">+(0.95-0.0497)/18</f>
        <v>0.0500166666666667</v>
      </c>
      <c r="AL282" s="240" t="n">
        <f aca="false">+(0.95-0.0497)/18</f>
        <v>0.0500166666666667</v>
      </c>
      <c r="AM282" s="240" t="n">
        <f aca="false">+(0.95-0.0497)/18</f>
        <v>0.0500166666666667</v>
      </c>
      <c r="AN282" s="240" t="n">
        <f aca="false">+(0.95-0.0497)/18</f>
        <v>0.0500166666666667</v>
      </c>
      <c r="AO282" s="240" t="n">
        <f aca="false">+(0.95-0.0497)/18</f>
        <v>0.0500166666666667</v>
      </c>
      <c r="AP282" s="240" t="n">
        <v>0</v>
      </c>
      <c r="AQ282" s="240" t="n">
        <v>0</v>
      </c>
      <c r="AR282" s="240" t="n">
        <v>0</v>
      </c>
      <c r="AS282" s="240" t="n">
        <v>0</v>
      </c>
      <c r="AT282" s="240" t="n">
        <v>0.05</v>
      </c>
      <c r="AU282" s="240" t="n">
        <v>0</v>
      </c>
      <c r="AV282" s="240" t="n">
        <v>0</v>
      </c>
      <c r="AW282" s="240" t="n">
        <v>0</v>
      </c>
      <c r="AX282" s="240" t="n">
        <v>0</v>
      </c>
      <c r="AY282" s="240" t="n">
        <v>0</v>
      </c>
      <c r="AZ282" s="240" t="n">
        <v>0</v>
      </c>
      <c r="BA282" s="240" t="n">
        <v>0</v>
      </c>
      <c r="BB282" s="240" t="n">
        <v>0</v>
      </c>
      <c r="BC282" s="241" t="n">
        <f aca="false">SUM(D282:BB282)</f>
        <v>1.00000238095238</v>
      </c>
      <c r="BD282" s="239"/>
    </row>
    <row r="283" customFormat="false" ht="12.75" hidden="false" customHeight="false" outlineLevel="0" collapsed="false">
      <c r="A283" s="140"/>
      <c r="B283" s="239" t="s">
        <v>140</v>
      </c>
      <c r="C283" s="235"/>
      <c r="D283" s="240" t="n">
        <f aca="false">D282</f>
        <v>0</v>
      </c>
      <c r="E283" s="240" t="n">
        <f aca="false">+D283+E282</f>
        <v>0</v>
      </c>
      <c r="F283" s="240" t="n">
        <f aca="false">+E283+F282</f>
        <v>0</v>
      </c>
      <c r="G283" s="240" t="n">
        <f aca="false">+F283+G282</f>
        <v>0</v>
      </c>
      <c r="H283" s="240" t="n">
        <f aca="false">+G283+H282</f>
        <v>0</v>
      </c>
      <c r="I283" s="240" t="n">
        <f aca="false">+H283+I282</f>
        <v>0</v>
      </c>
      <c r="J283" s="240" t="n">
        <f aca="false">+I283+J282</f>
        <v>0</v>
      </c>
      <c r="K283" s="240" t="n">
        <f aca="false">+J283+K282</f>
        <v>0</v>
      </c>
      <c r="L283" s="240" t="n">
        <f aca="false">+K283+L282</f>
        <v>0</v>
      </c>
      <c r="M283" s="240" t="n">
        <f aca="false">+L283+M282</f>
        <v>0</v>
      </c>
      <c r="N283" s="240" t="n">
        <f aca="false">+M283+N282</f>
        <v>0.049702380952381</v>
      </c>
      <c r="O283" s="240" t="n">
        <f aca="false">+N283+O282</f>
        <v>0.049702380952381</v>
      </c>
      <c r="P283" s="240" t="n">
        <f aca="false">+O283+P282</f>
        <v>0.049702380952381</v>
      </c>
      <c r="Q283" s="240" t="n">
        <f aca="false">+P283+Q282</f>
        <v>0.049702380952381</v>
      </c>
      <c r="R283" s="240" t="n">
        <f aca="false">+Q283+R282</f>
        <v>0.049702380952381</v>
      </c>
      <c r="S283" s="240" t="n">
        <f aca="false">+R283+S282</f>
        <v>0.049702380952381</v>
      </c>
      <c r="T283" s="240" t="n">
        <f aca="false">+S283+T282</f>
        <v>0.049702380952381</v>
      </c>
      <c r="U283" s="240" t="n">
        <f aca="false">+T283+U282</f>
        <v>0.049702380952381</v>
      </c>
      <c r="V283" s="240" t="n">
        <f aca="false">+U283+V282</f>
        <v>0.049702380952381</v>
      </c>
      <c r="W283" s="240" t="n">
        <f aca="false">+V283+W282</f>
        <v>0.049702380952381</v>
      </c>
      <c r="X283" s="240" t="n">
        <f aca="false">+W283+X282</f>
        <v>0.0997190476190476</v>
      </c>
      <c r="Y283" s="240" t="n">
        <f aca="false">+X283+Y282</f>
        <v>0.149735714285714</v>
      </c>
      <c r="Z283" s="240" t="n">
        <f aca="false">+Y283+Z282</f>
        <v>0.199752380952381</v>
      </c>
      <c r="AA283" s="240" t="n">
        <f aca="false">+Z283+AA282</f>
        <v>0.249769047619048</v>
      </c>
      <c r="AB283" s="240" t="n">
        <f aca="false">+AA283+AB282</f>
        <v>0.299785714285714</v>
      </c>
      <c r="AC283" s="240" t="n">
        <f aca="false">+AB283+AC282</f>
        <v>0.349802380952381</v>
      </c>
      <c r="AD283" s="149" t="n">
        <f aca="false">+AC283+AD282</f>
        <v>0.399819047619048</v>
      </c>
      <c r="AE283" s="240" t="n">
        <f aca="false">+AD283+AE282</f>
        <v>0.449835714285714</v>
      </c>
      <c r="AF283" s="240" t="n">
        <f aca="false">+AE283+AF282</f>
        <v>0.499852380952381</v>
      </c>
      <c r="AG283" s="240" t="n">
        <f aca="false">+AF283+AG282</f>
        <v>0.549869047619048</v>
      </c>
      <c r="AH283" s="240" t="n">
        <f aca="false">+AG283+AH282</f>
        <v>0.599885714285714</v>
      </c>
      <c r="AI283" s="240" t="n">
        <f aca="false">+AH283+AI282</f>
        <v>0.649902380952381</v>
      </c>
      <c r="AJ283" s="240" t="n">
        <f aca="false">+AI283+AJ282</f>
        <v>0.699919047619048</v>
      </c>
      <c r="AK283" s="240" t="n">
        <f aca="false">+AJ283+AK282</f>
        <v>0.749935714285714</v>
      </c>
      <c r="AL283" s="240" t="n">
        <f aca="false">+AK283+AL282</f>
        <v>0.799952380952381</v>
      </c>
      <c r="AM283" s="240" t="n">
        <f aca="false">+AL283+AM282</f>
        <v>0.849969047619048</v>
      </c>
      <c r="AN283" s="240" t="n">
        <f aca="false">+AM283+AN282</f>
        <v>0.899985714285715</v>
      </c>
      <c r="AO283" s="240" t="n">
        <f aca="false">+AN283+AO282</f>
        <v>0.950002380952381</v>
      </c>
      <c r="AP283" s="240" t="n">
        <f aca="false">+AO283+AP282</f>
        <v>0.950002380952381</v>
      </c>
      <c r="AQ283" s="240" t="n">
        <f aca="false">+AP283+AQ282</f>
        <v>0.950002380952381</v>
      </c>
      <c r="AR283" s="240" t="n">
        <f aca="false">+AQ283+AR282</f>
        <v>0.950002380952381</v>
      </c>
      <c r="AS283" s="240" t="n">
        <f aca="false">+AR283+AS282</f>
        <v>0.950002380952381</v>
      </c>
      <c r="AT283" s="240" t="n">
        <f aca="false">+AS283+AT282</f>
        <v>1.00000238095238</v>
      </c>
      <c r="AU283" s="240" t="n">
        <f aca="false">+AT283+AU282</f>
        <v>1.00000238095238</v>
      </c>
      <c r="AV283" s="240" t="n">
        <f aca="false">+AU283+AV282</f>
        <v>1.00000238095238</v>
      </c>
      <c r="AW283" s="240" t="n">
        <f aca="false">+AV283+AW282</f>
        <v>1.00000238095238</v>
      </c>
      <c r="AX283" s="240" t="n">
        <f aca="false">+AW283+AX282</f>
        <v>1.00000238095238</v>
      </c>
      <c r="AY283" s="240" t="n">
        <f aca="false">+AX283+AY282</f>
        <v>1.00000238095238</v>
      </c>
      <c r="AZ283" s="240" t="n">
        <f aca="false">+AY283+AZ282</f>
        <v>1.00000238095238</v>
      </c>
      <c r="BA283" s="240" t="n">
        <f aca="false">+AZ283+BA282</f>
        <v>1.00000238095238</v>
      </c>
      <c r="BB283" s="240" t="n">
        <f aca="false">+BA283+BB282</f>
        <v>1.00000238095238</v>
      </c>
      <c r="BC283" s="241"/>
      <c r="BD283" s="239"/>
    </row>
    <row r="284" customFormat="false" ht="12.75" hidden="false" customHeight="false" outlineLevel="0" collapsed="false">
      <c r="A284" s="140"/>
      <c r="B284" s="239" t="s">
        <v>141</v>
      </c>
      <c r="C284" s="235"/>
      <c r="D284" s="240" t="n">
        <v>0</v>
      </c>
      <c r="E284" s="240" t="n">
        <v>0</v>
      </c>
      <c r="F284" s="240" t="n">
        <v>0</v>
      </c>
      <c r="G284" s="240" t="n">
        <v>0</v>
      </c>
      <c r="H284" s="240" t="n">
        <v>0</v>
      </c>
      <c r="I284" s="240" t="n">
        <v>0</v>
      </c>
      <c r="J284" s="240" t="n">
        <v>0</v>
      </c>
      <c r="K284" s="240" t="n">
        <v>0</v>
      </c>
      <c r="L284" s="240" t="n">
        <v>0</v>
      </c>
      <c r="M284" s="240" t="n">
        <v>0</v>
      </c>
      <c r="N284" s="240" t="n">
        <v>0.05</v>
      </c>
      <c r="O284" s="240" t="n">
        <v>0</v>
      </c>
      <c r="P284" s="240" t="n">
        <v>0</v>
      </c>
      <c r="Q284" s="240" t="n">
        <v>0</v>
      </c>
      <c r="R284" s="240" t="n">
        <v>0</v>
      </c>
      <c r="S284" s="240" t="n">
        <v>0</v>
      </c>
      <c r="T284" s="240" t="n">
        <v>0</v>
      </c>
      <c r="U284" s="240" t="n">
        <v>0</v>
      </c>
      <c r="V284" s="240" t="n">
        <v>0</v>
      </c>
      <c r="W284" s="240" t="n">
        <v>0</v>
      </c>
      <c r="X284" s="240" t="n">
        <f aca="false">+(0.34-0.05)/18</f>
        <v>0.0161111111111111</v>
      </c>
      <c r="Y284" s="240" t="n">
        <f aca="false">+(0.34-0.05)/18</f>
        <v>0.0161111111111111</v>
      </c>
      <c r="Z284" s="240" t="n">
        <f aca="false">+(0.34-0.05)/18</f>
        <v>0.0161111111111111</v>
      </c>
      <c r="AA284" s="240" t="n">
        <f aca="false">+(0.34-0.05)/18</f>
        <v>0.0161111111111111</v>
      </c>
      <c r="AB284" s="240" t="n">
        <f aca="false">+(0.34-0.05)/18</f>
        <v>0.0161111111111111</v>
      </c>
      <c r="AC284" s="240" t="n">
        <f aca="false">+(0.34-0.05)/18</f>
        <v>0.0161111111111111</v>
      </c>
      <c r="AD284" s="149" t="n">
        <f aca="false">+(0.34-0.05)/18</f>
        <v>0.0161111111111111</v>
      </c>
      <c r="AE284" s="240" t="n">
        <f aca="false">+(0.34-0.05)/18</f>
        <v>0.0161111111111111</v>
      </c>
      <c r="AF284" s="240" t="n">
        <f aca="false">+(0.34-0.05)/18</f>
        <v>0.0161111111111111</v>
      </c>
      <c r="AG284" s="240" t="n">
        <f aca="false">+(0.34-0.05)/18</f>
        <v>0.0161111111111111</v>
      </c>
      <c r="AH284" s="240" t="n">
        <f aca="false">+(0.34-0.05)/18</f>
        <v>0.0161111111111111</v>
      </c>
      <c r="AI284" s="240" t="n">
        <f aca="false">+(0.34-0.05)/18</f>
        <v>0.0161111111111111</v>
      </c>
      <c r="AJ284" s="240" t="n">
        <f aca="false">+(0.34-0.05)/18</f>
        <v>0.0161111111111111</v>
      </c>
      <c r="AK284" s="240" t="n">
        <f aca="false">+(0.34-0.05)/18</f>
        <v>0.0161111111111111</v>
      </c>
      <c r="AL284" s="240" t="n">
        <f aca="false">+(0.34-0.05)/18</f>
        <v>0.0161111111111111</v>
      </c>
      <c r="AM284" s="240" t="n">
        <f aca="false">+(0.34-0.05)/18</f>
        <v>0.0161111111111111</v>
      </c>
      <c r="AN284" s="240" t="n">
        <f aca="false">+(0.34-0.05)/18</f>
        <v>0.0161111111111111</v>
      </c>
      <c r="AO284" s="240" t="n">
        <f aca="false">+(0.34-0.05)/18</f>
        <v>0.0161111111111111</v>
      </c>
      <c r="AP284" s="240" t="n">
        <v>0.66</v>
      </c>
      <c r="AQ284" s="240" t="n">
        <v>0</v>
      </c>
      <c r="AR284" s="240" t="n">
        <v>0</v>
      </c>
      <c r="AS284" s="240" t="n">
        <v>0</v>
      </c>
      <c r="AT284" s="240" t="n">
        <v>0</v>
      </c>
      <c r="AU284" s="240" t="n">
        <v>0</v>
      </c>
      <c r="AV284" s="240" t="n">
        <v>0</v>
      </c>
      <c r="AW284" s="240" t="n">
        <v>0</v>
      </c>
      <c r="AX284" s="240" t="n">
        <v>0</v>
      </c>
      <c r="AY284" s="240" t="n">
        <v>0</v>
      </c>
      <c r="AZ284" s="240" t="n">
        <v>0</v>
      </c>
      <c r="BA284" s="240" t="n">
        <v>0</v>
      </c>
      <c r="BB284" s="240" t="n">
        <v>0</v>
      </c>
      <c r="BC284" s="241" t="n">
        <f aca="false">SUM(D284:BB284)</f>
        <v>1</v>
      </c>
      <c r="BD284" s="239"/>
    </row>
    <row r="285" customFormat="false" ht="12.75" hidden="false" customHeight="false" outlineLevel="0" collapsed="false">
      <c r="A285" s="140"/>
      <c r="B285" s="239" t="s">
        <v>142</v>
      </c>
      <c r="C285" s="235"/>
      <c r="D285" s="240" t="n">
        <f aca="false">D284</f>
        <v>0</v>
      </c>
      <c r="E285" s="240" t="n">
        <f aca="false">+D285+E284</f>
        <v>0</v>
      </c>
      <c r="F285" s="240" t="n">
        <f aca="false">+E285+F284</f>
        <v>0</v>
      </c>
      <c r="G285" s="240" t="n">
        <f aca="false">+F285+G284</f>
        <v>0</v>
      </c>
      <c r="H285" s="240" t="n">
        <f aca="false">+G285+H284</f>
        <v>0</v>
      </c>
      <c r="I285" s="240" t="n">
        <f aca="false">+H285+I284</f>
        <v>0</v>
      </c>
      <c r="J285" s="240" t="n">
        <f aca="false">+I285+J284</f>
        <v>0</v>
      </c>
      <c r="K285" s="240" t="n">
        <f aca="false">+J285+K284</f>
        <v>0</v>
      </c>
      <c r="L285" s="240" t="n">
        <f aca="false">+K285+L284</f>
        <v>0</v>
      </c>
      <c r="M285" s="240" t="n">
        <f aca="false">+L285+M284</f>
        <v>0</v>
      </c>
      <c r="N285" s="240" t="n">
        <f aca="false">+M285+N284</f>
        <v>0.05</v>
      </c>
      <c r="O285" s="240" t="n">
        <f aca="false">+N285+O284</f>
        <v>0.05</v>
      </c>
      <c r="P285" s="240" t="n">
        <f aca="false">+O285+P284</f>
        <v>0.05</v>
      </c>
      <c r="Q285" s="240" t="n">
        <f aca="false">+P285+Q284</f>
        <v>0.05</v>
      </c>
      <c r="R285" s="240" t="n">
        <f aca="false">+Q285+R284</f>
        <v>0.05</v>
      </c>
      <c r="S285" s="240" t="n">
        <f aca="false">+R285+S284</f>
        <v>0.05</v>
      </c>
      <c r="T285" s="240" t="n">
        <f aca="false">+S285+T284</f>
        <v>0.05</v>
      </c>
      <c r="U285" s="240" t="n">
        <f aca="false">+T285+U284</f>
        <v>0.05</v>
      </c>
      <c r="V285" s="240" t="n">
        <f aca="false">+U285+V284</f>
        <v>0.05</v>
      </c>
      <c r="W285" s="240" t="n">
        <f aca="false">+V285+W284</f>
        <v>0.05</v>
      </c>
      <c r="X285" s="240" t="n">
        <f aca="false">+W285+X284</f>
        <v>0.0661111111111111</v>
      </c>
      <c r="Y285" s="240" t="n">
        <f aca="false">+X285+Y284</f>
        <v>0.0822222222222222</v>
      </c>
      <c r="Z285" s="240" t="n">
        <f aca="false">+Y285+Z284</f>
        <v>0.0983333333333334</v>
      </c>
      <c r="AA285" s="240" t="n">
        <f aca="false">+Z285+AA284</f>
        <v>0.114444444444444</v>
      </c>
      <c r="AB285" s="240" t="n">
        <f aca="false">+AA285+AB284</f>
        <v>0.130555555555556</v>
      </c>
      <c r="AC285" s="240" t="n">
        <f aca="false">+AB285+AC284</f>
        <v>0.146666666666667</v>
      </c>
      <c r="AD285" s="149" t="n">
        <f aca="false">+AC285+AD284</f>
        <v>0.162777777777778</v>
      </c>
      <c r="AE285" s="240" t="n">
        <f aca="false">+AD285+AE284</f>
        <v>0.178888888888889</v>
      </c>
      <c r="AF285" s="240" t="n">
        <f aca="false">+AE285+AF284</f>
        <v>0.195</v>
      </c>
      <c r="AG285" s="240" t="n">
        <f aca="false">+AF285+AG284</f>
        <v>0.211111111111111</v>
      </c>
      <c r="AH285" s="240" t="n">
        <f aca="false">+AG285+AH284</f>
        <v>0.227222222222222</v>
      </c>
      <c r="AI285" s="240" t="n">
        <f aca="false">+AH285+AI284</f>
        <v>0.243333333333333</v>
      </c>
      <c r="AJ285" s="240" t="n">
        <f aca="false">+AI285+AJ284</f>
        <v>0.259444444444444</v>
      </c>
      <c r="AK285" s="240" t="n">
        <f aca="false">+AJ285+AK284</f>
        <v>0.275555555555556</v>
      </c>
      <c r="AL285" s="240" t="n">
        <f aca="false">+AK285+AL284</f>
        <v>0.291666666666667</v>
      </c>
      <c r="AM285" s="240" t="n">
        <f aca="false">+AL285+AM284</f>
        <v>0.307777777777778</v>
      </c>
      <c r="AN285" s="240" t="n">
        <f aca="false">+AM285+AN284</f>
        <v>0.323888888888889</v>
      </c>
      <c r="AO285" s="240" t="n">
        <f aca="false">+AN285+AO284</f>
        <v>0.34</v>
      </c>
      <c r="AP285" s="240" t="n">
        <f aca="false">+AO285+AP284</f>
        <v>1</v>
      </c>
      <c r="AQ285" s="240" t="n">
        <f aca="false">+AP285+AQ284</f>
        <v>1</v>
      </c>
      <c r="AR285" s="240" t="n">
        <f aca="false">+AQ285+AR284</f>
        <v>1</v>
      </c>
      <c r="AS285" s="240" t="n">
        <f aca="false">+AR285+AS284</f>
        <v>1</v>
      </c>
      <c r="AT285" s="240" t="n">
        <f aca="false">+AS285+AT284</f>
        <v>1</v>
      </c>
      <c r="AU285" s="240" t="n">
        <f aca="false">+AT285+AU284</f>
        <v>1</v>
      </c>
      <c r="AV285" s="240" t="n">
        <f aca="false">+AU285+AV284</f>
        <v>1</v>
      </c>
      <c r="AW285" s="240" t="n">
        <f aca="false">+AV285+AW284</f>
        <v>1</v>
      </c>
      <c r="AX285" s="240" t="n">
        <f aca="false">+AW285+AX284</f>
        <v>1</v>
      </c>
      <c r="AY285" s="240" t="n">
        <f aca="false">+AX285+AY284</f>
        <v>1</v>
      </c>
      <c r="AZ285" s="240" t="n">
        <f aca="false">+AY285+AZ284</f>
        <v>1</v>
      </c>
      <c r="BA285" s="240" t="n">
        <f aca="false">+AZ285+BA284</f>
        <v>1</v>
      </c>
      <c r="BB285" s="240" t="n">
        <f aca="false">+BA285+BB284</f>
        <v>1</v>
      </c>
      <c r="BC285" s="241"/>
      <c r="BD285" s="239"/>
    </row>
    <row r="286" customFormat="false" ht="12.75" hidden="false" customHeight="false" outlineLevel="0" collapsed="false">
      <c r="A286" s="140"/>
      <c r="B286" s="243"/>
      <c r="C286" s="235"/>
      <c r="D286" s="244"/>
      <c r="E286" s="244"/>
      <c r="F286" s="244"/>
      <c r="G286" s="244"/>
      <c r="H286" s="244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167"/>
      <c r="AE286" s="244"/>
      <c r="AF286" s="244"/>
      <c r="AG286" s="244"/>
      <c r="AH286" s="244"/>
      <c r="AI286" s="244"/>
      <c r="AJ286" s="244"/>
      <c r="AK286" s="244"/>
      <c r="AL286" s="244"/>
      <c r="AM286" s="244"/>
      <c r="AN286" s="244"/>
      <c r="AO286" s="244"/>
      <c r="AP286" s="244"/>
      <c r="AQ286" s="244"/>
      <c r="AR286" s="244"/>
      <c r="AS286" s="244"/>
      <c r="AT286" s="244"/>
      <c r="AU286" s="244"/>
      <c r="AV286" s="244"/>
      <c r="AW286" s="244"/>
      <c r="AX286" s="244"/>
      <c r="AY286" s="244"/>
      <c r="AZ286" s="244"/>
      <c r="BA286" s="244"/>
      <c r="BB286" s="244"/>
      <c r="BC286" s="245"/>
      <c r="BD286" s="243"/>
    </row>
    <row r="287" customFormat="false" ht="12.75" hidden="false" customHeight="false" outlineLevel="0" collapsed="false">
      <c r="A287" s="140"/>
      <c r="B287" s="201" t="s">
        <v>143</v>
      </c>
      <c r="C287" s="202" t="n">
        <v>14.5</v>
      </c>
      <c r="D287" s="205" t="n">
        <f aca="false">+D283*$C287</f>
        <v>0</v>
      </c>
      <c r="E287" s="205" t="n">
        <f aca="false">+E283*$C287</f>
        <v>0</v>
      </c>
      <c r="F287" s="205" t="n">
        <f aca="false">+F283*$C287</f>
        <v>0</v>
      </c>
      <c r="G287" s="205" t="n">
        <f aca="false">+G283*$C287</f>
        <v>0</v>
      </c>
      <c r="H287" s="205" t="n">
        <f aca="false">+H283*$C287</f>
        <v>0</v>
      </c>
      <c r="I287" s="205" t="n">
        <f aca="false">+I283*$C287</f>
        <v>0</v>
      </c>
      <c r="J287" s="205" t="n">
        <f aca="false">+J283*$C287</f>
        <v>0</v>
      </c>
      <c r="K287" s="205" t="n">
        <f aca="false">+K283*$C287</f>
        <v>0</v>
      </c>
      <c r="L287" s="205" t="n">
        <f aca="false">+L283*$C287</f>
        <v>0</v>
      </c>
      <c r="M287" s="205" t="n">
        <f aca="false">+M283*$C287</f>
        <v>0</v>
      </c>
      <c r="N287" s="205" t="n">
        <f aca="false">+N283*$C287</f>
        <v>0.720684523809524</v>
      </c>
      <c r="O287" s="205" t="n">
        <f aca="false">+O283*$C287</f>
        <v>0.720684523809524</v>
      </c>
      <c r="P287" s="205" t="n">
        <f aca="false">+P283*$C287</f>
        <v>0.720684523809524</v>
      </c>
      <c r="Q287" s="205" t="n">
        <f aca="false">+Q283*$C287</f>
        <v>0.720684523809524</v>
      </c>
      <c r="R287" s="205" t="n">
        <f aca="false">+R283*$C287</f>
        <v>0.720684523809524</v>
      </c>
      <c r="S287" s="205" t="n">
        <f aca="false">+S283*$C287</f>
        <v>0.720684523809524</v>
      </c>
      <c r="T287" s="205" t="n">
        <f aca="false">+T283*$C287</f>
        <v>0.720684523809524</v>
      </c>
      <c r="U287" s="205" t="n">
        <f aca="false">+U283*$C287</f>
        <v>0.720684523809524</v>
      </c>
      <c r="V287" s="205" t="n">
        <f aca="false">+V283*$C287</f>
        <v>0.720684523809524</v>
      </c>
      <c r="W287" s="205" t="n">
        <f aca="false">+W283*$C287</f>
        <v>0.720684523809524</v>
      </c>
      <c r="X287" s="205" t="n">
        <f aca="false">+X283*$C287</f>
        <v>1.44592619047619</v>
      </c>
      <c r="Y287" s="205" t="n">
        <f aca="false">+Y283*$C287</f>
        <v>2.17116785714286</v>
      </c>
      <c r="Z287" s="205" t="n">
        <f aca="false">+Z283*$C287</f>
        <v>2.89640952380952</v>
      </c>
      <c r="AA287" s="205" t="n">
        <f aca="false">+AA283*$C287</f>
        <v>3.62165119047619</v>
      </c>
      <c r="AB287" s="205" t="n">
        <f aca="false">+AB283*$C287</f>
        <v>4.34689285714286</v>
      </c>
      <c r="AC287" s="205" t="n">
        <f aca="false">+AC283*$C287</f>
        <v>5.07213452380952</v>
      </c>
      <c r="AD287" s="156" t="n">
        <f aca="false">+AD283*$C287</f>
        <v>5.79737619047619</v>
      </c>
      <c r="AE287" s="205" t="n">
        <f aca="false">+AE283*$C287</f>
        <v>6.52261785714286</v>
      </c>
      <c r="AF287" s="205" t="n">
        <f aca="false">+AF283*$C287</f>
        <v>7.24785952380952</v>
      </c>
      <c r="AG287" s="205" t="n">
        <f aca="false">+AG283*$C287</f>
        <v>7.97310119047619</v>
      </c>
      <c r="AH287" s="205" t="n">
        <f aca="false">+AH283*$C287</f>
        <v>8.69834285714286</v>
      </c>
      <c r="AI287" s="205" t="n">
        <f aca="false">+AI283*$C287</f>
        <v>9.42358452380952</v>
      </c>
      <c r="AJ287" s="205" t="n">
        <f aca="false">+AJ283*$C287</f>
        <v>10.1488261904762</v>
      </c>
      <c r="AK287" s="205" t="n">
        <f aca="false">+AK283*$C287</f>
        <v>10.8740678571429</v>
      </c>
      <c r="AL287" s="205" t="n">
        <f aca="false">+AL283*$C287</f>
        <v>11.5993095238095</v>
      </c>
      <c r="AM287" s="205" t="n">
        <f aca="false">+AM283*$C287</f>
        <v>12.3245511904762</v>
      </c>
      <c r="AN287" s="205" t="n">
        <f aca="false">+AN283*$C287</f>
        <v>13.0497928571429</v>
      </c>
      <c r="AO287" s="205" t="n">
        <f aca="false">+AO283*$C287</f>
        <v>13.7750345238095</v>
      </c>
      <c r="AP287" s="205" t="n">
        <f aca="false">+AP283*$C287</f>
        <v>13.7750345238095</v>
      </c>
      <c r="AQ287" s="205" t="n">
        <f aca="false">+AQ283*$C287</f>
        <v>13.7750345238095</v>
      </c>
      <c r="AR287" s="205" t="n">
        <f aca="false">+AR283*$C287</f>
        <v>13.7750345238095</v>
      </c>
      <c r="AS287" s="205" t="n">
        <f aca="false">+AS283*$C287</f>
        <v>13.7750345238095</v>
      </c>
      <c r="AT287" s="205" t="n">
        <f aca="false">+AT283*$C287</f>
        <v>14.5000345238095</v>
      </c>
      <c r="AU287" s="205" t="n">
        <f aca="false">+AU283*$C287</f>
        <v>14.5000345238095</v>
      </c>
      <c r="AV287" s="205" t="n">
        <f aca="false">+AV283*$C287</f>
        <v>14.5000345238095</v>
      </c>
      <c r="AW287" s="205" t="n">
        <f aca="false">+AW283*$C287</f>
        <v>14.5000345238095</v>
      </c>
      <c r="AX287" s="205" t="n">
        <f aca="false">+AX283*$C287</f>
        <v>14.5000345238095</v>
      </c>
      <c r="AY287" s="205" t="n">
        <f aca="false">+AY283*$C287</f>
        <v>14.5000345238095</v>
      </c>
      <c r="AZ287" s="205" t="n">
        <f aca="false">+AZ283*$C287</f>
        <v>14.5000345238095</v>
      </c>
      <c r="BA287" s="205" t="n">
        <f aca="false">+BA283*$C287</f>
        <v>14.5000345238095</v>
      </c>
      <c r="BB287" s="205" t="n">
        <f aca="false">+BB283*$C287</f>
        <v>14.5000345238095</v>
      </c>
      <c r="BC287" s="206"/>
      <c r="BD287" s="207"/>
      <c r="BE287" s="207"/>
      <c r="BF287" s="207"/>
      <c r="BG287" s="207"/>
      <c r="BH287" s="207"/>
      <c r="BI287" s="207"/>
      <c r="BJ287" s="207"/>
      <c r="BK287" s="207"/>
      <c r="BL287" s="207"/>
      <c r="BM287" s="207"/>
      <c r="BN287" s="207"/>
      <c r="BO287" s="207"/>
      <c r="BP287" s="207"/>
      <c r="BQ287" s="207"/>
      <c r="BR287" s="207"/>
      <c r="BS287" s="207"/>
      <c r="BT287" s="207"/>
      <c r="BU287" s="207"/>
      <c r="BV287" s="207"/>
      <c r="BW287" s="207"/>
      <c r="BX287" s="207"/>
      <c r="BY287" s="207"/>
      <c r="BZ287" s="207"/>
      <c r="CA287" s="207"/>
      <c r="CB287" s="207"/>
      <c r="CC287" s="207"/>
      <c r="CD287" s="207"/>
      <c r="CE287" s="207"/>
      <c r="CF287" s="207"/>
      <c r="CG287" s="207"/>
      <c r="CH287" s="207"/>
      <c r="CI287" s="207"/>
      <c r="CJ287" s="207"/>
      <c r="CK287" s="207"/>
    </row>
    <row r="288" customFormat="false" ht="13.5" hidden="false" customHeight="false" outlineLevel="0" collapsed="false">
      <c r="A288" s="140"/>
      <c r="B288" s="246" t="s">
        <v>144</v>
      </c>
      <c r="C288" s="247" t="str">
        <f aca="false">+'NTP or Sold'!C27</f>
        <v>Committed</v>
      </c>
      <c r="D288" s="248" t="n">
        <f aca="false">+D285*$C287</f>
        <v>0</v>
      </c>
      <c r="E288" s="248" t="n">
        <f aca="false">+E285*$C287</f>
        <v>0</v>
      </c>
      <c r="F288" s="248" t="n">
        <f aca="false">+F285*$C287</f>
        <v>0</v>
      </c>
      <c r="G288" s="248" t="n">
        <f aca="false">+G285*$C287</f>
        <v>0</v>
      </c>
      <c r="H288" s="248" t="n">
        <f aca="false">+H285*$C287</f>
        <v>0</v>
      </c>
      <c r="I288" s="248" t="n">
        <f aca="false">+I285*$C287</f>
        <v>0</v>
      </c>
      <c r="J288" s="248" t="n">
        <f aca="false">+J285*$C287</f>
        <v>0</v>
      </c>
      <c r="K288" s="248" t="n">
        <f aca="false">+K285*$C287</f>
        <v>0</v>
      </c>
      <c r="L288" s="248" t="n">
        <f aca="false">+L285*$C287</f>
        <v>0</v>
      </c>
      <c r="M288" s="248" t="n">
        <f aca="false">+M285*$C287</f>
        <v>0</v>
      </c>
      <c r="N288" s="248" t="n">
        <f aca="false">+N285*$C287</f>
        <v>0.725</v>
      </c>
      <c r="O288" s="248" t="n">
        <f aca="false">+O285*$C287</f>
        <v>0.725</v>
      </c>
      <c r="P288" s="248" t="n">
        <f aca="false">+P285*$C287</f>
        <v>0.725</v>
      </c>
      <c r="Q288" s="248" t="n">
        <f aca="false">+Q285*$C287</f>
        <v>0.725</v>
      </c>
      <c r="R288" s="248" t="n">
        <f aca="false">+R285*$C287</f>
        <v>0.725</v>
      </c>
      <c r="S288" s="248" t="n">
        <f aca="false">+S285*$C287</f>
        <v>0.725</v>
      </c>
      <c r="T288" s="248" t="n">
        <f aca="false">+T285*$C287</f>
        <v>0.725</v>
      </c>
      <c r="U288" s="248" t="n">
        <f aca="false">+U285*$C287</f>
        <v>0.725</v>
      </c>
      <c r="V288" s="248" t="n">
        <f aca="false">+V285*$C287</f>
        <v>0.725</v>
      </c>
      <c r="W288" s="248" t="n">
        <f aca="false">+W285*$C287</f>
        <v>0.725</v>
      </c>
      <c r="X288" s="248" t="n">
        <f aca="false">+X285*$C287</f>
        <v>0.958611111111111</v>
      </c>
      <c r="Y288" s="248" t="n">
        <f aca="false">+Y285*$C287</f>
        <v>1.19222222222222</v>
      </c>
      <c r="Z288" s="248" t="n">
        <f aca="false">+Z285*$C287</f>
        <v>1.42583333333333</v>
      </c>
      <c r="AA288" s="248" t="n">
        <f aca="false">+AA285*$C287</f>
        <v>1.65944444444445</v>
      </c>
      <c r="AB288" s="248" t="n">
        <f aca="false">+AB285*$C287</f>
        <v>1.89305555555556</v>
      </c>
      <c r="AC288" s="248" t="n">
        <f aca="false">+AC285*$C287</f>
        <v>2.12666666666667</v>
      </c>
      <c r="AD288" s="162" t="n">
        <f aca="false">+AD285*$C287</f>
        <v>2.36027777777778</v>
      </c>
      <c r="AE288" s="248" t="n">
        <f aca="false">+AE285*$C287</f>
        <v>2.59388888888889</v>
      </c>
      <c r="AF288" s="248" t="n">
        <f aca="false">+AF285*$C287</f>
        <v>2.8275</v>
      </c>
      <c r="AG288" s="248" t="n">
        <f aca="false">+AG285*$C287</f>
        <v>3.06111111111111</v>
      </c>
      <c r="AH288" s="248" t="n">
        <f aca="false">+AH285*$C287</f>
        <v>3.29472222222222</v>
      </c>
      <c r="AI288" s="248" t="n">
        <f aca="false">+AI285*$C287</f>
        <v>3.52833333333333</v>
      </c>
      <c r="AJ288" s="248" t="n">
        <f aca="false">+AJ285*$C287</f>
        <v>3.76194444444444</v>
      </c>
      <c r="AK288" s="248" t="n">
        <f aca="false">+AK285*$C287</f>
        <v>3.99555555555556</v>
      </c>
      <c r="AL288" s="248" t="n">
        <f aca="false">+AL285*$C287</f>
        <v>4.22916666666667</v>
      </c>
      <c r="AM288" s="248" t="n">
        <f aca="false">+AM285*$C287</f>
        <v>4.46277777777778</v>
      </c>
      <c r="AN288" s="248" t="n">
        <f aca="false">+AN285*$C287</f>
        <v>4.69638888888889</v>
      </c>
      <c r="AO288" s="248" t="n">
        <f aca="false">+AO285*$C287</f>
        <v>4.93</v>
      </c>
      <c r="AP288" s="248" t="n">
        <f aca="false">+AP285*$C287</f>
        <v>14.5</v>
      </c>
      <c r="AQ288" s="248" t="n">
        <f aca="false">+AQ285*$C287</f>
        <v>14.5</v>
      </c>
      <c r="AR288" s="248" t="n">
        <f aca="false">+AR285*$C287</f>
        <v>14.5</v>
      </c>
      <c r="AS288" s="248" t="n">
        <f aca="false">+AS285*$C287</f>
        <v>14.5</v>
      </c>
      <c r="AT288" s="248" t="n">
        <f aca="false">+AT285*$C287</f>
        <v>14.5</v>
      </c>
      <c r="AU288" s="248" t="n">
        <f aca="false">+AU285*$C287</f>
        <v>14.5</v>
      </c>
      <c r="AV288" s="248" t="n">
        <f aca="false">+AV285*$C287</f>
        <v>14.5</v>
      </c>
      <c r="AW288" s="248" t="n">
        <f aca="false">+AW285*$C287</f>
        <v>14.5</v>
      </c>
      <c r="AX288" s="248" t="n">
        <f aca="false">+AX285*$C287</f>
        <v>14.5</v>
      </c>
      <c r="AY288" s="248" t="n">
        <f aca="false">+AY285*$C287</f>
        <v>14.5</v>
      </c>
      <c r="AZ288" s="248" t="n">
        <f aca="false">+AZ285*$C287</f>
        <v>14.5</v>
      </c>
      <c r="BA288" s="248" t="n">
        <f aca="false">+BA285*$C287</f>
        <v>14.5</v>
      </c>
      <c r="BB288" s="248" t="n">
        <f aca="false">+BB285*$C287</f>
        <v>14.5</v>
      </c>
      <c r="BC288" s="249"/>
      <c r="BD288" s="250"/>
      <c r="BE288" s="250"/>
      <c r="BF288" s="250"/>
      <c r="BG288" s="250"/>
      <c r="BH288" s="250"/>
      <c r="BI288" s="250"/>
      <c r="BJ288" s="250"/>
      <c r="BK288" s="250"/>
      <c r="BL288" s="250"/>
      <c r="BM288" s="250"/>
      <c r="BN288" s="250"/>
      <c r="BO288" s="250"/>
      <c r="BP288" s="250"/>
      <c r="BQ288" s="250"/>
      <c r="BR288" s="250"/>
      <c r="BS288" s="250"/>
      <c r="BT288" s="250"/>
      <c r="BU288" s="250"/>
      <c r="BV288" s="250"/>
      <c r="BW288" s="250"/>
      <c r="BX288" s="250"/>
      <c r="BY288" s="250"/>
      <c r="BZ288" s="250"/>
      <c r="CA288" s="250"/>
      <c r="CB288" s="250"/>
      <c r="CC288" s="250"/>
      <c r="CD288" s="250"/>
      <c r="CE288" s="250"/>
      <c r="CF288" s="250"/>
      <c r="CG288" s="250"/>
      <c r="CH288" s="250"/>
      <c r="CI288" s="250"/>
      <c r="CJ288" s="250"/>
      <c r="CK288" s="250"/>
    </row>
    <row r="289" customFormat="false" ht="15" hidden="false" customHeight="true" outlineLevel="0" collapsed="false">
      <c r="A289" s="140" t="n">
        <f aca="false">+A281+1</f>
        <v>7</v>
      </c>
      <c r="B289" s="201" t="str">
        <f aca="false">+'NTP or Sold'!H28</f>
        <v>LM6000</v>
      </c>
      <c r="C289" s="235" t="str">
        <f aca="false">+'NTP or Sold'!T28</f>
        <v>Fountain Valley PSCO (ENA) - 90%</v>
      </c>
      <c r="D289" s="236"/>
      <c r="E289" s="236"/>
      <c r="F289" s="236"/>
      <c r="G289" s="236"/>
      <c r="H289" s="236"/>
      <c r="I289" s="236"/>
      <c r="J289" s="236"/>
      <c r="K289" s="236"/>
      <c r="L289" s="236"/>
      <c r="M289" s="236"/>
      <c r="N289" s="236"/>
      <c r="O289" s="236"/>
      <c r="P289" s="236"/>
      <c r="Q289" s="236"/>
      <c r="R289" s="236"/>
      <c r="S289" s="236"/>
      <c r="T289" s="236"/>
      <c r="U289" s="236"/>
      <c r="V289" s="236"/>
      <c r="W289" s="236"/>
      <c r="X289" s="236"/>
      <c r="Y289" s="236"/>
      <c r="Z289" s="236"/>
      <c r="AA289" s="236"/>
      <c r="AB289" s="236"/>
      <c r="AC289" s="236"/>
      <c r="AD289" s="213"/>
      <c r="AE289" s="236"/>
      <c r="AF289" s="236"/>
      <c r="AG289" s="236"/>
      <c r="AH289" s="236"/>
      <c r="AI289" s="236"/>
      <c r="AJ289" s="236"/>
      <c r="AK289" s="236"/>
      <c r="AL289" s="236"/>
      <c r="AM289" s="236"/>
      <c r="AN289" s="236"/>
      <c r="AO289" s="236"/>
      <c r="AP289" s="236"/>
      <c r="AQ289" s="236"/>
      <c r="AR289" s="236"/>
      <c r="AS289" s="236"/>
      <c r="AT289" s="236"/>
      <c r="AU289" s="236"/>
      <c r="AV289" s="236"/>
      <c r="AW289" s="236"/>
      <c r="AX289" s="236"/>
      <c r="AY289" s="236"/>
      <c r="AZ289" s="236"/>
      <c r="BA289" s="236"/>
      <c r="BB289" s="236"/>
      <c r="BC289" s="256"/>
    </row>
    <row r="290" customFormat="false" ht="12.75" hidden="false" customHeight="false" outlineLevel="0" collapsed="false">
      <c r="A290" s="140"/>
      <c r="B290" s="239" t="s">
        <v>139</v>
      </c>
      <c r="C290" s="235"/>
      <c r="D290" s="240" t="n">
        <v>0</v>
      </c>
      <c r="E290" s="240" t="n">
        <v>0</v>
      </c>
      <c r="F290" s="240" t="n">
        <v>0</v>
      </c>
      <c r="G290" s="240" t="n">
        <v>0</v>
      </c>
      <c r="H290" s="240" t="n">
        <v>0</v>
      </c>
      <c r="I290" s="240" t="n">
        <v>0</v>
      </c>
      <c r="J290" s="240" t="n">
        <v>0</v>
      </c>
      <c r="K290" s="240" t="n">
        <v>0</v>
      </c>
      <c r="L290" s="240" t="n">
        <v>0</v>
      </c>
      <c r="M290" s="240" t="n">
        <v>0</v>
      </c>
      <c r="N290" s="240" t="n">
        <f aca="false">16.7/336</f>
        <v>0.049702380952381</v>
      </c>
      <c r="O290" s="240" t="n">
        <v>0</v>
      </c>
      <c r="P290" s="240" t="n">
        <v>0</v>
      </c>
      <c r="Q290" s="240" t="n">
        <v>0</v>
      </c>
      <c r="R290" s="240" t="n">
        <v>0</v>
      </c>
      <c r="S290" s="240" t="n">
        <v>0</v>
      </c>
      <c r="T290" s="240" t="n">
        <v>0</v>
      </c>
      <c r="U290" s="240" t="n">
        <v>0</v>
      </c>
      <c r="V290" s="240" t="n">
        <v>0</v>
      </c>
      <c r="W290" s="240" t="n">
        <v>0</v>
      </c>
      <c r="X290" s="240" t="n">
        <f aca="false">+(0.95-0.0497)/18</f>
        <v>0.0500166666666667</v>
      </c>
      <c r="Y290" s="240" t="n">
        <f aca="false">+(0.95-0.0497)/18</f>
        <v>0.0500166666666667</v>
      </c>
      <c r="Z290" s="240" t="n">
        <f aca="false">+(0.95-0.0497)/18</f>
        <v>0.0500166666666667</v>
      </c>
      <c r="AA290" s="240" t="n">
        <f aca="false">+(0.95-0.0497)/18</f>
        <v>0.0500166666666667</v>
      </c>
      <c r="AB290" s="240" t="n">
        <f aca="false">+(0.95-0.0497)/18</f>
        <v>0.0500166666666667</v>
      </c>
      <c r="AC290" s="240" t="n">
        <f aca="false">+(0.95-0.0497)/18</f>
        <v>0.0500166666666667</v>
      </c>
      <c r="AD290" s="149" t="n">
        <f aca="false">+(0.95-0.0497)/18</f>
        <v>0.0500166666666667</v>
      </c>
      <c r="AE290" s="240" t="n">
        <f aca="false">+(0.95-0.0497)/18</f>
        <v>0.0500166666666667</v>
      </c>
      <c r="AF290" s="240" t="n">
        <f aca="false">+(0.95-0.0497)/18</f>
        <v>0.0500166666666667</v>
      </c>
      <c r="AG290" s="240" t="n">
        <f aca="false">+(0.95-0.0497)/18</f>
        <v>0.0500166666666667</v>
      </c>
      <c r="AH290" s="240" t="n">
        <f aca="false">+(0.95-0.0497)/18</f>
        <v>0.0500166666666667</v>
      </c>
      <c r="AI290" s="240" t="n">
        <f aca="false">+(0.95-0.0497)/18</f>
        <v>0.0500166666666667</v>
      </c>
      <c r="AJ290" s="240" t="n">
        <f aca="false">+(0.95-0.0497)/18</f>
        <v>0.0500166666666667</v>
      </c>
      <c r="AK290" s="240" t="n">
        <f aca="false">+(0.95-0.0497)/18</f>
        <v>0.0500166666666667</v>
      </c>
      <c r="AL290" s="240" t="n">
        <f aca="false">+(0.95-0.0497)/18</f>
        <v>0.0500166666666667</v>
      </c>
      <c r="AM290" s="240" t="n">
        <f aca="false">+(0.95-0.0497)/18</f>
        <v>0.0500166666666667</v>
      </c>
      <c r="AN290" s="240" t="n">
        <f aca="false">+(0.95-0.0497)/18</f>
        <v>0.0500166666666667</v>
      </c>
      <c r="AO290" s="240" t="n">
        <f aca="false">+(0.95-0.0497)/18</f>
        <v>0.0500166666666667</v>
      </c>
      <c r="AP290" s="240" t="n">
        <v>0</v>
      </c>
      <c r="AQ290" s="240" t="n">
        <v>0</v>
      </c>
      <c r="AR290" s="240" t="n">
        <v>0</v>
      </c>
      <c r="AS290" s="240" t="n">
        <v>0</v>
      </c>
      <c r="AT290" s="240" t="n">
        <v>0.05</v>
      </c>
      <c r="AU290" s="240" t="n">
        <v>0</v>
      </c>
      <c r="AV290" s="240" t="n">
        <v>0</v>
      </c>
      <c r="AW290" s="240" t="n">
        <v>0</v>
      </c>
      <c r="AX290" s="240" t="n">
        <v>0</v>
      </c>
      <c r="AY290" s="240" t="n">
        <v>0</v>
      </c>
      <c r="AZ290" s="240" t="n">
        <v>0</v>
      </c>
      <c r="BA290" s="240" t="n">
        <v>0</v>
      </c>
      <c r="BB290" s="240" t="n">
        <v>0</v>
      </c>
      <c r="BC290" s="241" t="n">
        <f aca="false">SUM(D290:BB290)</f>
        <v>1.00000238095238</v>
      </c>
      <c r="BD290" s="239"/>
    </row>
    <row r="291" customFormat="false" ht="12.75" hidden="false" customHeight="false" outlineLevel="0" collapsed="false">
      <c r="A291" s="140"/>
      <c r="B291" s="239" t="s">
        <v>140</v>
      </c>
      <c r="C291" s="235"/>
      <c r="D291" s="240" t="n">
        <f aca="false">D290</f>
        <v>0</v>
      </c>
      <c r="E291" s="240" t="n">
        <f aca="false">+D291+E290</f>
        <v>0</v>
      </c>
      <c r="F291" s="240" t="n">
        <f aca="false">+E291+F290</f>
        <v>0</v>
      </c>
      <c r="G291" s="240" t="n">
        <f aca="false">+F291+G290</f>
        <v>0</v>
      </c>
      <c r="H291" s="240" t="n">
        <f aca="false">+G291+H290</f>
        <v>0</v>
      </c>
      <c r="I291" s="240" t="n">
        <f aca="false">+H291+I290</f>
        <v>0</v>
      </c>
      <c r="J291" s="240" t="n">
        <f aca="false">+I291+J290</f>
        <v>0</v>
      </c>
      <c r="K291" s="240" t="n">
        <f aca="false">+J291+K290</f>
        <v>0</v>
      </c>
      <c r="L291" s="240" t="n">
        <f aca="false">+K291+L290</f>
        <v>0</v>
      </c>
      <c r="M291" s="240" t="n">
        <f aca="false">+L291+M290</f>
        <v>0</v>
      </c>
      <c r="N291" s="240" t="n">
        <f aca="false">+M291+N290</f>
        <v>0.049702380952381</v>
      </c>
      <c r="O291" s="240" t="n">
        <f aca="false">+N291+O290</f>
        <v>0.049702380952381</v>
      </c>
      <c r="P291" s="240" t="n">
        <f aca="false">+O291+P290</f>
        <v>0.049702380952381</v>
      </c>
      <c r="Q291" s="240" t="n">
        <f aca="false">+P291+Q290</f>
        <v>0.049702380952381</v>
      </c>
      <c r="R291" s="240" t="n">
        <f aca="false">+Q291+R290</f>
        <v>0.049702380952381</v>
      </c>
      <c r="S291" s="240" t="n">
        <f aca="false">+R291+S290</f>
        <v>0.049702380952381</v>
      </c>
      <c r="T291" s="240" t="n">
        <f aca="false">+S291+T290</f>
        <v>0.049702380952381</v>
      </c>
      <c r="U291" s="240" t="n">
        <f aca="false">+T291+U290</f>
        <v>0.049702380952381</v>
      </c>
      <c r="V291" s="240" t="n">
        <f aca="false">+U291+V290</f>
        <v>0.049702380952381</v>
      </c>
      <c r="W291" s="240" t="n">
        <f aca="false">+V291+W290</f>
        <v>0.049702380952381</v>
      </c>
      <c r="X291" s="240" t="n">
        <f aca="false">+W291+X290</f>
        <v>0.0997190476190476</v>
      </c>
      <c r="Y291" s="240" t="n">
        <f aca="false">+X291+Y290</f>
        <v>0.149735714285714</v>
      </c>
      <c r="Z291" s="240" t="n">
        <f aca="false">+Y291+Z290</f>
        <v>0.199752380952381</v>
      </c>
      <c r="AA291" s="240" t="n">
        <f aca="false">+Z291+AA290</f>
        <v>0.249769047619048</v>
      </c>
      <c r="AB291" s="240" t="n">
        <f aca="false">+AA291+AB290</f>
        <v>0.299785714285714</v>
      </c>
      <c r="AC291" s="240" t="n">
        <f aca="false">+AB291+AC290</f>
        <v>0.349802380952381</v>
      </c>
      <c r="AD291" s="149" t="n">
        <f aca="false">+AC291+AD290</f>
        <v>0.399819047619048</v>
      </c>
      <c r="AE291" s="240" t="n">
        <f aca="false">+AD291+AE290</f>
        <v>0.449835714285714</v>
      </c>
      <c r="AF291" s="240" t="n">
        <f aca="false">+AE291+AF290</f>
        <v>0.499852380952381</v>
      </c>
      <c r="AG291" s="240" t="n">
        <f aca="false">+AF291+AG290</f>
        <v>0.549869047619048</v>
      </c>
      <c r="AH291" s="240" t="n">
        <f aca="false">+AG291+AH290</f>
        <v>0.599885714285714</v>
      </c>
      <c r="AI291" s="240" t="n">
        <f aca="false">+AH291+AI290</f>
        <v>0.649902380952381</v>
      </c>
      <c r="AJ291" s="240" t="n">
        <f aca="false">+AI291+AJ290</f>
        <v>0.699919047619048</v>
      </c>
      <c r="AK291" s="240" t="n">
        <f aca="false">+AJ291+AK290</f>
        <v>0.749935714285714</v>
      </c>
      <c r="AL291" s="240" t="n">
        <f aca="false">+AK291+AL290</f>
        <v>0.799952380952381</v>
      </c>
      <c r="AM291" s="240" t="n">
        <f aca="false">+AL291+AM290</f>
        <v>0.849969047619048</v>
      </c>
      <c r="AN291" s="240" t="n">
        <f aca="false">+AM291+AN290</f>
        <v>0.899985714285715</v>
      </c>
      <c r="AO291" s="240" t="n">
        <f aca="false">+AN291+AO290</f>
        <v>0.950002380952381</v>
      </c>
      <c r="AP291" s="240" t="n">
        <f aca="false">+AO291+AP290</f>
        <v>0.950002380952381</v>
      </c>
      <c r="AQ291" s="240" t="n">
        <f aca="false">+AP291+AQ290</f>
        <v>0.950002380952381</v>
      </c>
      <c r="AR291" s="240" t="n">
        <f aca="false">+AQ291+AR290</f>
        <v>0.950002380952381</v>
      </c>
      <c r="AS291" s="240" t="n">
        <f aca="false">+AR291+AS290</f>
        <v>0.950002380952381</v>
      </c>
      <c r="AT291" s="240" t="n">
        <f aca="false">+AS291+AT290</f>
        <v>1.00000238095238</v>
      </c>
      <c r="AU291" s="240" t="n">
        <f aca="false">+AT291+AU290</f>
        <v>1.00000238095238</v>
      </c>
      <c r="AV291" s="240" t="n">
        <f aca="false">+AU291+AV290</f>
        <v>1.00000238095238</v>
      </c>
      <c r="AW291" s="240" t="n">
        <f aca="false">+AV291+AW290</f>
        <v>1.00000238095238</v>
      </c>
      <c r="AX291" s="240" t="n">
        <f aca="false">+AW291+AX290</f>
        <v>1.00000238095238</v>
      </c>
      <c r="AY291" s="240" t="n">
        <f aca="false">+AX291+AY290</f>
        <v>1.00000238095238</v>
      </c>
      <c r="AZ291" s="240" t="n">
        <f aca="false">+AY291+AZ290</f>
        <v>1.00000238095238</v>
      </c>
      <c r="BA291" s="240" t="n">
        <f aca="false">+AZ291+BA290</f>
        <v>1.00000238095238</v>
      </c>
      <c r="BB291" s="240" t="n">
        <f aca="false">+BA291+BB290</f>
        <v>1.00000238095238</v>
      </c>
      <c r="BC291" s="241"/>
      <c r="BD291" s="239"/>
    </row>
    <row r="292" customFormat="false" ht="12.75" hidden="false" customHeight="false" outlineLevel="0" collapsed="false">
      <c r="A292" s="140"/>
      <c r="B292" s="239" t="s">
        <v>141</v>
      </c>
      <c r="C292" s="235"/>
      <c r="D292" s="240" t="n">
        <v>0</v>
      </c>
      <c r="E292" s="240" t="n">
        <v>0</v>
      </c>
      <c r="F292" s="240" t="n">
        <v>0</v>
      </c>
      <c r="G292" s="240" t="n">
        <v>0</v>
      </c>
      <c r="H292" s="240" t="n">
        <v>0</v>
      </c>
      <c r="I292" s="240" t="n">
        <v>0</v>
      </c>
      <c r="J292" s="240" t="n">
        <v>0</v>
      </c>
      <c r="K292" s="240" t="n">
        <v>0</v>
      </c>
      <c r="L292" s="240" t="n">
        <v>0</v>
      </c>
      <c r="M292" s="240" t="n">
        <v>0</v>
      </c>
      <c r="N292" s="240" t="n">
        <v>0.05</v>
      </c>
      <c r="O292" s="240" t="n">
        <v>0</v>
      </c>
      <c r="P292" s="240" t="n">
        <v>0</v>
      </c>
      <c r="Q292" s="240" t="n">
        <v>0</v>
      </c>
      <c r="R292" s="240" t="n">
        <v>0</v>
      </c>
      <c r="S292" s="240" t="n">
        <v>0</v>
      </c>
      <c r="T292" s="240" t="n">
        <v>0</v>
      </c>
      <c r="U292" s="240" t="n">
        <v>0</v>
      </c>
      <c r="V292" s="240" t="n">
        <v>0</v>
      </c>
      <c r="W292" s="240" t="n">
        <v>0</v>
      </c>
      <c r="X292" s="240" t="n">
        <f aca="false">+(0.34-0.05)/18</f>
        <v>0.0161111111111111</v>
      </c>
      <c r="Y292" s="240" t="n">
        <f aca="false">+(0.34-0.05)/18</f>
        <v>0.0161111111111111</v>
      </c>
      <c r="Z292" s="240" t="n">
        <f aca="false">+(0.34-0.05)/18</f>
        <v>0.0161111111111111</v>
      </c>
      <c r="AA292" s="240" t="n">
        <f aca="false">+(0.34-0.05)/18</f>
        <v>0.0161111111111111</v>
      </c>
      <c r="AB292" s="240" t="n">
        <f aca="false">+(0.34-0.05)/18</f>
        <v>0.0161111111111111</v>
      </c>
      <c r="AC292" s="240" t="n">
        <f aca="false">+(0.34-0.05)/18</f>
        <v>0.0161111111111111</v>
      </c>
      <c r="AD292" s="149" t="n">
        <f aca="false">+(0.34-0.05)/18</f>
        <v>0.0161111111111111</v>
      </c>
      <c r="AE292" s="240" t="n">
        <f aca="false">+(0.34-0.05)/18</f>
        <v>0.0161111111111111</v>
      </c>
      <c r="AF292" s="240" t="n">
        <f aca="false">+(0.34-0.05)/18</f>
        <v>0.0161111111111111</v>
      </c>
      <c r="AG292" s="240" t="n">
        <f aca="false">+(0.34-0.05)/18</f>
        <v>0.0161111111111111</v>
      </c>
      <c r="AH292" s="240" t="n">
        <f aca="false">+(0.34-0.05)/18</f>
        <v>0.0161111111111111</v>
      </c>
      <c r="AI292" s="240" t="n">
        <f aca="false">+(0.34-0.05)/18</f>
        <v>0.0161111111111111</v>
      </c>
      <c r="AJ292" s="240" t="n">
        <f aca="false">+(0.34-0.05)/18</f>
        <v>0.0161111111111111</v>
      </c>
      <c r="AK292" s="240" t="n">
        <f aca="false">+(0.34-0.05)/18</f>
        <v>0.0161111111111111</v>
      </c>
      <c r="AL292" s="240" t="n">
        <f aca="false">+(0.34-0.05)/18</f>
        <v>0.0161111111111111</v>
      </c>
      <c r="AM292" s="240" t="n">
        <f aca="false">+(0.34-0.05)/18</f>
        <v>0.0161111111111111</v>
      </c>
      <c r="AN292" s="240" t="n">
        <f aca="false">+(0.34-0.05)/18</f>
        <v>0.0161111111111111</v>
      </c>
      <c r="AO292" s="240" t="n">
        <f aca="false">+(0.34-0.05)/18</f>
        <v>0.0161111111111111</v>
      </c>
      <c r="AP292" s="240" t="n">
        <v>0.66</v>
      </c>
      <c r="AQ292" s="240" t="n">
        <v>0</v>
      </c>
      <c r="AR292" s="240" t="n">
        <v>0</v>
      </c>
      <c r="AS292" s="240" t="n">
        <v>0</v>
      </c>
      <c r="AT292" s="240" t="n">
        <v>0</v>
      </c>
      <c r="AU292" s="240" t="n">
        <v>0</v>
      </c>
      <c r="AV292" s="240" t="n">
        <v>0</v>
      </c>
      <c r="AW292" s="240" t="n">
        <v>0</v>
      </c>
      <c r="AX292" s="240" t="n">
        <v>0</v>
      </c>
      <c r="AY292" s="240" t="n">
        <v>0</v>
      </c>
      <c r="AZ292" s="240" t="n">
        <v>0</v>
      </c>
      <c r="BA292" s="240" t="n">
        <v>0</v>
      </c>
      <c r="BB292" s="240" t="n">
        <v>0</v>
      </c>
      <c r="BC292" s="241" t="n">
        <f aca="false">SUM(D292:BB292)</f>
        <v>1</v>
      </c>
      <c r="BD292" s="239"/>
    </row>
    <row r="293" customFormat="false" ht="12.75" hidden="false" customHeight="false" outlineLevel="0" collapsed="false">
      <c r="A293" s="140"/>
      <c r="B293" s="239" t="s">
        <v>142</v>
      </c>
      <c r="C293" s="235"/>
      <c r="D293" s="240" t="n">
        <f aca="false">D292</f>
        <v>0</v>
      </c>
      <c r="E293" s="240" t="n">
        <f aca="false">+D293+E292</f>
        <v>0</v>
      </c>
      <c r="F293" s="240" t="n">
        <f aca="false">+E293+F292</f>
        <v>0</v>
      </c>
      <c r="G293" s="240" t="n">
        <f aca="false">+F293+G292</f>
        <v>0</v>
      </c>
      <c r="H293" s="240" t="n">
        <f aca="false">+G293+H292</f>
        <v>0</v>
      </c>
      <c r="I293" s="240" t="n">
        <f aca="false">+H293+I292</f>
        <v>0</v>
      </c>
      <c r="J293" s="240" t="n">
        <f aca="false">+I293+J292</f>
        <v>0</v>
      </c>
      <c r="K293" s="240" t="n">
        <f aca="false">+J293+K292</f>
        <v>0</v>
      </c>
      <c r="L293" s="240" t="n">
        <f aca="false">+K293+L292</f>
        <v>0</v>
      </c>
      <c r="M293" s="240" t="n">
        <f aca="false">+L293+M292</f>
        <v>0</v>
      </c>
      <c r="N293" s="240" t="n">
        <f aca="false">+M293+N292</f>
        <v>0.05</v>
      </c>
      <c r="O293" s="240" t="n">
        <f aca="false">+N293+O292</f>
        <v>0.05</v>
      </c>
      <c r="P293" s="240" t="n">
        <f aca="false">+O293+P292</f>
        <v>0.05</v>
      </c>
      <c r="Q293" s="240" t="n">
        <f aca="false">+P293+Q292</f>
        <v>0.05</v>
      </c>
      <c r="R293" s="240" t="n">
        <f aca="false">+Q293+R292</f>
        <v>0.05</v>
      </c>
      <c r="S293" s="240" t="n">
        <f aca="false">+R293+S292</f>
        <v>0.05</v>
      </c>
      <c r="T293" s="240" t="n">
        <f aca="false">+S293+T292</f>
        <v>0.05</v>
      </c>
      <c r="U293" s="240" t="n">
        <f aca="false">+T293+U292</f>
        <v>0.05</v>
      </c>
      <c r="V293" s="240" t="n">
        <f aca="false">+U293+V292</f>
        <v>0.05</v>
      </c>
      <c r="W293" s="240" t="n">
        <f aca="false">+V293+W292</f>
        <v>0.05</v>
      </c>
      <c r="X293" s="240" t="n">
        <f aca="false">+W293+X292</f>
        <v>0.0661111111111111</v>
      </c>
      <c r="Y293" s="240" t="n">
        <f aca="false">+X293+Y292</f>
        <v>0.0822222222222222</v>
      </c>
      <c r="Z293" s="240" t="n">
        <f aca="false">+Y293+Z292</f>
        <v>0.0983333333333334</v>
      </c>
      <c r="AA293" s="240" t="n">
        <f aca="false">+Z293+AA292</f>
        <v>0.114444444444444</v>
      </c>
      <c r="AB293" s="240" t="n">
        <f aca="false">+AA293+AB292</f>
        <v>0.130555555555556</v>
      </c>
      <c r="AC293" s="240" t="n">
        <f aca="false">+AB293+AC292</f>
        <v>0.146666666666667</v>
      </c>
      <c r="AD293" s="149" t="n">
        <f aca="false">+AC293+AD292</f>
        <v>0.162777777777778</v>
      </c>
      <c r="AE293" s="240" t="n">
        <f aca="false">+AD293+AE292</f>
        <v>0.178888888888889</v>
      </c>
      <c r="AF293" s="240" t="n">
        <f aca="false">+AE293+AF292</f>
        <v>0.195</v>
      </c>
      <c r="AG293" s="240" t="n">
        <f aca="false">+AF293+AG292</f>
        <v>0.211111111111111</v>
      </c>
      <c r="AH293" s="240" t="n">
        <f aca="false">+AG293+AH292</f>
        <v>0.227222222222222</v>
      </c>
      <c r="AI293" s="240" t="n">
        <f aca="false">+AH293+AI292</f>
        <v>0.243333333333333</v>
      </c>
      <c r="AJ293" s="240" t="n">
        <f aca="false">+AI293+AJ292</f>
        <v>0.259444444444444</v>
      </c>
      <c r="AK293" s="240" t="n">
        <f aca="false">+AJ293+AK292</f>
        <v>0.275555555555556</v>
      </c>
      <c r="AL293" s="240" t="n">
        <f aca="false">+AK293+AL292</f>
        <v>0.291666666666667</v>
      </c>
      <c r="AM293" s="240" t="n">
        <f aca="false">+AL293+AM292</f>
        <v>0.307777777777778</v>
      </c>
      <c r="AN293" s="240" t="n">
        <f aca="false">+AM293+AN292</f>
        <v>0.323888888888889</v>
      </c>
      <c r="AO293" s="240" t="n">
        <f aca="false">+AN293+AO292</f>
        <v>0.34</v>
      </c>
      <c r="AP293" s="240" t="n">
        <f aca="false">+AO293+AP292</f>
        <v>1</v>
      </c>
      <c r="AQ293" s="240" t="n">
        <f aca="false">+AP293+AQ292</f>
        <v>1</v>
      </c>
      <c r="AR293" s="240" t="n">
        <f aca="false">+AQ293+AR292</f>
        <v>1</v>
      </c>
      <c r="AS293" s="240" t="n">
        <f aca="false">+AR293+AS292</f>
        <v>1</v>
      </c>
      <c r="AT293" s="240" t="n">
        <f aca="false">+AS293+AT292</f>
        <v>1</v>
      </c>
      <c r="AU293" s="240" t="n">
        <f aca="false">+AT293+AU292</f>
        <v>1</v>
      </c>
      <c r="AV293" s="240" t="n">
        <f aca="false">+AU293+AV292</f>
        <v>1</v>
      </c>
      <c r="AW293" s="240" t="n">
        <f aca="false">+AV293+AW292</f>
        <v>1</v>
      </c>
      <c r="AX293" s="240" t="n">
        <f aca="false">+AW293+AX292</f>
        <v>1</v>
      </c>
      <c r="AY293" s="240" t="n">
        <f aca="false">+AX293+AY292</f>
        <v>1</v>
      </c>
      <c r="AZ293" s="240" t="n">
        <f aca="false">+AY293+AZ292</f>
        <v>1</v>
      </c>
      <c r="BA293" s="240" t="n">
        <f aca="false">+AZ293+BA292</f>
        <v>1</v>
      </c>
      <c r="BB293" s="240" t="n">
        <f aca="false">+BA293+BB292</f>
        <v>1</v>
      </c>
      <c r="BC293" s="241"/>
      <c r="BD293" s="239"/>
    </row>
    <row r="294" customFormat="false" ht="12.75" hidden="false" customHeight="false" outlineLevel="0" collapsed="false">
      <c r="A294" s="140"/>
      <c r="B294" s="243"/>
      <c r="C294" s="235"/>
      <c r="D294" s="244"/>
      <c r="E294" s="244"/>
      <c r="F294" s="244"/>
      <c r="G294" s="244"/>
      <c r="H294" s="244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167"/>
      <c r="AE294" s="244"/>
      <c r="AF294" s="244"/>
      <c r="AG294" s="244"/>
      <c r="AH294" s="244"/>
      <c r="AI294" s="244"/>
      <c r="AJ294" s="244"/>
      <c r="AK294" s="244"/>
      <c r="AL294" s="244"/>
      <c r="AM294" s="244"/>
      <c r="AN294" s="244"/>
      <c r="AO294" s="244"/>
      <c r="AP294" s="244"/>
      <c r="AQ294" s="244"/>
      <c r="AR294" s="244"/>
      <c r="AS294" s="244"/>
      <c r="AT294" s="244"/>
      <c r="AU294" s="244"/>
      <c r="AV294" s="244"/>
      <c r="AW294" s="244"/>
      <c r="AX294" s="244"/>
      <c r="AY294" s="244"/>
      <c r="AZ294" s="244"/>
      <c r="BA294" s="244"/>
      <c r="BB294" s="244"/>
      <c r="BC294" s="245"/>
      <c r="BD294" s="243"/>
    </row>
    <row r="295" customFormat="false" ht="12.75" hidden="false" customHeight="false" outlineLevel="0" collapsed="false">
      <c r="A295" s="140"/>
      <c r="B295" s="201" t="s">
        <v>143</v>
      </c>
      <c r="C295" s="202" t="n">
        <v>14.5</v>
      </c>
      <c r="D295" s="205" t="n">
        <f aca="false">+D291*$C295</f>
        <v>0</v>
      </c>
      <c r="E295" s="205" t="n">
        <f aca="false">+E291*$C295</f>
        <v>0</v>
      </c>
      <c r="F295" s="205" t="n">
        <f aca="false">+F291*$C295</f>
        <v>0</v>
      </c>
      <c r="G295" s="205" t="n">
        <f aca="false">+G291*$C295</f>
        <v>0</v>
      </c>
      <c r="H295" s="205" t="n">
        <f aca="false">+H291*$C295</f>
        <v>0</v>
      </c>
      <c r="I295" s="205" t="n">
        <f aca="false">+I291*$C295</f>
        <v>0</v>
      </c>
      <c r="J295" s="205" t="n">
        <f aca="false">+J291*$C295</f>
        <v>0</v>
      </c>
      <c r="K295" s="205" t="n">
        <f aca="false">+K291*$C295</f>
        <v>0</v>
      </c>
      <c r="L295" s="205" t="n">
        <f aca="false">+L291*$C295</f>
        <v>0</v>
      </c>
      <c r="M295" s="205" t="n">
        <f aca="false">+M291*$C295</f>
        <v>0</v>
      </c>
      <c r="N295" s="205" t="n">
        <f aca="false">+N291*$C295</f>
        <v>0.720684523809524</v>
      </c>
      <c r="O295" s="205" t="n">
        <f aca="false">+O291*$C295</f>
        <v>0.720684523809524</v>
      </c>
      <c r="P295" s="205" t="n">
        <f aca="false">+P291*$C295</f>
        <v>0.720684523809524</v>
      </c>
      <c r="Q295" s="205" t="n">
        <f aca="false">+Q291*$C295</f>
        <v>0.720684523809524</v>
      </c>
      <c r="R295" s="205" t="n">
        <f aca="false">+R291*$C295</f>
        <v>0.720684523809524</v>
      </c>
      <c r="S295" s="205" t="n">
        <f aca="false">+S291*$C295</f>
        <v>0.720684523809524</v>
      </c>
      <c r="T295" s="205" t="n">
        <f aca="false">+T291*$C295</f>
        <v>0.720684523809524</v>
      </c>
      <c r="U295" s="205" t="n">
        <f aca="false">+U291*$C295</f>
        <v>0.720684523809524</v>
      </c>
      <c r="V295" s="205" t="n">
        <f aca="false">+V291*$C295</f>
        <v>0.720684523809524</v>
      </c>
      <c r="W295" s="205" t="n">
        <f aca="false">+W291*$C295</f>
        <v>0.720684523809524</v>
      </c>
      <c r="X295" s="205" t="n">
        <f aca="false">+X291*$C295</f>
        <v>1.44592619047619</v>
      </c>
      <c r="Y295" s="205" t="n">
        <f aca="false">+Y291*$C295</f>
        <v>2.17116785714286</v>
      </c>
      <c r="Z295" s="205" t="n">
        <f aca="false">+Z291*$C295</f>
        <v>2.89640952380952</v>
      </c>
      <c r="AA295" s="205" t="n">
        <f aca="false">+AA291*$C295</f>
        <v>3.62165119047619</v>
      </c>
      <c r="AB295" s="205" t="n">
        <f aca="false">+AB291*$C295</f>
        <v>4.34689285714286</v>
      </c>
      <c r="AC295" s="205" t="n">
        <f aca="false">+AC291*$C295</f>
        <v>5.07213452380952</v>
      </c>
      <c r="AD295" s="156" t="n">
        <f aca="false">+AD291*$C295</f>
        <v>5.79737619047619</v>
      </c>
      <c r="AE295" s="205" t="n">
        <f aca="false">+AE291*$C295</f>
        <v>6.52261785714286</v>
      </c>
      <c r="AF295" s="205" t="n">
        <f aca="false">+AF291*$C295</f>
        <v>7.24785952380952</v>
      </c>
      <c r="AG295" s="205" t="n">
        <f aca="false">+AG291*$C295</f>
        <v>7.97310119047619</v>
      </c>
      <c r="AH295" s="205" t="n">
        <f aca="false">+AH291*$C295</f>
        <v>8.69834285714286</v>
      </c>
      <c r="AI295" s="205" t="n">
        <f aca="false">+AI291*$C295</f>
        <v>9.42358452380952</v>
      </c>
      <c r="AJ295" s="205" t="n">
        <f aca="false">+AJ291*$C295</f>
        <v>10.1488261904762</v>
      </c>
      <c r="AK295" s="205" t="n">
        <f aca="false">+AK291*$C295</f>
        <v>10.8740678571429</v>
      </c>
      <c r="AL295" s="205" t="n">
        <f aca="false">+AL291*$C295</f>
        <v>11.5993095238095</v>
      </c>
      <c r="AM295" s="205" t="n">
        <f aca="false">+AM291*$C295</f>
        <v>12.3245511904762</v>
      </c>
      <c r="AN295" s="205" t="n">
        <f aca="false">+AN291*$C295</f>
        <v>13.0497928571429</v>
      </c>
      <c r="AO295" s="205" t="n">
        <f aca="false">+AO291*$C295</f>
        <v>13.7750345238095</v>
      </c>
      <c r="AP295" s="205" t="n">
        <f aca="false">+AP291*$C295</f>
        <v>13.7750345238095</v>
      </c>
      <c r="AQ295" s="205" t="n">
        <f aca="false">+AQ291*$C295</f>
        <v>13.7750345238095</v>
      </c>
      <c r="AR295" s="205" t="n">
        <f aca="false">+AR291*$C295</f>
        <v>13.7750345238095</v>
      </c>
      <c r="AS295" s="205" t="n">
        <f aca="false">+AS291*$C295</f>
        <v>13.7750345238095</v>
      </c>
      <c r="AT295" s="205" t="n">
        <f aca="false">+AT291*$C295</f>
        <v>14.5000345238095</v>
      </c>
      <c r="AU295" s="205" t="n">
        <f aca="false">+AU291*$C295</f>
        <v>14.5000345238095</v>
      </c>
      <c r="AV295" s="205" t="n">
        <f aca="false">+AV291*$C295</f>
        <v>14.5000345238095</v>
      </c>
      <c r="AW295" s="205" t="n">
        <f aca="false">+AW291*$C295</f>
        <v>14.5000345238095</v>
      </c>
      <c r="AX295" s="205" t="n">
        <f aca="false">+AX291*$C295</f>
        <v>14.5000345238095</v>
      </c>
      <c r="AY295" s="205" t="n">
        <f aca="false">+AY291*$C295</f>
        <v>14.5000345238095</v>
      </c>
      <c r="AZ295" s="205" t="n">
        <f aca="false">+AZ291*$C295</f>
        <v>14.5000345238095</v>
      </c>
      <c r="BA295" s="205" t="n">
        <f aca="false">+BA291*$C295</f>
        <v>14.5000345238095</v>
      </c>
      <c r="BB295" s="205" t="n">
        <f aca="false">+BB291*$C295</f>
        <v>14.5000345238095</v>
      </c>
      <c r="BC295" s="206"/>
      <c r="BD295" s="207"/>
      <c r="BE295" s="207"/>
      <c r="BF295" s="207"/>
      <c r="BG295" s="207"/>
      <c r="BH295" s="207"/>
      <c r="BI295" s="207"/>
      <c r="BJ295" s="207"/>
      <c r="BK295" s="207"/>
      <c r="BL295" s="207"/>
      <c r="BM295" s="207"/>
      <c r="BN295" s="207"/>
      <c r="BO295" s="207"/>
      <c r="BP295" s="207"/>
      <c r="BQ295" s="207"/>
      <c r="BR295" s="207"/>
      <c r="BS295" s="207"/>
      <c r="BT295" s="207"/>
      <c r="BU295" s="207"/>
      <c r="BV295" s="207"/>
      <c r="BW295" s="207"/>
      <c r="BX295" s="207"/>
      <c r="BY295" s="207"/>
      <c r="BZ295" s="207"/>
      <c r="CA295" s="207"/>
      <c r="CB295" s="207"/>
      <c r="CC295" s="207"/>
      <c r="CD295" s="207"/>
      <c r="CE295" s="207"/>
      <c r="CF295" s="207"/>
      <c r="CG295" s="207"/>
      <c r="CH295" s="207"/>
      <c r="CI295" s="207"/>
      <c r="CJ295" s="207"/>
      <c r="CK295" s="207"/>
    </row>
    <row r="296" customFormat="false" ht="13.5" hidden="false" customHeight="false" outlineLevel="0" collapsed="false">
      <c r="A296" s="140"/>
      <c r="B296" s="246" t="s">
        <v>144</v>
      </c>
      <c r="C296" s="247" t="str">
        <f aca="false">+'NTP or Sold'!C28</f>
        <v>Committed</v>
      </c>
      <c r="D296" s="248" t="n">
        <f aca="false">+D293*$C295</f>
        <v>0</v>
      </c>
      <c r="E296" s="248" t="n">
        <f aca="false">+E293*$C295</f>
        <v>0</v>
      </c>
      <c r="F296" s="248" t="n">
        <f aca="false">+F293*$C295</f>
        <v>0</v>
      </c>
      <c r="G296" s="248" t="n">
        <f aca="false">+G293*$C295</f>
        <v>0</v>
      </c>
      <c r="H296" s="248" t="n">
        <f aca="false">+H293*$C295</f>
        <v>0</v>
      </c>
      <c r="I296" s="248" t="n">
        <f aca="false">+I293*$C295</f>
        <v>0</v>
      </c>
      <c r="J296" s="248" t="n">
        <f aca="false">+J293*$C295</f>
        <v>0</v>
      </c>
      <c r="K296" s="248" t="n">
        <f aca="false">+K293*$C295</f>
        <v>0</v>
      </c>
      <c r="L296" s="248" t="n">
        <f aca="false">+L293*$C295</f>
        <v>0</v>
      </c>
      <c r="M296" s="248" t="n">
        <f aca="false">+M293*$C295</f>
        <v>0</v>
      </c>
      <c r="N296" s="248" t="n">
        <f aca="false">+N293*$C295</f>
        <v>0.725</v>
      </c>
      <c r="O296" s="248" t="n">
        <f aca="false">+O293*$C295</f>
        <v>0.725</v>
      </c>
      <c r="P296" s="248" t="n">
        <f aca="false">+P293*$C295</f>
        <v>0.725</v>
      </c>
      <c r="Q296" s="248" t="n">
        <f aca="false">+Q293*$C295</f>
        <v>0.725</v>
      </c>
      <c r="R296" s="248" t="n">
        <f aca="false">+R293*$C295</f>
        <v>0.725</v>
      </c>
      <c r="S296" s="248" t="n">
        <f aca="false">+S293*$C295</f>
        <v>0.725</v>
      </c>
      <c r="T296" s="248" t="n">
        <f aca="false">+T293*$C295</f>
        <v>0.725</v>
      </c>
      <c r="U296" s="248" t="n">
        <f aca="false">+U293*$C295</f>
        <v>0.725</v>
      </c>
      <c r="V296" s="248" t="n">
        <f aca="false">+V293*$C295</f>
        <v>0.725</v>
      </c>
      <c r="W296" s="248" t="n">
        <f aca="false">+W293*$C295</f>
        <v>0.725</v>
      </c>
      <c r="X296" s="248" t="n">
        <f aca="false">+X293*$C295</f>
        <v>0.958611111111111</v>
      </c>
      <c r="Y296" s="248" t="n">
        <f aca="false">+Y293*$C295</f>
        <v>1.19222222222222</v>
      </c>
      <c r="Z296" s="248" t="n">
        <f aca="false">+Z293*$C295</f>
        <v>1.42583333333333</v>
      </c>
      <c r="AA296" s="248" t="n">
        <f aca="false">+AA293*$C295</f>
        <v>1.65944444444445</v>
      </c>
      <c r="AB296" s="248" t="n">
        <f aca="false">+AB293*$C295</f>
        <v>1.89305555555556</v>
      </c>
      <c r="AC296" s="248" t="n">
        <f aca="false">+AC293*$C295</f>
        <v>2.12666666666667</v>
      </c>
      <c r="AD296" s="162" t="n">
        <f aca="false">+AD293*$C295</f>
        <v>2.36027777777778</v>
      </c>
      <c r="AE296" s="248" t="n">
        <f aca="false">+AE293*$C295</f>
        <v>2.59388888888889</v>
      </c>
      <c r="AF296" s="248" t="n">
        <f aca="false">+AF293*$C295</f>
        <v>2.8275</v>
      </c>
      <c r="AG296" s="248" t="n">
        <f aca="false">+AG293*$C295</f>
        <v>3.06111111111111</v>
      </c>
      <c r="AH296" s="248" t="n">
        <f aca="false">+AH293*$C295</f>
        <v>3.29472222222222</v>
      </c>
      <c r="AI296" s="248" t="n">
        <f aca="false">+AI293*$C295</f>
        <v>3.52833333333333</v>
      </c>
      <c r="AJ296" s="248" t="n">
        <f aca="false">+AJ293*$C295</f>
        <v>3.76194444444444</v>
      </c>
      <c r="AK296" s="248" t="n">
        <f aca="false">+AK293*$C295</f>
        <v>3.99555555555556</v>
      </c>
      <c r="AL296" s="248" t="n">
        <f aca="false">+AL293*$C295</f>
        <v>4.22916666666667</v>
      </c>
      <c r="AM296" s="248" t="n">
        <f aca="false">+AM293*$C295</f>
        <v>4.46277777777778</v>
      </c>
      <c r="AN296" s="248" t="n">
        <f aca="false">+AN293*$C295</f>
        <v>4.69638888888889</v>
      </c>
      <c r="AO296" s="248" t="n">
        <f aca="false">+AO293*$C295</f>
        <v>4.93</v>
      </c>
      <c r="AP296" s="248" t="n">
        <f aca="false">+AP293*$C295</f>
        <v>14.5</v>
      </c>
      <c r="AQ296" s="248" t="n">
        <f aca="false">+AQ293*$C295</f>
        <v>14.5</v>
      </c>
      <c r="AR296" s="248" t="n">
        <f aca="false">+AR293*$C295</f>
        <v>14.5</v>
      </c>
      <c r="AS296" s="248" t="n">
        <f aca="false">+AS293*$C295</f>
        <v>14.5</v>
      </c>
      <c r="AT296" s="248" t="n">
        <f aca="false">+AT293*$C295</f>
        <v>14.5</v>
      </c>
      <c r="AU296" s="248" t="n">
        <f aca="false">+AU293*$C295</f>
        <v>14.5</v>
      </c>
      <c r="AV296" s="248" t="n">
        <f aca="false">+AV293*$C295</f>
        <v>14.5</v>
      </c>
      <c r="AW296" s="248" t="n">
        <f aca="false">+AW293*$C295</f>
        <v>14.5</v>
      </c>
      <c r="AX296" s="248" t="n">
        <f aca="false">+AX293*$C295</f>
        <v>14.5</v>
      </c>
      <c r="AY296" s="248" t="n">
        <f aca="false">+AY293*$C295</f>
        <v>14.5</v>
      </c>
      <c r="AZ296" s="248" t="n">
        <f aca="false">+AZ293*$C295</f>
        <v>14.5</v>
      </c>
      <c r="BA296" s="248" t="n">
        <f aca="false">+BA293*$C295</f>
        <v>14.5</v>
      </c>
      <c r="BB296" s="248" t="n">
        <f aca="false">+BB293*$C295</f>
        <v>14.5</v>
      </c>
      <c r="BC296" s="249"/>
      <c r="BD296" s="250"/>
      <c r="BE296" s="250"/>
      <c r="BF296" s="250"/>
      <c r="BG296" s="250"/>
      <c r="BH296" s="250"/>
      <c r="BI296" s="250"/>
      <c r="BJ296" s="250"/>
      <c r="BK296" s="250"/>
      <c r="BL296" s="250"/>
      <c r="BM296" s="250"/>
      <c r="BN296" s="250"/>
      <c r="BO296" s="250"/>
      <c r="BP296" s="250"/>
      <c r="BQ296" s="250"/>
      <c r="BR296" s="250"/>
      <c r="BS296" s="250"/>
      <c r="BT296" s="250"/>
      <c r="BU296" s="250"/>
      <c r="BV296" s="250"/>
      <c r="BW296" s="250"/>
      <c r="BX296" s="250"/>
      <c r="BY296" s="250"/>
      <c r="BZ296" s="250"/>
      <c r="CA296" s="250"/>
      <c r="CB296" s="250"/>
      <c r="CC296" s="250"/>
      <c r="CD296" s="250"/>
      <c r="CE296" s="250"/>
      <c r="CF296" s="250"/>
      <c r="CG296" s="250"/>
      <c r="CH296" s="250"/>
      <c r="CI296" s="250"/>
      <c r="CJ296" s="250"/>
      <c r="CK296" s="250"/>
    </row>
    <row r="297" customFormat="false" ht="15" hidden="false" customHeight="true" outlineLevel="0" collapsed="false">
      <c r="A297" s="140" t="n">
        <f aca="false">+A289+1</f>
        <v>8</v>
      </c>
      <c r="B297" s="251" t="str">
        <f aca="false">+'NTP or Sold'!H29</f>
        <v>LM6000</v>
      </c>
      <c r="C297" s="235" t="str">
        <f aca="false">+'NTP or Sold'!T29</f>
        <v>Fountain Valley PSCO (ENA) - 90%</v>
      </c>
      <c r="D297" s="252"/>
      <c r="E297" s="252"/>
      <c r="F297" s="252"/>
      <c r="G297" s="252"/>
      <c r="H297" s="252"/>
      <c r="I297" s="252"/>
      <c r="J297" s="252"/>
      <c r="K297" s="252"/>
      <c r="L297" s="252"/>
      <c r="M297" s="252"/>
      <c r="N297" s="252"/>
      <c r="O297" s="252"/>
      <c r="P297" s="252"/>
      <c r="Q297" s="252"/>
      <c r="R297" s="252"/>
      <c r="S297" s="252"/>
      <c r="T297" s="252"/>
      <c r="U297" s="252"/>
      <c r="V297" s="252"/>
      <c r="W297" s="252"/>
      <c r="X297" s="252"/>
      <c r="Y297" s="252"/>
      <c r="Z297" s="252"/>
      <c r="AA297" s="252"/>
      <c r="AB297" s="252"/>
      <c r="AC297" s="252"/>
      <c r="AD297" s="144"/>
      <c r="AE297" s="252"/>
      <c r="AF297" s="252"/>
      <c r="AG297" s="252"/>
      <c r="AH297" s="252"/>
      <c r="AI297" s="252"/>
      <c r="AJ297" s="252"/>
      <c r="AK297" s="252"/>
      <c r="AL297" s="252"/>
      <c r="AM297" s="252"/>
      <c r="AN297" s="252"/>
      <c r="AO297" s="252"/>
      <c r="AP297" s="252"/>
      <c r="AQ297" s="252"/>
      <c r="AR297" s="252"/>
      <c r="AS297" s="252"/>
      <c r="AT297" s="252"/>
      <c r="AU297" s="252"/>
      <c r="AV297" s="252"/>
      <c r="AW297" s="252"/>
      <c r="AX297" s="252"/>
      <c r="AY297" s="252"/>
      <c r="AZ297" s="252"/>
      <c r="BA297" s="252"/>
      <c r="BB297" s="252"/>
      <c r="BC297" s="237"/>
    </row>
    <row r="298" customFormat="false" ht="12.75" hidden="false" customHeight="false" outlineLevel="0" collapsed="false">
      <c r="A298" s="140"/>
      <c r="B298" s="239" t="s">
        <v>139</v>
      </c>
      <c r="C298" s="235"/>
      <c r="D298" s="240" t="n">
        <v>0</v>
      </c>
      <c r="E298" s="240" t="n">
        <v>0</v>
      </c>
      <c r="F298" s="240" t="n">
        <v>0</v>
      </c>
      <c r="G298" s="240" t="n">
        <v>0</v>
      </c>
      <c r="H298" s="240" t="n">
        <v>0</v>
      </c>
      <c r="I298" s="240" t="n">
        <v>0</v>
      </c>
      <c r="J298" s="240" t="n">
        <v>0</v>
      </c>
      <c r="K298" s="240" t="n">
        <v>0</v>
      </c>
      <c r="L298" s="240" t="n">
        <v>0</v>
      </c>
      <c r="M298" s="240" t="n">
        <v>0</v>
      </c>
      <c r="N298" s="240" t="n">
        <f aca="false">16.7/336</f>
        <v>0.049702380952381</v>
      </c>
      <c r="O298" s="240" t="n">
        <v>0</v>
      </c>
      <c r="P298" s="240" t="n">
        <v>0</v>
      </c>
      <c r="Q298" s="240" t="n">
        <v>0</v>
      </c>
      <c r="R298" s="240" t="n">
        <v>0</v>
      </c>
      <c r="S298" s="240" t="n">
        <v>0</v>
      </c>
      <c r="T298" s="240" t="n">
        <v>0</v>
      </c>
      <c r="U298" s="240" t="n">
        <v>0</v>
      </c>
      <c r="V298" s="240" t="n">
        <v>0</v>
      </c>
      <c r="W298" s="240" t="n">
        <v>0</v>
      </c>
      <c r="X298" s="240" t="n">
        <f aca="false">+(0.95-0.0497)/18</f>
        <v>0.0500166666666667</v>
      </c>
      <c r="Y298" s="240" t="n">
        <f aca="false">+(0.95-0.0497)/18</f>
        <v>0.0500166666666667</v>
      </c>
      <c r="Z298" s="240" t="n">
        <f aca="false">+(0.95-0.0497)/18</f>
        <v>0.0500166666666667</v>
      </c>
      <c r="AA298" s="240" t="n">
        <f aca="false">+(0.95-0.0497)/18</f>
        <v>0.0500166666666667</v>
      </c>
      <c r="AB298" s="240" t="n">
        <f aca="false">+(0.95-0.0497)/18</f>
        <v>0.0500166666666667</v>
      </c>
      <c r="AC298" s="240" t="n">
        <f aca="false">+(0.95-0.0497)/18</f>
        <v>0.0500166666666667</v>
      </c>
      <c r="AD298" s="149" t="n">
        <f aca="false">+(0.95-0.0497)/18</f>
        <v>0.0500166666666667</v>
      </c>
      <c r="AE298" s="240" t="n">
        <f aca="false">+(0.95-0.0497)/18</f>
        <v>0.0500166666666667</v>
      </c>
      <c r="AF298" s="240" t="n">
        <f aca="false">+(0.95-0.0497)/18</f>
        <v>0.0500166666666667</v>
      </c>
      <c r="AG298" s="240" t="n">
        <f aca="false">+(0.95-0.0497)/18</f>
        <v>0.0500166666666667</v>
      </c>
      <c r="AH298" s="240" t="n">
        <f aca="false">+(0.95-0.0497)/18</f>
        <v>0.0500166666666667</v>
      </c>
      <c r="AI298" s="240" t="n">
        <f aca="false">+(0.95-0.0497)/18</f>
        <v>0.0500166666666667</v>
      </c>
      <c r="AJ298" s="240" t="n">
        <f aca="false">+(0.95-0.0497)/18</f>
        <v>0.0500166666666667</v>
      </c>
      <c r="AK298" s="240" t="n">
        <f aca="false">+(0.95-0.0497)/18</f>
        <v>0.0500166666666667</v>
      </c>
      <c r="AL298" s="240" t="n">
        <f aca="false">+(0.95-0.0497)/18</f>
        <v>0.0500166666666667</v>
      </c>
      <c r="AM298" s="240" t="n">
        <f aca="false">+(0.95-0.0497)/18</f>
        <v>0.0500166666666667</v>
      </c>
      <c r="AN298" s="240" t="n">
        <f aca="false">+(0.95-0.0497)/18</f>
        <v>0.0500166666666667</v>
      </c>
      <c r="AO298" s="240" t="n">
        <f aca="false">+(0.95-0.0497)/18</f>
        <v>0.0500166666666667</v>
      </c>
      <c r="AP298" s="240" t="n">
        <v>0</v>
      </c>
      <c r="AQ298" s="240" t="n">
        <v>0</v>
      </c>
      <c r="AR298" s="240" t="n">
        <v>0</v>
      </c>
      <c r="AS298" s="240" t="n">
        <v>0</v>
      </c>
      <c r="AT298" s="240" t="n">
        <v>0.05</v>
      </c>
      <c r="AU298" s="240" t="n">
        <v>0</v>
      </c>
      <c r="AV298" s="240" t="n">
        <v>0</v>
      </c>
      <c r="AW298" s="240" t="n">
        <v>0</v>
      </c>
      <c r="AX298" s="240" t="n">
        <v>0</v>
      </c>
      <c r="AY298" s="240" t="n">
        <v>0</v>
      </c>
      <c r="AZ298" s="240" t="n">
        <v>0</v>
      </c>
      <c r="BA298" s="240" t="n">
        <v>0</v>
      </c>
      <c r="BB298" s="240" t="n">
        <v>0</v>
      </c>
      <c r="BC298" s="241" t="n">
        <f aca="false">SUM(D298:BB298)</f>
        <v>1.00000238095238</v>
      </c>
      <c r="BD298" s="239"/>
    </row>
    <row r="299" customFormat="false" ht="12.75" hidden="false" customHeight="false" outlineLevel="0" collapsed="false">
      <c r="A299" s="140"/>
      <c r="B299" s="239" t="s">
        <v>140</v>
      </c>
      <c r="C299" s="235"/>
      <c r="D299" s="240" t="n">
        <f aca="false">D298</f>
        <v>0</v>
      </c>
      <c r="E299" s="240" t="n">
        <f aca="false">+D299+E298</f>
        <v>0</v>
      </c>
      <c r="F299" s="240" t="n">
        <f aca="false">+E299+F298</f>
        <v>0</v>
      </c>
      <c r="G299" s="240" t="n">
        <f aca="false">+F299+G298</f>
        <v>0</v>
      </c>
      <c r="H299" s="240" t="n">
        <f aca="false">+G299+H298</f>
        <v>0</v>
      </c>
      <c r="I299" s="240" t="n">
        <f aca="false">+H299+I298</f>
        <v>0</v>
      </c>
      <c r="J299" s="240" t="n">
        <f aca="false">+I299+J298</f>
        <v>0</v>
      </c>
      <c r="K299" s="240" t="n">
        <f aca="false">+J299+K298</f>
        <v>0</v>
      </c>
      <c r="L299" s="240" t="n">
        <f aca="false">+K299+L298</f>
        <v>0</v>
      </c>
      <c r="M299" s="240" t="n">
        <f aca="false">+L299+M298</f>
        <v>0</v>
      </c>
      <c r="N299" s="240" t="n">
        <f aca="false">+M299+N298</f>
        <v>0.049702380952381</v>
      </c>
      <c r="O299" s="240" t="n">
        <f aca="false">+N299+O298</f>
        <v>0.049702380952381</v>
      </c>
      <c r="P299" s="240" t="n">
        <f aca="false">+O299+P298</f>
        <v>0.049702380952381</v>
      </c>
      <c r="Q299" s="240" t="n">
        <f aca="false">+P299+Q298</f>
        <v>0.049702380952381</v>
      </c>
      <c r="R299" s="240" t="n">
        <f aca="false">+Q299+R298</f>
        <v>0.049702380952381</v>
      </c>
      <c r="S299" s="240" t="n">
        <f aca="false">+R299+S298</f>
        <v>0.049702380952381</v>
      </c>
      <c r="T299" s="240" t="n">
        <f aca="false">+S299+T298</f>
        <v>0.049702380952381</v>
      </c>
      <c r="U299" s="240" t="n">
        <f aca="false">+T299+U298</f>
        <v>0.049702380952381</v>
      </c>
      <c r="V299" s="240" t="n">
        <f aca="false">+U299+V298</f>
        <v>0.049702380952381</v>
      </c>
      <c r="W299" s="240" t="n">
        <f aca="false">+V299+W298</f>
        <v>0.049702380952381</v>
      </c>
      <c r="X299" s="240" t="n">
        <f aca="false">+W299+X298</f>
        <v>0.0997190476190476</v>
      </c>
      <c r="Y299" s="240" t="n">
        <f aca="false">+X299+Y298</f>
        <v>0.149735714285714</v>
      </c>
      <c r="Z299" s="240" t="n">
        <f aca="false">+Y299+Z298</f>
        <v>0.199752380952381</v>
      </c>
      <c r="AA299" s="240" t="n">
        <f aca="false">+Z299+AA298</f>
        <v>0.249769047619048</v>
      </c>
      <c r="AB299" s="240" t="n">
        <f aca="false">+AA299+AB298</f>
        <v>0.299785714285714</v>
      </c>
      <c r="AC299" s="240" t="n">
        <f aca="false">+AB299+AC298</f>
        <v>0.349802380952381</v>
      </c>
      <c r="AD299" s="149" t="n">
        <f aca="false">+AC299+AD298</f>
        <v>0.399819047619048</v>
      </c>
      <c r="AE299" s="240" t="n">
        <f aca="false">+AD299+AE298</f>
        <v>0.449835714285714</v>
      </c>
      <c r="AF299" s="240" t="n">
        <f aca="false">+AE299+AF298</f>
        <v>0.499852380952381</v>
      </c>
      <c r="AG299" s="240" t="n">
        <f aca="false">+AF299+AG298</f>
        <v>0.549869047619048</v>
      </c>
      <c r="AH299" s="240" t="n">
        <f aca="false">+AG299+AH298</f>
        <v>0.599885714285714</v>
      </c>
      <c r="AI299" s="240" t="n">
        <f aca="false">+AH299+AI298</f>
        <v>0.649902380952381</v>
      </c>
      <c r="AJ299" s="240" t="n">
        <f aca="false">+AI299+AJ298</f>
        <v>0.699919047619048</v>
      </c>
      <c r="AK299" s="240" t="n">
        <f aca="false">+AJ299+AK298</f>
        <v>0.749935714285714</v>
      </c>
      <c r="AL299" s="240" t="n">
        <f aca="false">+AK299+AL298</f>
        <v>0.799952380952381</v>
      </c>
      <c r="AM299" s="240" t="n">
        <f aca="false">+AL299+AM298</f>
        <v>0.849969047619048</v>
      </c>
      <c r="AN299" s="240" t="n">
        <f aca="false">+AM299+AN298</f>
        <v>0.899985714285715</v>
      </c>
      <c r="AO299" s="240" t="n">
        <f aca="false">+AN299+AO298</f>
        <v>0.950002380952381</v>
      </c>
      <c r="AP299" s="240" t="n">
        <f aca="false">+AO299+AP298</f>
        <v>0.950002380952381</v>
      </c>
      <c r="AQ299" s="240" t="n">
        <f aca="false">+AP299+AQ298</f>
        <v>0.950002380952381</v>
      </c>
      <c r="AR299" s="240" t="n">
        <f aca="false">+AQ299+AR298</f>
        <v>0.950002380952381</v>
      </c>
      <c r="AS299" s="240" t="n">
        <f aca="false">+AR299+AS298</f>
        <v>0.950002380952381</v>
      </c>
      <c r="AT299" s="240" t="n">
        <f aca="false">+AS299+AT298</f>
        <v>1.00000238095238</v>
      </c>
      <c r="AU299" s="240" t="n">
        <f aca="false">+AT299+AU298</f>
        <v>1.00000238095238</v>
      </c>
      <c r="AV299" s="240" t="n">
        <f aca="false">+AU299+AV298</f>
        <v>1.00000238095238</v>
      </c>
      <c r="AW299" s="240" t="n">
        <f aca="false">+AV299+AW298</f>
        <v>1.00000238095238</v>
      </c>
      <c r="AX299" s="240" t="n">
        <f aca="false">+AW299+AX298</f>
        <v>1.00000238095238</v>
      </c>
      <c r="AY299" s="240" t="n">
        <f aca="false">+AX299+AY298</f>
        <v>1.00000238095238</v>
      </c>
      <c r="AZ299" s="240" t="n">
        <f aca="false">+AY299+AZ298</f>
        <v>1.00000238095238</v>
      </c>
      <c r="BA299" s="240" t="n">
        <f aca="false">+AZ299+BA298</f>
        <v>1.00000238095238</v>
      </c>
      <c r="BB299" s="240" t="n">
        <f aca="false">+BA299+BB298</f>
        <v>1.00000238095238</v>
      </c>
      <c r="BC299" s="241"/>
      <c r="BD299" s="239"/>
    </row>
    <row r="300" customFormat="false" ht="12.75" hidden="false" customHeight="false" outlineLevel="0" collapsed="false">
      <c r="A300" s="140"/>
      <c r="B300" s="239" t="s">
        <v>141</v>
      </c>
      <c r="C300" s="235"/>
      <c r="D300" s="240" t="n">
        <v>0</v>
      </c>
      <c r="E300" s="240" t="n">
        <v>0</v>
      </c>
      <c r="F300" s="240" t="n">
        <v>0</v>
      </c>
      <c r="G300" s="240" t="n">
        <v>0</v>
      </c>
      <c r="H300" s="240" t="n">
        <v>0</v>
      </c>
      <c r="I300" s="240" t="n">
        <v>0</v>
      </c>
      <c r="J300" s="240" t="n">
        <v>0</v>
      </c>
      <c r="K300" s="240" t="n">
        <v>0</v>
      </c>
      <c r="L300" s="240" t="n">
        <v>0</v>
      </c>
      <c r="M300" s="240" t="n">
        <v>0</v>
      </c>
      <c r="N300" s="240" t="n">
        <v>0.05</v>
      </c>
      <c r="O300" s="240" t="n">
        <v>0</v>
      </c>
      <c r="P300" s="240" t="n">
        <v>0</v>
      </c>
      <c r="Q300" s="240" t="n">
        <v>0</v>
      </c>
      <c r="R300" s="240" t="n">
        <v>0</v>
      </c>
      <c r="S300" s="240" t="n">
        <v>0</v>
      </c>
      <c r="T300" s="240" t="n">
        <v>0</v>
      </c>
      <c r="U300" s="240" t="n">
        <v>0</v>
      </c>
      <c r="V300" s="240" t="n">
        <v>0</v>
      </c>
      <c r="W300" s="240" t="n">
        <v>0</v>
      </c>
      <c r="X300" s="240" t="n">
        <f aca="false">+(0.34-0.05)/18</f>
        <v>0.0161111111111111</v>
      </c>
      <c r="Y300" s="240" t="n">
        <f aca="false">+(0.34-0.05)/18</f>
        <v>0.0161111111111111</v>
      </c>
      <c r="Z300" s="240" t="n">
        <f aca="false">+(0.34-0.05)/18</f>
        <v>0.0161111111111111</v>
      </c>
      <c r="AA300" s="240" t="n">
        <f aca="false">+(0.34-0.05)/18</f>
        <v>0.0161111111111111</v>
      </c>
      <c r="AB300" s="240" t="n">
        <f aca="false">+(0.34-0.05)/18</f>
        <v>0.0161111111111111</v>
      </c>
      <c r="AC300" s="240" t="n">
        <f aca="false">+(0.34-0.05)/18</f>
        <v>0.0161111111111111</v>
      </c>
      <c r="AD300" s="149" t="n">
        <f aca="false">+(0.34-0.05)/18</f>
        <v>0.0161111111111111</v>
      </c>
      <c r="AE300" s="240" t="n">
        <f aca="false">+(0.34-0.05)/18</f>
        <v>0.0161111111111111</v>
      </c>
      <c r="AF300" s="240" t="n">
        <f aca="false">+(0.34-0.05)/18</f>
        <v>0.0161111111111111</v>
      </c>
      <c r="AG300" s="240" t="n">
        <f aca="false">+(0.34-0.05)/18</f>
        <v>0.0161111111111111</v>
      </c>
      <c r="AH300" s="240" t="n">
        <f aca="false">+(0.34-0.05)/18</f>
        <v>0.0161111111111111</v>
      </c>
      <c r="AI300" s="240" t="n">
        <f aca="false">+(0.34-0.05)/18</f>
        <v>0.0161111111111111</v>
      </c>
      <c r="AJ300" s="240" t="n">
        <f aca="false">+(0.34-0.05)/18</f>
        <v>0.0161111111111111</v>
      </c>
      <c r="AK300" s="240" t="n">
        <f aca="false">+(0.34-0.05)/18</f>
        <v>0.0161111111111111</v>
      </c>
      <c r="AL300" s="240" t="n">
        <f aca="false">+(0.34-0.05)/18</f>
        <v>0.0161111111111111</v>
      </c>
      <c r="AM300" s="240" t="n">
        <f aca="false">+(0.34-0.05)/18</f>
        <v>0.0161111111111111</v>
      </c>
      <c r="AN300" s="240" t="n">
        <f aca="false">+(0.34-0.05)/18</f>
        <v>0.0161111111111111</v>
      </c>
      <c r="AO300" s="240" t="n">
        <f aca="false">+(0.34-0.05)/18</f>
        <v>0.0161111111111111</v>
      </c>
      <c r="AP300" s="240" t="n">
        <v>0.66</v>
      </c>
      <c r="AQ300" s="240" t="n">
        <v>0</v>
      </c>
      <c r="AR300" s="240" t="n">
        <v>0</v>
      </c>
      <c r="AS300" s="240" t="n">
        <v>0</v>
      </c>
      <c r="AT300" s="240" t="n">
        <v>0</v>
      </c>
      <c r="AU300" s="240" t="n">
        <v>0</v>
      </c>
      <c r="AV300" s="240" t="n">
        <v>0</v>
      </c>
      <c r="AW300" s="240" t="n">
        <v>0</v>
      </c>
      <c r="AX300" s="240" t="n">
        <v>0</v>
      </c>
      <c r="AY300" s="240" t="n">
        <v>0</v>
      </c>
      <c r="AZ300" s="240" t="n">
        <v>0</v>
      </c>
      <c r="BA300" s="240" t="n">
        <v>0</v>
      </c>
      <c r="BB300" s="240" t="n">
        <v>0</v>
      </c>
      <c r="BC300" s="241" t="n">
        <f aca="false">SUM(D300:BB300)</f>
        <v>1</v>
      </c>
      <c r="BD300" s="239"/>
    </row>
    <row r="301" customFormat="false" ht="12.75" hidden="false" customHeight="false" outlineLevel="0" collapsed="false">
      <c r="A301" s="140"/>
      <c r="B301" s="239" t="s">
        <v>142</v>
      </c>
      <c r="C301" s="235"/>
      <c r="D301" s="240" t="n">
        <f aca="false">D300</f>
        <v>0</v>
      </c>
      <c r="E301" s="240" t="n">
        <f aca="false">+D301+E300</f>
        <v>0</v>
      </c>
      <c r="F301" s="240" t="n">
        <f aca="false">+E301+F300</f>
        <v>0</v>
      </c>
      <c r="G301" s="240" t="n">
        <f aca="false">+F301+G300</f>
        <v>0</v>
      </c>
      <c r="H301" s="240" t="n">
        <f aca="false">+G301+H300</f>
        <v>0</v>
      </c>
      <c r="I301" s="240" t="n">
        <f aca="false">+H301+I300</f>
        <v>0</v>
      </c>
      <c r="J301" s="240" t="n">
        <f aca="false">+I301+J300</f>
        <v>0</v>
      </c>
      <c r="K301" s="240" t="n">
        <f aca="false">+J301+K300</f>
        <v>0</v>
      </c>
      <c r="L301" s="240" t="n">
        <f aca="false">+K301+L300</f>
        <v>0</v>
      </c>
      <c r="M301" s="240" t="n">
        <f aca="false">+L301+M300</f>
        <v>0</v>
      </c>
      <c r="N301" s="240" t="n">
        <f aca="false">+M301+N300</f>
        <v>0.05</v>
      </c>
      <c r="O301" s="240" t="n">
        <f aca="false">+N301+O300</f>
        <v>0.05</v>
      </c>
      <c r="P301" s="240" t="n">
        <f aca="false">+O301+P300</f>
        <v>0.05</v>
      </c>
      <c r="Q301" s="240" t="n">
        <f aca="false">+P301+Q300</f>
        <v>0.05</v>
      </c>
      <c r="R301" s="240" t="n">
        <f aca="false">+Q301+R300</f>
        <v>0.05</v>
      </c>
      <c r="S301" s="240" t="n">
        <f aca="false">+R301+S300</f>
        <v>0.05</v>
      </c>
      <c r="T301" s="240" t="n">
        <f aca="false">+S301+T300</f>
        <v>0.05</v>
      </c>
      <c r="U301" s="240" t="n">
        <f aca="false">+T301+U300</f>
        <v>0.05</v>
      </c>
      <c r="V301" s="240" t="n">
        <f aca="false">+U301+V300</f>
        <v>0.05</v>
      </c>
      <c r="W301" s="240" t="n">
        <f aca="false">+V301+W300</f>
        <v>0.05</v>
      </c>
      <c r="X301" s="240" t="n">
        <f aca="false">+W301+X300</f>
        <v>0.0661111111111111</v>
      </c>
      <c r="Y301" s="240" t="n">
        <f aca="false">+X301+Y300</f>
        <v>0.0822222222222222</v>
      </c>
      <c r="Z301" s="240" t="n">
        <f aca="false">+Y301+Z300</f>
        <v>0.0983333333333334</v>
      </c>
      <c r="AA301" s="240" t="n">
        <f aca="false">+Z301+AA300</f>
        <v>0.114444444444444</v>
      </c>
      <c r="AB301" s="240" t="n">
        <f aca="false">+AA301+AB300</f>
        <v>0.130555555555556</v>
      </c>
      <c r="AC301" s="240" t="n">
        <f aca="false">+AB301+AC300</f>
        <v>0.146666666666667</v>
      </c>
      <c r="AD301" s="149" t="n">
        <f aca="false">+AC301+AD300</f>
        <v>0.162777777777778</v>
      </c>
      <c r="AE301" s="240" t="n">
        <f aca="false">+AD301+AE300</f>
        <v>0.178888888888889</v>
      </c>
      <c r="AF301" s="240" t="n">
        <f aca="false">+AE301+AF300</f>
        <v>0.195</v>
      </c>
      <c r="AG301" s="240" t="n">
        <f aca="false">+AF301+AG300</f>
        <v>0.211111111111111</v>
      </c>
      <c r="AH301" s="240" t="n">
        <f aca="false">+AG301+AH300</f>
        <v>0.227222222222222</v>
      </c>
      <c r="AI301" s="240" t="n">
        <f aca="false">+AH301+AI300</f>
        <v>0.243333333333333</v>
      </c>
      <c r="AJ301" s="240" t="n">
        <f aca="false">+AI301+AJ300</f>
        <v>0.259444444444444</v>
      </c>
      <c r="AK301" s="240" t="n">
        <f aca="false">+AJ301+AK300</f>
        <v>0.275555555555556</v>
      </c>
      <c r="AL301" s="240" t="n">
        <f aca="false">+AK301+AL300</f>
        <v>0.291666666666667</v>
      </c>
      <c r="AM301" s="240" t="n">
        <f aca="false">+AL301+AM300</f>
        <v>0.307777777777778</v>
      </c>
      <c r="AN301" s="240" t="n">
        <f aca="false">+AM301+AN300</f>
        <v>0.323888888888889</v>
      </c>
      <c r="AO301" s="240" t="n">
        <f aca="false">+AN301+AO300</f>
        <v>0.34</v>
      </c>
      <c r="AP301" s="240" t="n">
        <f aca="false">+AO301+AP300</f>
        <v>1</v>
      </c>
      <c r="AQ301" s="240" t="n">
        <f aca="false">+AP301+AQ300</f>
        <v>1</v>
      </c>
      <c r="AR301" s="240" t="n">
        <f aca="false">+AQ301+AR300</f>
        <v>1</v>
      </c>
      <c r="AS301" s="240" t="n">
        <f aca="false">+AR301+AS300</f>
        <v>1</v>
      </c>
      <c r="AT301" s="240" t="n">
        <f aca="false">+AS301+AT300</f>
        <v>1</v>
      </c>
      <c r="AU301" s="240" t="n">
        <f aca="false">+AT301+AU300</f>
        <v>1</v>
      </c>
      <c r="AV301" s="240" t="n">
        <f aca="false">+AU301+AV300</f>
        <v>1</v>
      </c>
      <c r="AW301" s="240" t="n">
        <f aca="false">+AV301+AW300</f>
        <v>1</v>
      </c>
      <c r="AX301" s="240" t="n">
        <f aca="false">+AW301+AX300</f>
        <v>1</v>
      </c>
      <c r="AY301" s="240" t="n">
        <f aca="false">+AX301+AY300</f>
        <v>1</v>
      </c>
      <c r="AZ301" s="240" t="n">
        <f aca="false">+AY301+AZ300</f>
        <v>1</v>
      </c>
      <c r="BA301" s="240" t="n">
        <f aca="false">+AZ301+BA300</f>
        <v>1</v>
      </c>
      <c r="BB301" s="240" t="n">
        <f aca="false">+BA301+BB300</f>
        <v>1</v>
      </c>
      <c r="BC301" s="241"/>
      <c r="BD301" s="239"/>
    </row>
    <row r="302" customFormat="false" ht="12.75" hidden="false" customHeight="false" outlineLevel="0" collapsed="false">
      <c r="A302" s="140"/>
      <c r="B302" s="243"/>
      <c r="C302" s="235"/>
      <c r="D302" s="244"/>
      <c r="E302" s="244"/>
      <c r="F302" s="244"/>
      <c r="G302" s="244"/>
      <c r="H302" s="244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167"/>
      <c r="AE302" s="244"/>
      <c r="AF302" s="244"/>
      <c r="AG302" s="244"/>
      <c r="AH302" s="244"/>
      <c r="AI302" s="244"/>
      <c r="AJ302" s="244"/>
      <c r="AK302" s="244"/>
      <c r="AL302" s="244"/>
      <c r="AM302" s="244"/>
      <c r="AN302" s="244"/>
      <c r="AO302" s="244"/>
      <c r="AP302" s="244"/>
      <c r="AQ302" s="244"/>
      <c r="AR302" s="244"/>
      <c r="AS302" s="244"/>
      <c r="AT302" s="244"/>
      <c r="AU302" s="244"/>
      <c r="AV302" s="244"/>
      <c r="AW302" s="244"/>
      <c r="AX302" s="244"/>
      <c r="AY302" s="244"/>
      <c r="AZ302" s="244"/>
      <c r="BA302" s="244"/>
      <c r="BB302" s="244"/>
      <c r="BC302" s="245"/>
      <c r="BD302" s="243"/>
    </row>
    <row r="303" customFormat="false" ht="12.75" hidden="false" customHeight="false" outlineLevel="0" collapsed="false">
      <c r="A303" s="140"/>
      <c r="B303" s="201" t="s">
        <v>143</v>
      </c>
      <c r="C303" s="202" t="n">
        <v>14.8</v>
      </c>
      <c r="D303" s="205" t="n">
        <f aca="false">+D299*$C303</f>
        <v>0</v>
      </c>
      <c r="E303" s="205" t="n">
        <f aca="false">+E299*$C303</f>
        <v>0</v>
      </c>
      <c r="F303" s="205" t="n">
        <f aca="false">+F299*$C303</f>
        <v>0</v>
      </c>
      <c r="G303" s="205" t="n">
        <f aca="false">+G299*$C303</f>
        <v>0</v>
      </c>
      <c r="H303" s="205" t="n">
        <f aca="false">+H299*$C303</f>
        <v>0</v>
      </c>
      <c r="I303" s="205" t="n">
        <f aca="false">+I299*$C303</f>
        <v>0</v>
      </c>
      <c r="J303" s="205" t="n">
        <f aca="false">+J299*$C303</f>
        <v>0</v>
      </c>
      <c r="K303" s="205" t="n">
        <f aca="false">+K299*$C303</f>
        <v>0</v>
      </c>
      <c r="L303" s="205" t="n">
        <f aca="false">+L299*$C303</f>
        <v>0</v>
      </c>
      <c r="M303" s="205" t="n">
        <f aca="false">+M299*$C303</f>
        <v>0</v>
      </c>
      <c r="N303" s="205" t="n">
        <f aca="false">+N299*$C303</f>
        <v>0.735595238095238</v>
      </c>
      <c r="O303" s="205" t="n">
        <f aca="false">+O299*$C303</f>
        <v>0.735595238095238</v>
      </c>
      <c r="P303" s="205" t="n">
        <f aca="false">+P299*$C303</f>
        <v>0.735595238095238</v>
      </c>
      <c r="Q303" s="205" t="n">
        <f aca="false">+Q299*$C303</f>
        <v>0.735595238095238</v>
      </c>
      <c r="R303" s="205" t="n">
        <f aca="false">+R299*$C303</f>
        <v>0.735595238095238</v>
      </c>
      <c r="S303" s="205" t="n">
        <f aca="false">+S299*$C303</f>
        <v>0.735595238095238</v>
      </c>
      <c r="T303" s="205" t="n">
        <f aca="false">+T299*$C303</f>
        <v>0.735595238095238</v>
      </c>
      <c r="U303" s="205" t="n">
        <f aca="false">+U299*$C303</f>
        <v>0.735595238095238</v>
      </c>
      <c r="V303" s="205" t="n">
        <f aca="false">+V299*$C303</f>
        <v>0.735595238095238</v>
      </c>
      <c r="W303" s="205" t="n">
        <f aca="false">+W299*$C303</f>
        <v>0.735595238095238</v>
      </c>
      <c r="X303" s="205" t="n">
        <f aca="false">+X299*$C303</f>
        <v>1.47584190476191</v>
      </c>
      <c r="Y303" s="205" t="n">
        <f aca="false">+Y299*$C303</f>
        <v>2.21608857142857</v>
      </c>
      <c r="Z303" s="205" t="n">
        <f aca="false">+Z299*$C303</f>
        <v>2.95633523809524</v>
      </c>
      <c r="AA303" s="205" t="n">
        <f aca="false">+AA299*$C303</f>
        <v>3.6965819047619</v>
      </c>
      <c r="AB303" s="205" t="n">
        <f aca="false">+AB299*$C303</f>
        <v>4.43682857142857</v>
      </c>
      <c r="AC303" s="205" t="n">
        <f aca="false">+AC299*$C303</f>
        <v>5.17707523809524</v>
      </c>
      <c r="AD303" s="156" t="n">
        <f aca="false">+AD299*$C303</f>
        <v>5.91732190476191</v>
      </c>
      <c r="AE303" s="205" t="n">
        <f aca="false">+AE299*$C303</f>
        <v>6.65756857142857</v>
      </c>
      <c r="AF303" s="205" t="n">
        <f aca="false">+AF299*$C303</f>
        <v>7.39781523809524</v>
      </c>
      <c r="AG303" s="205" t="n">
        <f aca="false">+AG299*$C303</f>
        <v>8.1380619047619</v>
      </c>
      <c r="AH303" s="205" t="n">
        <f aca="false">+AH299*$C303</f>
        <v>8.87830857142857</v>
      </c>
      <c r="AI303" s="205" t="n">
        <f aca="false">+AI299*$C303</f>
        <v>9.61855523809524</v>
      </c>
      <c r="AJ303" s="205" t="n">
        <f aca="false">+AJ299*$C303</f>
        <v>10.3588019047619</v>
      </c>
      <c r="AK303" s="205" t="n">
        <f aca="false">+AK299*$C303</f>
        <v>11.0990485714286</v>
      </c>
      <c r="AL303" s="205" t="n">
        <f aca="false">+AL299*$C303</f>
        <v>11.8392952380952</v>
      </c>
      <c r="AM303" s="205" t="n">
        <f aca="false">+AM299*$C303</f>
        <v>12.5795419047619</v>
      </c>
      <c r="AN303" s="205" t="n">
        <f aca="false">+AN299*$C303</f>
        <v>13.3197885714286</v>
      </c>
      <c r="AO303" s="205" t="n">
        <f aca="false">+AO299*$C303</f>
        <v>14.0600352380952</v>
      </c>
      <c r="AP303" s="205" t="n">
        <f aca="false">+AP299*$C303</f>
        <v>14.0600352380952</v>
      </c>
      <c r="AQ303" s="205" t="n">
        <f aca="false">+AQ299*$C303</f>
        <v>14.0600352380952</v>
      </c>
      <c r="AR303" s="205" t="n">
        <f aca="false">+AR299*$C303</f>
        <v>14.0600352380952</v>
      </c>
      <c r="AS303" s="205" t="n">
        <f aca="false">+AS299*$C303</f>
        <v>14.0600352380952</v>
      </c>
      <c r="AT303" s="205" t="n">
        <f aca="false">+AT299*$C303</f>
        <v>14.8000352380952</v>
      </c>
      <c r="AU303" s="205" t="n">
        <f aca="false">+AU299*$C303</f>
        <v>14.8000352380952</v>
      </c>
      <c r="AV303" s="205" t="n">
        <f aca="false">+AV299*$C303</f>
        <v>14.8000352380952</v>
      </c>
      <c r="AW303" s="205" t="n">
        <f aca="false">+AW299*$C303</f>
        <v>14.8000352380952</v>
      </c>
      <c r="AX303" s="205" t="n">
        <f aca="false">+AX299*$C303</f>
        <v>14.8000352380952</v>
      </c>
      <c r="AY303" s="205" t="n">
        <f aca="false">+AY299*$C303</f>
        <v>14.8000352380952</v>
      </c>
      <c r="AZ303" s="205" t="n">
        <f aca="false">+AZ299*$C303</f>
        <v>14.8000352380952</v>
      </c>
      <c r="BA303" s="205" t="n">
        <f aca="false">+BA299*$C303</f>
        <v>14.8000352380952</v>
      </c>
      <c r="BB303" s="205" t="n">
        <f aca="false">+BB299*$C303</f>
        <v>14.8000352380952</v>
      </c>
      <c r="BC303" s="206"/>
      <c r="BD303" s="207"/>
      <c r="BE303" s="207"/>
      <c r="BF303" s="207"/>
      <c r="BG303" s="207"/>
      <c r="BH303" s="207"/>
      <c r="BI303" s="207"/>
      <c r="BJ303" s="207"/>
      <c r="BK303" s="207"/>
      <c r="BL303" s="207"/>
      <c r="BM303" s="207"/>
      <c r="BN303" s="207"/>
      <c r="BO303" s="207"/>
      <c r="BP303" s="207"/>
      <c r="BQ303" s="207"/>
      <c r="BR303" s="207"/>
      <c r="BS303" s="207"/>
      <c r="BT303" s="207"/>
      <c r="BU303" s="207"/>
      <c r="BV303" s="207"/>
      <c r="BW303" s="207"/>
      <c r="BX303" s="207"/>
      <c r="BY303" s="207"/>
      <c r="BZ303" s="207"/>
      <c r="CA303" s="207"/>
      <c r="CB303" s="207"/>
      <c r="CC303" s="207"/>
      <c r="CD303" s="207"/>
      <c r="CE303" s="207"/>
      <c r="CF303" s="207"/>
      <c r="CG303" s="207"/>
      <c r="CH303" s="207"/>
      <c r="CI303" s="207"/>
      <c r="CJ303" s="207"/>
      <c r="CK303" s="207"/>
    </row>
    <row r="304" customFormat="false" ht="13.5" hidden="false" customHeight="false" outlineLevel="0" collapsed="false">
      <c r="A304" s="140"/>
      <c r="B304" s="246" t="s">
        <v>144</v>
      </c>
      <c r="C304" s="247" t="str">
        <f aca="false">+'NTP or Sold'!C29</f>
        <v>Committed</v>
      </c>
      <c r="D304" s="248" t="n">
        <f aca="false">+D301*$C303</f>
        <v>0</v>
      </c>
      <c r="E304" s="248" t="n">
        <f aca="false">+E301*$C303</f>
        <v>0</v>
      </c>
      <c r="F304" s="248" t="n">
        <f aca="false">+F301*$C303</f>
        <v>0</v>
      </c>
      <c r="G304" s="248" t="n">
        <f aca="false">+G301*$C303</f>
        <v>0</v>
      </c>
      <c r="H304" s="248" t="n">
        <f aca="false">+H301*$C303</f>
        <v>0</v>
      </c>
      <c r="I304" s="248" t="n">
        <f aca="false">+I301*$C303</f>
        <v>0</v>
      </c>
      <c r="J304" s="248" t="n">
        <f aca="false">+J301*$C303</f>
        <v>0</v>
      </c>
      <c r="K304" s="248" t="n">
        <f aca="false">+K301*$C303</f>
        <v>0</v>
      </c>
      <c r="L304" s="248" t="n">
        <f aca="false">+L301*$C303</f>
        <v>0</v>
      </c>
      <c r="M304" s="248" t="n">
        <f aca="false">+M301*$C303</f>
        <v>0</v>
      </c>
      <c r="N304" s="248" t="n">
        <f aca="false">+N301*$C303</f>
        <v>0.74</v>
      </c>
      <c r="O304" s="248" t="n">
        <f aca="false">+O301*$C303</f>
        <v>0.74</v>
      </c>
      <c r="P304" s="248" t="n">
        <f aca="false">+P301*$C303</f>
        <v>0.74</v>
      </c>
      <c r="Q304" s="248" t="n">
        <f aca="false">+Q301*$C303</f>
        <v>0.74</v>
      </c>
      <c r="R304" s="248" t="n">
        <f aca="false">+R301*$C303</f>
        <v>0.74</v>
      </c>
      <c r="S304" s="248" t="n">
        <f aca="false">+S301*$C303</f>
        <v>0.74</v>
      </c>
      <c r="T304" s="248" t="n">
        <f aca="false">+T301*$C303</f>
        <v>0.74</v>
      </c>
      <c r="U304" s="248" t="n">
        <f aca="false">+U301*$C303</f>
        <v>0.74</v>
      </c>
      <c r="V304" s="248" t="n">
        <f aca="false">+V301*$C303</f>
        <v>0.74</v>
      </c>
      <c r="W304" s="248" t="n">
        <f aca="false">+W301*$C303</f>
        <v>0.74</v>
      </c>
      <c r="X304" s="248" t="n">
        <f aca="false">+X301*$C303</f>
        <v>0.978444444444445</v>
      </c>
      <c r="Y304" s="248" t="n">
        <f aca="false">+Y301*$C303</f>
        <v>1.21688888888889</v>
      </c>
      <c r="Z304" s="248" t="n">
        <f aca="false">+Z301*$C303</f>
        <v>1.45533333333333</v>
      </c>
      <c r="AA304" s="248" t="n">
        <f aca="false">+AA301*$C303</f>
        <v>1.69377777777778</v>
      </c>
      <c r="AB304" s="248" t="n">
        <f aca="false">+AB301*$C303</f>
        <v>1.93222222222222</v>
      </c>
      <c r="AC304" s="248" t="n">
        <f aca="false">+AC301*$C303</f>
        <v>2.17066666666667</v>
      </c>
      <c r="AD304" s="162" t="n">
        <f aca="false">+AD301*$C303</f>
        <v>2.40911111111111</v>
      </c>
      <c r="AE304" s="248" t="n">
        <f aca="false">+AE301*$C303</f>
        <v>2.64755555555556</v>
      </c>
      <c r="AF304" s="248" t="n">
        <f aca="false">+AF301*$C303</f>
        <v>2.886</v>
      </c>
      <c r="AG304" s="248" t="n">
        <f aca="false">+AG301*$C303</f>
        <v>3.12444444444445</v>
      </c>
      <c r="AH304" s="248" t="n">
        <f aca="false">+AH301*$C303</f>
        <v>3.36288888888889</v>
      </c>
      <c r="AI304" s="248" t="n">
        <f aca="false">+AI301*$C303</f>
        <v>3.60133333333333</v>
      </c>
      <c r="AJ304" s="248" t="n">
        <f aca="false">+AJ301*$C303</f>
        <v>3.83977777777778</v>
      </c>
      <c r="AK304" s="248" t="n">
        <f aca="false">+AK301*$C303</f>
        <v>4.07822222222222</v>
      </c>
      <c r="AL304" s="248" t="n">
        <f aca="false">+AL301*$C303</f>
        <v>4.31666666666667</v>
      </c>
      <c r="AM304" s="248" t="n">
        <f aca="false">+AM301*$C303</f>
        <v>4.55511111111111</v>
      </c>
      <c r="AN304" s="248" t="n">
        <f aca="false">+AN301*$C303</f>
        <v>4.79355555555556</v>
      </c>
      <c r="AO304" s="248" t="n">
        <f aca="false">+AO301*$C303</f>
        <v>5.032</v>
      </c>
      <c r="AP304" s="248" t="n">
        <f aca="false">+AP301*$C303</f>
        <v>14.8</v>
      </c>
      <c r="AQ304" s="248" t="n">
        <f aca="false">+AQ301*$C303</f>
        <v>14.8</v>
      </c>
      <c r="AR304" s="248" t="n">
        <f aca="false">+AR301*$C303</f>
        <v>14.8</v>
      </c>
      <c r="AS304" s="248" t="n">
        <f aca="false">+AS301*$C303</f>
        <v>14.8</v>
      </c>
      <c r="AT304" s="248" t="n">
        <f aca="false">+AT301*$C303</f>
        <v>14.8</v>
      </c>
      <c r="AU304" s="248" t="n">
        <f aca="false">+AU301*$C303</f>
        <v>14.8</v>
      </c>
      <c r="AV304" s="248" t="n">
        <f aca="false">+AV301*$C303</f>
        <v>14.8</v>
      </c>
      <c r="AW304" s="248" t="n">
        <f aca="false">+AW301*$C303</f>
        <v>14.8</v>
      </c>
      <c r="AX304" s="248" t="n">
        <f aca="false">+AX301*$C303</f>
        <v>14.8</v>
      </c>
      <c r="AY304" s="248" t="n">
        <f aca="false">+AY301*$C303</f>
        <v>14.8</v>
      </c>
      <c r="AZ304" s="248" t="n">
        <f aca="false">+AZ301*$C303</f>
        <v>14.8</v>
      </c>
      <c r="BA304" s="248" t="n">
        <f aca="false">+BA301*$C303</f>
        <v>14.8</v>
      </c>
      <c r="BB304" s="248" t="n">
        <f aca="false">+BB301*$C303</f>
        <v>14.8</v>
      </c>
      <c r="BC304" s="249"/>
      <c r="BD304" s="250"/>
      <c r="BE304" s="250"/>
      <c r="BF304" s="250"/>
      <c r="BG304" s="250"/>
      <c r="BH304" s="250"/>
      <c r="BI304" s="250"/>
      <c r="BJ304" s="250"/>
      <c r="BK304" s="250"/>
      <c r="BL304" s="250"/>
      <c r="BM304" s="250"/>
      <c r="BN304" s="250"/>
      <c r="BO304" s="250"/>
      <c r="BP304" s="250"/>
      <c r="BQ304" s="250"/>
      <c r="BR304" s="250"/>
      <c r="BS304" s="250"/>
      <c r="BT304" s="250"/>
      <c r="BU304" s="250"/>
      <c r="BV304" s="250"/>
      <c r="BW304" s="250"/>
      <c r="BX304" s="250"/>
      <c r="BY304" s="250"/>
      <c r="BZ304" s="250"/>
      <c r="CA304" s="250"/>
      <c r="CB304" s="250"/>
      <c r="CC304" s="250"/>
      <c r="CD304" s="250"/>
      <c r="CE304" s="250"/>
      <c r="CF304" s="250"/>
      <c r="CG304" s="250"/>
      <c r="CH304" s="250"/>
      <c r="CI304" s="250"/>
      <c r="CJ304" s="250"/>
      <c r="CK304" s="250"/>
    </row>
    <row r="305" customFormat="false" ht="15" hidden="false" customHeight="true" outlineLevel="0" collapsed="false">
      <c r="A305" s="140" t="n">
        <f aca="false">+A297+1</f>
        <v>9</v>
      </c>
      <c r="B305" s="251" t="str">
        <f aca="false">+'NTP or Sold'!H30</f>
        <v>LM6000</v>
      </c>
      <c r="C305" s="235" t="str">
        <f aca="false">+'NTP or Sold'!T30</f>
        <v>Fountain Valley PSCO (ENA) - 90%</v>
      </c>
      <c r="D305" s="252"/>
      <c r="E305" s="252"/>
      <c r="F305" s="252"/>
      <c r="G305" s="252"/>
      <c r="H305" s="252"/>
      <c r="I305" s="252"/>
      <c r="J305" s="252"/>
      <c r="K305" s="252"/>
      <c r="L305" s="252"/>
      <c r="M305" s="252"/>
      <c r="N305" s="252"/>
      <c r="O305" s="252"/>
      <c r="P305" s="252"/>
      <c r="Q305" s="252"/>
      <c r="R305" s="252"/>
      <c r="S305" s="252"/>
      <c r="T305" s="252"/>
      <c r="U305" s="252"/>
      <c r="V305" s="252"/>
      <c r="W305" s="252"/>
      <c r="X305" s="252"/>
      <c r="Y305" s="252"/>
      <c r="Z305" s="252"/>
      <c r="AA305" s="252"/>
      <c r="AB305" s="252"/>
      <c r="AC305" s="252"/>
      <c r="AD305" s="144"/>
      <c r="AE305" s="252"/>
      <c r="AF305" s="252"/>
      <c r="AG305" s="252"/>
      <c r="AH305" s="252"/>
      <c r="AI305" s="252"/>
      <c r="AJ305" s="252"/>
      <c r="AK305" s="252"/>
      <c r="AL305" s="252"/>
      <c r="AM305" s="252"/>
      <c r="AN305" s="252"/>
      <c r="AO305" s="252"/>
      <c r="AP305" s="252"/>
      <c r="AQ305" s="252"/>
      <c r="AR305" s="252"/>
      <c r="AS305" s="252"/>
      <c r="AT305" s="252"/>
      <c r="AU305" s="252"/>
      <c r="AV305" s="252"/>
      <c r="AW305" s="252"/>
      <c r="AX305" s="252"/>
      <c r="AY305" s="252"/>
      <c r="AZ305" s="252"/>
      <c r="BA305" s="252"/>
      <c r="BB305" s="252"/>
      <c r="BC305" s="237"/>
    </row>
    <row r="306" customFormat="false" ht="12.75" hidden="false" customHeight="false" outlineLevel="0" collapsed="false">
      <c r="A306" s="140"/>
      <c r="B306" s="239" t="s">
        <v>139</v>
      </c>
      <c r="C306" s="235"/>
      <c r="D306" s="240" t="n">
        <v>0</v>
      </c>
      <c r="E306" s="240" t="n">
        <v>0</v>
      </c>
      <c r="F306" s="240" t="n">
        <v>0</v>
      </c>
      <c r="G306" s="240" t="n">
        <v>0</v>
      </c>
      <c r="H306" s="240" t="n">
        <v>0</v>
      </c>
      <c r="I306" s="240" t="n">
        <v>0</v>
      </c>
      <c r="J306" s="240" t="n">
        <v>0</v>
      </c>
      <c r="K306" s="240" t="n">
        <v>0</v>
      </c>
      <c r="L306" s="240" t="n">
        <v>0</v>
      </c>
      <c r="M306" s="240" t="n">
        <v>0</v>
      </c>
      <c r="N306" s="240" t="n">
        <f aca="false">16.7/336</f>
        <v>0.049702380952381</v>
      </c>
      <c r="O306" s="240" t="n">
        <v>0</v>
      </c>
      <c r="P306" s="240" t="n">
        <v>0</v>
      </c>
      <c r="Q306" s="240" t="n">
        <v>0</v>
      </c>
      <c r="R306" s="240" t="n">
        <v>0</v>
      </c>
      <c r="S306" s="240" t="n">
        <v>0</v>
      </c>
      <c r="T306" s="240" t="n">
        <v>0</v>
      </c>
      <c r="U306" s="240" t="n">
        <v>0</v>
      </c>
      <c r="V306" s="240" t="n">
        <v>0</v>
      </c>
      <c r="W306" s="240" t="n">
        <v>0</v>
      </c>
      <c r="X306" s="240" t="n">
        <f aca="false">+(0.95-0.0497)/18</f>
        <v>0.0500166666666667</v>
      </c>
      <c r="Y306" s="240" t="n">
        <f aca="false">+(0.95-0.0497)/18</f>
        <v>0.0500166666666667</v>
      </c>
      <c r="Z306" s="240" t="n">
        <f aca="false">+(0.95-0.0497)/18</f>
        <v>0.0500166666666667</v>
      </c>
      <c r="AA306" s="240" t="n">
        <f aca="false">+(0.95-0.0497)/18</f>
        <v>0.0500166666666667</v>
      </c>
      <c r="AB306" s="240" t="n">
        <f aca="false">+(0.95-0.0497)/18</f>
        <v>0.0500166666666667</v>
      </c>
      <c r="AC306" s="240" t="n">
        <f aca="false">+(0.95-0.0497)/18</f>
        <v>0.0500166666666667</v>
      </c>
      <c r="AD306" s="149" t="n">
        <f aca="false">+(0.95-0.0497)/18</f>
        <v>0.0500166666666667</v>
      </c>
      <c r="AE306" s="240" t="n">
        <f aca="false">+(0.95-0.0497)/18</f>
        <v>0.0500166666666667</v>
      </c>
      <c r="AF306" s="240" t="n">
        <f aca="false">+(0.95-0.0497)/18</f>
        <v>0.0500166666666667</v>
      </c>
      <c r="AG306" s="240" t="n">
        <f aca="false">+(0.95-0.0497)/18</f>
        <v>0.0500166666666667</v>
      </c>
      <c r="AH306" s="240" t="n">
        <f aca="false">+(0.95-0.0497)/18</f>
        <v>0.0500166666666667</v>
      </c>
      <c r="AI306" s="240" t="n">
        <f aca="false">+(0.95-0.0497)/18</f>
        <v>0.0500166666666667</v>
      </c>
      <c r="AJ306" s="240" t="n">
        <f aca="false">+(0.95-0.0497)/18</f>
        <v>0.0500166666666667</v>
      </c>
      <c r="AK306" s="240" t="n">
        <f aca="false">+(0.95-0.0497)/18</f>
        <v>0.0500166666666667</v>
      </c>
      <c r="AL306" s="240" t="n">
        <f aca="false">+(0.95-0.0497)/18</f>
        <v>0.0500166666666667</v>
      </c>
      <c r="AM306" s="240" t="n">
        <f aca="false">+(0.95-0.0497)/18</f>
        <v>0.0500166666666667</v>
      </c>
      <c r="AN306" s="240" t="n">
        <f aca="false">+(0.95-0.0497)/18</f>
        <v>0.0500166666666667</v>
      </c>
      <c r="AO306" s="240" t="n">
        <f aca="false">+(0.95-0.0497)/18</f>
        <v>0.0500166666666667</v>
      </c>
      <c r="AP306" s="240" t="n">
        <v>0</v>
      </c>
      <c r="AQ306" s="240" t="n">
        <v>0</v>
      </c>
      <c r="AR306" s="240" t="n">
        <v>0</v>
      </c>
      <c r="AS306" s="240" t="n">
        <v>0</v>
      </c>
      <c r="AT306" s="240" t="n">
        <v>0.05</v>
      </c>
      <c r="AU306" s="240" t="n">
        <v>0</v>
      </c>
      <c r="AV306" s="240" t="n">
        <v>0</v>
      </c>
      <c r="AW306" s="240" t="n">
        <v>0</v>
      </c>
      <c r="AX306" s="240" t="n">
        <v>0</v>
      </c>
      <c r="AY306" s="240" t="n">
        <v>0</v>
      </c>
      <c r="AZ306" s="240" t="n">
        <v>0</v>
      </c>
      <c r="BA306" s="240" t="n">
        <v>0</v>
      </c>
      <c r="BB306" s="240" t="n">
        <v>0</v>
      </c>
      <c r="BC306" s="241" t="n">
        <f aca="false">SUM(D306:BB306)</f>
        <v>1.00000238095238</v>
      </c>
      <c r="BD306" s="239"/>
    </row>
    <row r="307" customFormat="false" ht="12.75" hidden="false" customHeight="false" outlineLevel="0" collapsed="false">
      <c r="A307" s="140"/>
      <c r="B307" s="239" t="s">
        <v>140</v>
      </c>
      <c r="C307" s="235"/>
      <c r="D307" s="240" t="n">
        <f aca="false">D306</f>
        <v>0</v>
      </c>
      <c r="E307" s="240" t="n">
        <f aca="false">+D307+E306</f>
        <v>0</v>
      </c>
      <c r="F307" s="240" t="n">
        <f aca="false">+E307+F306</f>
        <v>0</v>
      </c>
      <c r="G307" s="240" t="n">
        <f aca="false">+F307+G306</f>
        <v>0</v>
      </c>
      <c r="H307" s="240" t="n">
        <f aca="false">+G307+H306</f>
        <v>0</v>
      </c>
      <c r="I307" s="240" t="n">
        <f aca="false">+H307+I306</f>
        <v>0</v>
      </c>
      <c r="J307" s="240" t="n">
        <f aca="false">+I307+J306</f>
        <v>0</v>
      </c>
      <c r="K307" s="240" t="n">
        <f aca="false">+J307+K306</f>
        <v>0</v>
      </c>
      <c r="L307" s="240" t="n">
        <f aca="false">+K307+L306</f>
        <v>0</v>
      </c>
      <c r="M307" s="240" t="n">
        <f aca="false">+L307+M306</f>
        <v>0</v>
      </c>
      <c r="N307" s="240" t="n">
        <f aca="false">+M307+N306</f>
        <v>0.049702380952381</v>
      </c>
      <c r="O307" s="240" t="n">
        <f aca="false">+N307+O306</f>
        <v>0.049702380952381</v>
      </c>
      <c r="P307" s="240" t="n">
        <f aca="false">+O307+P306</f>
        <v>0.049702380952381</v>
      </c>
      <c r="Q307" s="240" t="n">
        <f aca="false">+P307+Q306</f>
        <v>0.049702380952381</v>
      </c>
      <c r="R307" s="240" t="n">
        <f aca="false">+Q307+R306</f>
        <v>0.049702380952381</v>
      </c>
      <c r="S307" s="240" t="n">
        <f aca="false">+R307+S306</f>
        <v>0.049702380952381</v>
      </c>
      <c r="T307" s="240" t="n">
        <f aca="false">+S307+T306</f>
        <v>0.049702380952381</v>
      </c>
      <c r="U307" s="240" t="n">
        <f aca="false">+T307+U306</f>
        <v>0.049702380952381</v>
      </c>
      <c r="V307" s="240" t="n">
        <f aca="false">+U307+V306</f>
        <v>0.049702380952381</v>
      </c>
      <c r="W307" s="240" t="n">
        <f aca="false">+V307+W306</f>
        <v>0.049702380952381</v>
      </c>
      <c r="X307" s="240" t="n">
        <f aca="false">+W307+X306</f>
        <v>0.0997190476190476</v>
      </c>
      <c r="Y307" s="240" t="n">
        <f aca="false">+X307+Y306</f>
        <v>0.149735714285714</v>
      </c>
      <c r="Z307" s="240" t="n">
        <f aca="false">+Y307+Z306</f>
        <v>0.199752380952381</v>
      </c>
      <c r="AA307" s="240" t="n">
        <f aca="false">+Z307+AA306</f>
        <v>0.249769047619048</v>
      </c>
      <c r="AB307" s="240" t="n">
        <f aca="false">+AA307+AB306</f>
        <v>0.299785714285714</v>
      </c>
      <c r="AC307" s="240" t="n">
        <f aca="false">+AB307+AC306</f>
        <v>0.349802380952381</v>
      </c>
      <c r="AD307" s="149" t="n">
        <f aca="false">+AC307+AD306</f>
        <v>0.399819047619048</v>
      </c>
      <c r="AE307" s="240" t="n">
        <f aca="false">+AD307+AE306</f>
        <v>0.449835714285714</v>
      </c>
      <c r="AF307" s="240" t="n">
        <f aca="false">+AE307+AF306</f>
        <v>0.499852380952381</v>
      </c>
      <c r="AG307" s="240" t="n">
        <f aca="false">+AF307+AG306</f>
        <v>0.549869047619048</v>
      </c>
      <c r="AH307" s="240" t="n">
        <f aca="false">+AG307+AH306</f>
        <v>0.599885714285714</v>
      </c>
      <c r="AI307" s="240" t="n">
        <f aca="false">+AH307+AI306</f>
        <v>0.649902380952381</v>
      </c>
      <c r="AJ307" s="240" t="n">
        <f aca="false">+AI307+AJ306</f>
        <v>0.699919047619048</v>
      </c>
      <c r="AK307" s="240" t="n">
        <f aca="false">+AJ307+AK306</f>
        <v>0.749935714285714</v>
      </c>
      <c r="AL307" s="240" t="n">
        <f aca="false">+AK307+AL306</f>
        <v>0.799952380952381</v>
      </c>
      <c r="AM307" s="240" t="n">
        <f aca="false">+AL307+AM306</f>
        <v>0.849969047619048</v>
      </c>
      <c r="AN307" s="240" t="n">
        <f aca="false">+AM307+AN306</f>
        <v>0.899985714285715</v>
      </c>
      <c r="AO307" s="240" t="n">
        <f aca="false">+AN307+AO306</f>
        <v>0.950002380952381</v>
      </c>
      <c r="AP307" s="240" t="n">
        <f aca="false">+AO307+AP306</f>
        <v>0.950002380952381</v>
      </c>
      <c r="AQ307" s="240" t="n">
        <f aca="false">+AP307+AQ306</f>
        <v>0.950002380952381</v>
      </c>
      <c r="AR307" s="240" t="n">
        <f aca="false">+AQ307+AR306</f>
        <v>0.950002380952381</v>
      </c>
      <c r="AS307" s="240" t="n">
        <f aca="false">+AR307+AS306</f>
        <v>0.950002380952381</v>
      </c>
      <c r="AT307" s="240" t="n">
        <f aca="false">+AS307+AT306</f>
        <v>1.00000238095238</v>
      </c>
      <c r="AU307" s="240" t="n">
        <f aca="false">+AT307+AU306</f>
        <v>1.00000238095238</v>
      </c>
      <c r="AV307" s="240" t="n">
        <f aca="false">+AU307+AV306</f>
        <v>1.00000238095238</v>
      </c>
      <c r="AW307" s="240" t="n">
        <f aca="false">+AV307+AW306</f>
        <v>1.00000238095238</v>
      </c>
      <c r="AX307" s="240" t="n">
        <f aca="false">+AW307+AX306</f>
        <v>1.00000238095238</v>
      </c>
      <c r="AY307" s="240" t="n">
        <f aca="false">+AX307+AY306</f>
        <v>1.00000238095238</v>
      </c>
      <c r="AZ307" s="240" t="n">
        <f aca="false">+AY307+AZ306</f>
        <v>1.00000238095238</v>
      </c>
      <c r="BA307" s="240" t="n">
        <f aca="false">+AZ307+BA306</f>
        <v>1.00000238095238</v>
      </c>
      <c r="BB307" s="240" t="n">
        <f aca="false">+BA307+BB306</f>
        <v>1.00000238095238</v>
      </c>
      <c r="BC307" s="241"/>
      <c r="BD307" s="239"/>
    </row>
    <row r="308" customFormat="false" ht="12.75" hidden="false" customHeight="false" outlineLevel="0" collapsed="false">
      <c r="A308" s="140"/>
      <c r="B308" s="239" t="s">
        <v>141</v>
      </c>
      <c r="C308" s="235"/>
      <c r="D308" s="240" t="n">
        <v>0</v>
      </c>
      <c r="E308" s="240" t="n">
        <v>0</v>
      </c>
      <c r="F308" s="240" t="n">
        <v>0</v>
      </c>
      <c r="G308" s="240" t="n">
        <v>0</v>
      </c>
      <c r="H308" s="240" t="n">
        <v>0</v>
      </c>
      <c r="I308" s="240" t="n">
        <v>0</v>
      </c>
      <c r="J308" s="240" t="n">
        <v>0</v>
      </c>
      <c r="K308" s="240" t="n">
        <v>0</v>
      </c>
      <c r="L308" s="240" t="n">
        <v>0</v>
      </c>
      <c r="M308" s="240" t="n">
        <v>0</v>
      </c>
      <c r="N308" s="240" t="n">
        <v>0.05</v>
      </c>
      <c r="O308" s="240" t="n">
        <v>0</v>
      </c>
      <c r="P308" s="240" t="n">
        <v>0</v>
      </c>
      <c r="Q308" s="240" t="n">
        <v>0</v>
      </c>
      <c r="R308" s="240" t="n">
        <v>0</v>
      </c>
      <c r="S308" s="240" t="n">
        <v>0</v>
      </c>
      <c r="T308" s="240" t="n">
        <v>0</v>
      </c>
      <c r="U308" s="240" t="n">
        <v>0</v>
      </c>
      <c r="V308" s="240" t="n">
        <v>0</v>
      </c>
      <c r="W308" s="240" t="n">
        <v>0</v>
      </c>
      <c r="X308" s="240" t="n">
        <f aca="false">+(0.34-0.05)/18</f>
        <v>0.0161111111111111</v>
      </c>
      <c r="Y308" s="240" t="n">
        <f aca="false">+(0.34-0.05)/18</f>
        <v>0.0161111111111111</v>
      </c>
      <c r="Z308" s="240" t="n">
        <f aca="false">+(0.34-0.05)/18</f>
        <v>0.0161111111111111</v>
      </c>
      <c r="AA308" s="240" t="n">
        <f aca="false">+(0.34-0.05)/18</f>
        <v>0.0161111111111111</v>
      </c>
      <c r="AB308" s="240" t="n">
        <f aca="false">+(0.34-0.05)/18</f>
        <v>0.0161111111111111</v>
      </c>
      <c r="AC308" s="240" t="n">
        <f aca="false">+(0.34-0.05)/18</f>
        <v>0.0161111111111111</v>
      </c>
      <c r="AD308" s="149" t="n">
        <f aca="false">+(0.34-0.05)/18</f>
        <v>0.0161111111111111</v>
      </c>
      <c r="AE308" s="240" t="n">
        <f aca="false">+(0.34-0.05)/18</f>
        <v>0.0161111111111111</v>
      </c>
      <c r="AF308" s="240" t="n">
        <f aca="false">+(0.34-0.05)/18</f>
        <v>0.0161111111111111</v>
      </c>
      <c r="AG308" s="240" t="n">
        <f aca="false">+(0.34-0.05)/18</f>
        <v>0.0161111111111111</v>
      </c>
      <c r="AH308" s="240" t="n">
        <f aca="false">+(0.34-0.05)/18</f>
        <v>0.0161111111111111</v>
      </c>
      <c r="AI308" s="240" t="n">
        <f aca="false">+(0.34-0.05)/18</f>
        <v>0.0161111111111111</v>
      </c>
      <c r="AJ308" s="240" t="n">
        <f aca="false">+(0.34-0.05)/18</f>
        <v>0.0161111111111111</v>
      </c>
      <c r="AK308" s="240" t="n">
        <f aca="false">+(0.34-0.05)/18</f>
        <v>0.0161111111111111</v>
      </c>
      <c r="AL308" s="240" t="n">
        <f aca="false">+(0.34-0.05)/18</f>
        <v>0.0161111111111111</v>
      </c>
      <c r="AM308" s="240" t="n">
        <f aca="false">+(0.34-0.05)/18</f>
        <v>0.0161111111111111</v>
      </c>
      <c r="AN308" s="240" t="n">
        <f aca="false">+(0.34-0.05)/18</f>
        <v>0.0161111111111111</v>
      </c>
      <c r="AO308" s="240" t="n">
        <f aca="false">+(0.34-0.05)/18</f>
        <v>0.0161111111111111</v>
      </c>
      <c r="AP308" s="240" t="n">
        <v>0.66</v>
      </c>
      <c r="AQ308" s="240" t="n">
        <v>0</v>
      </c>
      <c r="AR308" s="240" t="n">
        <v>0</v>
      </c>
      <c r="AS308" s="240" t="n">
        <v>0</v>
      </c>
      <c r="AT308" s="240" t="n">
        <v>0</v>
      </c>
      <c r="AU308" s="240" t="n">
        <v>0</v>
      </c>
      <c r="AV308" s="240" t="n">
        <v>0</v>
      </c>
      <c r="AW308" s="240" t="n">
        <v>0</v>
      </c>
      <c r="AX308" s="240" t="n">
        <v>0</v>
      </c>
      <c r="AY308" s="240" t="n">
        <v>0</v>
      </c>
      <c r="AZ308" s="240" t="n">
        <v>0</v>
      </c>
      <c r="BA308" s="240" t="n">
        <v>0</v>
      </c>
      <c r="BB308" s="240" t="n">
        <v>0</v>
      </c>
      <c r="BC308" s="241" t="n">
        <f aca="false">SUM(D308:BB308)</f>
        <v>1</v>
      </c>
      <c r="BD308" s="239"/>
    </row>
    <row r="309" customFormat="false" ht="12.75" hidden="false" customHeight="false" outlineLevel="0" collapsed="false">
      <c r="A309" s="140"/>
      <c r="B309" s="239" t="s">
        <v>142</v>
      </c>
      <c r="C309" s="235"/>
      <c r="D309" s="240" t="n">
        <f aca="false">D308</f>
        <v>0</v>
      </c>
      <c r="E309" s="240" t="n">
        <f aca="false">+D309+E308</f>
        <v>0</v>
      </c>
      <c r="F309" s="240" t="n">
        <f aca="false">+E309+F308</f>
        <v>0</v>
      </c>
      <c r="G309" s="240" t="n">
        <f aca="false">+F309+G308</f>
        <v>0</v>
      </c>
      <c r="H309" s="240" t="n">
        <f aca="false">+G309+H308</f>
        <v>0</v>
      </c>
      <c r="I309" s="240" t="n">
        <f aca="false">+H309+I308</f>
        <v>0</v>
      </c>
      <c r="J309" s="240" t="n">
        <f aca="false">+I309+J308</f>
        <v>0</v>
      </c>
      <c r="K309" s="240" t="n">
        <f aca="false">+J309+K308</f>
        <v>0</v>
      </c>
      <c r="L309" s="240" t="n">
        <f aca="false">+K309+L308</f>
        <v>0</v>
      </c>
      <c r="M309" s="240" t="n">
        <f aca="false">+L309+M308</f>
        <v>0</v>
      </c>
      <c r="N309" s="240" t="n">
        <f aca="false">+M309+N308</f>
        <v>0.05</v>
      </c>
      <c r="O309" s="240" t="n">
        <f aca="false">+N309+O308</f>
        <v>0.05</v>
      </c>
      <c r="P309" s="240" t="n">
        <f aca="false">+O309+P308</f>
        <v>0.05</v>
      </c>
      <c r="Q309" s="240" t="n">
        <f aca="false">+P309+Q308</f>
        <v>0.05</v>
      </c>
      <c r="R309" s="240" t="n">
        <f aca="false">+Q309+R308</f>
        <v>0.05</v>
      </c>
      <c r="S309" s="240" t="n">
        <f aca="false">+R309+S308</f>
        <v>0.05</v>
      </c>
      <c r="T309" s="240" t="n">
        <f aca="false">+S309+T308</f>
        <v>0.05</v>
      </c>
      <c r="U309" s="240" t="n">
        <f aca="false">+T309+U308</f>
        <v>0.05</v>
      </c>
      <c r="V309" s="240" t="n">
        <f aca="false">+U309+V308</f>
        <v>0.05</v>
      </c>
      <c r="W309" s="240" t="n">
        <f aca="false">+V309+W308</f>
        <v>0.05</v>
      </c>
      <c r="X309" s="240" t="n">
        <f aca="false">+W309+X308</f>
        <v>0.0661111111111111</v>
      </c>
      <c r="Y309" s="240" t="n">
        <f aca="false">+X309+Y308</f>
        <v>0.0822222222222222</v>
      </c>
      <c r="Z309" s="240" t="n">
        <f aca="false">+Y309+Z308</f>
        <v>0.0983333333333334</v>
      </c>
      <c r="AA309" s="240" t="n">
        <f aca="false">+Z309+AA308</f>
        <v>0.114444444444444</v>
      </c>
      <c r="AB309" s="240" t="n">
        <f aca="false">+AA309+AB308</f>
        <v>0.130555555555556</v>
      </c>
      <c r="AC309" s="240" t="n">
        <f aca="false">+AB309+AC308</f>
        <v>0.146666666666667</v>
      </c>
      <c r="AD309" s="149" t="n">
        <f aca="false">+AC309+AD308</f>
        <v>0.162777777777778</v>
      </c>
      <c r="AE309" s="240" t="n">
        <f aca="false">+AD309+AE308</f>
        <v>0.178888888888889</v>
      </c>
      <c r="AF309" s="240" t="n">
        <f aca="false">+AE309+AF308</f>
        <v>0.195</v>
      </c>
      <c r="AG309" s="240" t="n">
        <f aca="false">+AF309+AG308</f>
        <v>0.211111111111111</v>
      </c>
      <c r="AH309" s="240" t="n">
        <f aca="false">+AG309+AH308</f>
        <v>0.227222222222222</v>
      </c>
      <c r="AI309" s="240" t="n">
        <f aca="false">+AH309+AI308</f>
        <v>0.243333333333333</v>
      </c>
      <c r="AJ309" s="240" t="n">
        <f aca="false">+AI309+AJ308</f>
        <v>0.259444444444444</v>
      </c>
      <c r="AK309" s="240" t="n">
        <f aca="false">+AJ309+AK308</f>
        <v>0.275555555555556</v>
      </c>
      <c r="AL309" s="240" t="n">
        <f aca="false">+AK309+AL308</f>
        <v>0.291666666666667</v>
      </c>
      <c r="AM309" s="240" t="n">
        <f aca="false">+AL309+AM308</f>
        <v>0.307777777777778</v>
      </c>
      <c r="AN309" s="240" t="n">
        <f aca="false">+AM309+AN308</f>
        <v>0.323888888888889</v>
      </c>
      <c r="AO309" s="240" t="n">
        <f aca="false">+AN309+AO308</f>
        <v>0.34</v>
      </c>
      <c r="AP309" s="240" t="n">
        <f aca="false">+AO309+AP308</f>
        <v>1</v>
      </c>
      <c r="AQ309" s="240" t="n">
        <f aca="false">+AP309+AQ308</f>
        <v>1</v>
      </c>
      <c r="AR309" s="240" t="n">
        <f aca="false">+AQ309+AR308</f>
        <v>1</v>
      </c>
      <c r="AS309" s="240" t="n">
        <f aca="false">+AR309+AS308</f>
        <v>1</v>
      </c>
      <c r="AT309" s="240" t="n">
        <f aca="false">+AS309+AT308</f>
        <v>1</v>
      </c>
      <c r="AU309" s="240" t="n">
        <f aca="false">+AT309+AU308</f>
        <v>1</v>
      </c>
      <c r="AV309" s="240" t="n">
        <f aca="false">+AU309+AV308</f>
        <v>1</v>
      </c>
      <c r="AW309" s="240" t="n">
        <f aca="false">+AV309+AW308</f>
        <v>1</v>
      </c>
      <c r="AX309" s="240" t="n">
        <f aca="false">+AW309+AX308</f>
        <v>1</v>
      </c>
      <c r="AY309" s="240" t="n">
        <f aca="false">+AX309+AY308</f>
        <v>1</v>
      </c>
      <c r="AZ309" s="240" t="n">
        <f aca="false">+AY309+AZ308</f>
        <v>1</v>
      </c>
      <c r="BA309" s="240" t="n">
        <f aca="false">+AZ309+BA308</f>
        <v>1</v>
      </c>
      <c r="BB309" s="240" t="n">
        <f aca="false">+BA309+BB308</f>
        <v>1</v>
      </c>
      <c r="BC309" s="241"/>
      <c r="BD309" s="239"/>
    </row>
    <row r="310" customFormat="false" ht="12.75" hidden="false" customHeight="false" outlineLevel="0" collapsed="false">
      <c r="A310" s="140"/>
      <c r="B310" s="243"/>
      <c r="C310" s="235"/>
      <c r="D310" s="244"/>
      <c r="E310" s="244"/>
      <c r="F310" s="244"/>
      <c r="G310" s="244"/>
      <c r="H310" s="244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167"/>
      <c r="AE310" s="244"/>
      <c r="AF310" s="244"/>
      <c r="AG310" s="244"/>
      <c r="AH310" s="244"/>
      <c r="AI310" s="244"/>
      <c r="AJ310" s="244"/>
      <c r="AK310" s="244"/>
      <c r="AL310" s="244"/>
      <c r="AM310" s="244"/>
      <c r="AN310" s="244"/>
      <c r="AO310" s="244"/>
      <c r="AP310" s="244"/>
      <c r="AQ310" s="244"/>
      <c r="AR310" s="244"/>
      <c r="AS310" s="244"/>
      <c r="AT310" s="244"/>
      <c r="AU310" s="244"/>
      <c r="AV310" s="244"/>
      <c r="AW310" s="244"/>
      <c r="AX310" s="244"/>
      <c r="AY310" s="244"/>
      <c r="AZ310" s="244"/>
      <c r="BA310" s="244"/>
      <c r="BB310" s="244"/>
      <c r="BC310" s="245"/>
      <c r="BD310" s="243"/>
    </row>
    <row r="311" customFormat="false" ht="12.75" hidden="false" customHeight="false" outlineLevel="0" collapsed="false">
      <c r="A311" s="140"/>
      <c r="B311" s="201" t="s">
        <v>143</v>
      </c>
      <c r="C311" s="202" t="n">
        <v>14.8</v>
      </c>
      <c r="D311" s="205" t="n">
        <f aca="false">+D307*$C311</f>
        <v>0</v>
      </c>
      <c r="E311" s="205" t="n">
        <f aca="false">+E307*$C311</f>
        <v>0</v>
      </c>
      <c r="F311" s="205" t="n">
        <f aca="false">+F307*$C311</f>
        <v>0</v>
      </c>
      <c r="G311" s="205" t="n">
        <f aca="false">+G307*$C311</f>
        <v>0</v>
      </c>
      <c r="H311" s="205" t="n">
        <f aca="false">+H307*$C311</f>
        <v>0</v>
      </c>
      <c r="I311" s="205" t="n">
        <f aca="false">+I307*$C311</f>
        <v>0</v>
      </c>
      <c r="J311" s="205" t="n">
        <f aca="false">+J307*$C311</f>
        <v>0</v>
      </c>
      <c r="K311" s="205" t="n">
        <f aca="false">+K307*$C311</f>
        <v>0</v>
      </c>
      <c r="L311" s="205" t="n">
        <f aca="false">+L307*$C311</f>
        <v>0</v>
      </c>
      <c r="M311" s="205" t="n">
        <f aca="false">+M307*$C311</f>
        <v>0</v>
      </c>
      <c r="N311" s="205" t="n">
        <f aca="false">+N307*$C311</f>
        <v>0.735595238095238</v>
      </c>
      <c r="O311" s="205" t="n">
        <f aca="false">+O307*$C311</f>
        <v>0.735595238095238</v>
      </c>
      <c r="P311" s="205" t="n">
        <f aca="false">+P307*$C311</f>
        <v>0.735595238095238</v>
      </c>
      <c r="Q311" s="205" t="n">
        <f aca="false">+Q307*$C311</f>
        <v>0.735595238095238</v>
      </c>
      <c r="R311" s="205" t="n">
        <f aca="false">+R307*$C311</f>
        <v>0.735595238095238</v>
      </c>
      <c r="S311" s="205" t="n">
        <f aca="false">+S307*$C311</f>
        <v>0.735595238095238</v>
      </c>
      <c r="T311" s="205" t="n">
        <f aca="false">+T307*$C311</f>
        <v>0.735595238095238</v>
      </c>
      <c r="U311" s="205" t="n">
        <f aca="false">+U307*$C311</f>
        <v>0.735595238095238</v>
      </c>
      <c r="V311" s="205" t="n">
        <f aca="false">+V307*$C311</f>
        <v>0.735595238095238</v>
      </c>
      <c r="W311" s="205" t="n">
        <f aca="false">+W307*$C311</f>
        <v>0.735595238095238</v>
      </c>
      <c r="X311" s="205" t="n">
        <f aca="false">+X307*$C311</f>
        <v>1.47584190476191</v>
      </c>
      <c r="Y311" s="205" t="n">
        <f aca="false">+Y307*$C311</f>
        <v>2.21608857142857</v>
      </c>
      <c r="Z311" s="205" t="n">
        <f aca="false">+Z307*$C311</f>
        <v>2.95633523809524</v>
      </c>
      <c r="AA311" s="205" t="n">
        <f aca="false">+AA307*$C311</f>
        <v>3.6965819047619</v>
      </c>
      <c r="AB311" s="205" t="n">
        <f aca="false">+AB307*$C311</f>
        <v>4.43682857142857</v>
      </c>
      <c r="AC311" s="205" t="n">
        <f aca="false">+AC307*$C311</f>
        <v>5.17707523809524</v>
      </c>
      <c r="AD311" s="156" t="n">
        <f aca="false">+AD307*$C311</f>
        <v>5.91732190476191</v>
      </c>
      <c r="AE311" s="205" t="n">
        <f aca="false">+AE307*$C311</f>
        <v>6.65756857142857</v>
      </c>
      <c r="AF311" s="205" t="n">
        <f aca="false">+AF307*$C311</f>
        <v>7.39781523809524</v>
      </c>
      <c r="AG311" s="205" t="n">
        <f aca="false">+AG307*$C311</f>
        <v>8.1380619047619</v>
      </c>
      <c r="AH311" s="205" t="n">
        <f aca="false">+AH307*$C311</f>
        <v>8.87830857142857</v>
      </c>
      <c r="AI311" s="205" t="n">
        <f aca="false">+AI307*$C311</f>
        <v>9.61855523809524</v>
      </c>
      <c r="AJ311" s="205" t="n">
        <f aca="false">+AJ307*$C311</f>
        <v>10.3588019047619</v>
      </c>
      <c r="AK311" s="205" t="n">
        <f aca="false">+AK307*$C311</f>
        <v>11.0990485714286</v>
      </c>
      <c r="AL311" s="205" t="n">
        <f aca="false">+AL307*$C311</f>
        <v>11.8392952380952</v>
      </c>
      <c r="AM311" s="205" t="n">
        <f aca="false">+AM307*$C311</f>
        <v>12.5795419047619</v>
      </c>
      <c r="AN311" s="205" t="n">
        <f aca="false">+AN307*$C311</f>
        <v>13.3197885714286</v>
      </c>
      <c r="AO311" s="205" t="n">
        <f aca="false">+AO307*$C311</f>
        <v>14.0600352380952</v>
      </c>
      <c r="AP311" s="205" t="n">
        <f aca="false">+AP307*$C311</f>
        <v>14.0600352380952</v>
      </c>
      <c r="AQ311" s="205" t="n">
        <f aca="false">+AQ307*$C311</f>
        <v>14.0600352380952</v>
      </c>
      <c r="AR311" s="205" t="n">
        <f aca="false">+AR307*$C311</f>
        <v>14.0600352380952</v>
      </c>
      <c r="AS311" s="205" t="n">
        <f aca="false">+AS307*$C311</f>
        <v>14.0600352380952</v>
      </c>
      <c r="AT311" s="205" t="n">
        <f aca="false">+AT307*$C311</f>
        <v>14.8000352380952</v>
      </c>
      <c r="AU311" s="205" t="n">
        <f aca="false">+AU307*$C311</f>
        <v>14.8000352380952</v>
      </c>
      <c r="AV311" s="205" t="n">
        <f aca="false">+AV307*$C311</f>
        <v>14.8000352380952</v>
      </c>
      <c r="AW311" s="205" t="n">
        <f aca="false">+AW307*$C311</f>
        <v>14.8000352380952</v>
      </c>
      <c r="AX311" s="205" t="n">
        <f aca="false">+AX307*$C311</f>
        <v>14.8000352380952</v>
      </c>
      <c r="AY311" s="205" t="n">
        <f aca="false">+AY307*$C311</f>
        <v>14.8000352380952</v>
      </c>
      <c r="AZ311" s="205" t="n">
        <f aca="false">+AZ307*$C311</f>
        <v>14.8000352380952</v>
      </c>
      <c r="BA311" s="205" t="n">
        <f aca="false">+BA307*$C311</f>
        <v>14.8000352380952</v>
      </c>
      <c r="BB311" s="205" t="n">
        <f aca="false">+BB307*$C311</f>
        <v>14.8000352380952</v>
      </c>
      <c r="BC311" s="206"/>
      <c r="BD311" s="207"/>
      <c r="BE311" s="207"/>
      <c r="BF311" s="207"/>
      <c r="BG311" s="207"/>
      <c r="BH311" s="207"/>
      <c r="BI311" s="207"/>
      <c r="BJ311" s="207"/>
      <c r="BK311" s="207"/>
      <c r="BL311" s="207"/>
      <c r="BM311" s="207"/>
      <c r="BN311" s="207"/>
      <c r="BO311" s="207"/>
      <c r="BP311" s="207"/>
      <c r="BQ311" s="207"/>
      <c r="BR311" s="207"/>
      <c r="BS311" s="207"/>
      <c r="BT311" s="207"/>
      <c r="BU311" s="207"/>
      <c r="BV311" s="207"/>
      <c r="BW311" s="207"/>
      <c r="BX311" s="207"/>
      <c r="BY311" s="207"/>
      <c r="BZ311" s="207"/>
      <c r="CA311" s="207"/>
      <c r="CB311" s="207"/>
      <c r="CC311" s="207"/>
      <c r="CD311" s="207"/>
      <c r="CE311" s="207"/>
      <c r="CF311" s="207"/>
      <c r="CG311" s="207"/>
      <c r="CH311" s="207"/>
      <c r="CI311" s="207"/>
      <c r="CJ311" s="207"/>
      <c r="CK311" s="207"/>
    </row>
    <row r="312" customFormat="false" ht="13.5" hidden="false" customHeight="false" outlineLevel="0" collapsed="false">
      <c r="A312" s="140"/>
      <c r="B312" s="246" t="s">
        <v>144</v>
      </c>
      <c r="C312" s="247" t="str">
        <f aca="false">+'NTP or Sold'!C30</f>
        <v>Committed</v>
      </c>
      <c r="D312" s="248" t="n">
        <f aca="false">+D309*$C311</f>
        <v>0</v>
      </c>
      <c r="E312" s="248" t="n">
        <f aca="false">+E309*$C311</f>
        <v>0</v>
      </c>
      <c r="F312" s="248" t="n">
        <f aca="false">+F309*$C311</f>
        <v>0</v>
      </c>
      <c r="G312" s="248" t="n">
        <f aca="false">+G309*$C311</f>
        <v>0</v>
      </c>
      <c r="H312" s="248" t="n">
        <f aca="false">+H309*$C311</f>
        <v>0</v>
      </c>
      <c r="I312" s="248" t="n">
        <f aca="false">+I309*$C311</f>
        <v>0</v>
      </c>
      <c r="J312" s="248" t="n">
        <f aca="false">+J309*$C311</f>
        <v>0</v>
      </c>
      <c r="K312" s="248" t="n">
        <f aca="false">+K309*$C311</f>
        <v>0</v>
      </c>
      <c r="L312" s="248" t="n">
        <f aca="false">+L309*$C311</f>
        <v>0</v>
      </c>
      <c r="M312" s="248" t="n">
        <f aca="false">+M309*$C311</f>
        <v>0</v>
      </c>
      <c r="N312" s="248" t="n">
        <f aca="false">+N309*$C311</f>
        <v>0.74</v>
      </c>
      <c r="O312" s="248" t="n">
        <f aca="false">+O309*$C311</f>
        <v>0.74</v>
      </c>
      <c r="P312" s="248" t="n">
        <f aca="false">+P309*$C311</f>
        <v>0.74</v>
      </c>
      <c r="Q312" s="248" t="n">
        <f aca="false">+Q309*$C311</f>
        <v>0.74</v>
      </c>
      <c r="R312" s="248" t="n">
        <f aca="false">+R309*$C311</f>
        <v>0.74</v>
      </c>
      <c r="S312" s="248" t="n">
        <f aca="false">+S309*$C311</f>
        <v>0.74</v>
      </c>
      <c r="T312" s="248" t="n">
        <f aca="false">+T309*$C311</f>
        <v>0.74</v>
      </c>
      <c r="U312" s="248" t="n">
        <f aca="false">+U309*$C311</f>
        <v>0.74</v>
      </c>
      <c r="V312" s="248" t="n">
        <f aca="false">+V309*$C311</f>
        <v>0.74</v>
      </c>
      <c r="W312" s="248" t="n">
        <f aca="false">+W309*$C311</f>
        <v>0.74</v>
      </c>
      <c r="X312" s="248" t="n">
        <f aca="false">+X309*$C311</f>
        <v>0.978444444444445</v>
      </c>
      <c r="Y312" s="248" t="n">
        <f aca="false">+Y309*$C311</f>
        <v>1.21688888888889</v>
      </c>
      <c r="Z312" s="248" t="n">
        <f aca="false">+Z309*$C311</f>
        <v>1.45533333333333</v>
      </c>
      <c r="AA312" s="248" t="n">
        <f aca="false">+AA309*$C311</f>
        <v>1.69377777777778</v>
      </c>
      <c r="AB312" s="248" t="n">
        <f aca="false">+AB309*$C311</f>
        <v>1.93222222222222</v>
      </c>
      <c r="AC312" s="248" t="n">
        <f aca="false">+AC309*$C311</f>
        <v>2.17066666666667</v>
      </c>
      <c r="AD312" s="162" t="n">
        <f aca="false">+AD309*$C311</f>
        <v>2.40911111111111</v>
      </c>
      <c r="AE312" s="248" t="n">
        <f aca="false">+AE309*$C311</f>
        <v>2.64755555555556</v>
      </c>
      <c r="AF312" s="248" t="n">
        <f aca="false">+AF309*$C311</f>
        <v>2.886</v>
      </c>
      <c r="AG312" s="248" t="n">
        <f aca="false">+AG309*$C311</f>
        <v>3.12444444444445</v>
      </c>
      <c r="AH312" s="248" t="n">
        <f aca="false">+AH309*$C311</f>
        <v>3.36288888888889</v>
      </c>
      <c r="AI312" s="248" t="n">
        <f aca="false">+AI309*$C311</f>
        <v>3.60133333333333</v>
      </c>
      <c r="AJ312" s="248" t="n">
        <f aca="false">+AJ309*$C311</f>
        <v>3.83977777777778</v>
      </c>
      <c r="AK312" s="248" t="n">
        <f aca="false">+AK309*$C311</f>
        <v>4.07822222222222</v>
      </c>
      <c r="AL312" s="248" t="n">
        <f aca="false">+AL309*$C311</f>
        <v>4.31666666666667</v>
      </c>
      <c r="AM312" s="248" t="n">
        <f aca="false">+AM309*$C311</f>
        <v>4.55511111111111</v>
      </c>
      <c r="AN312" s="248" t="n">
        <f aca="false">+AN309*$C311</f>
        <v>4.79355555555556</v>
      </c>
      <c r="AO312" s="248" t="n">
        <f aca="false">+AO309*$C311</f>
        <v>5.032</v>
      </c>
      <c r="AP312" s="248" t="n">
        <f aca="false">+AP309*$C311</f>
        <v>14.8</v>
      </c>
      <c r="AQ312" s="248" t="n">
        <f aca="false">+AQ309*$C311</f>
        <v>14.8</v>
      </c>
      <c r="AR312" s="248" t="n">
        <f aca="false">+AR309*$C311</f>
        <v>14.8</v>
      </c>
      <c r="AS312" s="248" t="n">
        <f aca="false">+AS309*$C311</f>
        <v>14.8</v>
      </c>
      <c r="AT312" s="248" t="n">
        <f aca="false">+AT309*$C311</f>
        <v>14.8</v>
      </c>
      <c r="AU312" s="248" t="n">
        <f aca="false">+AU309*$C311</f>
        <v>14.8</v>
      </c>
      <c r="AV312" s="248" t="n">
        <f aca="false">+AV309*$C311</f>
        <v>14.8</v>
      </c>
      <c r="AW312" s="248" t="n">
        <f aca="false">+AW309*$C311</f>
        <v>14.8</v>
      </c>
      <c r="AX312" s="248" t="n">
        <f aca="false">+AX309*$C311</f>
        <v>14.8</v>
      </c>
      <c r="AY312" s="248" t="n">
        <f aca="false">+AY309*$C311</f>
        <v>14.8</v>
      </c>
      <c r="AZ312" s="248" t="n">
        <f aca="false">+AZ309*$C311</f>
        <v>14.8</v>
      </c>
      <c r="BA312" s="248" t="n">
        <f aca="false">+BA309*$C311</f>
        <v>14.8</v>
      </c>
      <c r="BB312" s="248" t="n">
        <f aca="false">+BB309*$C311</f>
        <v>14.8</v>
      </c>
      <c r="BC312" s="249"/>
      <c r="BD312" s="250"/>
      <c r="BE312" s="250"/>
      <c r="BF312" s="250"/>
      <c r="BG312" s="250"/>
      <c r="BH312" s="250"/>
      <c r="BI312" s="250"/>
      <c r="BJ312" s="250"/>
      <c r="BK312" s="250"/>
      <c r="BL312" s="250"/>
      <c r="BM312" s="250"/>
      <c r="BN312" s="250"/>
      <c r="BO312" s="250"/>
      <c r="BP312" s="250"/>
      <c r="BQ312" s="250"/>
      <c r="BR312" s="250"/>
      <c r="BS312" s="250"/>
      <c r="BT312" s="250"/>
      <c r="BU312" s="250"/>
      <c r="BV312" s="250"/>
      <c r="BW312" s="250"/>
      <c r="BX312" s="250"/>
      <c r="BY312" s="250"/>
      <c r="BZ312" s="250"/>
      <c r="CA312" s="250"/>
      <c r="CB312" s="250"/>
      <c r="CC312" s="250"/>
      <c r="CD312" s="250"/>
      <c r="CE312" s="250"/>
      <c r="CF312" s="250"/>
      <c r="CG312" s="250"/>
      <c r="CH312" s="250"/>
      <c r="CI312" s="250"/>
      <c r="CJ312" s="250"/>
      <c r="CK312" s="250"/>
    </row>
    <row r="313" customFormat="false" ht="15" hidden="false" customHeight="true" outlineLevel="0" collapsed="false">
      <c r="A313" s="140" t="n">
        <f aca="false">+'Cost Cancel Details'!A28+1</f>
        <v>5</v>
      </c>
      <c r="B313" s="141" t="str">
        <f aca="false">+'NTP or Sold'!G31</f>
        <v>7FA</v>
      </c>
      <c r="C313" s="142" t="str">
        <f aca="false">+'NTP or Sold'!S31</f>
        <v>Pastoria (ENA)</v>
      </c>
      <c r="D313" s="143"/>
      <c r="E313" s="143"/>
      <c r="F313" s="143"/>
      <c r="G313" s="143"/>
      <c r="H313" s="143"/>
      <c r="I313" s="143"/>
      <c r="J313" s="143"/>
      <c r="K313" s="143"/>
      <c r="L313" s="143"/>
      <c r="M313" s="143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143"/>
      <c r="AD313" s="144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143"/>
      <c r="AO313" s="143"/>
      <c r="AP313" s="143"/>
      <c r="AQ313" s="143"/>
      <c r="AR313" s="143"/>
      <c r="AS313" s="143"/>
      <c r="AT313" s="143"/>
      <c r="AU313" s="143"/>
      <c r="AV313" s="143"/>
      <c r="AW313" s="143"/>
      <c r="AX313" s="143"/>
      <c r="AY313" s="143"/>
      <c r="AZ313" s="143"/>
      <c r="BA313" s="143"/>
      <c r="BB313" s="143"/>
      <c r="BC313" s="145"/>
    </row>
    <row r="314" customFormat="false" ht="12.75" hidden="false" customHeight="false" outlineLevel="0" collapsed="false">
      <c r="A314" s="140"/>
      <c r="B314" s="147" t="s">
        <v>139</v>
      </c>
      <c r="C314" s="142"/>
      <c r="D314" s="148"/>
      <c r="E314" s="148"/>
      <c r="F314" s="148"/>
      <c r="G314" s="148"/>
      <c r="H314" s="148"/>
      <c r="I314" s="148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  <c r="AA314" s="148"/>
      <c r="AB314" s="148"/>
      <c r="AC314" s="148"/>
      <c r="AD314" s="149"/>
      <c r="AE314" s="148"/>
      <c r="AF314" s="148"/>
      <c r="AG314" s="148"/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50" t="n">
        <f aca="false">SUM(D314:BB314)</f>
        <v>0</v>
      </c>
      <c r="BD314" s="147"/>
    </row>
    <row r="315" customFormat="false" ht="12.75" hidden="false" customHeight="false" outlineLevel="0" collapsed="false">
      <c r="A315" s="140"/>
      <c r="B315" s="147" t="s">
        <v>140</v>
      </c>
      <c r="C315" s="142"/>
      <c r="D315" s="148"/>
      <c r="E315" s="148"/>
      <c r="F315" s="148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  <c r="Y315" s="148"/>
      <c r="Z315" s="148"/>
      <c r="AA315" s="148"/>
      <c r="AB315" s="148"/>
      <c r="AC315" s="148"/>
      <c r="AD315" s="149"/>
      <c r="AE315" s="148"/>
      <c r="AF315" s="148"/>
      <c r="AG315" s="148"/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50"/>
      <c r="BD315" s="147"/>
    </row>
    <row r="316" customFormat="false" ht="12.75" hidden="false" customHeight="false" outlineLevel="0" collapsed="false">
      <c r="A316" s="140"/>
      <c r="B316" s="147" t="s">
        <v>141</v>
      </c>
      <c r="C316" s="142"/>
      <c r="D316" s="148"/>
      <c r="E316" s="148"/>
      <c r="F316" s="148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  <c r="AA316" s="148"/>
      <c r="AB316" s="148"/>
      <c r="AC316" s="148"/>
      <c r="AD316" s="149"/>
      <c r="AE316" s="148"/>
      <c r="AF316" s="148"/>
      <c r="AG316" s="148"/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50" t="n">
        <f aca="false">SUM(D316:BB316)</f>
        <v>0</v>
      </c>
      <c r="BD316" s="147"/>
    </row>
    <row r="317" customFormat="false" ht="12.75" hidden="false" customHeight="false" outlineLevel="0" collapsed="false">
      <c r="A317" s="140"/>
      <c r="B317" s="147" t="s">
        <v>142</v>
      </c>
      <c r="C317" s="142"/>
      <c r="D317" s="148"/>
      <c r="E317" s="148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  <c r="AA317" s="148"/>
      <c r="AB317" s="148"/>
      <c r="AC317" s="148"/>
      <c r="AD317" s="149"/>
      <c r="AE317" s="148"/>
      <c r="AF317" s="148"/>
      <c r="AG317" s="148"/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50"/>
      <c r="BD317" s="147"/>
    </row>
    <row r="318" customFormat="false" ht="12.75" hidden="false" customHeight="false" outlineLevel="0" collapsed="false">
      <c r="A318" s="140"/>
      <c r="B318" s="147"/>
      <c r="C318" s="152"/>
      <c r="D318" s="148"/>
      <c r="E318" s="148"/>
      <c r="F318" s="148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  <c r="AA318" s="148"/>
      <c r="AB318" s="148"/>
      <c r="AC318" s="148"/>
      <c r="AD318" s="149"/>
      <c r="AE318" s="148"/>
      <c r="AF318" s="148"/>
      <c r="AG318" s="148"/>
      <c r="AH318" s="148"/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50"/>
      <c r="BD318" s="147"/>
    </row>
    <row r="319" customFormat="false" ht="12.75" hidden="false" customHeight="false" outlineLevel="0" collapsed="false">
      <c r="A319" s="140"/>
      <c r="B319" s="153" t="s">
        <v>143</v>
      </c>
      <c r="C319" s="154"/>
      <c r="D319" s="155" t="n">
        <f aca="false">+D315*$C319</f>
        <v>0</v>
      </c>
      <c r="E319" s="155" t="n">
        <f aca="false">+E315*$C319</f>
        <v>0</v>
      </c>
      <c r="F319" s="155" t="n">
        <f aca="false">+F315*$C319</f>
        <v>0</v>
      </c>
      <c r="G319" s="155" t="n">
        <f aca="false">+G315*$C319</f>
        <v>0</v>
      </c>
      <c r="H319" s="155" t="n">
        <f aca="false">+H315*$C319</f>
        <v>0</v>
      </c>
      <c r="I319" s="155" t="n">
        <f aca="false">+I315*$C319</f>
        <v>0</v>
      </c>
      <c r="J319" s="155" t="n">
        <f aca="false">+J315*$C319</f>
        <v>0</v>
      </c>
      <c r="K319" s="155" t="n">
        <f aca="false">+K315*$C319</f>
        <v>0</v>
      </c>
      <c r="L319" s="155" t="n">
        <f aca="false">+L315*$C319</f>
        <v>0</v>
      </c>
      <c r="M319" s="155" t="n">
        <f aca="false">+M315*$C319</f>
        <v>0</v>
      </c>
      <c r="N319" s="155" t="n">
        <f aca="false">+N315*$C319</f>
        <v>0</v>
      </c>
      <c r="O319" s="155" t="n">
        <f aca="false">+O315*$C319</f>
        <v>0</v>
      </c>
      <c r="P319" s="155" t="n">
        <f aca="false">+P315*$C319</f>
        <v>0</v>
      </c>
      <c r="Q319" s="155" t="n">
        <f aca="false">+Q315*$C319</f>
        <v>0</v>
      </c>
      <c r="R319" s="155" t="n">
        <f aca="false">+R315*$C319</f>
        <v>0</v>
      </c>
      <c r="S319" s="155" t="n">
        <f aca="false">+S315*$C319</f>
        <v>0</v>
      </c>
      <c r="T319" s="155" t="n">
        <f aca="false">+T315*$C319</f>
        <v>0</v>
      </c>
      <c r="U319" s="155" t="n">
        <f aca="false">+U315*$C319</f>
        <v>0</v>
      </c>
      <c r="V319" s="155" t="n">
        <f aca="false">+V315*$C319</f>
        <v>0</v>
      </c>
      <c r="W319" s="155" t="n">
        <f aca="false">+W315*$C319</f>
        <v>0</v>
      </c>
      <c r="X319" s="155" t="n">
        <f aca="false">+X315*$C319</f>
        <v>0</v>
      </c>
      <c r="Y319" s="155" t="n">
        <f aca="false">+Y315*$C319</f>
        <v>0</v>
      </c>
      <c r="Z319" s="155" t="n">
        <f aca="false">+Z315*$C319</f>
        <v>0</v>
      </c>
      <c r="AA319" s="155" t="n">
        <f aca="false">+AA315*$C319</f>
        <v>0</v>
      </c>
      <c r="AB319" s="155" t="n">
        <f aca="false">+AB315*$C319</f>
        <v>0</v>
      </c>
      <c r="AC319" s="155" t="n">
        <f aca="false">+AC315*$C319</f>
        <v>0</v>
      </c>
      <c r="AD319" s="156" t="n">
        <f aca="false">+AD315*$C319</f>
        <v>0</v>
      </c>
      <c r="AE319" s="155" t="n">
        <f aca="false">+AE315*$C319</f>
        <v>0</v>
      </c>
      <c r="AF319" s="155" t="n">
        <f aca="false">+AF315*$C319</f>
        <v>0</v>
      </c>
      <c r="AG319" s="155" t="n">
        <f aca="false">+AG315*$C319</f>
        <v>0</v>
      </c>
      <c r="AH319" s="155" t="n">
        <f aca="false">+AH315*$C319</f>
        <v>0</v>
      </c>
      <c r="AI319" s="155" t="n">
        <f aca="false">+AI315*$C319</f>
        <v>0</v>
      </c>
      <c r="AJ319" s="155" t="n">
        <f aca="false">+AJ315*$C319</f>
        <v>0</v>
      </c>
      <c r="AK319" s="155" t="n">
        <f aca="false">+AK315*$C319</f>
        <v>0</v>
      </c>
      <c r="AL319" s="155" t="n">
        <f aca="false">+AL315*$C319</f>
        <v>0</v>
      </c>
      <c r="AM319" s="155" t="n">
        <f aca="false">+AM315*$C319</f>
        <v>0</v>
      </c>
      <c r="AN319" s="155" t="n">
        <f aca="false">+AN315*$C319</f>
        <v>0</v>
      </c>
      <c r="AO319" s="155" t="n">
        <f aca="false">+AO315*$C319</f>
        <v>0</v>
      </c>
      <c r="AP319" s="155" t="n">
        <f aca="false">+AP315*$C319</f>
        <v>0</v>
      </c>
      <c r="AQ319" s="155" t="n">
        <f aca="false">+AQ315*$C319</f>
        <v>0</v>
      </c>
      <c r="AR319" s="155" t="n">
        <f aca="false">+AR315*$C319</f>
        <v>0</v>
      </c>
      <c r="AS319" s="155" t="n">
        <f aca="false">+AS315*$C319</f>
        <v>0</v>
      </c>
      <c r="AT319" s="155" t="n">
        <f aca="false">+AT315*$C319</f>
        <v>0</v>
      </c>
      <c r="AU319" s="155" t="n">
        <f aca="false">+AU315*$C319</f>
        <v>0</v>
      </c>
      <c r="AV319" s="155" t="n">
        <f aca="false">+AV315*$C319</f>
        <v>0</v>
      </c>
      <c r="AW319" s="155" t="n">
        <f aca="false">+AW315*$C319</f>
        <v>0</v>
      </c>
      <c r="AX319" s="155" t="n">
        <f aca="false">+AX315*$C319</f>
        <v>0</v>
      </c>
      <c r="AY319" s="155" t="n">
        <f aca="false">+AY315*$C319</f>
        <v>0</v>
      </c>
      <c r="AZ319" s="155" t="n">
        <f aca="false">+AZ315*$C319</f>
        <v>0</v>
      </c>
      <c r="BA319" s="155" t="n">
        <f aca="false">+BA315*$C319</f>
        <v>0</v>
      </c>
      <c r="BB319" s="155" t="n">
        <f aca="false">+BB315*$C319</f>
        <v>0</v>
      </c>
      <c r="BC319" s="157"/>
      <c r="BD319" s="158"/>
      <c r="BE319" s="158"/>
      <c r="BF319" s="158"/>
      <c r="BG319" s="158"/>
      <c r="BH319" s="158"/>
      <c r="BI319" s="158"/>
      <c r="BJ319" s="158"/>
      <c r="BK319" s="158"/>
      <c r="BL319" s="158"/>
      <c r="BM319" s="158"/>
      <c r="BN319" s="158"/>
      <c r="BO319" s="158"/>
      <c r="BP319" s="158"/>
      <c r="BQ319" s="158"/>
      <c r="BR319" s="158"/>
      <c r="BS319" s="158"/>
      <c r="BT319" s="158"/>
      <c r="BU319" s="158"/>
      <c r="BV319" s="158"/>
      <c r="BW319" s="158"/>
      <c r="BX319" s="158"/>
      <c r="BY319" s="158"/>
      <c r="BZ319" s="158"/>
      <c r="CA319" s="158"/>
      <c r="CB319" s="158"/>
      <c r="CC319" s="158"/>
      <c r="CD319" s="158"/>
      <c r="CE319" s="158"/>
      <c r="CF319" s="158"/>
      <c r="CG319" s="158"/>
      <c r="CH319" s="158"/>
      <c r="CI319" s="158"/>
      <c r="CJ319" s="158"/>
      <c r="CK319" s="158"/>
    </row>
    <row r="320" customFormat="false" ht="13.5" hidden="false" customHeight="false" outlineLevel="0" collapsed="false">
      <c r="A320" s="140"/>
      <c r="B320" s="159" t="s">
        <v>144</v>
      </c>
      <c r="C320" s="160" t="str">
        <f aca="false">+'NTP or Sold'!B31</f>
        <v>Tentative</v>
      </c>
      <c r="D320" s="161" t="n">
        <f aca="false">+D317*$C319</f>
        <v>0</v>
      </c>
      <c r="E320" s="161" t="n">
        <f aca="false">+E317*$C319</f>
        <v>0</v>
      </c>
      <c r="F320" s="161" t="n">
        <f aca="false">+F317*$C319</f>
        <v>0</v>
      </c>
      <c r="G320" s="161" t="n">
        <f aca="false">+G317*$C319</f>
        <v>0</v>
      </c>
      <c r="H320" s="161" t="n">
        <f aca="false">+H317*$C319</f>
        <v>0</v>
      </c>
      <c r="I320" s="161" t="n">
        <f aca="false">+I317*$C319</f>
        <v>0</v>
      </c>
      <c r="J320" s="161" t="n">
        <f aca="false">+J317*$C319</f>
        <v>0</v>
      </c>
      <c r="K320" s="161" t="n">
        <f aca="false">+K317*$C319</f>
        <v>0</v>
      </c>
      <c r="L320" s="161" t="n">
        <f aca="false">+L317*$C319</f>
        <v>0</v>
      </c>
      <c r="M320" s="161" t="n">
        <f aca="false">+M317*$C319</f>
        <v>0</v>
      </c>
      <c r="N320" s="161" t="n">
        <f aca="false">+N317*$C319</f>
        <v>0</v>
      </c>
      <c r="O320" s="161" t="n">
        <f aca="false">+O317*$C319</f>
        <v>0</v>
      </c>
      <c r="P320" s="161" t="n">
        <f aca="false">+P317*$C319</f>
        <v>0</v>
      </c>
      <c r="Q320" s="161" t="n">
        <f aca="false">+Q317*$C319</f>
        <v>0</v>
      </c>
      <c r="R320" s="161" t="n">
        <f aca="false">+R317*$C319</f>
        <v>0</v>
      </c>
      <c r="S320" s="161" t="n">
        <f aca="false">+S317*$C319</f>
        <v>0</v>
      </c>
      <c r="T320" s="161" t="n">
        <f aca="false">+T317*$C319</f>
        <v>0</v>
      </c>
      <c r="U320" s="161" t="n">
        <f aca="false">+U317*$C319</f>
        <v>0</v>
      </c>
      <c r="V320" s="161" t="n">
        <f aca="false">+V317*$C319</f>
        <v>0</v>
      </c>
      <c r="W320" s="161" t="n">
        <f aca="false">+W317*$C319</f>
        <v>0</v>
      </c>
      <c r="X320" s="161" t="n">
        <f aca="false">+X317*$C319</f>
        <v>0</v>
      </c>
      <c r="Y320" s="161" t="n">
        <f aca="false">+Y317*$C319</f>
        <v>0</v>
      </c>
      <c r="Z320" s="161" t="n">
        <f aca="false">+Z317*$C319</f>
        <v>0</v>
      </c>
      <c r="AA320" s="161" t="n">
        <f aca="false">+AA317*$C319</f>
        <v>0</v>
      </c>
      <c r="AB320" s="161" t="n">
        <f aca="false">+AB317*$C319</f>
        <v>0</v>
      </c>
      <c r="AC320" s="161" t="n">
        <f aca="false">+AC317*$C319</f>
        <v>0</v>
      </c>
      <c r="AD320" s="162" t="n">
        <f aca="false">+AD317*$C319</f>
        <v>0</v>
      </c>
      <c r="AE320" s="161" t="n">
        <f aca="false">+AE317*$C319</f>
        <v>0</v>
      </c>
      <c r="AF320" s="161" t="n">
        <f aca="false">+AF317*$C319</f>
        <v>0</v>
      </c>
      <c r="AG320" s="161" t="n">
        <f aca="false">+AG317*$C319</f>
        <v>0</v>
      </c>
      <c r="AH320" s="161" t="n">
        <f aca="false">+AH317*$C319</f>
        <v>0</v>
      </c>
      <c r="AI320" s="161" t="n">
        <f aca="false">+AI317*$C319</f>
        <v>0</v>
      </c>
      <c r="AJ320" s="161" t="n">
        <f aca="false">+AJ317*$C319</f>
        <v>0</v>
      </c>
      <c r="AK320" s="161" t="n">
        <f aca="false">+AK317*$C319</f>
        <v>0</v>
      </c>
      <c r="AL320" s="161" t="n">
        <f aca="false">+AL317*$C319</f>
        <v>0</v>
      </c>
      <c r="AM320" s="161" t="n">
        <f aca="false">+AM317*$C319</f>
        <v>0</v>
      </c>
      <c r="AN320" s="161" t="n">
        <f aca="false">+AN317*$C319</f>
        <v>0</v>
      </c>
      <c r="AO320" s="161" t="n">
        <f aca="false">+AO317*$C319</f>
        <v>0</v>
      </c>
      <c r="AP320" s="161" t="n">
        <f aca="false">+AP317*$C319</f>
        <v>0</v>
      </c>
      <c r="AQ320" s="161" t="n">
        <f aca="false">+AQ317*$C319</f>
        <v>0</v>
      </c>
      <c r="AR320" s="161" t="n">
        <f aca="false">+AR317*$C319</f>
        <v>0</v>
      </c>
      <c r="AS320" s="161" t="n">
        <f aca="false">+AS317*$C319</f>
        <v>0</v>
      </c>
      <c r="AT320" s="161" t="n">
        <f aca="false">+AT317*$C319</f>
        <v>0</v>
      </c>
      <c r="AU320" s="161" t="n">
        <f aca="false">+AU317*$C319</f>
        <v>0</v>
      </c>
      <c r="AV320" s="161" t="n">
        <f aca="false">+AV317*$C319</f>
        <v>0</v>
      </c>
      <c r="AW320" s="161" t="n">
        <f aca="false">+AW317*$C319</f>
        <v>0</v>
      </c>
      <c r="AX320" s="161" t="n">
        <f aca="false">+AX317*$C319</f>
        <v>0</v>
      </c>
      <c r="AY320" s="161" t="n">
        <f aca="false">+AY317*$C319</f>
        <v>0</v>
      </c>
      <c r="AZ320" s="161" t="n">
        <f aca="false">+AZ317*$C319</f>
        <v>0</v>
      </c>
      <c r="BA320" s="161" t="n">
        <f aca="false">+BA317*$C319</f>
        <v>0</v>
      </c>
      <c r="BB320" s="161" t="n">
        <f aca="false">+BB317*$C319</f>
        <v>0</v>
      </c>
      <c r="BC320" s="163"/>
      <c r="BD320" s="164"/>
      <c r="BE320" s="164"/>
      <c r="BF320" s="164"/>
      <c r="BG320" s="164"/>
      <c r="BH320" s="164"/>
      <c r="BI320" s="164"/>
      <c r="BJ320" s="164"/>
      <c r="BK320" s="164"/>
      <c r="BL320" s="164"/>
      <c r="BM320" s="164"/>
      <c r="BN320" s="164"/>
      <c r="BO320" s="164"/>
      <c r="BP320" s="164"/>
      <c r="BQ320" s="164"/>
      <c r="BR320" s="164"/>
      <c r="BS320" s="164"/>
      <c r="BT320" s="164"/>
      <c r="BU320" s="164"/>
      <c r="BV320" s="164"/>
      <c r="BW320" s="164"/>
      <c r="BX320" s="164"/>
      <c r="BY320" s="164"/>
      <c r="BZ320" s="164"/>
      <c r="CA320" s="164"/>
      <c r="CB320" s="164"/>
      <c r="CC320" s="164"/>
      <c r="CD320" s="164"/>
      <c r="CE320" s="164"/>
      <c r="CF320" s="164"/>
      <c r="CG320" s="164"/>
      <c r="CH320" s="164"/>
      <c r="CI320" s="164"/>
      <c r="CJ320" s="164"/>
      <c r="CK320" s="164"/>
    </row>
    <row r="321" customFormat="false" ht="15" hidden="false" customHeight="true" outlineLevel="0" collapsed="false">
      <c r="A321" s="140" t="n">
        <v>4</v>
      </c>
      <c r="B321" s="251" t="str">
        <f aca="false">+'NTP or Sold'!G32</f>
        <v>LM6000</v>
      </c>
      <c r="C321" s="235" t="str">
        <f aca="false">+'NTP or Sold'!S32</f>
        <v>Elektrobolt (ESA) - 85%</v>
      </c>
      <c r="D321" s="252"/>
      <c r="E321" s="252"/>
      <c r="F321" s="252"/>
      <c r="G321" s="252"/>
      <c r="H321" s="252"/>
      <c r="I321" s="252"/>
      <c r="J321" s="252"/>
      <c r="K321" s="252"/>
      <c r="L321" s="252"/>
      <c r="M321" s="252"/>
      <c r="N321" s="252"/>
      <c r="O321" s="252"/>
      <c r="P321" s="252"/>
      <c r="Q321" s="252"/>
      <c r="R321" s="252"/>
      <c r="S321" s="252"/>
      <c r="T321" s="252"/>
      <c r="U321" s="252"/>
      <c r="V321" s="252"/>
      <c r="W321" s="252"/>
      <c r="X321" s="252"/>
      <c r="Y321" s="252"/>
      <c r="Z321" s="252"/>
      <c r="AA321" s="252"/>
      <c r="AB321" s="252"/>
      <c r="AC321" s="252"/>
      <c r="AD321" s="252"/>
      <c r="AE321" s="252"/>
      <c r="AF321" s="144"/>
      <c r="AG321" s="252"/>
      <c r="AH321" s="252"/>
      <c r="AI321" s="252"/>
      <c r="AJ321" s="252"/>
      <c r="AK321" s="252"/>
      <c r="AL321" s="252"/>
      <c r="AM321" s="252"/>
      <c r="AN321" s="252"/>
      <c r="AO321" s="252"/>
      <c r="AP321" s="252"/>
      <c r="AQ321" s="252"/>
      <c r="AR321" s="252"/>
      <c r="AS321" s="252"/>
      <c r="AT321" s="252"/>
      <c r="AU321" s="252"/>
      <c r="AV321" s="252"/>
      <c r="AW321" s="252"/>
      <c r="AX321" s="252"/>
      <c r="AY321" s="252"/>
      <c r="AZ321" s="252"/>
      <c r="BA321" s="252"/>
      <c r="BB321" s="252"/>
      <c r="BC321" s="237"/>
    </row>
    <row r="322" customFormat="false" ht="12.75" hidden="false" customHeight="false" outlineLevel="0" collapsed="false">
      <c r="A322" s="140"/>
      <c r="B322" s="239" t="s">
        <v>139</v>
      </c>
      <c r="C322" s="235"/>
      <c r="D322" s="240" t="n">
        <v>0</v>
      </c>
      <c r="E322" s="240" t="n">
        <v>0</v>
      </c>
      <c r="F322" s="240" t="n">
        <v>0</v>
      </c>
      <c r="G322" s="240" t="n">
        <v>0</v>
      </c>
      <c r="H322" s="240" t="n">
        <v>0</v>
      </c>
      <c r="I322" s="240" t="n">
        <v>0</v>
      </c>
      <c r="J322" s="240" t="n">
        <v>0</v>
      </c>
      <c r="K322" s="240" t="n">
        <v>0</v>
      </c>
      <c r="L322" s="240" t="n">
        <v>0</v>
      </c>
      <c r="M322" s="240" t="n">
        <v>0</v>
      </c>
      <c r="N322" s="240" t="n">
        <f aca="false">16.7/336</f>
        <v>0.049702380952381</v>
      </c>
      <c r="O322" s="240" t="n">
        <v>0</v>
      </c>
      <c r="P322" s="240" t="n">
        <v>0</v>
      </c>
      <c r="Q322" s="240" t="n">
        <v>0</v>
      </c>
      <c r="R322" s="240" t="n">
        <v>0</v>
      </c>
      <c r="S322" s="240" t="n">
        <v>0</v>
      </c>
      <c r="T322" s="240" t="n">
        <v>0</v>
      </c>
      <c r="U322" s="240" t="n">
        <v>0</v>
      </c>
      <c r="V322" s="240" t="n">
        <v>0</v>
      </c>
      <c r="W322" s="240" t="n">
        <v>0</v>
      </c>
      <c r="X322" s="240" t="n">
        <f aca="false">+(0.95-0.0497)/18</f>
        <v>0.0500166666666667</v>
      </c>
      <c r="Y322" s="240" t="n">
        <f aca="false">+(0.95-0.0497)/18</f>
        <v>0.0500166666666667</v>
      </c>
      <c r="Z322" s="240" t="n">
        <f aca="false">+(0.95-0.0497)/18</f>
        <v>0.0500166666666667</v>
      </c>
      <c r="AA322" s="240" t="n">
        <f aca="false">+(0.95-0.0497)/18</f>
        <v>0.0500166666666667</v>
      </c>
      <c r="AB322" s="240" t="n">
        <f aca="false">+(0.95-0.0497)/18</f>
        <v>0.0500166666666667</v>
      </c>
      <c r="AC322" s="240" t="n">
        <f aca="false">+(0.95-0.0497)/18</f>
        <v>0.0500166666666667</v>
      </c>
      <c r="AD322" s="240" t="n">
        <f aca="false">+(0.95-0.0497)/18</f>
        <v>0.0500166666666667</v>
      </c>
      <c r="AE322" s="240" t="n">
        <f aca="false">+(0.95-0.0497)/18</f>
        <v>0.0500166666666667</v>
      </c>
      <c r="AF322" s="149" t="n">
        <f aca="false">+(0.95-0.0497)/18</f>
        <v>0.0500166666666667</v>
      </c>
      <c r="AG322" s="240" t="n">
        <f aca="false">+(0.95-0.0497)/18</f>
        <v>0.0500166666666667</v>
      </c>
      <c r="AH322" s="240" t="n">
        <f aca="false">+(0.95-0.0497)/18</f>
        <v>0.0500166666666667</v>
      </c>
      <c r="AI322" s="240" t="n">
        <f aca="false">+(0.95-0.0497)/18</f>
        <v>0.0500166666666667</v>
      </c>
      <c r="AJ322" s="240" t="n">
        <f aca="false">+(0.95-0.0497)/18</f>
        <v>0.0500166666666667</v>
      </c>
      <c r="AK322" s="240" t="n">
        <f aca="false">+(0.95-0.0497)/18</f>
        <v>0.0500166666666667</v>
      </c>
      <c r="AL322" s="240" t="n">
        <f aca="false">+(0.95-0.0497)/18</f>
        <v>0.0500166666666667</v>
      </c>
      <c r="AM322" s="240" t="n">
        <f aca="false">+(0.95-0.0497)/18</f>
        <v>0.0500166666666667</v>
      </c>
      <c r="AN322" s="240" t="n">
        <f aca="false">+(0.95-0.0497)/18</f>
        <v>0.0500166666666667</v>
      </c>
      <c r="AO322" s="240" t="n">
        <f aca="false">+(0.95-0.0497)/18</f>
        <v>0.0500166666666667</v>
      </c>
      <c r="AP322" s="240" t="n">
        <v>0</v>
      </c>
      <c r="AQ322" s="240" t="n">
        <v>0</v>
      </c>
      <c r="AR322" s="240" t="n">
        <v>0</v>
      </c>
      <c r="AS322" s="240" t="n">
        <v>0</v>
      </c>
      <c r="AT322" s="240" t="n">
        <v>0.05</v>
      </c>
      <c r="AU322" s="240" t="n">
        <v>0</v>
      </c>
      <c r="AV322" s="240" t="n">
        <v>0</v>
      </c>
      <c r="AW322" s="240" t="n">
        <v>0</v>
      </c>
      <c r="AX322" s="240" t="n">
        <v>0</v>
      </c>
      <c r="AY322" s="240" t="n">
        <v>0</v>
      </c>
      <c r="AZ322" s="240" t="n">
        <v>0</v>
      </c>
      <c r="BA322" s="240" t="n">
        <v>0</v>
      </c>
      <c r="BB322" s="240" t="n">
        <v>0</v>
      </c>
      <c r="BC322" s="241" t="n">
        <f aca="false">SUM(N322:BB322)</f>
        <v>1.00000238095238</v>
      </c>
      <c r="BD322" s="239"/>
    </row>
    <row r="323" customFormat="false" ht="12.75" hidden="false" customHeight="false" outlineLevel="0" collapsed="false">
      <c r="A323" s="140"/>
      <c r="B323" s="239" t="s">
        <v>140</v>
      </c>
      <c r="C323" s="235"/>
      <c r="D323" s="240" t="n">
        <f aca="false">D322</f>
        <v>0</v>
      </c>
      <c r="E323" s="240" t="n">
        <f aca="false">+D323+E322</f>
        <v>0</v>
      </c>
      <c r="F323" s="240" t="n">
        <f aca="false">+E323+F322</f>
        <v>0</v>
      </c>
      <c r="G323" s="240" t="n">
        <f aca="false">+F323+G322</f>
        <v>0</v>
      </c>
      <c r="H323" s="240" t="n">
        <f aca="false">+G323+H322</f>
        <v>0</v>
      </c>
      <c r="I323" s="240" t="n">
        <f aca="false">+H323+I322</f>
        <v>0</v>
      </c>
      <c r="J323" s="240" t="n">
        <f aca="false">+I323+J322</f>
        <v>0</v>
      </c>
      <c r="K323" s="240" t="n">
        <f aca="false">+J323+K322</f>
        <v>0</v>
      </c>
      <c r="L323" s="240" t="n">
        <f aca="false">+K323+L322</f>
        <v>0</v>
      </c>
      <c r="M323" s="240" t="n">
        <f aca="false">+L323+M322</f>
        <v>0</v>
      </c>
      <c r="N323" s="240" t="n">
        <f aca="false">+M323+N322</f>
        <v>0.049702380952381</v>
      </c>
      <c r="O323" s="240" t="n">
        <f aca="false">+N323+O322</f>
        <v>0.049702380952381</v>
      </c>
      <c r="P323" s="240" t="n">
        <f aca="false">+O323+P322</f>
        <v>0.049702380952381</v>
      </c>
      <c r="Q323" s="240" t="n">
        <f aca="false">+P323+Q322</f>
        <v>0.049702380952381</v>
      </c>
      <c r="R323" s="240" t="n">
        <f aca="false">+Q323+R322</f>
        <v>0.049702380952381</v>
      </c>
      <c r="S323" s="240" t="n">
        <f aca="false">+R323+S322</f>
        <v>0.049702380952381</v>
      </c>
      <c r="T323" s="240" t="n">
        <f aca="false">+S323+T322</f>
        <v>0.049702380952381</v>
      </c>
      <c r="U323" s="240" t="n">
        <f aca="false">+T323+U322</f>
        <v>0.049702380952381</v>
      </c>
      <c r="V323" s="240" t="n">
        <f aca="false">+U323+V322</f>
        <v>0.049702380952381</v>
      </c>
      <c r="W323" s="240" t="n">
        <f aca="false">+V323+W322</f>
        <v>0.049702380952381</v>
      </c>
      <c r="X323" s="240" t="n">
        <f aca="false">+W323+X322</f>
        <v>0.0997190476190476</v>
      </c>
      <c r="Y323" s="240" t="n">
        <f aca="false">+X323+Y322</f>
        <v>0.149735714285714</v>
      </c>
      <c r="Z323" s="240" t="n">
        <f aca="false">+Y323+Z322</f>
        <v>0.199752380952381</v>
      </c>
      <c r="AA323" s="240" t="n">
        <f aca="false">+Z323+AA322</f>
        <v>0.249769047619048</v>
      </c>
      <c r="AB323" s="240" t="n">
        <f aca="false">+AA323+AB322</f>
        <v>0.299785714285714</v>
      </c>
      <c r="AC323" s="240" t="n">
        <f aca="false">+AB323+AC322</f>
        <v>0.349802380952381</v>
      </c>
      <c r="AD323" s="240" t="n">
        <f aca="false">+AC323+AD322</f>
        <v>0.399819047619048</v>
      </c>
      <c r="AE323" s="240" t="n">
        <f aca="false">+AD323+AE322</f>
        <v>0.449835714285714</v>
      </c>
      <c r="AF323" s="149" t="n">
        <f aca="false">+AE323+AF322</f>
        <v>0.499852380952381</v>
      </c>
      <c r="AG323" s="240" t="n">
        <f aca="false">+AF323+AG322</f>
        <v>0.549869047619048</v>
      </c>
      <c r="AH323" s="240" t="n">
        <f aca="false">+AG323+AH322</f>
        <v>0.599885714285714</v>
      </c>
      <c r="AI323" s="240" t="n">
        <f aca="false">+AH323+AI322</f>
        <v>0.649902380952381</v>
      </c>
      <c r="AJ323" s="240" t="n">
        <f aca="false">+AI323+AJ322</f>
        <v>0.699919047619048</v>
      </c>
      <c r="AK323" s="240" t="n">
        <f aca="false">+AJ323+AK322</f>
        <v>0.749935714285714</v>
      </c>
      <c r="AL323" s="240" t="n">
        <f aca="false">+AK323+AL322</f>
        <v>0.799952380952381</v>
      </c>
      <c r="AM323" s="240" t="n">
        <f aca="false">+AL323+AM322</f>
        <v>0.849969047619048</v>
      </c>
      <c r="AN323" s="240" t="n">
        <f aca="false">+AM323+AN322</f>
        <v>0.899985714285715</v>
      </c>
      <c r="AO323" s="240" t="n">
        <f aca="false">+AN323+AO322</f>
        <v>0.950002380952381</v>
      </c>
      <c r="AP323" s="240" t="n">
        <f aca="false">+AO323+AP322</f>
        <v>0.950002380952381</v>
      </c>
      <c r="AQ323" s="240" t="n">
        <f aca="false">+AP323+AQ322</f>
        <v>0.950002380952381</v>
      </c>
      <c r="AR323" s="240" t="n">
        <f aca="false">+AQ323+AR322</f>
        <v>0.950002380952381</v>
      </c>
      <c r="AS323" s="240" t="n">
        <f aca="false">+AR323+AS322</f>
        <v>0.950002380952381</v>
      </c>
      <c r="AT323" s="240" t="n">
        <f aca="false">+AS323+AT322</f>
        <v>1.00000238095238</v>
      </c>
      <c r="AU323" s="240" t="n">
        <f aca="false">+AT323+AU322</f>
        <v>1.00000238095238</v>
      </c>
      <c r="AV323" s="240" t="n">
        <f aca="false">+AU323+AV322</f>
        <v>1.00000238095238</v>
      </c>
      <c r="AW323" s="240" t="n">
        <f aca="false">+AV323+AW322</f>
        <v>1.00000238095238</v>
      </c>
      <c r="AX323" s="240" t="n">
        <f aca="false">+AW323+AX322</f>
        <v>1.00000238095238</v>
      </c>
      <c r="AY323" s="240" t="n">
        <f aca="false">+AX323+AY322</f>
        <v>1.00000238095238</v>
      </c>
      <c r="AZ323" s="240" t="n">
        <f aca="false">+AY323+AZ322</f>
        <v>1.00000238095238</v>
      </c>
      <c r="BA323" s="240" t="n">
        <f aca="false">+AZ323+BA322</f>
        <v>1.00000238095238</v>
      </c>
      <c r="BB323" s="240" t="n">
        <f aca="false">+BA323+BB322</f>
        <v>1.00000238095238</v>
      </c>
      <c r="BC323" s="241"/>
      <c r="BD323" s="239"/>
    </row>
    <row r="324" customFormat="false" ht="12.75" hidden="false" customHeight="false" outlineLevel="0" collapsed="false">
      <c r="A324" s="140"/>
      <c r="B324" s="239" t="s">
        <v>141</v>
      </c>
      <c r="C324" s="235"/>
      <c r="D324" s="240" t="n">
        <v>0</v>
      </c>
      <c r="E324" s="240" t="n">
        <v>0</v>
      </c>
      <c r="F324" s="240" t="n">
        <v>0</v>
      </c>
      <c r="G324" s="240" t="n">
        <v>0</v>
      </c>
      <c r="H324" s="240" t="n">
        <v>0</v>
      </c>
      <c r="I324" s="240" t="n">
        <v>0</v>
      </c>
      <c r="J324" s="240" t="n">
        <v>0</v>
      </c>
      <c r="K324" s="240" t="n">
        <v>0</v>
      </c>
      <c r="L324" s="240" t="n">
        <v>0</v>
      </c>
      <c r="M324" s="240" t="n">
        <v>0</v>
      </c>
      <c r="N324" s="240" t="n">
        <v>0.05</v>
      </c>
      <c r="O324" s="240" t="n">
        <v>0</v>
      </c>
      <c r="P324" s="240" t="n">
        <v>0</v>
      </c>
      <c r="Q324" s="240" t="n">
        <v>0</v>
      </c>
      <c r="R324" s="240" t="n">
        <v>0</v>
      </c>
      <c r="S324" s="240" t="n">
        <v>0</v>
      </c>
      <c r="T324" s="240" t="n">
        <v>0</v>
      </c>
      <c r="U324" s="240" t="n">
        <v>0</v>
      </c>
      <c r="V324" s="240" t="n">
        <v>0</v>
      </c>
      <c r="W324" s="240" t="n">
        <v>0</v>
      </c>
      <c r="X324" s="240" t="n">
        <f aca="false">+(0.34-0.05)/18</f>
        <v>0.0161111111111111</v>
      </c>
      <c r="Y324" s="240" t="n">
        <f aca="false">+(0.34-0.05)/18</f>
        <v>0.0161111111111111</v>
      </c>
      <c r="Z324" s="240" t="n">
        <f aca="false">+(0.34-0.05)/18</f>
        <v>0.0161111111111111</v>
      </c>
      <c r="AA324" s="240" t="n">
        <f aca="false">+(0.34-0.05)/18</f>
        <v>0.0161111111111111</v>
      </c>
      <c r="AB324" s="240" t="n">
        <f aca="false">+(0.34-0.05)/18</f>
        <v>0.0161111111111111</v>
      </c>
      <c r="AC324" s="240" t="n">
        <f aca="false">+(0.34-0.05)/18</f>
        <v>0.0161111111111111</v>
      </c>
      <c r="AD324" s="240" t="n">
        <f aca="false">+(0.34-0.05)/18</f>
        <v>0.0161111111111111</v>
      </c>
      <c r="AE324" s="240" t="n">
        <f aca="false">+(0.34-0.05)/18</f>
        <v>0.0161111111111111</v>
      </c>
      <c r="AF324" s="149" t="n">
        <f aca="false">+(0.34-0.05)/18</f>
        <v>0.0161111111111111</v>
      </c>
      <c r="AG324" s="240" t="n">
        <f aca="false">+(0.34-0.05)/18</f>
        <v>0.0161111111111111</v>
      </c>
      <c r="AH324" s="240" t="n">
        <f aca="false">+(0.34-0.05)/18</f>
        <v>0.0161111111111111</v>
      </c>
      <c r="AI324" s="240" t="n">
        <f aca="false">+(0.34-0.05)/18</f>
        <v>0.0161111111111111</v>
      </c>
      <c r="AJ324" s="240" t="n">
        <f aca="false">+(0.34-0.05)/18</f>
        <v>0.0161111111111111</v>
      </c>
      <c r="AK324" s="240" t="n">
        <f aca="false">+(0.34-0.05)/18</f>
        <v>0.0161111111111111</v>
      </c>
      <c r="AL324" s="240" t="n">
        <f aca="false">+(0.34-0.05)/18</f>
        <v>0.0161111111111111</v>
      </c>
      <c r="AM324" s="240" t="n">
        <f aca="false">+(0.34-0.05)/18</f>
        <v>0.0161111111111111</v>
      </c>
      <c r="AN324" s="240" t="n">
        <f aca="false">+(0.34-0.05)/18</f>
        <v>0.0161111111111111</v>
      </c>
      <c r="AO324" s="240" t="n">
        <f aca="false">+(0.34-0.05)/18</f>
        <v>0.0161111111111111</v>
      </c>
      <c r="AP324" s="240" t="n">
        <v>0.66</v>
      </c>
      <c r="AQ324" s="240" t="n">
        <v>0</v>
      </c>
      <c r="AR324" s="240" t="n">
        <v>0</v>
      </c>
      <c r="AS324" s="240" t="n">
        <v>0</v>
      </c>
      <c r="AT324" s="240" t="n">
        <v>0</v>
      </c>
      <c r="AU324" s="240" t="n">
        <v>0</v>
      </c>
      <c r="AV324" s="240" t="n">
        <v>0</v>
      </c>
      <c r="AW324" s="240" t="n">
        <v>0</v>
      </c>
      <c r="AX324" s="240" t="n">
        <v>0</v>
      </c>
      <c r="AY324" s="240" t="n">
        <v>0</v>
      </c>
      <c r="AZ324" s="240" t="n">
        <v>0</v>
      </c>
      <c r="BA324" s="240" t="n">
        <v>0</v>
      </c>
      <c r="BB324" s="240" t="n">
        <v>0</v>
      </c>
      <c r="BC324" s="241" t="n">
        <f aca="false">SUM(N324:BB324)</f>
        <v>1</v>
      </c>
      <c r="BD324" s="239"/>
    </row>
    <row r="325" customFormat="false" ht="12.75" hidden="false" customHeight="false" outlineLevel="0" collapsed="false">
      <c r="A325" s="140"/>
      <c r="B325" s="239" t="s">
        <v>142</v>
      </c>
      <c r="C325" s="235"/>
      <c r="D325" s="240" t="n">
        <f aca="false">+D324</f>
        <v>0</v>
      </c>
      <c r="E325" s="240" t="n">
        <f aca="false">+D325+E324</f>
        <v>0</v>
      </c>
      <c r="F325" s="240" t="n">
        <f aca="false">+E325+F324</f>
        <v>0</v>
      </c>
      <c r="G325" s="240" t="n">
        <f aca="false">+F325+G324</f>
        <v>0</v>
      </c>
      <c r="H325" s="240" t="n">
        <f aca="false">+G325+H324</f>
        <v>0</v>
      </c>
      <c r="I325" s="240" t="n">
        <f aca="false">+H325+I324</f>
        <v>0</v>
      </c>
      <c r="J325" s="240" t="n">
        <f aca="false">+I325+J324</f>
        <v>0</v>
      </c>
      <c r="K325" s="240" t="n">
        <f aca="false">+J325+K324</f>
        <v>0</v>
      </c>
      <c r="L325" s="240" t="n">
        <f aca="false">+K325+L324</f>
        <v>0</v>
      </c>
      <c r="M325" s="240" t="n">
        <f aca="false">+L325+M324</f>
        <v>0</v>
      </c>
      <c r="N325" s="240" t="n">
        <f aca="false">+M325+N324</f>
        <v>0.05</v>
      </c>
      <c r="O325" s="240" t="n">
        <f aca="false">+N325+O324</f>
        <v>0.05</v>
      </c>
      <c r="P325" s="240" t="n">
        <f aca="false">+O325+P324</f>
        <v>0.05</v>
      </c>
      <c r="Q325" s="240" t="n">
        <f aca="false">+P325+Q324</f>
        <v>0.05</v>
      </c>
      <c r="R325" s="240" t="n">
        <f aca="false">+Q325+R324</f>
        <v>0.05</v>
      </c>
      <c r="S325" s="240" t="n">
        <f aca="false">+R325+S324</f>
        <v>0.05</v>
      </c>
      <c r="T325" s="240" t="n">
        <f aca="false">+S325+T324</f>
        <v>0.05</v>
      </c>
      <c r="U325" s="240" t="n">
        <f aca="false">+T325+U324</f>
        <v>0.05</v>
      </c>
      <c r="V325" s="240" t="n">
        <f aca="false">+U325+V324</f>
        <v>0.05</v>
      </c>
      <c r="W325" s="240" t="n">
        <f aca="false">+V325+W324</f>
        <v>0.05</v>
      </c>
      <c r="X325" s="240" t="n">
        <f aca="false">+W325+X324</f>
        <v>0.0661111111111111</v>
      </c>
      <c r="Y325" s="240" t="n">
        <f aca="false">+X325+Y324</f>
        <v>0.0822222222222222</v>
      </c>
      <c r="Z325" s="240" t="n">
        <f aca="false">+Y325+Z324</f>
        <v>0.0983333333333334</v>
      </c>
      <c r="AA325" s="240" t="n">
        <f aca="false">+Z325+AA324</f>
        <v>0.114444444444444</v>
      </c>
      <c r="AB325" s="240" t="n">
        <f aca="false">+AA325+AB324</f>
        <v>0.130555555555556</v>
      </c>
      <c r="AC325" s="240" t="n">
        <f aca="false">+AB325+AC324</f>
        <v>0.146666666666667</v>
      </c>
      <c r="AD325" s="240" t="n">
        <f aca="false">+AC325+AD324</f>
        <v>0.162777777777778</v>
      </c>
      <c r="AE325" s="240" t="n">
        <f aca="false">+AD325+AE324</f>
        <v>0.178888888888889</v>
      </c>
      <c r="AF325" s="149" t="n">
        <f aca="false">+AE325+AF324</f>
        <v>0.195</v>
      </c>
      <c r="AG325" s="240" t="n">
        <f aca="false">+AF325+AG324</f>
        <v>0.211111111111111</v>
      </c>
      <c r="AH325" s="240" t="n">
        <f aca="false">+AG325+AH324</f>
        <v>0.227222222222222</v>
      </c>
      <c r="AI325" s="240" t="n">
        <f aca="false">+AH325+AI324</f>
        <v>0.243333333333333</v>
      </c>
      <c r="AJ325" s="240" t="n">
        <f aca="false">+AI325+AJ324</f>
        <v>0.259444444444444</v>
      </c>
      <c r="AK325" s="240" t="n">
        <f aca="false">+AJ325+AK324</f>
        <v>0.275555555555556</v>
      </c>
      <c r="AL325" s="240" t="n">
        <f aca="false">+AK325+AL324</f>
        <v>0.291666666666667</v>
      </c>
      <c r="AM325" s="240" t="n">
        <f aca="false">+AL325+AM324</f>
        <v>0.307777777777778</v>
      </c>
      <c r="AN325" s="240" t="n">
        <f aca="false">+AM325+AN324</f>
        <v>0.323888888888889</v>
      </c>
      <c r="AO325" s="240" t="n">
        <f aca="false">+AN325+AO324</f>
        <v>0.34</v>
      </c>
      <c r="AP325" s="240" t="n">
        <f aca="false">+AO325+AP324</f>
        <v>1</v>
      </c>
      <c r="AQ325" s="240" t="n">
        <f aca="false">+AP325+AQ324</f>
        <v>1</v>
      </c>
      <c r="AR325" s="240" t="n">
        <f aca="false">+AQ325+AR324</f>
        <v>1</v>
      </c>
      <c r="AS325" s="240" t="n">
        <f aca="false">+AR325+AS324</f>
        <v>1</v>
      </c>
      <c r="AT325" s="240" t="n">
        <f aca="false">+AS325+AT324</f>
        <v>1</v>
      </c>
      <c r="AU325" s="240" t="n">
        <f aca="false">+AT325+AU324</f>
        <v>1</v>
      </c>
      <c r="AV325" s="240" t="n">
        <f aca="false">+AU325+AV324</f>
        <v>1</v>
      </c>
      <c r="AW325" s="240" t="n">
        <f aca="false">+AV325+AW324</f>
        <v>1</v>
      </c>
      <c r="AX325" s="240" t="n">
        <f aca="false">+AW325+AX324</f>
        <v>1</v>
      </c>
      <c r="AY325" s="240" t="n">
        <f aca="false">+AX325+AY324</f>
        <v>1</v>
      </c>
      <c r="AZ325" s="240" t="n">
        <f aca="false">+AY325+AZ324</f>
        <v>1</v>
      </c>
      <c r="BA325" s="240" t="n">
        <f aca="false">+AZ325+BA324</f>
        <v>1</v>
      </c>
      <c r="BB325" s="240" t="n">
        <f aca="false">+BA325+BB324</f>
        <v>1</v>
      </c>
      <c r="BC325" s="241"/>
      <c r="BD325" s="239"/>
    </row>
    <row r="326" customFormat="false" ht="12.75" hidden="false" customHeight="false" outlineLevel="0" collapsed="false">
      <c r="A326" s="140"/>
      <c r="B326" s="243"/>
      <c r="C326" s="235"/>
      <c r="D326" s="244"/>
      <c r="E326" s="244"/>
      <c r="F326" s="244"/>
      <c r="G326" s="244"/>
      <c r="H326" s="244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167"/>
      <c r="AG326" s="244"/>
      <c r="AH326" s="244"/>
      <c r="AI326" s="244"/>
      <c r="AJ326" s="244"/>
      <c r="AK326" s="244"/>
      <c r="AL326" s="244"/>
      <c r="AM326" s="244"/>
      <c r="AN326" s="244"/>
      <c r="AO326" s="244"/>
      <c r="AP326" s="244"/>
      <c r="AQ326" s="244"/>
      <c r="AR326" s="244"/>
      <c r="AS326" s="244"/>
      <c r="AT326" s="244"/>
      <c r="AU326" s="244"/>
      <c r="AV326" s="244"/>
      <c r="AW326" s="244"/>
      <c r="AX326" s="244"/>
      <c r="AY326" s="244"/>
      <c r="AZ326" s="244"/>
      <c r="BA326" s="244"/>
      <c r="BB326" s="244"/>
      <c r="BC326" s="245"/>
      <c r="BD326" s="243"/>
    </row>
    <row r="327" customFormat="false" ht="12.75" hidden="false" customHeight="false" outlineLevel="0" collapsed="false">
      <c r="A327" s="140"/>
      <c r="B327" s="201" t="s">
        <v>143</v>
      </c>
      <c r="C327" s="202" t="n">
        <v>14.2</v>
      </c>
      <c r="D327" s="205" t="n">
        <f aca="false">+D323*$C327</f>
        <v>0</v>
      </c>
      <c r="E327" s="205" t="n">
        <f aca="false">+E323*$C327</f>
        <v>0</v>
      </c>
      <c r="F327" s="205" t="n">
        <f aca="false">+F323*$C327</f>
        <v>0</v>
      </c>
      <c r="G327" s="205" t="n">
        <f aca="false">+G323*$C327</f>
        <v>0</v>
      </c>
      <c r="H327" s="205" t="n">
        <f aca="false">+H323*$C327</f>
        <v>0</v>
      </c>
      <c r="I327" s="205" t="n">
        <f aca="false">+I323*$C327</f>
        <v>0</v>
      </c>
      <c r="J327" s="205" t="n">
        <f aca="false">+J323*$C327</f>
        <v>0</v>
      </c>
      <c r="K327" s="205" t="n">
        <f aca="false">+K323*$C327</f>
        <v>0</v>
      </c>
      <c r="L327" s="205" t="n">
        <f aca="false">+L323*$C327</f>
        <v>0</v>
      </c>
      <c r="M327" s="205" t="n">
        <f aca="false">+M323*$C327</f>
        <v>0</v>
      </c>
      <c r="N327" s="205" t="n">
        <f aca="false">+N323*$C327</f>
        <v>0.705773809523809</v>
      </c>
      <c r="O327" s="205" t="n">
        <f aca="false">+O323*$C327</f>
        <v>0.705773809523809</v>
      </c>
      <c r="P327" s="205" t="n">
        <f aca="false">+P323*$C327</f>
        <v>0.705773809523809</v>
      </c>
      <c r="Q327" s="205" t="n">
        <f aca="false">+Q323*$C327</f>
        <v>0.705773809523809</v>
      </c>
      <c r="R327" s="205" t="n">
        <f aca="false">+R323*$C327</f>
        <v>0.705773809523809</v>
      </c>
      <c r="S327" s="205" t="n">
        <f aca="false">+S323*$C327</f>
        <v>0.705773809523809</v>
      </c>
      <c r="T327" s="205" t="n">
        <f aca="false">+T323*$C327</f>
        <v>0.705773809523809</v>
      </c>
      <c r="U327" s="205" t="n">
        <f aca="false">+U323*$C327</f>
        <v>0.705773809523809</v>
      </c>
      <c r="V327" s="205" t="n">
        <f aca="false">+V323*$C327</f>
        <v>0.705773809523809</v>
      </c>
      <c r="W327" s="205" t="n">
        <f aca="false">+W323*$C327</f>
        <v>0.705773809523809</v>
      </c>
      <c r="X327" s="205" t="n">
        <f aca="false">+X323*$C327</f>
        <v>1.41601047619048</v>
      </c>
      <c r="Y327" s="205" t="n">
        <f aca="false">+Y323*$C327</f>
        <v>2.12624714285714</v>
      </c>
      <c r="Z327" s="205" t="n">
        <f aca="false">+Z323*$C327</f>
        <v>2.83648380952381</v>
      </c>
      <c r="AA327" s="205" t="n">
        <f aca="false">+AA323*$C327</f>
        <v>3.54672047619048</v>
      </c>
      <c r="AB327" s="205" t="n">
        <f aca="false">+AB323*$C327</f>
        <v>4.25695714285714</v>
      </c>
      <c r="AC327" s="205" t="n">
        <f aca="false">+AC323*$C327</f>
        <v>4.96719380952381</v>
      </c>
      <c r="AD327" s="205" t="n">
        <f aca="false">+AD323*$C327</f>
        <v>5.67743047619048</v>
      </c>
      <c r="AE327" s="205" t="n">
        <f aca="false">+AE323*$C327</f>
        <v>6.38766714285714</v>
      </c>
      <c r="AF327" s="156" t="n">
        <f aca="false">+AF323*$C327</f>
        <v>7.09790380952381</v>
      </c>
      <c r="AG327" s="205" t="n">
        <f aca="false">+AG323*$C327</f>
        <v>7.80814047619047</v>
      </c>
      <c r="AH327" s="205" t="n">
        <f aca="false">+AH323*$C327</f>
        <v>8.51837714285714</v>
      </c>
      <c r="AI327" s="205" t="n">
        <f aca="false">+AI323*$C327</f>
        <v>9.22861380952381</v>
      </c>
      <c r="AJ327" s="205" t="n">
        <f aca="false">+AJ323*$C327</f>
        <v>9.93885047619048</v>
      </c>
      <c r="AK327" s="205" t="n">
        <f aca="false">+AK323*$C327</f>
        <v>10.6490871428571</v>
      </c>
      <c r="AL327" s="205" t="n">
        <f aca="false">+AL323*$C327</f>
        <v>11.3593238095238</v>
      </c>
      <c r="AM327" s="205" t="n">
        <f aca="false">+AM323*$C327</f>
        <v>12.0695604761905</v>
      </c>
      <c r="AN327" s="205" t="n">
        <f aca="false">+AN323*$C327</f>
        <v>12.7797971428571</v>
      </c>
      <c r="AO327" s="205" t="n">
        <f aca="false">+AO323*$C327</f>
        <v>13.4900338095238</v>
      </c>
      <c r="AP327" s="205" t="n">
        <f aca="false">+AP323*$C327</f>
        <v>13.4900338095238</v>
      </c>
      <c r="AQ327" s="205" t="n">
        <f aca="false">+AQ323*$C327</f>
        <v>13.4900338095238</v>
      </c>
      <c r="AR327" s="205" t="n">
        <f aca="false">+AR323*$C327</f>
        <v>13.4900338095238</v>
      </c>
      <c r="AS327" s="205" t="n">
        <f aca="false">+AS323*$C327</f>
        <v>13.4900338095238</v>
      </c>
      <c r="AT327" s="205" t="n">
        <f aca="false">+AT323*$C327</f>
        <v>14.2000338095238</v>
      </c>
      <c r="AU327" s="205" t="n">
        <f aca="false">+AU323*$C327</f>
        <v>14.2000338095238</v>
      </c>
      <c r="AV327" s="205" t="n">
        <f aca="false">+AV323*$C327</f>
        <v>14.2000338095238</v>
      </c>
      <c r="AW327" s="205" t="n">
        <f aca="false">+AW323*$C327</f>
        <v>14.2000338095238</v>
      </c>
      <c r="AX327" s="205" t="n">
        <f aca="false">+AX323*$C327</f>
        <v>14.2000338095238</v>
      </c>
      <c r="AY327" s="205" t="n">
        <f aca="false">+AY323*$C327</f>
        <v>14.2000338095238</v>
      </c>
      <c r="AZ327" s="205" t="n">
        <f aca="false">+AZ323*$C327</f>
        <v>14.2000338095238</v>
      </c>
      <c r="BA327" s="205" t="n">
        <f aca="false">+BA323*$C327</f>
        <v>14.2000338095238</v>
      </c>
      <c r="BB327" s="205" t="n">
        <f aca="false">+BB323*$C327</f>
        <v>14.2000338095238</v>
      </c>
      <c r="BC327" s="206"/>
      <c r="BD327" s="207"/>
      <c r="BE327" s="207"/>
      <c r="BF327" s="207"/>
      <c r="BG327" s="207"/>
      <c r="BH327" s="207"/>
      <c r="BI327" s="207"/>
      <c r="BJ327" s="207"/>
      <c r="BK327" s="207"/>
      <c r="BL327" s="207"/>
      <c r="BM327" s="207"/>
      <c r="BN327" s="207"/>
      <c r="BO327" s="207"/>
      <c r="BP327" s="207"/>
      <c r="BQ327" s="207"/>
      <c r="BR327" s="207"/>
      <c r="BS327" s="207"/>
      <c r="BT327" s="207"/>
      <c r="BU327" s="207"/>
      <c r="BV327" s="207"/>
      <c r="BW327" s="207"/>
      <c r="BX327" s="207"/>
      <c r="BY327" s="207"/>
      <c r="BZ327" s="207"/>
      <c r="CA327" s="207"/>
      <c r="CB327" s="207"/>
      <c r="CC327" s="207"/>
      <c r="CD327" s="207"/>
      <c r="CE327" s="207"/>
      <c r="CF327" s="207"/>
      <c r="CG327" s="207"/>
      <c r="CH327" s="207"/>
      <c r="CI327" s="207"/>
      <c r="CJ327" s="207"/>
      <c r="CK327" s="207"/>
    </row>
    <row r="328" customFormat="false" ht="13.5" hidden="false" customHeight="false" outlineLevel="0" collapsed="false">
      <c r="A328" s="140"/>
      <c r="B328" s="246" t="s">
        <v>144</v>
      </c>
      <c r="C328" s="247" t="str">
        <f aca="false">+'NTP or Sold'!B32</f>
        <v>Committed</v>
      </c>
      <c r="D328" s="248" t="n">
        <f aca="false">+D325*$C327</f>
        <v>0</v>
      </c>
      <c r="E328" s="248" t="n">
        <f aca="false">+E325*$C327</f>
        <v>0</v>
      </c>
      <c r="F328" s="248" t="n">
        <f aca="false">+F325*$C327</f>
        <v>0</v>
      </c>
      <c r="G328" s="248" t="n">
        <f aca="false">+G325*$C327</f>
        <v>0</v>
      </c>
      <c r="H328" s="248" t="n">
        <f aca="false">+H325*$C327</f>
        <v>0</v>
      </c>
      <c r="I328" s="248" t="n">
        <f aca="false">+I325*$C327</f>
        <v>0</v>
      </c>
      <c r="J328" s="248" t="n">
        <f aca="false">+J325*$C327</f>
        <v>0</v>
      </c>
      <c r="K328" s="248" t="n">
        <f aca="false">+K325*$C327</f>
        <v>0</v>
      </c>
      <c r="L328" s="248" t="n">
        <f aca="false">+L325*$C327</f>
        <v>0</v>
      </c>
      <c r="M328" s="248" t="n">
        <f aca="false">+M325*$C327</f>
        <v>0</v>
      </c>
      <c r="N328" s="248" t="n">
        <f aca="false">+N325*$C327</f>
        <v>0.71</v>
      </c>
      <c r="O328" s="248" t="n">
        <f aca="false">+O325*$C327</f>
        <v>0.71</v>
      </c>
      <c r="P328" s="248" t="n">
        <f aca="false">+P325*$C327</f>
        <v>0.71</v>
      </c>
      <c r="Q328" s="248" t="n">
        <f aca="false">+Q325*$C327</f>
        <v>0.71</v>
      </c>
      <c r="R328" s="248" t="n">
        <f aca="false">+R325*$C327</f>
        <v>0.71</v>
      </c>
      <c r="S328" s="248" t="n">
        <f aca="false">+S325*$C327</f>
        <v>0.71</v>
      </c>
      <c r="T328" s="248" t="n">
        <f aca="false">+T325*$C327</f>
        <v>0.71</v>
      </c>
      <c r="U328" s="248" t="n">
        <f aca="false">+U325*$C327</f>
        <v>0.71</v>
      </c>
      <c r="V328" s="248" t="n">
        <f aca="false">+V325*$C327</f>
        <v>0.71</v>
      </c>
      <c r="W328" s="248" t="n">
        <f aca="false">+W325*$C327</f>
        <v>0.71</v>
      </c>
      <c r="X328" s="248" t="n">
        <f aca="false">+X325*$C327</f>
        <v>0.938777777777778</v>
      </c>
      <c r="Y328" s="248" t="n">
        <f aca="false">+Y325*$C327</f>
        <v>1.16755555555556</v>
      </c>
      <c r="Z328" s="248" t="n">
        <f aca="false">+Z325*$C327</f>
        <v>1.39633333333333</v>
      </c>
      <c r="AA328" s="248" t="n">
        <f aca="false">+AA325*$C327</f>
        <v>1.62511111111111</v>
      </c>
      <c r="AB328" s="248" t="n">
        <f aca="false">+AB325*$C327</f>
        <v>1.85388888888889</v>
      </c>
      <c r="AC328" s="248" t="n">
        <f aca="false">+AC325*$C327</f>
        <v>2.08266666666667</v>
      </c>
      <c r="AD328" s="248" t="n">
        <f aca="false">+AD325*$C327</f>
        <v>2.31144444444444</v>
      </c>
      <c r="AE328" s="248" t="n">
        <f aca="false">+AE325*$C327</f>
        <v>2.54022222222222</v>
      </c>
      <c r="AF328" s="162" t="n">
        <f aca="false">+AF325*$C327</f>
        <v>2.769</v>
      </c>
      <c r="AG328" s="248" t="n">
        <f aca="false">+AG325*$C327</f>
        <v>2.99777777777778</v>
      </c>
      <c r="AH328" s="248" t="n">
        <f aca="false">+AH325*$C327</f>
        <v>3.22655555555556</v>
      </c>
      <c r="AI328" s="248" t="n">
        <f aca="false">+AI325*$C327</f>
        <v>3.45533333333333</v>
      </c>
      <c r="AJ328" s="248" t="n">
        <f aca="false">+AJ325*$C327</f>
        <v>3.68411111111111</v>
      </c>
      <c r="AK328" s="248" t="n">
        <f aca="false">+AK325*$C327</f>
        <v>3.91288888888889</v>
      </c>
      <c r="AL328" s="248" t="n">
        <f aca="false">+AL325*$C327</f>
        <v>4.14166666666667</v>
      </c>
      <c r="AM328" s="248" t="n">
        <f aca="false">+AM325*$C327</f>
        <v>4.37044444444445</v>
      </c>
      <c r="AN328" s="248" t="n">
        <f aca="false">+AN325*$C327</f>
        <v>4.59922222222222</v>
      </c>
      <c r="AO328" s="248" t="n">
        <f aca="false">+AO325*$C327</f>
        <v>4.828</v>
      </c>
      <c r="AP328" s="248" t="n">
        <f aca="false">+AP325*$C327</f>
        <v>14.2</v>
      </c>
      <c r="AQ328" s="248" t="n">
        <f aca="false">+AQ325*$C327</f>
        <v>14.2</v>
      </c>
      <c r="AR328" s="248" t="n">
        <f aca="false">+AR325*$C327</f>
        <v>14.2</v>
      </c>
      <c r="AS328" s="248" t="n">
        <f aca="false">+AS325*$C327</f>
        <v>14.2</v>
      </c>
      <c r="AT328" s="248" t="n">
        <f aca="false">+AT325*$C327</f>
        <v>14.2</v>
      </c>
      <c r="AU328" s="248" t="n">
        <f aca="false">+AU325*$C327</f>
        <v>14.2</v>
      </c>
      <c r="AV328" s="248" t="n">
        <f aca="false">+AV325*$C327</f>
        <v>14.2</v>
      </c>
      <c r="AW328" s="248" t="n">
        <f aca="false">+AW325*$C327</f>
        <v>14.2</v>
      </c>
      <c r="AX328" s="248" t="n">
        <f aca="false">+AX325*$C327</f>
        <v>14.2</v>
      </c>
      <c r="AY328" s="248" t="n">
        <f aca="false">+AY325*$C327</f>
        <v>14.2</v>
      </c>
      <c r="AZ328" s="248" t="n">
        <f aca="false">+AZ325*$C327</f>
        <v>14.2</v>
      </c>
      <c r="BA328" s="248" t="n">
        <f aca="false">+BA325*$C327</f>
        <v>14.2</v>
      </c>
      <c r="BB328" s="248" t="n">
        <f aca="false">+BB325*$C327</f>
        <v>14.2</v>
      </c>
      <c r="BC328" s="249"/>
      <c r="BD328" s="250"/>
      <c r="BE328" s="250"/>
      <c r="BF328" s="250"/>
      <c r="BG328" s="250"/>
      <c r="BH328" s="250"/>
      <c r="BI328" s="250"/>
      <c r="BJ328" s="250"/>
      <c r="BK328" s="250"/>
      <c r="BL328" s="250"/>
      <c r="BM328" s="250"/>
      <c r="BN328" s="250"/>
      <c r="BO328" s="250"/>
      <c r="BP328" s="250"/>
      <c r="BQ328" s="250"/>
      <c r="BR328" s="250"/>
      <c r="BS328" s="250"/>
      <c r="BT328" s="250"/>
      <c r="BU328" s="250"/>
      <c r="BV328" s="250"/>
      <c r="BW328" s="250"/>
      <c r="BX328" s="250"/>
      <c r="BY328" s="250"/>
      <c r="BZ328" s="250"/>
      <c r="CA328" s="250"/>
      <c r="CB328" s="250"/>
      <c r="CC328" s="250"/>
      <c r="CD328" s="250"/>
      <c r="CE328" s="250"/>
      <c r="CF328" s="250"/>
      <c r="CG328" s="250"/>
      <c r="CH328" s="250"/>
      <c r="CI328" s="250"/>
      <c r="CJ328" s="250"/>
      <c r="CK328" s="250"/>
    </row>
    <row r="329" customFormat="false" ht="15" hidden="false" customHeight="true" outlineLevel="0" collapsed="false">
      <c r="A329" s="140" t="n">
        <f aca="false">+A321+1</f>
        <v>5</v>
      </c>
      <c r="B329" s="251" t="str">
        <f aca="false">+'NTP or Sold'!G33</f>
        <v>LM6000</v>
      </c>
      <c r="C329" s="235" t="str">
        <f aca="false">+'NTP or Sold'!S33</f>
        <v>Elektrobolt (ESA) - 85%</v>
      </c>
      <c r="D329" s="252"/>
      <c r="E329" s="252"/>
      <c r="F329" s="252"/>
      <c r="G329" s="252"/>
      <c r="H329" s="252"/>
      <c r="I329" s="252"/>
      <c r="J329" s="252"/>
      <c r="K329" s="252"/>
      <c r="L329" s="252"/>
      <c r="M329" s="252"/>
      <c r="N329" s="252"/>
      <c r="O329" s="252"/>
      <c r="P329" s="252"/>
      <c r="Q329" s="252"/>
      <c r="R329" s="252"/>
      <c r="S329" s="252"/>
      <c r="T329" s="252"/>
      <c r="U329" s="252"/>
      <c r="V329" s="252"/>
      <c r="W329" s="252"/>
      <c r="X329" s="252"/>
      <c r="Y329" s="252"/>
      <c r="Z329" s="252"/>
      <c r="AA329" s="252"/>
      <c r="AB329" s="252"/>
      <c r="AC329" s="252"/>
      <c r="AD329" s="252"/>
      <c r="AE329" s="252"/>
      <c r="AF329" s="144"/>
      <c r="AG329" s="252"/>
      <c r="AH329" s="252"/>
      <c r="AI329" s="252"/>
      <c r="AJ329" s="252"/>
      <c r="AK329" s="252"/>
      <c r="AL329" s="252"/>
      <c r="AM329" s="252"/>
      <c r="AN329" s="252"/>
      <c r="AO329" s="252"/>
      <c r="AP329" s="252"/>
      <c r="AQ329" s="252"/>
      <c r="AR329" s="252"/>
      <c r="AS329" s="252"/>
      <c r="AT329" s="252"/>
      <c r="AU329" s="252"/>
      <c r="AV329" s="252"/>
      <c r="AW329" s="252"/>
      <c r="AX329" s="252"/>
      <c r="AY329" s="252"/>
      <c r="AZ329" s="252"/>
      <c r="BA329" s="252"/>
      <c r="BB329" s="252"/>
      <c r="BC329" s="237"/>
    </row>
    <row r="330" customFormat="false" ht="12.75" hidden="false" customHeight="false" outlineLevel="0" collapsed="false">
      <c r="A330" s="140"/>
      <c r="B330" s="239" t="s">
        <v>139</v>
      </c>
      <c r="C330" s="235"/>
      <c r="D330" s="240" t="n">
        <v>0</v>
      </c>
      <c r="E330" s="240" t="n">
        <v>0</v>
      </c>
      <c r="F330" s="240" t="n">
        <v>0</v>
      </c>
      <c r="G330" s="240" t="n">
        <v>0</v>
      </c>
      <c r="H330" s="240" t="n">
        <v>0</v>
      </c>
      <c r="I330" s="240" t="n">
        <v>0</v>
      </c>
      <c r="J330" s="240" t="n">
        <v>0</v>
      </c>
      <c r="K330" s="240" t="n">
        <v>0</v>
      </c>
      <c r="L330" s="240" t="n">
        <v>0</v>
      </c>
      <c r="M330" s="240" t="n">
        <v>0</v>
      </c>
      <c r="N330" s="240" t="n">
        <f aca="false">16.7/336</f>
        <v>0.049702380952381</v>
      </c>
      <c r="O330" s="240" t="n">
        <v>0</v>
      </c>
      <c r="P330" s="240" t="n">
        <v>0</v>
      </c>
      <c r="Q330" s="240" t="n">
        <v>0</v>
      </c>
      <c r="R330" s="240" t="n">
        <v>0</v>
      </c>
      <c r="S330" s="240" t="n">
        <v>0</v>
      </c>
      <c r="T330" s="240" t="n">
        <v>0</v>
      </c>
      <c r="U330" s="240" t="n">
        <v>0</v>
      </c>
      <c r="V330" s="240" t="n">
        <v>0</v>
      </c>
      <c r="W330" s="240" t="n">
        <v>0</v>
      </c>
      <c r="X330" s="240" t="n">
        <f aca="false">+(0.95-0.0497)/18</f>
        <v>0.0500166666666667</v>
      </c>
      <c r="Y330" s="240" t="n">
        <f aca="false">+(0.95-0.0497)/18</f>
        <v>0.0500166666666667</v>
      </c>
      <c r="Z330" s="240" t="n">
        <f aca="false">+(0.95-0.0497)/18</f>
        <v>0.0500166666666667</v>
      </c>
      <c r="AA330" s="240" t="n">
        <f aca="false">+(0.95-0.0497)/18</f>
        <v>0.0500166666666667</v>
      </c>
      <c r="AB330" s="240" t="n">
        <f aca="false">+(0.95-0.0497)/18</f>
        <v>0.0500166666666667</v>
      </c>
      <c r="AC330" s="240" t="n">
        <f aca="false">+(0.95-0.0497)/18</f>
        <v>0.0500166666666667</v>
      </c>
      <c r="AD330" s="240" t="n">
        <f aca="false">+(0.95-0.0497)/18</f>
        <v>0.0500166666666667</v>
      </c>
      <c r="AE330" s="240" t="n">
        <f aca="false">+(0.95-0.0497)/18</f>
        <v>0.0500166666666667</v>
      </c>
      <c r="AF330" s="149" t="n">
        <f aca="false">+(0.95-0.0497)/18</f>
        <v>0.0500166666666667</v>
      </c>
      <c r="AG330" s="240" t="n">
        <f aca="false">+(0.95-0.0497)/18</f>
        <v>0.0500166666666667</v>
      </c>
      <c r="AH330" s="240" t="n">
        <f aca="false">+(0.95-0.0497)/18</f>
        <v>0.0500166666666667</v>
      </c>
      <c r="AI330" s="240" t="n">
        <f aca="false">+(0.95-0.0497)/18</f>
        <v>0.0500166666666667</v>
      </c>
      <c r="AJ330" s="240" t="n">
        <f aca="false">+(0.95-0.0497)/18</f>
        <v>0.0500166666666667</v>
      </c>
      <c r="AK330" s="240" t="n">
        <f aca="false">+(0.95-0.0497)/18</f>
        <v>0.0500166666666667</v>
      </c>
      <c r="AL330" s="240" t="n">
        <f aca="false">+(0.95-0.0497)/18</f>
        <v>0.0500166666666667</v>
      </c>
      <c r="AM330" s="240" t="n">
        <f aca="false">+(0.95-0.0497)/18</f>
        <v>0.0500166666666667</v>
      </c>
      <c r="AN330" s="240" t="n">
        <f aca="false">+(0.95-0.0497)/18</f>
        <v>0.0500166666666667</v>
      </c>
      <c r="AO330" s="240" t="n">
        <f aca="false">+(0.95-0.0497)/18</f>
        <v>0.0500166666666667</v>
      </c>
      <c r="AP330" s="240" t="n">
        <v>0</v>
      </c>
      <c r="AQ330" s="240" t="n">
        <v>0</v>
      </c>
      <c r="AR330" s="240" t="n">
        <v>0</v>
      </c>
      <c r="AS330" s="240" t="n">
        <v>0</v>
      </c>
      <c r="AT330" s="240" t="n">
        <v>0.05</v>
      </c>
      <c r="AU330" s="240" t="n">
        <v>0</v>
      </c>
      <c r="AV330" s="240" t="n">
        <v>0</v>
      </c>
      <c r="AW330" s="240" t="n">
        <v>0</v>
      </c>
      <c r="AX330" s="240" t="n">
        <v>0</v>
      </c>
      <c r="AY330" s="240" t="n">
        <v>0</v>
      </c>
      <c r="AZ330" s="240" t="n">
        <v>0</v>
      </c>
      <c r="BA330" s="240" t="n">
        <v>0</v>
      </c>
      <c r="BB330" s="240" t="n">
        <v>0</v>
      </c>
      <c r="BC330" s="241" t="n">
        <f aca="false">SUM(N330:BB330)</f>
        <v>1.00000238095238</v>
      </c>
      <c r="BD330" s="239"/>
    </row>
    <row r="331" customFormat="false" ht="12.75" hidden="false" customHeight="false" outlineLevel="0" collapsed="false">
      <c r="A331" s="140"/>
      <c r="B331" s="239" t="s">
        <v>140</v>
      </c>
      <c r="C331" s="235"/>
      <c r="D331" s="240" t="n">
        <f aca="false">+D330</f>
        <v>0</v>
      </c>
      <c r="E331" s="240" t="n">
        <f aca="false">+D331+E330</f>
        <v>0</v>
      </c>
      <c r="F331" s="240" t="n">
        <f aca="false">+E331+F330</f>
        <v>0</v>
      </c>
      <c r="G331" s="240" t="n">
        <f aca="false">+F331+G330</f>
        <v>0</v>
      </c>
      <c r="H331" s="240" t="n">
        <f aca="false">+G331+H330</f>
        <v>0</v>
      </c>
      <c r="I331" s="240" t="n">
        <f aca="false">+H331+I330</f>
        <v>0</v>
      </c>
      <c r="J331" s="240" t="n">
        <f aca="false">+I331+J330</f>
        <v>0</v>
      </c>
      <c r="K331" s="240" t="n">
        <f aca="false">+J331+K330</f>
        <v>0</v>
      </c>
      <c r="L331" s="240" t="n">
        <f aca="false">+K331+L330</f>
        <v>0</v>
      </c>
      <c r="M331" s="240" t="n">
        <f aca="false">+L331+M330</f>
        <v>0</v>
      </c>
      <c r="N331" s="240" t="n">
        <f aca="false">+M331+N330</f>
        <v>0.049702380952381</v>
      </c>
      <c r="O331" s="240" t="n">
        <f aca="false">+N331+O330</f>
        <v>0.049702380952381</v>
      </c>
      <c r="P331" s="240" t="n">
        <f aca="false">+O331+P330</f>
        <v>0.049702380952381</v>
      </c>
      <c r="Q331" s="240" t="n">
        <f aca="false">+P331+Q330</f>
        <v>0.049702380952381</v>
      </c>
      <c r="R331" s="240" t="n">
        <f aca="false">+Q331+R330</f>
        <v>0.049702380952381</v>
      </c>
      <c r="S331" s="240" t="n">
        <f aca="false">+R331+S330</f>
        <v>0.049702380952381</v>
      </c>
      <c r="T331" s="240" t="n">
        <f aca="false">+S331+T330</f>
        <v>0.049702380952381</v>
      </c>
      <c r="U331" s="240" t="n">
        <f aca="false">+T331+U330</f>
        <v>0.049702380952381</v>
      </c>
      <c r="V331" s="240" t="n">
        <f aca="false">+U331+V330</f>
        <v>0.049702380952381</v>
      </c>
      <c r="W331" s="240" t="n">
        <f aca="false">+V331+W330</f>
        <v>0.049702380952381</v>
      </c>
      <c r="X331" s="240" t="n">
        <f aca="false">+W331+X330</f>
        <v>0.0997190476190476</v>
      </c>
      <c r="Y331" s="240" t="n">
        <f aca="false">+X331+Y330</f>
        <v>0.149735714285714</v>
      </c>
      <c r="Z331" s="240" t="n">
        <f aca="false">+Y331+Z330</f>
        <v>0.199752380952381</v>
      </c>
      <c r="AA331" s="240" t="n">
        <f aca="false">+Z331+AA330</f>
        <v>0.249769047619048</v>
      </c>
      <c r="AB331" s="240" t="n">
        <f aca="false">+AA331+AB330</f>
        <v>0.299785714285714</v>
      </c>
      <c r="AC331" s="240" t="n">
        <f aca="false">+AB331+AC330</f>
        <v>0.349802380952381</v>
      </c>
      <c r="AD331" s="240" t="n">
        <f aca="false">+AC331+AD330</f>
        <v>0.399819047619048</v>
      </c>
      <c r="AE331" s="240" t="n">
        <f aca="false">+AD331+AE330</f>
        <v>0.449835714285714</v>
      </c>
      <c r="AF331" s="149" t="n">
        <f aca="false">+AE331+AF330</f>
        <v>0.499852380952381</v>
      </c>
      <c r="AG331" s="240" t="n">
        <f aca="false">+AF331+AG330</f>
        <v>0.549869047619048</v>
      </c>
      <c r="AH331" s="240" t="n">
        <f aca="false">+AG331+AH330</f>
        <v>0.599885714285714</v>
      </c>
      <c r="AI331" s="240" t="n">
        <f aca="false">+AH331+AI330</f>
        <v>0.649902380952381</v>
      </c>
      <c r="AJ331" s="240" t="n">
        <f aca="false">+AI331+AJ330</f>
        <v>0.699919047619048</v>
      </c>
      <c r="AK331" s="240" t="n">
        <f aca="false">+AJ331+AK330</f>
        <v>0.749935714285714</v>
      </c>
      <c r="AL331" s="240" t="n">
        <f aca="false">+AK331+AL330</f>
        <v>0.799952380952381</v>
      </c>
      <c r="AM331" s="240" t="n">
        <f aca="false">+AL331+AM330</f>
        <v>0.849969047619048</v>
      </c>
      <c r="AN331" s="240" t="n">
        <f aca="false">+AM331+AN330</f>
        <v>0.899985714285715</v>
      </c>
      <c r="AO331" s="240" t="n">
        <f aca="false">+AN331+AO330</f>
        <v>0.950002380952381</v>
      </c>
      <c r="AP331" s="240" t="n">
        <f aca="false">+AO331+AP330</f>
        <v>0.950002380952381</v>
      </c>
      <c r="AQ331" s="240" t="n">
        <f aca="false">+AP331+AQ330</f>
        <v>0.950002380952381</v>
      </c>
      <c r="AR331" s="240" t="n">
        <f aca="false">+AQ331+AR330</f>
        <v>0.950002380952381</v>
      </c>
      <c r="AS331" s="240" t="n">
        <f aca="false">+AR331+AS330</f>
        <v>0.950002380952381</v>
      </c>
      <c r="AT331" s="240" t="n">
        <f aca="false">+AS331+AT330</f>
        <v>1.00000238095238</v>
      </c>
      <c r="AU331" s="240" t="n">
        <f aca="false">+AT331+AU330</f>
        <v>1.00000238095238</v>
      </c>
      <c r="AV331" s="240" t="n">
        <f aca="false">+AU331+AV330</f>
        <v>1.00000238095238</v>
      </c>
      <c r="AW331" s="240" t="n">
        <f aca="false">+AV331+AW330</f>
        <v>1.00000238095238</v>
      </c>
      <c r="AX331" s="240" t="n">
        <f aca="false">+AW331+AX330</f>
        <v>1.00000238095238</v>
      </c>
      <c r="AY331" s="240" t="n">
        <f aca="false">+AX331+AY330</f>
        <v>1.00000238095238</v>
      </c>
      <c r="AZ331" s="240" t="n">
        <f aca="false">+AY331+AZ330</f>
        <v>1.00000238095238</v>
      </c>
      <c r="BA331" s="240" t="n">
        <f aca="false">+AZ331+BA330</f>
        <v>1.00000238095238</v>
      </c>
      <c r="BB331" s="240" t="n">
        <f aca="false">+BA331+BB330</f>
        <v>1.00000238095238</v>
      </c>
      <c r="BC331" s="241"/>
      <c r="BD331" s="239"/>
    </row>
    <row r="332" customFormat="false" ht="12.75" hidden="false" customHeight="false" outlineLevel="0" collapsed="false">
      <c r="A332" s="140"/>
      <c r="B332" s="239" t="s">
        <v>141</v>
      </c>
      <c r="C332" s="235"/>
      <c r="D332" s="240" t="n">
        <v>0</v>
      </c>
      <c r="E332" s="240" t="n">
        <v>0</v>
      </c>
      <c r="F332" s="240" t="n">
        <v>0</v>
      </c>
      <c r="G332" s="240" t="n">
        <v>0</v>
      </c>
      <c r="H332" s="240" t="n">
        <v>0</v>
      </c>
      <c r="I332" s="240" t="n">
        <v>0</v>
      </c>
      <c r="J332" s="240" t="n">
        <v>0</v>
      </c>
      <c r="K332" s="240" t="n">
        <v>0</v>
      </c>
      <c r="L332" s="240" t="n">
        <v>0</v>
      </c>
      <c r="M332" s="240" t="n">
        <v>0</v>
      </c>
      <c r="N332" s="240" t="n">
        <v>0.05</v>
      </c>
      <c r="O332" s="240" t="n">
        <v>0</v>
      </c>
      <c r="P332" s="240" t="n">
        <v>0</v>
      </c>
      <c r="Q332" s="240" t="n">
        <v>0</v>
      </c>
      <c r="R332" s="240" t="n">
        <v>0</v>
      </c>
      <c r="S332" s="240" t="n">
        <v>0</v>
      </c>
      <c r="T332" s="240" t="n">
        <v>0</v>
      </c>
      <c r="U332" s="240" t="n">
        <v>0</v>
      </c>
      <c r="V332" s="240" t="n">
        <v>0</v>
      </c>
      <c r="W332" s="240" t="n">
        <v>0</v>
      </c>
      <c r="X332" s="240" t="n">
        <f aca="false">+(0.34-0.05)/18</f>
        <v>0.0161111111111111</v>
      </c>
      <c r="Y332" s="240" t="n">
        <f aca="false">+(0.34-0.05)/18</f>
        <v>0.0161111111111111</v>
      </c>
      <c r="Z332" s="240" t="n">
        <f aca="false">+(0.34-0.05)/18</f>
        <v>0.0161111111111111</v>
      </c>
      <c r="AA332" s="240" t="n">
        <f aca="false">+(0.34-0.05)/18</f>
        <v>0.0161111111111111</v>
      </c>
      <c r="AB332" s="240" t="n">
        <f aca="false">+(0.34-0.05)/18</f>
        <v>0.0161111111111111</v>
      </c>
      <c r="AC332" s="240" t="n">
        <f aca="false">+(0.34-0.05)/18</f>
        <v>0.0161111111111111</v>
      </c>
      <c r="AD332" s="240" t="n">
        <f aca="false">+(0.34-0.05)/18</f>
        <v>0.0161111111111111</v>
      </c>
      <c r="AE332" s="240" t="n">
        <f aca="false">+(0.34-0.05)/18</f>
        <v>0.0161111111111111</v>
      </c>
      <c r="AF332" s="149" t="n">
        <f aca="false">+(0.34-0.05)/18</f>
        <v>0.0161111111111111</v>
      </c>
      <c r="AG332" s="240" t="n">
        <f aca="false">+(0.34-0.05)/18</f>
        <v>0.0161111111111111</v>
      </c>
      <c r="AH332" s="240" t="n">
        <f aca="false">+(0.34-0.05)/18</f>
        <v>0.0161111111111111</v>
      </c>
      <c r="AI332" s="240" t="n">
        <f aca="false">+(0.34-0.05)/18</f>
        <v>0.0161111111111111</v>
      </c>
      <c r="AJ332" s="240" t="n">
        <f aca="false">+(0.34-0.05)/18</f>
        <v>0.0161111111111111</v>
      </c>
      <c r="AK332" s="240" t="n">
        <f aca="false">+(0.34-0.05)/18</f>
        <v>0.0161111111111111</v>
      </c>
      <c r="AL332" s="240" t="n">
        <f aca="false">+(0.34-0.05)/18</f>
        <v>0.0161111111111111</v>
      </c>
      <c r="AM332" s="240" t="n">
        <f aca="false">+(0.34-0.05)/18</f>
        <v>0.0161111111111111</v>
      </c>
      <c r="AN332" s="240" t="n">
        <f aca="false">+(0.34-0.05)/18</f>
        <v>0.0161111111111111</v>
      </c>
      <c r="AO332" s="240" t="n">
        <f aca="false">+(0.34-0.05)/18</f>
        <v>0.0161111111111111</v>
      </c>
      <c r="AP332" s="240" t="n">
        <v>0.66</v>
      </c>
      <c r="AQ332" s="240" t="n">
        <v>0</v>
      </c>
      <c r="AR332" s="240" t="n">
        <v>0</v>
      </c>
      <c r="AS332" s="240" t="n">
        <v>0</v>
      </c>
      <c r="AT332" s="240" t="n">
        <v>0</v>
      </c>
      <c r="AU332" s="240" t="n">
        <v>0</v>
      </c>
      <c r="AV332" s="240" t="n">
        <v>0</v>
      </c>
      <c r="AW332" s="240" t="n">
        <v>0</v>
      </c>
      <c r="AX332" s="240" t="n">
        <v>0</v>
      </c>
      <c r="AY332" s="240" t="n">
        <v>0</v>
      </c>
      <c r="AZ332" s="240" t="n">
        <v>0</v>
      </c>
      <c r="BA332" s="240" t="n">
        <v>0</v>
      </c>
      <c r="BB332" s="240" t="n">
        <v>0</v>
      </c>
      <c r="BC332" s="241" t="n">
        <f aca="false">SUM(N332:BB332)</f>
        <v>1</v>
      </c>
      <c r="BD332" s="239"/>
    </row>
    <row r="333" customFormat="false" ht="12.75" hidden="false" customHeight="false" outlineLevel="0" collapsed="false">
      <c r="A333" s="140"/>
      <c r="B333" s="239" t="s">
        <v>142</v>
      </c>
      <c r="C333" s="235"/>
      <c r="D333" s="240" t="n">
        <f aca="false">+D332</f>
        <v>0</v>
      </c>
      <c r="E333" s="240" t="n">
        <f aca="false">+D333+E332</f>
        <v>0</v>
      </c>
      <c r="F333" s="240" t="n">
        <f aca="false">+E333+F332</f>
        <v>0</v>
      </c>
      <c r="G333" s="240" t="n">
        <f aca="false">+F333+G332</f>
        <v>0</v>
      </c>
      <c r="H333" s="240" t="n">
        <f aca="false">+G333+H332</f>
        <v>0</v>
      </c>
      <c r="I333" s="240" t="n">
        <f aca="false">+H333+I332</f>
        <v>0</v>
      </c>
      <c r="J333" s="240" t="n">
        <f aca="false">+I333+J332</f>
        <v>0</v>
      </c>
      <c r="K333" s="240" t="n">
        <f aca="false">+J333+K332</f>
        <v>0</v>
      </c>
      <c r="L333" s="240" t="n">
        <f aca="false">+K333+L332</f>
        <v>0</v>
      </c>
      <c r="M333" s="240" t="n">
        <f aca="false">+L333+M332</f>
        <v>0</v>
      </c>
      <c r="N333" s="240" t="n">
        <f aca="false">+M333+N332</f>
        <v>0.05</v>
      </c>
      <c r="O333" s="240" t="n">
        <f aca="false">+N333+O332</f>
        <v>0.05</v>
      </c>
      <c r="P333" s="240" t="n">
        <f aca="false">+O333+P332</f>
        <v>0.05</v>
      </c>
      <c r="Q333" s="240" t="n">
        <f aca="false">+P333+Q332</f>
        <v>0.05</v>
      </c>
      <c r="R333" s="240" t="n">
        <f aca="false">+Q333+R332</f>
        <v>0.05</v>
      </c>
      <c r="S333" s="240" t="n">
        <f aca="false">+R333+S332</f>
        <v>0.05</v>
      </c>
      <c r="T333" s="240" t="n">
        <f aca="false">+S333+T332</f>
        <v>0.05</v>
      </c>
      <c r="U333" s="240" t="n">
        <f aca="false">+T333+U332</f>
        <v>0.05</v>
      </c>
      <c r="V333" s="240" t="n">
        <f aca="false">+U333+V332</f>
        <v>0.05</v>
      </c>
      <c r="W333" s="240" t="n">
        <f aca="false">+V333+W332</f>
        <v>0.05</v>
      </c>
      <c r="X333" s="240" t="n">
        <f aca="false">+W333+X332</f>
        <v>0.0661111111111111</v>
      </c>
      <c r="Y333" s="240" t="n">
        <f aca="false">+X333+Y332</f>
        <v>0.0822222222222222</v>
      </c>
      <c r="Z333" s="240" t="n">
        <f aca="false">+Y333+Z332</f>
        <v>0.0983333333333334</v>
      </c>
      <c r="AA333" s="240" t="n">
        <f aca="false">+Z333+AA332</f>
        <v>0.114444444444444</v>
      </c>
      <c r="AB333" s="240" t="n">
        <f aca="false">+AA333+AB332</f>
        <v>0.130555555555556</v>
      </c>
      <c r="AC333" s="240" t="n">
        <f aca="false">+AB333+AC332</f>
        <v>0.146666666666667</v>
      </c>
      <c r="AD333" s="240" t="n">
        <f aca="false">+AC333+AD332</f>
        <v>0.162777777777778</v>
      </c>
      <c r="AE333" s="240" t="n">
        <f aca="false">+AD333+AE332</f>
        <v>0.178888888888889</v>
      </c>
      <c r="AF333" s="149" t="n">
        <f aca="false">+AE333+AF332</f>
        <v>0.195</v>
      </c>
      <c r="AG333" s="240" t="n">
        <f aca="false">+AF333+AG332</f>
        <v>0.211111111111111</v>
      </c>
      <c r="AH333" s="240" t="n">
        <f aca="false">+AG333+AH332</f>
        <v>0.227222222222222</v>
      </c>
      <c r="AI333" s="240" t="n">
        <f aca="false">+AH333+AI332</f>
        <v>0.243333333333333</v>
      </c>
      <c r="AJ333" s="240" t="n">
        <f aca="false">+AI333+AJ332</f>
        <v>0.259444444444444</v>
      </c>
      <c r="AK333" s="240" t="n">
        <f aca="false">+AJ333+AK332</f>
        <v>0.275555555555556</v>
      </c>
      <c r="AL333" s="240" t="n">
        <f aca="false">+AK333+AL332</f>
        <v>0.291666666666667</v>
      </c>
      <c r="AM333" s="240" t="n">
        <f aca="false">+AL333+AM332</f>
        <v>0.307777777777778</v>
      </c>
      <c r="AN333" s="240" t="n">
        <f aca="false">+AM333+AN332</f>
        <v>0.323888888888889</v>
      </c>
      <c r="AO333" s="240" t="n">
        <f aca="false">+AN333+AO332</f>
        <v>0.34</v>
      </c>
      <c r="AP333" s="240" t="n">
        <f aca="false">+AO333+AP332</f>
        <v>1</v>
      </c>
      <c r="AQ333" s="240" t="n">
        <f aca="false">+AP333+AQ332</f>
        <v>1</v>
      </c>
      <c r="AR333" s="240" t="n">
        <f aca="false">+AQ333+AR332</f>
        <v>1</v>
      </c>
      <c r="AS333" s="240" t="n">
        <f aca="false">+AR333+AS332</f>
        <v>1</v>
      </c>
      <c r="AT333" s="240" t="n">
        <f aca="false">+AS333+AT332</f>
        <v>1</v>
      </c>
      <c r="AU333" s="240" t="n">
        <f aca="false">+AT333+AU332</f>
        <v>1</v>
      </c>
      <c r="AV333" s="240" t="n">
        <f aca="false">+AU333+AV332</f>
        <v>1</v>
      </c>
      <c r="AW333" s="240" t="n">
        <f aca="false">+AV333+AW332</f>
        <v>1</v>
      </c>
      <c r="AX333" s="240" t="n">
        <f aca="false">+AW333+AX332</f>
        <v>1</v>
      </c>
      <c r="AY333" s="240" t="n">
        <f aca="false">+AX333+AY332</f>
        <v>1</v>
      </c>
      <c r="AZ333" s="240" t="n">
        <f aca="false">+AY333+AZ332</f>
        <v>1</v>
      </c>
      <c r="BA333" s="240" t="n">
        <f aca="false">+AZ333+BA332</f>
        <v>1</v>
      </c>
      <c r="BB333" s="240" t="n">
        <f aca="false">+BA333+BB332</f>
        <v>1</v>
      </c>
      <c r="BC333" s="241"/>
      <c r="BD333" s="239"/>
    </row>
    <row r="334" customFormat="false" ht="12.75" hidden="false" customHeight="false" outlineLevel="0" collapsed="false">
      <c r="A334" s="140"/>
      <c r="B334" s="243"/>
      <c r="C334" s="235"/>
      <c r="D334" s="244"/>
      <c r="E334" s="244"/>
      <c r="F334" s="244"/>
      <c r="G334" s="244"/>
      <c r="H334" s="244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167"/>
      <c r="AG334" s="244"/>
      <c r="AH334" s="244"/>
      <c r="AI334" s="244"/>
      <c r="AJ334" s="244"/>
      <c r="AK334" s="244"/>
      <c r="AL334" s="244"/>
      <c r="AM334" s="244"/>
      <c r="AN334" s="244"/>
      <c r="AO334" s="244"/>
      <c r="AP334" s="244"/>
      <c r="AQ334" s="244"/>
      <c r="AR334" s="244"/>
      <c r="AS334" s="244"/>
      <c r="AT334" s="244"/>
      <c r="AU334" s="244"/>
      <c r="AV334" s="244"/>
      <c r="AW334" s="244"/>
      <c r="AX334" s="244"/>
      <c r="AY334" s="244"/>
      <c r="AZ334" s="244"/>
      <c r="BA334" s="244"/>
      <c r="BB334" s="244"/>
      <c r="BC334" s="245"/>
      <c r="BD334" s="243"/>
    </row>
    <row r="335" customFormat="false" ht="12.75" hidden="false" customHeight="false" outlineLevel="0" collapsed="false">
      <c r="A335" s="140"/>
      <c r="B335" s="201" t="s">
        <v>143</v>
      </c>
      <c r="C335" s="202" t="n">
        <v>14.2</v>
      </c>
      <c r="D335" s="205" t="n">
        <f aca="false">+D331*$C335</f>
        <v>0</v>
      </c>
      <c r="E335" s="205" t="n">
        <f aca="false">+E331*$C335</f>
        <v>0</v>
      </c>
      <c r="F335" s="205" t="n">
        <f aca="false">+F331*$C335</f>
        <v>0</v>
      </c>
      <c r="G335" s="205" t="n">
        <f aca="false">+G331*$C335</f>
        <v>0</v>
      </c>
      <c r="H335" s="205" t="n">
        <f aca="false">+H331*$C335</f>
        <v>0</v>
      </c>
      <c r="I335" s="205" t="n">
        <f aca="false">+I331*$C335</f>
        <v>0</v>
      </c>
      <c r="J335" s="205" t="n">
        <f aca="false">+J331*$C335</f>
        <v>0</v>
      </c>
      <c r="K335" s="205" t="n">
        <f aca="false">+K331*$C335</f>
        <v>0</v>
      </c>
      <c r="L335" s="205" t="n">
        <f aca="false">+L331*$C335</f>
        <v>0</v>
      </c>
      <c r="M335" s="205" t="n">
        <f aca="false">+M331*$C335</f>
        <v>0</v>
      </c>
      <c r="N335" s="205" t="n">
        <f aca="false">+N331*$C335</f>
        <v>0.705773809523809</v>
      </c>
      <c r="O335" s="205" t="n">
        <f aca="false">+O331*$C335</f>
        <v>0.705773809523809</v>
      </c>
      <c r="P335" s="205" t="n">
        <f aca="false">+P331*$C335</f>
        <v>0.705773809523809</v>
      </c>
      <c r="Q335" s="205" t="n">
        <f aca="false">+Q331*$C335</f>
        <v>0.705773809523809</v>
      </c>
      <c r="R335" s="205" t="n">
        <f aca="false">+R331*$C335</f>
        <v>0.705773809523809</v>
      </c>
      <c r="S335" s="205" t="n">
        <f aca="false">+S331*$C335</f>
        <v>0.705773809523809</v>
      </c>
      <c r="T335" s="205" t="n">
        <f aca="false">+T331*$C335</f>
        <v>0.705773809523809</v>
      </c>
      <c r="U335" s="205" t="n">
        <f aca="false">+U331*$C335</f>
        <v>0.705773809523809</v>
      </c>
      <c r="V335" s="205" t="n">
        <f aca="false">+V331*$C335</f>
        <v>0.705773809523809</v>
      </c>
      <c r="W335" s="205" t="n">
        <f aca="false">+W331*$C335</f>
        <v>0.705773809523809</v>
      </c>
      <c r="X335" s="205" t="n">
        <f aca="false">+X331*$C335</f>
        <v>1.41601047619048</v>
      </c>
      <c r="Y335" s="205" t="n">
        <f aca="false">+Y331*$C335</f>
        <v>2.12624714285714</v>
      </c>
      <c r="Z335" s="205" t="n">
        <f aca="false">+Z331*$C335</f>
        <v>2.83648380952381</v>
      </c>
      <c r="AA335" s="205" t="n">
        <f aca="false">+AA331*$C335</f>
        <v>3.54672047619048</v>
      </c>
      <c r="AB335" s="205" t="n">
        <f aca="false">+AB331*$C335</f>
        <v>4.25695714285714</v>
      </c>
      <c r="AC335" s="205" t="n">
        <f aca="false">+AC331*$C335</f>
        <v>4.96719380952381</v>
      </c>
      <c r="AD335" s="205" t="n">
        <f aca="false">+AD331*$C335</f>
        <v>5.67743047619048</v>
      </c>
      <c r="AE335" s="205" t="n">
        <f aca="false">+AE331*$C335</f>
        <v>6.38766714285714</v>
      </c>
      <c r="AF335" s="156" t="n">
        <f aca="false">+AF331*$C335</f>
        <v>7.09790380952381</v>
      </c>
      <c r="AG335" s="205" t="n">
        <f aca="false">+AG331*$C335</f>
        <v>7.80814047619047</v>
      </c>
      <c r="AH335" s="205" t="n">
        <f aca="false">+AH331*$C335</f>
        <v>8.51837714285714</v>
      </c>
      <c r="AI335" s="205" t="n">
        <f aca="false">+AI331*$C335</f>
        <v>9.22861380952381</v>
      </c>
      <c r="AJ335" s="205" t="n">
        <f aca="false">+AJ331*$C335</f>
        <v>9.93885047619048</v>
      </c>
      <c r="AK335" s="205" t="n">
        <f aca="false">+AK331*$C335</f>
        <v>10.6490871428571</v>
      </c>
      <c r="AL335" s="205" t="n">
        <f aca="false">+AL331*$C335</f>
        <v>11.3593238095238</v>
      </c>
      <c r="AM335" s="205" t="n">
        <f aca="false">+AM331*$C335</f>
        <v>12.0695604761905</v>
      </c>
      <c r="AN335" s="205" t="n">
        <f aca="false">+AN331*$C335</f>
        <v>12.7797971428571</v>
      </c>
      <c r="AO335" s="205" t="n">
        <f aca="false">+AO331*$C335</f>
        <v>13.4900338095238</v>
      </c>
      <c r="AP335" s="205" t="n">
        <f aca="false">+AP331*$C335</f>
        <v>13.4900338095238</v>
      </c>
      <c r="AQ335" s="205" t="n">
        <f aca="false">+AQ331*$C335</f>
        <v>13.4900338095238</v>
      </c>
      <c r="AR335" s="205" t="n">
        <f aca="false">+AR331*$C335</f>
        <v>13.4900338095238</v>
      </c>
      <c r="AS335" s="205" t="n">
        <f aca="false">+AS331*$C335</f>
        <v>13.4900338095238</v>
      </c>
      <c r="AT335" s="205" t="n">
        <f aca="false">+AT331*$C335</f>
        <v>14.2000338095238</v>
      </c>
      <c r="AU335" s="205" t="n">
        <f aca="false">+AU331*$C335</f>
        <v>14.2000338095238</v>
      </c>
      <c r="AV335" s="205" t="n">
        <f aca="false">+AV331*$C335</f>
        <v>14.2000338095238</v>
      </c>
      <c r="AW335" s="205" t="n">
        <f aca="false">+AW331*$C335</f>
        <v>14.2000338095238</v>
      </c>
      <c r="AX335" s="205" t="n">
        <f aca="false">+AX331*$C335</f>
        <v>14.2000338095238</v>
      </c>
      <c r="AY335" s="205" t="n">
        <f aca="false">+AY331*$C335</f>
        <v>14.2000338095238</v>
      </c>
      <c r="AZ335" s="205" t="n">
        <f aca="false">+AZ331*$C335</f>
        <v>14.2000338095238</v>
      </c>
      <c r="BA335" s="205" t="n">
        <f aca="false">+BA331*$C335</f>
        <v>14.2000338095238</v>
      </c>
      <c r="BB335" s="205" t="n">
        <f aca="false">+BB331*$C335</f>
        <v>14.2000338095238</v>
      </c>
      <c r="BC335" s="206"/>
      <c r="BD335" s="207"/>
      <c r="BE335" s="207"/>
      <c r="BF335" s="207"/>
      <c r="BG335" s="207"/>
      <c r="BH335" s="207"/>
      <c r="BI335" s="207"/>
      <c r="BJ335" s="207"/>
      <c r="BK335" s="207"/>
      <c r="BL335" s="207"/>
      <c r="BM335" s="207"/>
      <c r="BN335" s="207"/>
      <c r="BO335" s="207"/>
      <c r="BP335" s="207"/>
      <c r="BQ335" s="207"/>
      <c r="BR335" s="207"/>
      <c r="BS335" s="207"/>
      <c r="BT335" s="207"/>
      <c r="BU335" s="207"/>
      <c r="BV335" s="207"/>
      <c r="BW335" s="207"/>
      <c r="BX335" s="207"/>
      <c r="BY335" s="207"/>
      <c r="BZ335" s="207"/>
      <c r="CA335" s="207"/>
      <c r="CB335" s="207"/>
      <c r="CC335" s="207"/>
      <c r="CD335" s="207"/>
      <c r="CE335" s="207"/>
      <c r="CF335" s="207"/>
      <c r="CG335" s="207"/>
      <c r="CH335" s="207"/>
      <c r="CI335" s="207"/>
      <c r="CJ335" s="207"/>
      <c r="CK335" s="207"/>
    </row>
    <row r="336" customFormat="false" ht="13.5" hidden="false" customHeight="false" outlineLevel="0" collapsed="false">
      <c r="A336" s="140"/>
      <c r="B336" s="246" t="s">
        <v>144</v>
      </c>
      <c r="C336" s="247" t="str">
        <f aca="false">+'NTP or Sold'!B33</f>
        <v>Committed</v>
      </c>
      <c r="D336" s="248" t="n">
        <f aca="false">+D333*$C335</f>
        <v>0</v>
      </c>
      <c r="E336" s="248" t="n">
        <f aca="false">+E333*$C335</f>
        <v>0</v>
      </c>
      <c r="F336" s="248" t="n">
        <f aca="false">+F333*$C335</f>
        <v>0</v>
      </c>
      <c r="G336" s="248" t="n">
        <f aca="false">+G333*$C335</f>
        <v>0</v>
      </c>
      <c r="H336" s="248" t="n">
        <f aca="false">+H333*$C335</f>
        <v>0</v>
      </c>
      <c r="I336" s="248" t="n">
        <f aca="false">+I333*$C335</f>
        <v>0</v>
      </c>
      <c r="J336" s="248" t="n">
        <f aca="false">+J333*$C335</f>
        <v>0</v>
      </c>
      <c r="K336" s="248" t="n">
        <f aca="false">+K333*$C335</f>
        <v>0</v>
      </c>
      <c r="L336" s="248" t="n">
        <f aca="false">+L333*$C335</f>
        <v>0</v>
      </c>
      <c r="M336" s="248" t="n">
        <f aca="false">+M333*$C335</f>
        <v>0</v>
      </c>
      <c r="N336" s="248" t="n">
        <f aca="false">+N333*$C335</f>
        <v>0.71</v>
      </c>
      <c r="O336" s="248" t="n">
        <f aca="false">+O333*$C335</f>
        <v>0.71</v>
      </c>
      <c r="P336" s="248" t="n">
        <f aca="false">+P333*$C335</f>
        <v>0.71</v>
      </c>
      <c r="Q336" s="248" t="n">
        <f aca="false">+Q333*$C335</f>
        <v>0.71</v>
      </c>
      <c r="R336" s="248" t="n">
        <f aca="false">+R333*$C335</f>
        <v>0.71</v>
      </c>
      <c r="S336" s="248" t="n">
        <f aca="false">+S333*$C335</f>
        <v>0.71</v>
      </c>
      <c r="T336" s="248" t="n">
        <f aca="false">+T333*$C335</f>
        <v>0.71</v>
      </c>
      <c r="U336" s="248" t="n">
        <f aca="false">+U333*$C335</f>
        <v>0.71</v>
      </c>
      <c r="V336" s="248" t="n">
        <f aca="false">+V333*$C335</f>
        <v>0.71</v>
      </c>
      <c r="W336" s="248" t="n">
        <f aca="false">+W333*$C335</f>
        <v>0.71</v>
      </c>
      <c r="X336" s="248" t="n">
        <f aca="false">+X333*$C335</f>
        <v>0.938777777777778</v>
      </c>
      <c r="Y336" s="248" t="n">
        <f aca="false">+Y333*$C335</f>
        <v>1.16755555555556</v>
      </c>
      <c r="Z336" s="248" t="n">
        <f aca="false">+Z333*$C335</f>
        <v>1.39633333333333</v>
      </c>
      <c r="AA336" s="248" t="n">
        <f aca="false">+AA333*$C335</f>
        <v>1.62511111111111</v>
      </c>
      <c r="AB336" s="248" t="n">
        <f aca="false">+AB333*$C335</f>
        <v>1.85388888888889</v>
      </c>
      <c r="AC336" s="248" t="n">
        <f aca="false">+AC333*$C335</f>
        <v>2.08266666666667</v>
      </c>
      <c r="AD336" s="248" t="n">
        <f aca="false">+AD333*$C335</f>
        <v>2.31144444444444</v>
      </c>
      <c r="AE336" s="248" t="n">
        <f aca="false">+AE333*$C335</f>
        <v>2.54022222222222</v>
      </c>
      <c r="AF336" s="162" t="n">
        <f aca="false">+AF333*$C335</f>
        <v>2.769</v>
      </c>
      <c r="AG336" s="248" t="n">
        <f aca="false">+AG333*$C335</f>
        <v>2.99777777777778</v>
      </c>
      <c r="AH336" s="248" t="n">
        <f aca="false">+AH333*$C335</f>
        <v>3.22655555555556</v>
      </c>
      <c r="AI336" s="248" t="n">
        <f aca="false">+AI333*$C335</f>
        <v>3.45533333333333</v>
      </c>
      <c r="AJ336" s="248" t="n">
        <f aca="false">+AJ333*$C335</f>
        <v>3.68411111111111</v>
      </c>
      <c r="AK336" s="248" t="n">
        <f aca="false">+AK333*$C335</f>
        <v>3.91288888888889</v>
      </c>
      <c r="AL336" s="248" t="n">
        <f aca="false">+AL333*$C335</f>
        <v>4.14166666666667</v>
      </c>
      <c r="AM336" s="248" t="n">
        <f aca="false">+AM333*$C335</f>
        <v>4.37044444444445</v>
      </c>
      <c r="AN336" s="248" t="n">
        <f aca="false">+AN333*$C335</f>
        <v>4.59922222222222</v>
      </c>
      <c r="AO336" s="248" t="n">
        <f aca="false">+AO333*$C335</f>
        <v>4.828</v>
      </c>
      <c r="AP336" s="248" t="n">
        <f aca="false">+AP333*$C335</f>
        <v>14.2</v>
      </c>
      <c r="AQ336" s="248" t="n">
        <f aca="false">+AQ333*$C335</f>
        <v>14.2</v>
      </c>
      <c r="AR336" s="248" t="n">
        <f aca="false">+AR333*$C335</f>
        <v>14.2</v>
      </c>
      <c r="AS336" s="248" t="n">
        <f aca="false">+AS333*$C335</f>
        <v>14.2</v>
      </c>
      <c r="AT336" s="248" t="n">
        <f aca="false">+AT333*$C335</f>
        <v>14.2</v>
      </c>
      <c r="AU336" s="248" t="n">
        <f aca="false">+AU333*$C335</f>
        <v>14.2</v>
      </c>
      <c r="AV336" s="248" t="n">
        <f aca="false">+AV333*$C335</f>
        <v>14.2</v>
      </c>
      <c r="AW336" s="248" t="n">
        <f aca="false">+AW333*$C335</f>
        <v>14.2</v>
      </c>
      <c r="AX336" s="248" t="n">
        <f aca="false">+AX333*$C335</f>
        <v>14.2</v>
      </c>
      <c r="AY336" s="248" t="n">
        <f aca="false">+AY333*$C335</f>
        <v>14.2</v>
      </c>
      <c r="AZ336" s="248" t="n">
        <f aca="false">+AZ333*$C335</f>
        <v>14.2</v>
      </c>
      <c r="BA336" s="248" t="n">
        <f aca="false">+BA333*$C335</f>
        <v>14.2</v>
      </c>
      <c r="BB336" s="248" t="n">
        <f aca="false">+BB333*$C335</f>
        <v>14.2</v>
      </c>
      <c r="BC336" s="249"/>
      <c r="BD336" s="250"/>
      <c r="BE336" s="250"/>
      <c r="BF336" s="250"/>
      <c r="BG336" s="250"/>
      <c r="BH336" s="250"/>
      <c r="BI336" s="250"/>
      <c r="BJ336" s="250"/>
      <c r="BK336" s="250"/>
      <c r="BL336" s="250"/>
      <c r="BM336" s="250"/>
      <c r="BN336" s="250"/>
      <c r="BO336" s="250"/>
      <c r="BP336" s="250"/>
      <c r="BQ336" s="250"/>
      <c r="BR336" s="250"/>
      <c r="BS336" s="250"/>
      <c r="BT336" s="250"/>
      <c r="BU336" s="250"/>
      <c r="BV336" s="250"/>
      <c r="BW336" s="250"/>
      <c r="BX336" s="250"/>
      <c r="BY336" s="250"/>
      <c r="BZ336" s="250"/>
      <c r="CA336" s="250"/>
      <c r="CB336" s="250"/>
      <c r="CC336" s="250"/>
      <c r="CD336" s="250"/>
      <c r="CE336" s="250"/>
      <c r="CF336" s="250"/>
      <c r="CG336" s="250"/>
      <c r="CH336" s="250"/>
      <c r="CI336" s="250"/>
      <c r="CJ336" s="250"/>
      <c r="CK336" s="250"/>
    </row>
    <row r="337" customFormat="false" ht="15" hidden="false" customHeight="true" outlineLevel="0" collapsed="false">
      <c r="A337" s="140" t="n">
        <f aca="false">+A329+1</f>
        <v>6</v>
      </c>
      <c r="B337" s="251" t="str">
        <f aca="false">+'NTP or Sold'!G34</f>
        <v>LM6000</v>
      </c>
      <c r="C337" s="235" t="str">
        <f aca="false">+'NTP or Sold'!S34</f>
        <v>Elektrobolt (ESA) - 85%</v>
      </c>
      <c r="D337" s="252"/>
      <c r="E337" s="252"/>
      <c r="F337" s="252"/>
      <c r="G337" s="252"/>
      <c r="H337" s="252"/>
      <c r="I337" s="252"/>
      <c r="J337" s="252"/>
      <c r="K337" s="252"/>
      <c r="L337" s="252"/>
      <c r="M337" s="252"/>
      <c r="N337" s="252"/>
      <c r="O337" s="252"/>
      <c r="P337" s="252"/>
      <c r="Q337" s="252"/>
      <c r="R337" s="252"/>
      <c r="S337" s="252"/>
      <c r="T337" s="252"/>
      <c r="U337" s="252"/>
      <c r="V337" s="252"/>
      <c r="W337" s="252"/>
      <c r="X337" s="252"/>
      <c r="Y337" s="252"/>
      <c r="Z337" s="252"/>
      <c r="AA337" s="252"/>
      <c r="AB337" s="252"/>
      <c r="AC337" s="252"/>
      <c r="AD337" s="252"/>
      <c r="AE337" s="252"/>
      <c r="AF337" s="144"/>
      <c r="AG337" s="252"/>
      <c r="AH337" s="252"/>
      <c r="AI337" s="252"/>
      <c r="AJ337" s="252"/>
      <c r="AK337" s="252"/>
      <c r="AL337" s="252"/>
      <c r="AM337" s="252"/>
      <c r="AN337" s="252"/>
      <c r="AO337" s="252"/>
      <c r="AP337" s="252"/>
      <c r="AQ337" s="252"/>
      <c r="AR337" s="252"/>
      <c r="AS337" s="252"/>
      <c r="AT337" s="252"/>
      <c r="AU337" s="252"/>
      <c r="AV337" s="252"/>
      <c r="AW337" s="252"/>
      <c r="AX337" s="252"/>
      <c r="AY337" s="252"/>
      <c r="AZ337" s="252"/>
      <c r="BA337" s="252"/>
      <c r="BB337" s="252"/>
      <c r="BC337" s="237"/>
    </row>
    <row r="338" customFormat="false" ht="12.75" hidden="false" customHeight="false" outlineLevel="0" collapsed="false">
      <c r="A338" s="140"/>
      <c r="B338" s="239" t="s">
        <v>139</v>
      </c>
      <c r="C338" s="235"/>
      <c r="D338" s="240" t="n">
        <v>0</v>
      </c>
      <c r="E338" s="240" t="n">
        <v>0</v>
      </c>
      <c r="F338" s="240" t="n">
        <v>0</v>
      </c>
      <c r="G338" s="240" t="n">
        <v>0</v>
      </c>
      <c r="H338" s="240" t="n">
        <v>0</v>
      </c>
      <c r="I338" s="240" t="n">
        <v>0</v>
      </c>
      <c r="J338" s="240" t="n">
        <v>0</v>
      </c>
      <c r="K338" s="240" t="n">
        <v>0</v>
      </c>
      <c r="L338" s="240" t="n">
        <v>0</v>
      </c>
      <c r="M338" s="240" t="n">
        <v>0</v>
      </c>
      <c r="N338" s="240" t="n">
        <f aca="false">16.7/336</f>
        <v>0.049702380952381</v>
      </c>
      <c r="O338" s="240" t="n">
        <v>0</v>
      </c>
      <c r="P338" s="240" t="n">
        <v>0</v>
      </c>
      <c r="Q338" s="240" t="n">
        <v>0</v>
      </c>
      <c r="R338" s="240" t="n">
        <v>0</v>
      </c>
      <c r="S338" s="240" t="n">
        <v>0</v>
      </c>
      <c r="T338" s="240" t="n">
        <v>0</v>
      </c>
      <c r="U338" s="240" t="n">
        <v>0</v>
      </c>
      <c r="V338" s="240" t="n">
        <v>0</v>
      </c>
      <c r="W338" s="240" t="n">
        <v>0</v>
      </c>
      <c r="X338" s="240" t="n">
        <f aca="false">+(0.95-0.0497)/18</f>
        <v>0.0500166666666667</v>
      </c>
      <c r="Y338" s="240" t="n">
        <f aca="false">+(0.95-0.0497)/18</f>
        <v>0.0500166666666667</v>
      </c>
      <c r="Z338" s="240" t="n">
        <f aca="false">+(0.95-0.0497)/18</f>
        <v>0.0500166666666667</v>
      </c>
      <c r="AA338" s="240" t="n">
        <f aca="false">+(0.95-0.0497)/18</f>
        <v>0.0500166666666667</v>
      </c>
      <c r="AB338" s="240" t="n">
        <f aca="false">+(0.95-0.0497)/18</f>
        <v>0.0500166666666667</v>
      </c>
      <c r="AC338" s="240" t="n">
        <f aca="false">+(0.95-0.0497)/18</f>
        <v>0.0500166666666667</v>
      </c>
      <c r="AD338" s="240" t="n">
        <f aca="false">+(0.95-0.0497)/18</f>
        <v>0.0500166666666667</v>
      </c>
      <c r="AE338" s="240" t="n">
        <f aca="false">+(0.95-0.0497)/18</f>
        <v>0.0500166666666667</v>
      </c>
      <c r="AF338" s="149" t="n">
        <f aca="false">+(0.95-0.0497)/18</f>
        <v>0.0500166666666667</v>
      </c>
      <c r="AG338" s="240" t="n">
        <f aca="false">+(0.95-0.0497)/18</f>
        <v>0.0500166666666667</v>
      </c>
      <c r="AH338" s="240" t="n">
        <f aca="false">+(0.95-0.0497)/18</f>
        <v>0.0500166666666667</v>
      </c>
      <c r="AI338" s="240" t="n">
        <f aca="false">+(0.95-0.0497)/18</f>
        <v>0.0500166666666667</v>
      </c>
      <c r="AJ338" s="240" t="n">
        <f aca="false">+(0.95-0.0497)/18</f>
        <v>0.0500166666666667</v>
      </c>
      <c r="AK338" s="240" t="n">
        <f aca="false">+(0.95-0.0497)/18</f>
        <v>0.0500166666666667</v>
      </c>
      <c r="AL338" s="240" t="n">
        <f aca="false">+(0.95-0.0497)/18</f>
        <v>0.0500166666666667</v>
      </c>
      <c r="AM338" s="240" t="n">
        <f aca="false">+(0.95-0.0497)/18</f>
        <v>0.0500166666666667</v>
      </c>
      <c r="AN338" s="240" t="n">
        <f aca="false">+(0.95-0.0497)/18</f>
        <v>0.0500166666666667</v>
      </c>
      <c r="AO338" s="240" t="n">
        <f aca="false">+(0.95-0.0497)/18</f>
        <v>0.0500166666666667</v>
      </c>
      <c r="AP338" s="240" t="n">
        <v>0</v>
      </c>
      <c r="AQ338" s="240" t="n">
        <v>0</v>
      </c>
      <c r="AR338" s="240" t="n">
        <v>0</v>
      </c>
      <c r="AS338" s="240" t="n">
        <v>0</v>
      </c>
      <c r="AT338" s="240" t="n">
        <v>0.05</v>
      </c>
      <c r="AU338" s="240" t="n">
        <v>0</v>
      </c>
      <c r="AV338" s="240" t="n">
        <v>0</v>
      </c>
      <c r="AW338" s="240" t="n">
        <v>0</v>
      </c>
      <c r="AX338" s="240" t="n">
        <v>0</v>
      </c>
      <c r="AY338" s="240" t="n">
        <v>0</v>
      </c>
      <c r="AZ338" s="240" t="n">
        <v>0</v>
      </c>
      <c r="BA338" s="240" t="n">
        <v>0</v>
      </c>
      <c r="BB338" s="240" t="n">
        <v>0</v>
      </c>
      <c r="BC338" s="241" t="n">
        <f aca="false">SUM(N338:BB338)</f>
        <v>1.00000238095238</v>
      </c>
      <c r="BD338" s="239"/>
    </row>
    <row r="339" customFormat="false" ht="12.75" hidden="false" customHeight="false" outlineLevel="0" collapsed="false">
      <c r="A339" s="140"/>
      <c r="B339" s="239" t="s">
        <v>140</v>
      </c>
      <c r="C339" s="235"/>
      <c r="D339" s="240" t="n">
        <f aca="false">+D338</f>
        <v>0</v>
      </c>
      <c r="E339" s="240" t="n">
        <f aca="false">+D339+E338</f>
        <v>0</v>
      </c>
      <c r="F339" s="240" t="n">
        <f aca="false">+E339+F338</f>
        <v>0</v>
      </c>
      <c r="G339" s="240" t="n">
        <f aca="false">+F339+G338</f>
        <v>0</v>
      </c>
      <c r="H339" s="240" t="n">
        <f aca="false">+G339+H338</f>
        <v>0</v>
      </c>
      <c r="I339" s="240" t="n">
        <f aca="false">+H339+I338</f>
        <v>0</v>
      </c>
      <c r="J339" s="240" t="n">
        <f aca="false">+I339+J338</f>
        <v>0</v>
      </c>
      <c r="K339" s="240" t="n">
        <f aca="false">+J339+K338</f>
        <v>0</v>
      </c>
      <c r="L339" s="240" t="n">
        <f aca="false">+K339+L338</f>
        <v>0</v>
      </c>
      <c r="M339" s="240" t="n">
        <f aca="false">+L339+M338</f>
        <v>0</v>
      </c>
      <c r="N339" s="240" t="n">
        <f aca="false">+M339+N338</f>
        <v>0.049702380952381</v>
      </c>
      <c r="O339" s="240" t="n">
        <f aca="false">+N339+O338</f>
        <v>0.049702380952381</v>
      </c>
      <c r="P339" s="240" t="n">
        <f aca="false">+O339+P338</f>
        <v>0.049702380952381</v>
      </c>
      <c r="Q339" s="240" t="n">
        <f aca="false">+P339+Q338</f>
        <v>0.049702380952381</v>
      </c>
      <c r="R339" s="240" t="n">
        <f aca="false">+Q339+R338</f>
        <v>0.049702380952381</v>
      </c>
      <c r="S339" s="240" t="n">
        <f aca="false">+R339+S338</f>
        <v>0.049702380952381</v>
      </c>
      <c r="T339" s="240" t="n">
        <f aca="false">+S339+T338</f>
        <v>0.049702380952381</v>
      </c>
      <c r="U339" s="240" t="n">
        <f aca="false">+T339+U338</f>
        <v>0.049702380952381</v>
      </c>
      <c r="V339" s="240" t="n">
        <f aca="false">+U339+V338</f>
        <v>0.049702380952381</v>
      </c>
      <c r="W339" s="240" t="n">
        <f aca="false">+V339+W338</f>
        <v>0.049702380952381</v>
      </c>
      <c r="X339" s="240" t="n">
        <f aca="false">+W339+X338</f>
        <v>0.0997190476190476</v>
      </c>
      <c r="Y339" s="240" t="n">
        <f aca="false">+X339+Y338</f>
        <v>0.149735714285714</v>
      </c>
      <c r="Z339" s="240" t="n">
        <f aca="false">+Y339+Z338</f>
        <v>0.199752380952381</v>
      </c>
      <c r="AA339" s="240" t="n">
        <f aca="false">+Z339+AA338</f>
        <v>0.249769047619048</v>
      </c>
      <c r="AB339" s="240" t="n">
        <f aca="false">+AA339+AB338</f>
        <v>0.299785714285714</v>
      </c>
      <c r="AC339" s="240" t="n">
        <f aca="false">+AB339+AC338</f>
        <v>0.349802380952381</v>
      </c>
      <c r="AD339" s="240" t="n">
        <f aca="false">+AC339+AD338</f>
        <v>0.399819047619048</v>
      </c>
      <c r="AE339" s="240" t="n">
        <f aca="false">+AD339+AE338</f>
        <v>0.449835714285714</v>
      </c>
      <c r="AF339" s="149" t="n">
        <f aca="false">+AE339+AF338</f>
        <v>0.499852380952381</v>
      </c>
      <c r="AG339" s="240" t="n">
        <f aca="false">+AF339+AG338</f>
        <v>0.549869047619048</v>
      </c>
      <c r="AH339" s="240" t="n">
        <f aca="false">+AG339+AH338</f>
        <v>0.599885714285714</v>
      </c>
      <c r="AI339" s="240" t="n">
        <f aca="false">+AH339+AI338</f>
        <v>0.649902380952381</v>
      </c>
      <c r="AJ339" s="240" t="n">
        <f aca="false">+AI339+AJ338</f>
        <v>0.699919047619048</v>
      </c>
      <c r="AK339" s="240" t="n">
        <f aca="false">+AJ339+AK338</f>
        <v>0.749935714285714</v>
      </c>
      <c r="AL339" s="240" t="n">
        <f aca="false">+AK339+AL338</f>
        <v>0.799952380952381</v>
      </c>
      <c r="AM339" s="240" t="n">
        <f aca="false">+AL339+AM338</f>
        <v>0.849969047619048</v>
      </c>
      <c r="AN339" s="240" t="n">
        <f aca="false">+AM339+AN338</f>
        <v>0.899985714285715</v>
      </c>
      <c r="AO339" s="240" t="n">
        <f aca="false">+AN339+AO338</f>
        <v>0.950002380952381</v>
      </c>
      <c r="AP339" s="240" t="n">
        <f aca="false">+AO339+AP338</f>
        <v>0.950002380952381</v>
      </c>
      <c r="AQ339" s="240" t="n">
        <f aca="false">+AP339+AQ338</f>
        <v>0.950002380952381</v>
      </c>
      <c r="AR339" s="240" t="n">
        <f aca="false">+AQ339+AR338</f>
        <v>0.950002380952381</v>
      </c>
      <c r="AS339" s="240" t="n">
        <f aca="false">+AR339+AS338</f>
        <v>0.950002380952381</v>
      </c>
      <c r="AT339" s="240" t="n">
        <f aca="false">+AS339+AT338</f>
        <v>1.00000238095238</v>
      </c>
      <c r="AU339" s="240" t="n">
        <f aca="false">+AT339+AU338</f>
        <v>1.00000238095238</v>
      </c>
      <c r="AV339" s="240" t="n">
        <f aca="false">+AU339+AV338</f>
        <v>1.00000238095238</v>
      </c>
      <c r="AW339" s="240" t="n">
        <f aca="false">+AV339+AW338</f>
        <v>1.00000238095238</v>
      </c>
      <c r="AX339" s="240" t="n">
        <f aca="false">+AW339+AX338</f>
        <v>1.00000238095238</v>
      </c>
      <c r="AY339" s="240" t="n">
        <f aca="false">+AX339+AY338</f>
        <v>1.00000238095238</v>
      </c>
      <c r="AZ339" s="240" t="n">
        <f aca="false">+AY339+AZ338</f>
        <v>1.00000238095238</v>
      </c>
      <c r="BA339" s="240" t="n">
        <f aca="false">+AZ339+BA338</f>
        <v>1.00000238095238</v>
      </c>
      <c r="BB339" s="240" t="n">
        <f aca="false">+BA339+BB338</f>
        <v>1.00000238095238</v>
      </c>
      <c r="BC339" s="241"/>
      <c r="BD339" s="239"/>
    </row>
    <row r="340" customFormat="false" ht="12.75" hidden="false" customHeight="false" outlineLevel="0" collapsed="false">
      <c r="A340" s="140"/>
      <c r="B340" s="239" t="s">
        <v>141</v>
      </c>
      <c r="C340" s="235"/>
      <c r="D340" s="240" t="n">
        <v>0</v>
      </c>
      <c r="E340" s="240" t="n">
        <v>0</v>
      </c>
      <c r="F340" s="240" t="n">
        <v>0</v>
      </c>
      <c r="G340" s="240" t="n">
        <v>0</v>
      </c>
      <c r="H340" s="240" t="n">
        <v>0</v>
      </c>
      <c r="I340" s="240" t="n">
        <v>0</v>
      </c>
      <c r="J340" s="240" t="n">
        <v>0</v>
      </c>
      <c r="K340" s="240" t="n">
        <v>0</v>
      </c>
      <c r="L340" s="240" t="n">
        <v>0</v>
      </c>
      <c r="M340" s="240" t="n">
        <v>0</v>
      </c>
      <c r="N340" s="240" t="n">
        <v>0.05</v>
      </c>
      <c r="O340" s="240" t="n">
        <v>0</v>
      </c>
      <c r="P340" s="240" t="n">
        <v>0</v>
      </c>
      <c r="Q340" s="240" t="n">
        <v>0</v>
      </c>
      <c r="R340" s="240" t="n">
        <v>0</v>
      </c>
      <c r="S340" s="240" t="n">
        <v>0</v>
      </c>
      <c r="T340" s="240" t="n">
        <v>0</v>
      </c>
      <c r="U340" s="240" t="n">
        <v>0</v>
      </c>
      <c r="V340" s="240" t="n">
        <v>0</v>
      </c>
      <c r="W340" s="240" t="n">
        <v>0</v>
      </c>
      <c r="X340" s="240" t="n">
        <f aca="false">+(0.34-0.05)/18</f>
        <v>0.0161111111111111</v>
      </c>
      <c r="Y340" s="240" t="n">
        <f aca="false">+(0.34-0.05)/18</f>
        <v>0.0161111111111111</v>
      </c>
      <c r="Z340" s="240" t="n">
        <f aca="false">+(0.34-0.05)/18</f>
        <v>0.0161111111111111</v>
      </c>
      <c r="AA340" s="240" t="n">
        <f aca="false">+(0.34-0.05)/18</f>
        <v>0.0161111111111111</v>
      </c>
      <c r="AB340" s="240" t="n">
        <f aca="false">+(0.34-0.05)/18</f>
        <v>0.0161111111111111</v>
      </c>
      <c r="AC340" s="240" t="n">
        <f aca="false">+(0.34-0.05)/18</f>
        <v>0.0161111111111111</v>
      </c>
      <c r="AD340" s="240" t="n">
        <f aca="false">+(0.34-0.05)/18</f>
        <v>0.0161111111111111</v>
      </c>
      <c r="AE340" s="240" t="n">
        <f aca="false">+(0.34-0.05)/18</f>
        <v>0.0161111111111111</v>
      </c>
      <c r="AF340" s="149" t="n">
        <f aca="false">+(0.34-0.05)/18</f>
        <v>0.0161111111111111</v>
      </c>
      <c r="AG340" s="240" t="n">
        <f aca="false">+(0.34-0.05)/18</f>
        <v>0.0161111111111111</v>
      </c>
      <c r="AH340" s="240" t="n">
        <f aca="false">+(0.34-0.05)/18</f>
        <v>0.0161111111111111</v>
      </c>
      <c r="AI340" s="240" t="n">
        <f aca="false">+(0.34-0.05)/18</f>
        <v>0.0161111111111111</v>
      </c>
      <c r="AJ340" s="240" t="n">
        <f aca="false">+(0.34-0.05)/18</f>
        <v>0.0161111111111111</v>
      </c>
      <c r="AK340" s="240" t="n">
        <f aca="false">+(0.34-0.05)/18</f>
        <v>0.0161111111111111</v>
      </c>
      <c r="AL340" s="240" t="n">
        <f aca="false">+(0.34-0.05)/18</f>
        <v>0.0161111111111111</v>
      </c>
      <c r="AM340" s="240" t="n">
        <f aca="false">+(0.34-0.05)/18</f>
        <v>0.0161111111111111</v>
      </c>
      <c r="AN340" s="240" t="n">
        <f aca="false">+(0.34-0.05)/18</f>
        <v>0.0161111111111111</v>
      </c>
      <c r="AO340" s="240" t="n">
        <f aca="false">+(0.34-0.05)/18</f>
        <v>0.0161111111111111</v>
      </c>
      <c r="AP340" s="240" t="n">
        <v>0.66</v>
      </c>
      <c r="AQ340" s="240" t="n">
        <v>0</v>
      </c>
      <c r="AR340" s="240" t="n">
        <v>0</v>
      </c>
      <c r="AS340" s="240" t="n">
        <v>0</v>
      </c>
      <c r="AT340" s="240" t="n">
        <v>0</v>
      </c>
      <c r="AU340" s="240" t="n">
        <v>0</v>
      </c>
      <c r="AV340" s="240" t="n">
        <v>0</v>
      </c>
      <c r="AW340" s="240" t="n">
        <v>0</v>
      </c>
      <c r="AX340" s="240" t="n">
        <v>0</v>
      </c>
      <c r="AY340" s="240" t="n">
        <v>0</v>
      </c>
      <c r="AZ340" s="240" t="n">
        <v>0</v>
      </c>
      <c r="BA340" s="240" t="n">
        <v>0</v>
      </c>
      <c r="BB340" s="240" t="n">
        <v>0</v>
      </c>
      <c r="BC340" s="241" t="n">
        <f aca="false">SUM(N340:BB340)</f>
        <v>1</v>
      </c>
      <c r="BD340" s="239"/>
    </row>
    <row r="341" customFormat="false" ht="12.75" hidden="false" customHeight="false" outlineLevel="0" collapsed="false">
      <c r="A341" s="140"/>
      <c r="B341" s="239" t="s">
        <v>142</v>
      </c>
      <c r="C341" s="235"/>
      <c r="D341" s="240" t="n">
        <f aca="false">+D340</f>
        <v>0</v>
      </c>
      <c r="E341" s="240" t="n">
        <f aca="false">+D341+E340</f>
        <v>0</v>
      </c>
      <c r="F341" s="240" t="n">
        <f aca="false">+E341+F340</f>
        <v>0</v>
      </c>
      <c r="G341" s="240" t="n">
        <f aca="false">+F341+G340</f>
        <v>0</v>
      </c>
      <c r="H341" s="240" t="n">
        <f aca="false">+G341+H340</f>
        <v>0</v>
      </c>
      <c r="I341" s="240" t="n">
        <f aca="false">+H341+I340</f>
        <v>0</v>
      </c>
      <c r="J341" s="240" t="n">
        <f aca="false">+I341+J340</f>
        <v>0</v>
      </c>
      <c r="K341" s="240" t="n">
        <f aca="false">+J341+K340</f>
        <v>0</v>
      </c>
      <c r="L341" s="240" t="n">
        <f aca="false">+K341+L340</f>
        <v>0</v>
      </c>
      <c r="M341" s="240" t="n">
        <f aca="false">+L341+M340</f>
        <v>0</v>
      </c>
      <c r="N341" s="240" t="n">
        <f aca="false">+M341+N340</f>
        <v>0.05</v>
      </c>
      <c r="O341" s="240" t="n">
        <f aca="false">+N341+O340</f>
        <v>0.05</v>
      </c>
      <c r="P341" s="240" t="n">
        <f aca="false">+O341+P340</f>
        <v>0.05</v>
      </c>
      <c r="Q341" s="240" t="n">
        <f aca="false">+P341+Q340</f>
        <v>0.05</v>
      </c>
      <c r="R341" s="240" t="n">
        <f aca="false">+Q341+R340</f>
        <v>0.05</v>
      </c>
      <c r="S341" s="240" t="n">
        <f aca="false">+R341+S340</f>
        <v>0.05</v>
      </c>
      <c r="T341" s="240" t="n">
        <f aca="false">+S341+T340</f>
        <v>0.05</v>
      </c>
      <c r="U341" s="240" t="n">
        <f aca="false">+T341+U340</f>
        <v>0.05</v>
      </c>
      <c r="V341" s="240" t="n">
        <f aca="false">+U341+V340</f>
        <v>0.05</v>
      </c>
      <c r="W341" s="240" t="n">
        <f aca="false">+V341+W340</f>
        <v>0.05</v>
      </c>
      <c r="X341" s="240" t="n">
        <f aca="false">+W341+X340</f>
        <v>0.0661111111111111</v>
      </c>
      <c r="Y341" s="240" t="n">
        <f aca="false">+X341+Y340</f>
        <v>0.0822222222222222</v>
      </c>
      <c r="Z341" s="240" t="n">
        <f aca="false">+Y341+Z340</f>
        <v>0.0983333333333334</v>
      </c>
      <c r="AA341" s="240" t="n">
        <f aca="false">+Z341+AA340</f>
        <v>0.114444444444444</v>
      </c>
      <c r="AB341" s="240" t="n">
        <f aca="false">+AA341+AB340</f>
        <v>0.130555555555556</v>
      </c>
      <c r="AC341" s="240" t="n">
        <f aca="false">+AB341+AC340</f>
        <v>0.146666666666667</v>
      </c>
      <c r="AD341" s="240" t="n">
        <f aca="false">+AC341+AD340</f>
        <v>0.162777777777778</v>
      </c>
      <c r="AE341" s="240" t="n">
        <f aca="false">+AD341+AE340</f>
        <v>0.178888888888889</v>
      </c>
      <c r="AF341" s="149" t="n">
        <f aca="false">+AE341+AF340</f>
        <v>0.195</v>
      </c>
      <c r="AG341" s="240" t="n">
        <f aca="false">+AF341+AG340</f>
        <v>0.211111111111111</v>
      </c>
      <c r="AH341" s="240" t="n">
        <f aca="false">+AG341+AH340</f>
        <v>0.227222222222222</v>
      </c>
      <c r="AI341" s="240" t="n">
        <f aca="false">+AH341+AI340</f>
        <v>0.243333333333333</v>
      </c>
      <c r="AJ341" s="240" t="n">
        <f aca="false">+AI341+AJ340</f>
        <v>0.259444444444444</v>
      </c>
      <c r="AK341" s="240" t="n">
        <f aca="false">+AJ341+AK340</f>
        <v>0.275555555555556</v>
      </c>
      <c r="AL341" s="240" t="n">
        <f aca="false">+AK341+AL340</f>
        <v>0.291666666666667</v>
      </c>
      <c r="AM341" s="240" t="n">
        <f aca="false">+AL341+AM340</f>
        <v>0.307777777777778</v>
      </c>
      <c r="AN341" s="240" t="n">
        <f aca="false">+AM341+AN340</f>
        <v>0.323888888888889</v>
      </c>
      <c r="AO341" s="240" t="n">
        <f aca="false">+AN341+AO340</f>
        <v>0.34</v>
      </c>
      <c r="AP341" s="240" t="n">
        <f aca="false">+AO341+AP340</f>
        <v>1</v>
      </c>
      <c r="AQ341" s="240" t="n">
        <f aca="false">+AP341+AQ340</f>
        <v>1</v>
      </c>
      <c r="AR341" s="240" t="n">
        <f aca="false">+AQ341+AR340</f>
        <v>1</v>
      </c>
      <c r="AS341" s="240" t="n">
        <f aca="false">+AR341+AS340</f>
        <v>1</v>
      </c>
      <c r="AT341" s="240" t="n">
        <f aca="false">+AS341+AT340</f>
        <v>1</v>
      </c>
      <c r="AU341" s="240" t="n">
        <f aca="false">+AT341+AU340</f>
        <v>1</v>
      </c>
      <c r="AV341" s="240" t="n">
        <f aca="false">+AU341+AV340</f>
        <v>1</v>
      </c>
      <c r="AW341" s="240" t="n">
        <f aca="false">+AV341+AW340</f>
        <v>1</v>
      </c>
      <c r="AX341" s="240" t="n">
        <f aca="false">+AW341+AX340</f>
        <v>1</v>
      </c>
      <c r="AY341" s="240" t="n">
        <f aca="false">+AX341+AY340</f>
        <v>1</v>
      </c>
      <c r="AZ341" s="240" t="n">
        <f aca="false">+AY341+AZ340</f>
        <v>1</v>
      </c>
      <c r="BA341" s="240" t="n">
        <f aca="false">+AZ341+BA340</f>
        <v>1</v>
      </c>
      <c r="BB341" s="240" t="n">
        <f aca="false">+BA341+BB340</f>
        <v>1</v>
      </c>
      <c r="BC341" s="241"/>
      <c r="BD341" s="239"/>
    </row>
    <row r="342" customFormat="false" ht="12.75" hidden="false" customHeight="false" outlineLevel="0" collapsed="false">
      <c r="A342" s="140"/>
      <c r="B342" s="243"/>
      <c r="C342" s="235"/>
      <c r="D342" s="244"/>
      <c r="E342" s="244"/>
      <c r="F342" s="244"/>
      <c r="G342" s="244"/>
      <c r="H342" s="244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167"/>
      <c r="AG342" s="244"/>
      <c r="AH342" s="244"/>
      <c r="AI342" s="244"/>
      <c r="AJ342" s="244"/>
      <c r="AK342" s="244"/>
      <c r="AL342" s="244"/>
      <c r="AM342" s="244"/>
      <c r="AN342" s="244"/>
      <c r="AO342" s="244"/>
      <c r="AP342" s="244"/>
      <c r="AQ342" s="244"/>
      <c r="AR342" s="244"/>
      <c r="AS342" s="244"/>
      <c r="AT342" s="244"/>
      <c r="AU342" s="244"/>
      <c r="AV342" s="244"/>
      <c r="AW342" s="244"/>
      <c r="AX342" s="244"/>
      <c r="AY342" s="244"/>
      <c r="AZ342" s="244"/>
      <c r="BA342" s="244"/>
      <c r="BB342" s="244"/>
      <c r="BC342" s="245"/>
      <c r="BD342" s="243"/>
    </row>
    <row r="343" customFormat="false" ht="12.75" hidden="false" customHeight="false" outlineLevel="0" collapsed="false">
      <c r="A343" s="140"/>
      <c r="B343" s="201" t="s">
        <v>143</v>
      </c>
      <c r="C343" s="202" t="n">
        <v>14.2</v>
      </c>
      <c r="D343" s="205" t="n">
        <f aca="false">+D339*$C343</f>
        <v>0</v>
      </c>
      <c r="E343" s="205" t="n">
        <f aca="false">+E339*$C343</f>
        <v>0</v>
      </c>
      <c r="F343" s="205" t="n">
        <f aca="false">+F339*$C343</f>
        <v>0</v>
      </c>
      <c r="G343" s="205" t="n">
        <f aca="false">+G339*$C343</f>
        <v>0</v>
      </c>
      <c r="H343" s="205" t="n">
        <f aca="false">+H339*$C343</f>
        <v>0</v>
      </c>
      <c r="I343" s="205" t="n">
        <f aca="false">+I339*$C343</f>
        <v>0</v>
      </c>
      <c r="J343" s="205" t="n">
        <f aca="false">+J339*$C343</f>
        <v>0</v>
      </c>
      <c r="K343" s="205" t="n">
        <f aca="false">+K339*$C343</f>
        <v>0</v>
      </c>
      <c r="L343" s="205" t="n">
        <f aca="false">+L339*$C343</f>
        <v>0</v>
      </c>
      <c r="M343" s="205" t="n">
        <f aca="false">+M339*$C343</f>
        <v>0</v>
      </c>
      <c r="N343" s="205" t="n">
        <f aca="false">+N339*$C343</f>
        <v>0.705773809523809</v>
      </c>
      <c r="O343" s="205" t="n">
        <f aca="false">+O339*$C343</f>
        <v>0.705773809523809</v>
      </c>
      <c r="P343" s="205" t="n">
        <f aca="false">+P339*$C343</f>
        <v>0.705773809523809</v>
      </c>
      <c r="Q343" s="205" t="n">
        <f aca="false">+Q339*$C343</f>
        <v>0.705773809523809</v>
      </c>
      <c r="R343" s="205" t="n">
        <f aca="false">+R339*$C343</f>
        <v>0.705773809523809</v>
      </c>
      <c r="S343" s="205" t="n">
        <f aca="false">+S339*$C343</f>
        <v>0.705773809523809</v>
      </c>
      <c r="T343" s="205" t="n">
        <f aca="false">+T339*$C343</f>
        <v>0.705773809523809</v>
      </c>
      <c r="U343" s="205" t="n">
        <f aca="false">+U339*$C343</f>
        <v>0.705773809523809</v>
      </c>
      <c r="V343" s="205" t="n">
        <f aca="false">+V339*$C343</f>
        <v>0.705773809523809</v>
      </c>
      <c r="W343" s="205" t="n">
        <f aca="false">+W339*$C343</f>
        <v>0.705773809523809</v>
      </c>
      <c r="X343" s="205" t="n">
        <f aca="false">+X339*$C343</f>
        <v>1.41601047619048</v>
      </c>
      <c r="Y343" s="205" t="n">
        <f aca="false">+Y339*$C343</f>
        <v>2.12624714285714</v>
      </c>
      <c r="Z343" s="205" t="n">
        <f aca="false">+Z339*$C343</f>
        <v>2.83648380952381</v>
      </c>
      <c r="AA343" s="205" t="n">
        <f aca="false">+AA339*$C343</f>
        <v>3.54672047619048</v>
      </c>
      <c r="AB343" s="205" t="n">
        <f aca="false">+AB339*$C343</f>
        <v>4.25695714285714</v>
      </c>
      <c r="AC343" s="205" t="n">
        <f aca="false">+AC339*$C343</f>
        <v>4.96719380952381</v>
      </c>
      <c r="AD343" s="205" t="n">
        <f aca="false">+AD339*$C343</f>
        <v>5.67743047619048</v>
      </c>
      <c r="AE343" s="205" t="n">
        <f aca="false">+AE339*$C343</f>
        <v>6.38766714285714</v>
      </c>
      <c r="AF343" s="156" t="n">
        <f aca="false">+AF339*$C343</f>
        <v>7.09790380952381</v>
      </c>
      <c r="AG343" s="205" t="n">
        <f aca="false">+AG339*$C343</f>
        <v>7.80814047619047</v>
      </c>
      <c r="AH343" s="205" t="n">
        <f aca="false">+AH339*$C343</f>
        <v>8.51837714285714</v>
      </c>
      <c r="AI343" s="205" t="n">
        <f aca="false">+AI339*$C343</f>
        <v>9.22861380952381</v>
      </c>
      <c r="AJ343" s="205" t="n">
        <f aca="false">+AJ339*$C343</f>
        <v>9.93885047619048</v>
      </c>
      <c r="AK343" s="205" t="n">
        <f aca="false">+AK339*$C343</f>
        <v>10.6490871428571</v>
      </c>
      <c r="AL343" s="205" t="n">
        <f aca="false">+AL339*$C343</f>
        <v>11.3593238095238</v>
      </c>
      <c r="AM343" s="205" t="n">
        <f aca="false">+AM339*$C343</f>
        <v>12.0695604761905</v>
      </c>
      <c r="AN343" s="205" t="n">
        <f aca="false">+AN339*$C343</f>
        <v>12.7797971428571</v>
      </c>
      <c r="AO343" s="205" t="n">
        <f aca="false">+AO339*$C343</f>
        <v>13.4900338095238</v>
      </c>
      <c r="AP343" s="205" t="n">
        <f aca="false">+AP339*$C343</f>
        <v>13.4900338095238</v>
      </c>
      <c r="AQ343" s="205" t="n">
        <f aca="false">+AQ339*$C343</f>
        <v>13.4900338095238</v>
      </c>
      <c r="AR343" s="205" t="n">
        <f aca="false">+AR339*$C343</f>
        <v>13.4900338095238</v>
      </c>
      <c r="AS343" s="205" t="n">
        <f aca="false">+AS339*$C343</f>
        <v>13.4900338095238</v>
      </c>
      <c r="AT343" s="205" t="n">
        <f aca="false">+AT339*$C343</f>
        <v>14.2000338095238</v>
      </c>
      <c r="AU343" s="205" t="n">
        <f aca="false">+AU339*$C343</f>
        <v>14.2000338095238</v>
      </c>
      <c r="AV343" s="205" t="n">
        <f aca="false">+AV339*$C343</f>
        <v>14.2000338095238</v>
      </c>
      <c r="AW343" s="205" t="n">
        <f aca="false">+AW339*$C343</f>
        <v>14.2000338095238</v>
      </c>
      <c r="AX343" s="205" t="n">
        <f aca="false">+AX339*$C343</f>
        <v>14.2000338095238</v>
      </c>
      <c r="AY343" s="205" t="n">
        <f aca="false">+AY339*$C343</f>
        <v>14.2000338095238</v>
      </c>
      <c r="AZ343" s="205" t="n">
        <f aca="false">+AZ339*$C343</f>
        <v>14.2000338095238</v>
      </c>
      <c r="BA343" s="205" t="n">
        <f aca="false">+BA339*$C343</f>
        <v>14.2000338095238</v>
      </c>
      <c r="BB343" s="205" t="n">
        <f aca="false">+BB339*$C343</f>
        <v>14.2000338095238</v>
      </c>
      <c r="BC343" s="206"/>
      <c r="BD343" s="207"/>
      <c r="BE343" s="207"/>
      <c r="BF343" s="207"/>
      <c r="BG343" s="207"/>
      <c r="BH343" s="207"/>
      <c r="BI343" s="207"/>
      <c r="BJ343" s="207"/>
      <c r="BK343" s="207"/>
      <c r="BL343" s="207"/>
      <c r="BM343" s="207"/>
      <c r="BN343" s="207"/>
      <c r="BO343" s="207"/>
      <c r="BP343" s="207"/>
      <c r="BQ343" s="207"/>
      <c r="BR343" s="207"/>
      <c r="BS343" s="207"/>
      <c r="BT343" s="207"/>
      <c r="BU343" s="207"/>
      <c r="BV343" s="207"/>
      <c r="BW343" s="207"/>
      <c r="BX343" s="207"/>
      <c r="BY343" s="207"/>
      <c r="BZ343" s="207"/>
      <c r="CA343" s="207"/>
      <c r="CB343" s="207"/>
      <c r="CC343" s="207"/>
      <c r="CD343" s="207"/>
      <c r="CE343" s="207"/>
      <c r="CF343" s="207"/>
      <c r="CG343" s="207"/>
      <c r="CH343" s="207"/>
      <c r="CI343" s="207"/>
      <c r="CJ343" s="207"/>
      <c r="CK343" s="207"/>
    </row>
    <row r="344" customFormat="false" ht="13.5" hidden="false" customHeight="false" outlineLevel="0" collapsed="false">
      <c r="A344" s="140"/>
      <c r="B344" s="246" t="s">
        <v>144</v>
      </c>
      <c r="C344" s="247" t="str">
        <f aca="false">+'NTP or Sold'!B34</f>
        <v>Committed</v>
      </c>
      <c r="D344" s="248" t="n">
        <f aca="false">+D341*$C343</f>
        <v>0</v>
      </c>
      <c r="E344" s="248" t="n">
        <f aca="false">+E341*$C343</f>
        <v>0</v>
      </c>
      <c r="F344" s="248" t="n">
        <f aca="false">+F341*$C343</f>
        <v>0</v>
      </c>
      <c r="G344" s="248" t="n">
        <f aca="false">+G341*$C343</f>
        <v>0</v>
      </c>
      <c r="H344" s="248" t="n">
        <f aca="false">+H341*$C343</f>
        <v>0</v>
      </c>
      <c r="I344" s="248" t="n">
        <f aca="false">+I341*$C343</f>
        <v>0</v>
      </c>
      <c r="J344" s="248" t="n">
        <f aca="false">+J341*$C343</f>
        <v>0</v>
      </c>
      <c r="K344" s="248" t="n">
        <f aca="false">+K341*$C343</f>
        <v>0</v>
      </c>
      <c r="L344" s="248" t="n">
        <f aca="false">+L341*$C343</f>
        <v>0</v>
      </c>
      <c r="M344" s="248" t="n">
        <f aca="false">+M341*$C343</f>
        <v>0</v>
      </c>
      <c r="N344" s="248" t="n">
        <f aca="false">+N341*$C343</f>
        <v>0.71</v>
      </c>
      <c r="O344" s="248" t="n">
        <f aca="false">+O341*$C343</f>
        <v>0.71</v>
      </c>
      <c r="P344" s="248" t="n">
        <f aca="false">+P341*$C343</f>
        <v>0.71</v>
      </c>
      <c r="Q344" s="248" t="n">
        <f aca="false">+Q341*$C343</f>
        <v>0.71</v>
      </c>
      <c r="R344" s="248" t="n">
        <f aca="false">+R341*$C343</f>
        <v>0.71</v>
      </c>
      <c r="S344" s="248" t="n">
        <f aca="false">+S341*$C343</f>
        <v>0.71</v>
      </c>
      <c r="T344" s="248" t="n">
        <f aca="false">+T341*$C343</f>
        <v>0.71</v>
      </c>
      <c r="U344" s="248" t="n">
        <f aca="false">+U341*$C343</f>
        <v>0.71</v>
      </c>
      <c r="V344" s="248" t="n">
        <f aca="false">+V341*$C343</f>
        <v>0.71</v>
      </c>
      <c r="W344" s="248" t="n">
        <f aca="false">+W341*$C343</f>
        <v>0.71</v>
      </c>
      <c r="X344" s="248" t="n">
        <f aca="false">+X341*$C343</f>
        <v>0.938777777777778</v>
      </c>
      <c r="Y344" s="248" t="n">
        <f aca="false">+Y341*$C343</f>
        <v>1.16755555555556</v>
      </c>
      <c r="Z344" s="248" t="n">
        <f aca="false">+Z341*$C343</f>
        <v>1.39633333333333</v>
      </c>
      <c r="AA344" s="248" t="n">
        <f aca="false">+AA341*$C343</f>
        <v>1.62511111111111</v>
      </c>
      <c r="AB344" s="248" t="n">
        <f aca="false">+AB341*$C343</f>
        <v>1.85388888888889</v>
      </c>
      <c r="AC344" s="248" t="n">
        <f aca="false">+AC341*$C343</f>
        <v>2.08266666666667</v>
      </c>
      <c r="AD344" s="248" t="n">
        <f aca="false">+AD341*$C343</f>
        <v>2.31144444444444</v>
      </c>
      <c r="AE344" s="248" t="n">
        <f aca="false">+AE341*$C343</f>
        <v>2.54022222222222</v>
      </c>
      <c r="AF344" s="162" t="n">
        <f aca="false">+AF341*$C343</f>
        <v>2.769</v>
      </c>
      <c r="AG344" s="248" t="n">
        <f aca="false">+AG341*$C343</f>
        <v>2.99777777777778</v>
      </c>
      <c r="AH344" s="248" t="n">
        <f aca="false">+AH341*$C343</f>
        <v>3.22655555555556</v>
      </c>
      <c r="AI344" s="248" t="n">
        <f aca="false">+AI341*$C343</f>
        <v>3.45533333333333</v>
      </c>
      <c r="AJ344" s="248" t="n">
        <f aca="false">+AJ341*$C343</f>
        <v>3.68411111111111</v>
      </c>
      <c r="AK344" s="248" t="n">
        <f aca="false">+AK341*$C343</f>
        <v>3.91288888888889</v>
      </c>
      <c r="AL344" s="248" t="n">
        <f aca="false">+AL341*$C343</f>
        <v>4.14166666666667</v>
      </c>
      <c r="AM344" s="248" t="n">
        <f aca="false">+AM341*$C343</f>
        <v>4.37044444444445</v>
      </c>
      <c r="AN344" s="248" t="n">
        <f aca="false">+AN341*$C343</f>
        <v>4.59922222222222</v>
      </c>
      <c r="AO344" s="248" t="n">
        <f aca="false">+AO341*$C343</f>
        <v>4.828</v>
      </c>
      <c r="AP344" s="248" t="n">
        <f aca="false">+AP341*$C343</f>
        <v>14.2</v>
      </c>
      <c r="AQ344" s="248" t="n">
        <f aca="false">+AQ341*$C343</f>
        <v>14.2</v>
      </c>
      <c r="AR344" s="248" t="n">
        <f aca="false">+AR341*$C343</f>
        <v>14.2</v>
      </c>
      <c r="AS344" s="248" t="n">
        <f aca="false">+AS341*$C343</f>
        <v>14.2</v>
      </c>
      <c r="AT344" s="248" t="n">
        <f aca="false">+AT341*$C343</f>
        <v>14.2</v>
      </c>
      <c r="AU344" s="248" t="n">
        <f aca="false">+AU341*$C343</f>
        <v>14.2</v>
      </c>
      <c r="AV344" s="248" t="n">
        <f aca="false">+AV341*$C343</f>
        <v>14.2</v>
      </c>
      <c r="AW344" s="248" t="n">
        <f aca="false">+AW341*$C343</f>
        <v>14.2</v>
      </c>
      <c r="AX344" s="248" t="n">
        <f aca="false">+AX341*$C343</f>
        <v>14.2</v>
      </c>
      <c r="AY344" s="248" t="n">
        <f aca="false">+AY341*$C343</f>
        <v>14.2</v>
      </c>
      <c r="AZ344" s="248" t="n">
        <f aca="false">+AZ341*$C343</f>
        <v>14.2</v>
      </c>
      <c r="BA344" s="248" t="n">
        <f aca="false">+BA341*$C343</f>
        <v>14.2</v>
      </c>
      <c r="BB344" s="248" t="n">
        <f aca="false">+BB341*$C343</f>
        <v>14.2</v>
      </c>
      <c r="BC344" s="249"/>
      <c r="BD344" s="250"/>
      <c r="BE344" s="250"/>
      <c r="BF344" s="250"/>
      <c r="BG344" s="250"/>
      <c r="BH344" s="250"/>
      <c r="BI344" s="250"/>
      <c r="BJ344" s="250"/>
      <c r="BK344" s="250"/>
      <c r="BL344" s="250"/>
      <c r="BM344" s="250"/>
      <c r="BN344" s="250"/>
      <c r="BO344" s="250"/>
      <c r="BP344" s="250"/>
      <c r="BQ344" s="250"/>
      <c r="BR344" s="250"/>
      <c r="BS344" s="250"/>
      <c r="BT344" s="250"/>
      <c r="BU344" s="250"/>
      <c r="BV344" s="250"/>
      <c r="BW344" s="250"/>
      <c r="BX344" s="250"/>
      <c r="BY344" s="250"/>
      <c r="BZ344" s="250"/>
      <c r="CA344" s="250"/>
      <c r="CB344" s="250"/>
      <c r="CC344" s="250"/>
      <c r="CD344" s="250"/>
      <c r="CE344" s="250"/>
      <c r="CF344" s="250"/>
      <c r="CG344" s="250"/>
      <c r="CH344" s="250"/>
      <c r="CI344" s="250"/>
      <c r="CJ344" s="250"/>
      <c r="CK344" s="250"/>
    </row>
    <row r="345" customFormat="false" ht="15" hidden="false" customHeight="true" outlineLevel="0" collapsed="false">
      <c r="A345" s="140" t="n">
        <f aca="false">+A337+1</f>
        <v>7</v>
      </c>
      <c r="B345" s="251" t="str">
        <f aca="false">+'NTP or Sold'!G35</f>
        <v>LM6000</v>
      </c>
      <c r="C345" s="235" t="str">
        <f aca="false">+'NTP or Sold'!S35</f>
        <v>Elektrobolt (ESA) - 85%</v>
      </c>
      <c r="D345" s="252"/>
      <c r="E345" s="252"/>
      <c r="F345" s="252"/>
      <c r="G345" s="252"/>
      <c r="H345" s="252"/>
      <c r="I345" s="252"/>
      <c r="J345" s="252"/>
      <c r="K345" s="252"/>
      <c r="L345" s="252"/>
      <c r="M345" s="252"/>
      <c r="N345" s="252"/>
      <c r="O345" s="252"/>
      <c r="P345" s="252"/>
      <c r="Q345" s="252"/>
      <c r="R345" s="252"/>
      <c r="S345" s="252"/>
      <c r="T345" s="252"/>
      <c r="U345" s="252"/>
      <c r="V345" s="252"/>
      <c r="W345" s="252"/>
      <c r="X345" s="252"/>
      <c r="Y345" s="252"/>
      <c r="Z345" s="252"/>
      <c r="AA345" s="252"/>
      <c r="AB345" s="252"/>
      <c r="AC345" s="252"/>
      <c r="AD345" s="252"/>
      <c r="AE345" s="252"/>
      <c r="AF345" s="144"/>
      <c r="AG345" s="252"/>
      <c r="AH345" s="252"/>
      <c r="AI345" s="252"/>
      <c r="AJ345" s="252"/>
      <c r="AK345" s="252"/>
      <c r="AL345" s="252"/>
      <c r="AM345" s="252"/>
      <c r="AN345" s="252"/>
      <c r="AO345" s="252"/>
      <c r="AP345" s="252"/>
      <c r="AQ345" s="252"/>
      <c r="AR345" s="252"/>
      <c r="AS345" s="252"/>
      <c r="AT345" s="252"/>
      <c r="AU345" s="252"/>
      <c r="AV345" s="252"/>
      <c r="AW345" s="252"/>
      <c r="AX345" s="252"/>
      <c r="AY345" s="252"/>
      <c r="AZ345" s="252"/>
      <c r="BA345" s="252"/>
      <c r="BB345" s="252"/>
      <c r="BC345" s="237"/>
    </row>
    <row r="346" customFormat="false" ht="12.75" hidden="false" customHeight="false" outlineLevel="0" collapsed="false">
      <c r="A346" s="140"/>
      <c r="B346" s="239" t="s">
        <v>139</v>
      </c>
      <c r="C346" s="235"/>
      <c r="D346" s="240" t="n">
        <v>0</v>
      </c>
      <c r="E346" s="240" t="n">
        <v>0</v>
      </c>
      <c r="F346" s="240" t="n">
        <v>0</v>
      </c>
      <c r="G346" s="240" t="n">
        <v>0</v>
      </c>
      <c r="H346" s="240" t="n">
        <v>0</v>
      </c>
      <c r="I346" s="240" t="n">
        <v>0</v>
      </c>
      <c r="J346" s="240" t="n">
        <v>0</v>
      </c>
      <c r="K346" s="240" t="n">
        <v>0</v>
      </c>
      <c r="L346" s="240" t="n">
        <v>0</v>
      </c>
      <c r="M346" s="240" t="n">
        <v>0</v>
      </c>
      <c r="N346" s="240" t="n">
        <f aca="false">16.7/336</f>
        <v>0.049702380952381</v>
      </c>
      <c r="O346" s="240" t="n">
        <v>0</v>
      </c>
      <c r="P346" s="240" t="n">
        <v>0</v>
      </c>
      <c r="Q346" s="240" t="n">
        <v>0</v>
      </c>
      <c r="R346" s="240" t="n">
        <v>0</v>
      </c>
      <c r="S346" s="240" t="n">
        <v>0</v>
      </c>
      <c r="T346" s="240" t="n">
        <v>0</v>
      </c>
      <c r="U346" s="240" t="n">
        <v>0</v>
      </c>
      <c r="V346" s="240" t="n">
        <v>0</v>
      </c>
      <c r="W346" s="240" t="n">
        <v>0</v>
      </c>
      <c r="X346" s="240" t="n">
        <f aca="false">+(0.95-0.0497)/18</f>
        <v>0.0500166666666667</v>
      </c>
      <c r="Y346" s="240" t="n">
        <f aca="false">+(0.95-0.0497)/18</f>
        <v>0.0500166666666667</v>
      </c>
      <c r="Z346" s="240" t="n">
        <f aca="false">+(0.95-0.0497)/18</f>
        <v>0.0500166666666667</v>
      </c>
      <c r="AA346" s="240" t="n">
        <f aca="false">+(0.95-0.0497)/18</f>
        <v>0.0500166666666667</v>
      </c>
      <c r="AB346" s="240" t="n">
        <f aca="false">+(0.95-0.0497)/18</f>
        <v>0.0500166666666667</v>
      </c>
      <c r="AC346" s="240" t="n">
        <f aca="false">+(0.95-0.0497)/18</f>
        <v>0.0500166666666667</v>
      </c>
      <c r="AD346" s="240" t="n">
        <f aca="false">+(0.95-0.0497)/18</f>
        <v>0.0500166666666667</v>
      </c>
      <c r="AE346" s="240" t="n">
        <f aca="false">+(0.95-0.0497)/18</f>
        <v>0.0500166666666667</v>
      </c>
      <c r="AF346" s="149" t="n">
        <f aca="false">+(0.95-0.0497)/18</f>
        <v>0.0500166666666667</v>
      </c>
      <c r="AG346" s="240" t="n">
        <f aca="false">+(0.95-0.0497)/18</f>
        <v>0.0500166666666667</v>
      </c>
      <c r="AH346" s="240" t="n">
        <f aca="false">+(0.95-0.0497)/18</f>
        <v>0.0500166666666667</v>
      </c>
      <c r="AI346" s="240" t="n">
        <f aca="false">+(0.95-0.0497)/18</f>
        <v>0.0500166666666667</v>
      </c>
      <c r="AJ346" s="240" t="n">
        <f aca="false">+(0.95-0.0497)/18</f>
        <v>0.0500166666666667</v>
      </c>
      <c r="AK346" s="240" t="n">
        <f aca="false">+(0.95-0.0497)/18</f>
        <v>0.0500166666666667</v>
      </c>
      <c r="AL346" s="240" t="n">
        <f aca="false">+(0.95-0.0497)/18</f>
        <v>0.0500166666666667</v>
      </c>
      <c r="AM346" s="240" t="n">
        <f aca="false">+(0.95-0.0497)/18</f>
        <v>0.0500166666666667</v>
      </c>
      <c r="AN346" s="240" t="n">
        <f aca="false">+(0.95-0.0497)/18</f>
        <v>0.0500166666666667</v>
      </c>
      <c r="AO346" s="240" t="n">
        <f aca="false">+(0.95-0.0497)/18</f>
        <v>0.0500166666666667</v>
      </c>
      <c r="AP346" s="240" t="n">
        <v>0</v>
      </c>
      <c r="AQ346" s="240" t="n">
        <v>0</v>
      </c>
      <c r="AR346" s="240" t="n">
        <v>0</v>
      </c>
      <c r="AS346" s="240" t="n">
        <v>0</v>
      </c>
      <c r="AT346" s="240" t="n">
        <v>0.05</v>
      </c>
      <c r="AU346" s="240" t="n">
        <v>0</v>
      </c>
      <c r="AV346" s="240" t="n">
        <v>0</v>
      </c>
      <c r="AW346" s="240" t="n">
        <v>0</v>
      </c>
      <c r="AX346" s="240" t="n">
        <v>0</v>
      </c>
      <c r="AY346" s="240" t="n">
        <v>0</v>
      </c>
      <c r="AZ346" s="240" t="n">
        <v>0</v>
      </c>
      <c r="BA346" s="240" t="n">
        <v>0</v>
      </c>
      <c r="BB346" s="240" t="n">
        <v>0</v>
      </c>
      <c r="BC346" s="241" t="n">
        <f aca="false">SUM(N346:BB346)</f>
        <v>1.00000238095238</v>
      </c>
      <c r="BD346" s="239"/>
    </row>
    <row r="347" customFormat="false" ht="12.75" hidden="false" customHeight="false" outlineLevel="0" collapsed="false">
      <c r="A347" s="140"/>
      <c r="B347" s="239" t="s">
        <v>140</v>
      </c>
      <c r="C347" s="235"/>
      <c r="D347" s="240" t="n">
        <f aca="false">+D346</f>
        <v>0</v>
      </c>
      <c r="E347" s="240" t="n">
        <f aca="false">+D347+E346</f>
        <v>0</v>
      </c>
      <c r="F347" s="240" t="n">
        <f aca="false">+E347+F346</f>
        <v>0</v>
      </c>
      <c r="G347" s="240" t="n">
        <f aca="false">+F347+G346</f>
        <v>0</v>
      </c>
      <c r="H347" s="240" t="n">
        <f aca="false">+G347+H346</f>
        <v>0</v>
      </c>
      <c r="I347" s="240" t="n">
        <f aca="false">+H347+I346</f>
        <v>0</v>
      </c>
      <c r="J347" s="240" t="n">
        <f aca="false">+I347+J346</f>
        <v>0</v>
      </c>
      <c r="K347" s="240" t="n">
        <f aca="false">+J347+K346</f>
        <v>0</v>
      </c>
      <c r="L347" s="240" t="n">
        <f aca="false">+K347+L346</f>
        <v>0</v>
      </c>
      <c r="M347" s="240" t="n">
        <f aca="false">+L347+M346</f>
        <v>0</v>
      </c>
      <c r="N347" s="240" t="n">
        <f aca="false">+M347+N346</f>
        <v>0.049702380952381</v>
      </c>
      <c r="O347" s="240" t="n">
        <f aca="false">+N347+O346</f>
        <v>0.049702380952381</v>
      </c>
      <c r="P347" s="240" t="n">
        <f aca="false">+O347+P346</f>
        <v>0.049702380952381</v>
      </c>
      <c r="Q347" s="240" t="n">
        <f aca="false">+P347+Q346</f>
        <v>0.049702380952381</v>
      </c>
      <c r="R347" s="240" t="n">
        <f aca="false">+Q347+R346</f>
        <v>0.049702380952381</v>
      </c>
      <c r="S347" s="240" t="n">
        <f aca="false">+R347+S346</f>
        <v>0.049702380952381</v>
      </c>
      <c r="T347" s="240" t="n">
        <f aca="false">+S347+T346</f>
        <v>0.049702380952381</v>
      </c>
      <c r="U347" s="240" t="n">
        <f aca="false">+T347+U346</f>
        <v>0.049702380952381</v>
      </c>
      <c r="V347" s="240" t="n">
        <f aca="false">+U347+V346</f>
        <v>0.049702380952381</v>
      </c>
      <c r="W347" s="240" t="n">
        <f aca="false">+V347+W346</f>
        <v>0.049702380952381</v>
      </c>
      <c r="X347" s="240" t="n">
        <f aca="false">+W347+X346</f>
        <v>0.0997190476190476</v>
      </c>
      <c r="Y347" s="240" t="n">
        <f aca="false">+X347+Y346</f>
        <v>0.149735714285714</v>
      </c>
      <c r="Z347" s="240" t="n">
        <f aca="false">+Y347+Z346</f>
        <v>0.199752380952381</v>
      </c>
      <c r="AA347" s="240" t="n">
        <f aca="false">+Z347+AA346</f>
        <v>0.249769047619048</v>
      </c>
      <c r="AB347" s="240" t="n">
        <f aca="false">+AA347+AB346</f>
        <v>0.299785714285714</v>
      </c>
      <c r="AC347" s="240" t="n">
        <f aca="false">+AB347+AC346</f>
        <v>0.349802380952381</v>
      </c>
      <c r="AD347" s="240" t="n">
        <f aca="false">+AC347+AD346</f>
        <v>0.399819047619048</v>
      </c>
      <c r="AE347" s="240" t="n">
        <f aca="false">+AD347+AE346</f>
        <v>0.449835714285714</v>
      </c>
      <c r="AF347" s="149" t="n">
        <f aca="false">+AE347+AF346</f>
        <v>0.499852380952381</v>
      </c>
      <c r="AG347" s="240" t="n">
        <f aca="false">+AF347+AG346</f>
        <v>0.549869047619048</v>
      </c>
      <c r="AH347" s="240" t="n">
        <f aca="false">+AG347+AH346</f>
        <v>0.599885714285714</v>
      </c>
      <c r="AI347" s="240" t="n">
        <f aca="false">+AH347+AI346</f>
        <v>0.649902380952381</v>
      </c>
      <c r="AJ347" s="240" t="n">
        <f aca="false">+AI347+AJ346</f>
        <v>0.699919047619048</v>
      </c>
      <c r="AK347" s="240" t="n">
        <f aca="false">+AJ347+AK346</f>
        <v>0.749935714285714</v>
      </c>
      <c r="AL347" s="240" t="n">
        <f aca="false">+AK347+AL346</f>
        <v>0.799952380952381</v>
      </c>
      <c r="AM347" s="240" t="n">
        <f aca="false">+AL347+AM346</f>
        <v>0.849969047619048</v>
      </c>
      <c r="AN347" s="240" t="n">
        <f aca="false">+AM347+AN346</f>
        <v>0.899985714285715</v>
      </c>
      <c r="AO347" s="240" t="n">
        <f aca="false">+AN347+AO346</f>
        <v>0.950002380952381</v>
      </c>
      <c r="AP347" s="240" t="n">
        <f aca="false">+AO347+AP346</f>
        <v>0.950002380952381</v>
      </c>
      <c r="AQ347" s="240" t="n">
        <f aca="false">+AP347+AQ346</f>
        <v>0.950002380952381</v>
      </c>
      <c r="AR347" s="240" t="n">
        <f aca="false">+AQ347+AR346</f>
        <v>0.950002380952381</v>
      </c>
      <c r="AS347" s="240" t="n">
        <f aca="false">+AR347+AS346</f>
        <v>0.950002380952381</v>
      </c>
      <c r="AT347" s="240" t="n">
        <f aca="false">+AS347+AT346</f>
        <v>1.00000238095238</v>
      </c>
      <c r="AU347" s="240" t="n">
        <f aca="false">+AT347+AU346</f>
        <v>1.00000238095238</v>
      </c>
      <c r="AV347" s="240" t="n">
        <f aca="false">+AU347+AV346</f>
        <v>1.00000238095238</v>
      </c>
      <c r="AW347" s="240" t="n">
        <f aca="false">+AV347+AW346</f>
        <v>1.00000238095238</v>
      </c>
      <c r="AX347" s="240" t="n">
        <f aca="false">+AW347+AX346</f>
        <v>1.00000238095238</v>
      </c>
      <c r="AY347" s="240" t="n">
        <f aca="false">+AX347+AY346</f>
        <v>1.00000238095238</v>
      </c>
      <c r="AZ347" s="240" t="n">
        <f aca="false">+AY347+AZ346</f>
        <v>1.00000238095238</v>
      </c>
      <c r="BA347" s="240" t="n">
        <f aca="false">+AZ347+BA346</f>
        <v>1.00000238095238</v>
      </c>
      <c r="BB347" s="240" t="n">
        <f aca="false">+BA347+BB346</f>
        <v>1.00000238095238</v>
      </c>
      <c r="BC347" s="241"/>
      <c r="BD347" s="239"/>
    </row>
    <row r="348" customFormat="false" ht="12.75" hidden="false" customHeight="false" outlineLevel="0" collapsed="false">
      <c r="A348" s="140"/>
      <c r="B348" s="239" t="s">
        <v>141</v>
      </c>
      <c r="C348" s="235"/>
      <c r="D348" s="240" t="n">
        <v>0</v>
      </c>
      <c r="E348" s="240" t="n">
        <v>0</v>
      </c>
      <c r="F348" s="240" t="n">
        <v>0</v>
      </c>
      <c r="G348" s="240" t="n">
        <v>0</v>
      </c>
      <c r="H348" s="240" t="n">
        <v>0</v>
      </c>
      <c r="I348" s="240" t="n">
        <v>0</v>
      </c>
      <c r="J348" s="240" t="n">
        <v>0</v>
      </c>
      <c r="K348" s="240" t="n">
        <v>0</v>
      </c>
      <c r="L348" s="240" t="n">
        <v>0</v>
      </c>
      <c r="M348" s="240" t="n">
        <v>0</v>
      </c>
      <c r="N348" s="240" t="n">
        <v>0.05</v>
      </c>
      <c r="O348" s="240" t="n">
        <v>0</v>
      </c>
      <c r="P348" s="240" t="n">
        <v>0</v>
      </c>
      <c r="Q348" s="240" t="n">
        <v>0</v>
      </c>
      <c r="R348" s="240" t="n">
        <v>0</v>
      </c>
      <c r="S348" s="240" t="n">
        <v>0</v>
      </c>
      <c r="T348" s="240" t="n">
        <v>0</v>
      </c>
      <c r="U348" s="240" t="n">
        <v>0</v>
      </c>
      <c r="V348" s="240" t="n">
        <v>0</v>
      </c>
      <c r="W348" s="240" t="n">
        <v>0</v>
      </c>
      <c r="X348" s="240" t="n">
        <f aca="false">+(0.34-0.05)/18</f>
        <v>0.0161111111111111</v>
      </c>
      <c r="Y348" s="240" t="n">
        <f aca="false">+(0.34-0.05)/18</f>
        <v>0.0161111111111111</v>
      </c>
      <c r="Z348" s="240" t="n">
        <f aca="false">+(0.34-0.05)/18</f>
        <v>0.0161111111111111</v>
      </c>
      <c r="AA348" s="240" t="n">
        <f aca="false">+(0.34-0.05)/18</f>
        <v>0.0161111111111111</v>
      </c>
      <c r="AB348" s="240" t="n">
        <f aca="false">+(0.34-0.05)/18</f>
        <v>0.0161111111111111</v>
      </c>
      <c r="AC348" s="240" t="n">
        <f aca="false">+(0.34-0.05)/18</f>
        <v>0.0161111111111111</v>
      </c>
      <c r="AD348" s="240" t="n">
        <f aca="false">+(0.34-0.05)/18</f>
        <v>0.0161111111111111</v>
      </c>
      <c r="AE348" s="240" t="n">
        <f aca="false">+(0.34-0.05)/18</f>
        <v>0.0161111111111111</v>
      </c>
      <c r="AF348" s="149" t="n">
        <f aca="false">+(0.34-0.05)/18</f>
        <v>0.0161111111111111</v>
      </c>
      <c r="AG348" s="240" t="n">
        <f aca="false">+(0.34-0.05)/18</f>
        <v>0.0161111111111111</v>
      </c>
      <c r="AH348" s="240" t="n">
        <f aca="false">+(0.34-0.05)/18</f>
        <v>0.0161111111111111</v>
      </c>
      <c r="AI348" s="240" t="n">
        <f aca="false">+(0.34-0.05)/18</f>
        <v>0.0161111111111111</v>
      </c>
      <c r="AJ348" s="240" t="n">
        <f aca="false">+(0.34-0.05)/18</f>
        <v>0.0161111111111111</v>
      </c>
      <c r="AK348" s="240" t="n">
        <f aca="false">+(0.34-0.05)/18</f>
        <v>0.0161111111111111</v>
      </c>
      <c r="AL348" s="240" t="n">
        <f aca="false">+(0.34-0.05)/18</f>
        <v>0.0161111111111111</v>
      </c>
      <c r="AM348" s="240" t="n">
        <f aca="false">+(0.34-0.05)/18</f>
        <v>0.0161111111111111</v>
      </c>
      <c r="AN348" s="240" t="n">
        <f aca="false">+(0.34-0.05)/18</f>
        <v>0.0161111111111111</v>
      </c>
      <c r="AO348" s="240" t="n">
        <f aca="false">+(0.34-0.05)/18</f>
        <v>0.0161111111111111</v>
      </c>
      <c r="AP348" s="240" t="n">
        <v>0.66</v>
      </c>
      <c r="AQ348" s="240" t="n">
        <v>0</v>
      </c>
      <c r="AR348" s="240" t="n">
        <v>0</v>
      </c>
      <c r="AS348" s="240" t="n">
        <v>0</v>
      </c>
      <c r="AT348" s="240" t="n">
        <v>0</v>
      </c>
      <c r="AU348" s="240" t="n">
        <v>0</v>
      </c>
      <c r="AV348" s="240" t="n">
        <v>0</v>
      </c>
      <c r="AW348" s="240" t="n">
        <v>0</v>
      </c>
      <c r="AX348" s="240" t="n">
        <v>0</v>
      </c>
      <c r="AY348" s="240" t="n">
        <v>0</v>
      </c>
      <c r="AZ348" s="240" t="n">
        <v>0</v>
      </c>
      <c r="BA348" s="240" t="n">
        <v>0</v>
      </c>
      <c r="BB348" s="240" t="n">
        <v>0</v>
      </c>
      <c r="BC348" s="241" t="n">
        <f aca="false">SUM(N348:BB348)</f>
        <v>1</v>
      </c>
      <c r="BD348" s="239"/>
    </row>
    <row r="349" customFormat="false" ht="12.75" hidden="false" customHeight="false" outlineLevel="0" collapsed="false">
      <c r="A349" s="140"/>
      <c r="B349" s="239" t="s">
        <v>142</v>
      </c>
      <c r="C349" s="235"/>
      <c r="D349" s="240" t="n">
        <f aca="false">+D348</f>
        <v>0</v>
      </c>
      <c r="E349" s="240" t="n">
        <f aca="false">+D349+E348</f>
        <v>0</v>
      </c>
      <c r="F349" s="240" t="n">
        <f aca="false">+E349+F348</f>
        <v>0</v>
      </c>
      <c r="G349" s="240" t="n">
        <f aca="false">+F349+G348</f>
        <v>0</v>
      </c>
      <c r="H349" s="240" t="n">
        <f aca="false">+G349+H348</f>
        <v>0</v>
      </c>
      <c r="I349" s="240" t="n">
        <f aca="false">+H349+I348</f>
        <v>0</v>
      </c>
      <c r="J349" s="240" t="n">
        <f aca="false">+I349+J348</f>
        <v>0</v>
      </c>
      <c r="K349" s="240" t="n">
        <f aca="false">+J349+K348</f>
        <v>0</v>
      </c>
      <c r="L349" s="240" t="n">
        <f aca="false">+K349+L348</f>
        <v>0</v>
      </c>
      <c r="M349" s="240" t="n">
        <f aca="false">+L349+M348</f>
        <v>0</v>
      </c>
      <c r="N349" s="240" t="n">
        <f aca="false">+M349+N348</f>
        <v>0.05</v>
      </c>
      <c r="O349" s="240" t="n">
        <f aca="false">+N349+O348</f>
        <v>0.05</v>
      </c>
      <c r="P349" s="240" t="n">
        <f aca="false">+O349+P348</f>
        <v>0.05</v>
      </c>
      <c r="Q349" s="240" t="n">
        <f aca="false">+P349+Q348</f>
        <v>0.05</v>
      </c>
      <c r="R349" s="240" t="n">
        <f aca="false">+Q349+R348</f>
        <v>0.05</v>
      </c>
      <c r="S349" s="240" t="n">
        <f aca="false">+R349+S348</f>
        <v>0.05</v>
      </c>
      <c r="T349" s="240" t="n">
        <f aca="false">+S349+T348</f>
        <v>0.05</v>
      </c>
      <c r="U349" s="240" t="n">
        <f aca="false">+T349+U348</f>
        <v>0.05</v>
      </c>
      <c r="V349" s="240" t="n">
        <f aca="false">+U349+V348</f>
        <v>0.05</v>
      </c>
      <c r="W349" s="240" t="n">
        <f aca="false">+V349+W348</f>
        <v>0.05</v>
      </c>
      <c r="X349" s="240" t="n">
        <f aca="false">+W349+X348</f>
        <v>0.0661111111111111</v>
      </c>
      <c r="Y349" s="240" t="n">
        <f aca="false">+X349+Y348</f>
        <v>0.0822222222222222</v>
      </c>
      <c r="Z349" s="240" t="n">
        <f aca="false">+Y349+Z348</f>
        <v>0.0983333333333334</v>
      </c>
      <c r="AA349" s="240" t="n">
        <f aca="false">+Z349+AA348</f>
        <v>0.114444444444444</v>
      </c>
      <c r="AB349" s="240" t="n">
        <f aca="false">+AA349+AB348</f>
        <v>0.130555555555556</v>
      </c>
      <c r="AC349" s="240" t="n">
        <f aca="false">+AB349+AC348</f>
        <v>0.146666666666667</v>
      </c>
      <c r="AD349" s="240" t="n">
        <f aca="false">+AC349+AD348</f>
        <v>0.162777777777778</v>
      </c>
      <c r="AE349" s="240" t="n">
        <f aca="false">+AD349+AE348</f>
        <v>0.178888888888889</v>
      </c>
      <c r="AF349" s="149" t="n">
        <f aca="false">+AE349+AF348</f>
        <v>0.195</v>
      </c>
      <c r="AG349" s="240" t="n">
        <f aca="false">+AF349+AG348</f>
        <v>0.211111111111111</v>
      </c>
      <c r="AH349" s="240" t="n">
        <f aca="false">+AG349+AH348</f>
        <v>0.227222222222222</v>
      </c>
      <c r="AI349" s="240" t="n">
        <f aca="false">+AH349+AI348</f>
        <v>0.243333333333333</v>
      </c>
      <c r="AJ349" s="240" t="n">
        <f aca="false">+AI349+AJ348</f>
        <v>0.259444444444444</v>
      </c>
      <c r="AK349" s="240" t="n">
        <f aca="false">+AJ349+AK348</f>
        <v>0.275555555555556</v>
      </c>
      <c r="AL349" s="240" t="n">
        <f aca="false">+AK349+AL348</f>
        <v>0.291666666666667</v>
      </c>
      <c r="AM349" s="240" t="n">
        <f aca="false">+AL349+AM348</f>
        <v>0.307777777777778</v>
      </c>
      <c r="AN349" s="240" t="n">
        <f aca="false">+AM349+AN348</f>
        <v>0.323888888888889</v>
      </c>
      <c r="AO349" s="240" t="n">
        <f aca="false">+AN349+AO348</f>
        <v>0.34</v>
      </c>
      <c r="AP349" s="240" t="n">
        <f aca="false">+AO349+AP348</f>
        <v>1</v>
      </c>
      <c r="AQ349" s="240" t="n">
        <f aca="false">+AP349+AQ348</f>
        <v>1</v>
      </c>
      <c r="AR349" s="240" t="n">
        <f aca="false">+AQ349+AR348</f>
        <v>1</v>
      </c>
      <c r="AS349" s="240" t="n">
        <f aca="false">+AR349+AS348</f>
        <v>1</v>
      </c>
      <c r="AT349" s="240" t="n">
        <f aca="false">+AS349+AT348</f>
        <v>1</v>
      </c>
      <c r="AU349" s="240" t="n">
        <f aca="false">+AT349+AU348</f>
        <v>1</v>
      </c>
      <c r="AV349" s="240" t="n">
        <f aca="false">+AU349+AV348</f>
        <v>1</v>
      </c>
      <c r="AW349" s="240" t="n">
        <f aca="false">+AV349+AW348</f>
        <v>1</v>
      </c>
      <c r="AX349" s="240" t="n">
        <f aca="false">+AW349+AX348</f>
        <v>1</v>
      </c>
      <c r="AY349" s="240" t="n">
        <f aca="false">+AX349+AY348</f>
        <v>1</v>
      </c>
      <c r="AZ349" s="240" t="n">
        <f aca="false">+AY349+AZ348</f>
        <v>1</v>
      </c>
      <c r="BA349" s="240" t="n">
        <f aca="false">+AZ349+BA348</f>
        <v>1</v>
      </c>
      <c r="BB349" s="240" t="n">
        <f aca="false">+BA349+BB348</f>
        <v>1</v>
      </c>
      <c r="BC349" s="241"/>
      <c r="BD349" s="239"/>
    </row>
    <row r="350" customFormat="false" ht="12.75" hidden="false" customHeight="false" outlineLevel="0" collapsed="false">
      <c r="A350" s="140"/>
      <c r="B350" s="243"/>
      <c r="C350" s="235"/>
      <c r="D350" s="244"/>
      <c r="E350" s="244"/>
      <c r="F350" s="244"/>
      <c r="G350" s="244"/>
      <c r="H350" s="244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167"/>
      <c r="AG350" s="244"/>
      <c r="AH350" s="244"/>
      <c r="AI350" s="244"/>
      <c r="AJ350" s="244"/>
      <c r="AK350" s="244"/>
      <c r="AL350" s="244"/>
      <c r="AM350" s="244"/>
      <c r="AN350" s="244"/>
      <c r="AO350" s="244"/>
      <c r="AP350" s="244"/>
      <c r="AQ350" s="244"/>
      <c r="AR350" s="244"/>
      <c r="AS350" s="244"/>
      <c r="AT350" s="244"/>
      <c r="AU350" s="244"/>
      <c r="AV350" s="244"/>
      <c r="AW350" s="244"/>
      <c r="AX350" s="244"/>
      <c r="AY350" s="244"/>
      <c r="AZ350" s="244"/>
      <c r="BA350" s="244"/>
      <c r="BB350" s="244"/>
      <c r="BC350" s="245"/>
      <c r="BD350" s="243"/>
    </row>
    <row r="351" customFormat="false" ht="12.75" hidden="false" customHeight="false" outlineLevel="0" collapsed="false">
      <c r="A351" s="140"/>
      <c r="B351" s="201" t="s">
        <v>143</v>
      </c>
      <c r="C351" s="202" t="n">
        <v>14.2</v>
      </c>
      <c r="D351" s="205" t="n">
        <f aca="false">+D347*$C351</f>
        <v>0</v>
      </c>
      <c r="E351" s="205" t="n">
        <f aca="false">+E347*$C351</f>
        <v>0</v>
      </c>
      <c r="F351" s="205" t="n">
        <f aca="false">+F347*$C351</f>
        <v>0</v>
      </c>
      <c r="G351" s="205" t="n">
        <f aca="false">+G347*$C351</f>
        <v>0</v>
      </c>
      <c r="H351" s="205" t="n">
        <f aca="false">+H347*$C351</f>
        <v>0</v>
      </c>
      <c r="I351" s="205" t="n">
        <f aca="false">+I347*$C351</f>
        <v>0</v>
      </c>
      <c r="J351" s="205" t="n">
        <f aca="false">+J347*$C351</f>
        <v>0</v>
      </c>
      <c r="K351" s="205" t="n">
        <f aca="false">+K347*$C351</f>
        <v>0</v>
      </c>
      <c r="L351" s="205" t="n">
        <f aca="false">+L347*$C351</f>
        <v>0</v>
      </c>
      <c r="M351" s="205" t="n">
        <f aca="false">+M347*$C351</f>
        <v>0</v>
      </c>
      <c r="N351" s="205" t="n">
        <f aca="false">+N347*$C351</f>
        <v>0.705773809523809</v>
      </c>
      <c r="O351" s="205" t="n">
        <f aca="false">+O347*$C351</f>
        <v>0.705773809523809</v>
      </c>
      <c r="P351" s="205" t="n">
        <f aca="false">+P347*$C351</f>
        <v>0.705773809523809</v>
      </c>
      <c r="Q351" s="205" t="n">
        <f aca="false">+Q347*$C351</f>
        <v>0.705773809523809</v>
      </c>
      <c r="R351" s="205" t="n">
        <f aca="false">+R347*$C351</f>
        <v>0.705773809523809</v>
      </c>
      <c r="S351" s="205" t="n">
        <f aca="false">+S347*$C351</f>
        <v>0.705773809523809</v>
      </c>
      <c r="T351" s="205" t="n">
        <f aca="false">+T347*$C351</f>
        <v>0.705773809523809</v>
      </c>
      <c r="U351" s="205" t="n">
        <f aca="false">+U347*$C351</f>
        <v>0.705773809523809</v>
      </c>
      <c r="V351" s="205" t="n">
        <f aca="false">+V347*$C351</f>
        <v>0.705773809523809</v>
      </c>
      <c r="W351" s="205" t="n">
        <f aca="false">+W347*$C351</f>
        <v>0.705773809523809</v>
      </c>
      <c r="X351" s="205" t="n">
        <f aca="false">+X347*$C351</f>
        <v>1.41601047619048</v>
      </c>
      <c r="Y351" s="205" t="n">
        <f aca="false">+Y347*$C351</f>
        <v>2.12624714285714</v>
      </c>
      <c r="Z351" s="205" t="n">
        <f aca="false">+Z347*$C351</f>
        <v>2.83648380952381</v>
      </c>
      <c r="AA351" s="205" t="n">
        <f aca="false">+AA347*$C351</f>
        <v>3.54672047619048</v>
      </c>
      <c r="AB351" s="205" t="n">
        <f aca="false">+AB347*$C351</f>
        <v>4.25695714285714</v>
      </c>
      <c r="AC351" s="205" t="n">
        <f aca="false">+AC347*$C351</f>
        <v>4.96719380952381</v>
      </c>
      <c r="AD351" s="205" t="n">
        <f aca="false">+AD347*$C351</f>
        <v>5.67743047619048</v>
      </c>
      <c r="AE351" s="205" t="n">
        <f aca="false">+AE347*$C351</f>
        <v>6.38766714285714</v>
      </c>
      <c r="AF351" s="156" t="n">
        <f aca="false">+AF347*$C351</f>
        <v>7.09790380952381</v>
      </c>
      <c r="AG351" s="205" t="n">
        <f aca="false">+AG347*$C351</f>
        <v>7.80814047619047</v>
      </c>
      <c r="AH351" s="205" t="n">
        <f aca="false">+AH347*$C351</f>
        <v>8.51837714285714</v>
      </c>
      <c r="AI351" s="205" t="n">
        <f aca="false">+AI347*$C351</f>
        <v>9.22861380952381</v>
      </c>
      <c r="AJ351" s="205" t="n">
        <f aca="false">+AJ347*$C351</f>
        <v>9.93885047619048</v>
      </c>
      <c r="AK351" s="205" t="n">
        <f aca="false">+AK347*$C351</f>
        <v>10.6490871428571</v>
      </c>
      <c r="AL351" s="205" t="n">
        <f aca="false">+AL347*$C351</f>
        <v>11.3593238095238</v>
      </c>
      <c r="AM351" s="205" t="n">
        <f aca="false">+AM347*$C351</f>
        <v>12.0695604761905</v>
      </c>
      <c r="AN351" s="205" t="n">
        <f aca="false">+AN347*$C351</f>
        <v>12.7797971428571</v>
      </c>
      <c r="AO351" s="205" t="n">
        <f aca="false">+AO347*$C351</f>
        <v>13.4900338095238</v>
      </c>
      <c r="AP351" s="205" t="n">
        <f aca="false">+AP347*$C351</f>
        <v>13.4900338095238</v>
      </c>
      <c r="AQ351" s="205" t="n">
        <f aca="false">+AQ347*$C351</f>
        <v>13.4900338095238</v>
      </c>
      <c r="AR351" s="205" t="n">
        <f aca="false">+AR347*$C351</f>
        <v>13.4900338095238</v>
      </c>
      <c r="AS351" s="205" t="n">
        <f aca="false">+AS347*$C351</f>
        <v>13.4900338095238</v>
      </c>
      <c r="AT351" s="205" t="n">
        <f aca="false">+AT347*$C351</f>
        <v>14.2000338095238</v>
      </c>
      <c r="AU351" s="205" t="n">
        <f aca="false">+AU347*$C351</f>
        <v>14.2000338095238</v>
      </c>
      <c r="AV351" s="205" t="n">
        <f aca="false">+AV347*$C351</f>
        <v>14.2000338095238</v>
      </c>
      <c r="AW351" s="205" t="n">
        <f aca="false">+AW347*$C351</f>
        <v>14.2000338095238</v>
      </c>
      <c r="AX351" s="205" t="n">
        <f aca="false">+AX347*$C351</f>
        <v>14.2000338095238</v>
      </c>
      <c r="AY351" s="205" t="n">
        <f aca="false">+AY347*$C351</f>
        <v>14.2000338095238</v>
      </c>
      <c r="AZ351" s="205" t="n">
        <f aca="false">+AZ347*$C351</f>
        <v>14.2000338095238</v>
      </c>
      <c r="BA351" s="205" t="n">
        <f aca="false">+BA347*$C351</f>
        <v>14.2000338095238</v>
      </c>
      <c r="BB351" s="205" t="n">
        <f aca="false">+BB347*$C351</f>
        <v>14.2000338095238</v>
      </c>
      <c r="BC351" s="206"/>
      <c r="BD351" s="207"/>
      <c r="BE351" s="207"/>
      <c r="BF351" s="207"/>
      <c r="BG351" s="207"/>
      <c r="BH351" s="207"/>
      <c r="BI351" s="207"/>
      <c r="BJ351" s="207"/>
      <c r="BK351" s="207"/>
      <c r="BL351" s="207"/>
      <c r="BM351" s="207"/>
      <c r="BN351" s="207"/>
      <c r="BO351" s="207"/>
      <c r="BP351" s="207"/>
      <c r="BQ351" s="207"/>
      <c r="BR351" s="207"/>
      <c r="BS351" s="207"/>
      <c r="BT351" s="207"/>
      <c r="BU351" s="207"/>
      <c r="BV351" s="207"/>
      <c r="BW351" s="207"/>
      <c r="BX351" s="207"/>
      <c r="BY351" s="207"/>
      <c r="BZ351" s="207"/>
      <c r="CA351" s="207"/>
      <c r="CB351" s="207"/>
      <c r="CC351" s="207"/>
      <c r="CD351" s="207"/>
      <c r="CE351" s="207"/>
      <c r="CF351" s="207"/>
      <c r="CG351" s="207"/>
      <c r="CH351" s="207"/>
      <c r="CI351" s="207"/>
      <c r="CJ351" s="207"/>
      <c r="CK351" s="207"/>
    </row>
    <row r="352" customFormat="false" ht="13.5" hidden="false" customHeight="false" outlineLevel="0" collapsed="false">
      <c r="A352" s="140"/>
      <c r="B352" s="246" t="s">
        <v>144</v>
      </c>
      <c r="C352" s="247" t="str">
        <f aca="false">+'NTP or Sold'!B35</f>
        <v>Committed</v>
      </c>
      <c r="D352" s="248" t="n">
        <f aca="false">+D349*$C351</f>
        <v>0</v>
      </c>
      <c r="E352" s="248" t="n">
        <f aca="false">+E349*$C351</f>
        <v>0</v>
      </c>
      <c r="F352" s="248" t="n">
        <f aca="false">+F349*$C351</f>
        <v>0</v>
      </c>
      <c r="G352" s="248" t="n">
        <f aca="false">+G349*$C351</f>
        <v>0</v>
      </c>
      <c r="H352" s="248" t="n">
        <f aca="false">+H349*$C351</f>
        <v>0</v>
      </c>
      <c r="I352" s="248" t="n">
        <f aca="false">+I349*$C351</f>
        <v>0</v>
      </c>
      <c r="J352" s="248" t="n">
        <f aca="false">+J349*$C351</f>
        <v>0</v>
      </c>
      <c r="K352" s="248" t="n">
        <f aca="false">+K349*$C351</f>
        <v>0</v>
      </c>
      <c r="L352" s="248" t="n">
        <f aca="false">+L349*$C351</f>
        <v>0</v>
      </c>
      <c r="M352" s="248" t="n">
        <f aca="false">+M349*$C351</f>
        <v>0</v>
      </c>
      <c r="N352" s="248" t="n">
        <f aca="false">+N349*$C351</f>
        <v>0.71</v>
      </c>
      <c r="O352" s="248" t="n">
        <f aca="false">+O349*$C351</f>
        <v>0.71</v>
      </c>
      <c r="P352" s="248" t="n">
        <f aca="false">+P349*$C351</f>
        <v>0.71</v>
      </c>
      <c r="Q352" s="248" t="n">
        <f aca="false">+Q349*$C351</f>
        <v>0.71</v>
      </c>
      <c r="R352" s="248" t="n">
        <f aca="false">+R349*$C351</f>
        <v>0.71</v>
      </c>
      <c r="S352" s="248" t="n">
        <f aca="false">+S349*$C351</f>
        <v>0.71</v>
      </c>
      <c r="T352" s="248" t="n">
        <f aca="false">+T349*$C351</f>
        <v>0.71</v>
      </c>
      <c r="U352" s="248" t="n">
        <f aca="false">+U349*$C351</f>
        <v>0.71</v>
      </c>
      <c r="V352" s="248" t="n">
        <f aca="false">+V349*$C351</f>
        <v>0.71</v>
      </c>
      <c r="W352" s="248" t="n">
        <f aca="false">+W349*$C351</f>
        <v>0.71</v>
      </c>
      <c r="X352" s="248" t="n">
        <f aca="false">+X349*$C351</f>
        <v>0.938777777777778</v>
      </c>
      <c r="Y352" s="248" t="n">
        <f aca="false">+Y349*$C351</f>
        <v>1.16755555555556</v>
      </c>
      <c r="Z352" s="248" t="n">
        <f aca="false">+Z349*$C351</f>
        <v>1.39633333333333</v>
      </c>
      <c r="AA352" s="248" t="n">
        <f aca="false">+AA349*$C351</f>
        <v>1.62511111111111</v>
      </c>
      <c r="AB352" s="248" t="n">
        <f aca="false">+AB349*$C351</f>
        <v>1.85388888888889</v>
      </c>
      <c r="AC352" s="248" t="n">
        <f aca="false">+AC349*$C351</f>
        <v>2.08266666666667</v>
      </c>
      <c r="AD352" s="248" t="n">
        <f aca="false">+AD349*$C351</f>
        <v>2.31144444444444</v>
      </c>
      <c r="AE352" s="248" t="n">
        <f aca="false">+AE349*$C351</f>
        <v>2.54022222222222</v>
      </c>
      <c r="AF352" s="162" t="n">
        <f aca="false">+AF349*$C351</f>
        <v>2.769</v>
      </c>
      <c r="AG352" s="248" t="n">
        <f aca="false">+AG349*$C351</f>
        <v>2.99777777777778</v>
      </c>
      <c r="AH352" s="248" t="n">
        <f aca="false">+AH349*$C351</f>
        <v>3.22655555555556</v>
      </c>
      <c r="AI352" s="248" t="n">
        <f aca="false">+AI349*$C351</f>
        <v>3.45533333333333</v>
      </c>
      <c r="AJ352" s="248" t="n">
        <f aca="false">+AJ349*$C351</f>
        <v>3.68411111111111</v>
      </c>
      <c r="AK352" s="248" t="n">
        <f aca="false">+AK349*$C351</f>
        <v>3.91288888888889</v>
      </c>
      <c r="AL352" s="248" t="n">
        <f aca="false">+AL349*$C351</f>
        <v>4.14166666666667</v>
      </c>
      <c r="AM352" s="248" t="n">
        <f aca="false">+AM349*$C351</f>
        <v>4.37044444444445</v>
      </c>
      <c r="AN352" s="248" t="n">
        <f aca="false">+AN349*$C351</f>
        <v>4.59922222222222</v>
      </c>
      <c r="AO352" s="248" t="n">
        <f aca="false">+AO349*$C351</f>
        <v>4.828</v>
      </c>
      <c r="AP352" s="248" t="n">
        <f aca="false">+AP349*$C351</f>
        <v>14.2</v>
      </c>
      <c r="AQ352" s="248" t="n">
        <f aca="false">+AQ349*$C351</f>
        <v>14.2</v>
      </c>
      <c r="AR352" s="248" t="n">
        <f aca="false">+AR349*$C351</f>
        <v>14.2</v>
      </c>
      <c r="AS352" s="248" t="n">
        <f aca="false">+AS349*$C351</f>
        <v>14.2</v>
      </c>
      <c r="AT352" s="248" t="n">
        <f aca="false">+AT349*$C351</f>
        <v>14.2</v>
      </c>
      <c r="AU352" s="248" t="n">
        <f aca="false">+AU349*$C351</f>
        <v>14.2</v>
      </c>
      <c r="AV352" s="248" t="n">
        <f aca="false">+AV349*$C351</f>
        <v>14.2</v>
      </c>
      <c r="AW352" s="248" t="n">
        <f aca="false">+AW349*$C351</f>
        <v>14.2</v>
      </c>
      <c r="AX352" s="248" t="n">
        <f aca="false">+AX349*$C351</f>
        <v>14.2</v>
      </c>
      <c r="AY352" s="248" t="n">
        <f aca="false">+AY349*$C351</f>
        <v>14.2</v>
      </c>
      <c r="AZ352" s="248" t="n">
        <f aca="false">+AZ349*$C351</f>
        <v>14.2</v>
      </c>
      <c r="BA352" s="248" t="n">
        <f aca="false">+BA349*$C351</f>
        <v>14.2</v>
      </c>
      <c r="BB352" s="248" t="n">
        <f aca="false">+BB349*$C351</f>
        <v>14.2</v>
      </c>
      <c r="BC352" s="249"/>
      <c r="BD352" s="250"/>
      <c r="BE352" s="250"/>
      <c r="BF352" s="250"/>
      <c r="BG352" s="250"/>
      <c r="BH352" s="250"/>
      <c r="BI352" s="250"/>
      <c r="BJ352" s="250"/>
      <c r="BK352" s="250"/>
      <c r="BL352" s="250"/>
      <c r="BM352" s="250"/>
      <c r="BN352" s="250"/>
      <c r="BO352" s="250"/>
      <c r="BP352" s="250"/>
      <c r="BQ352" s="250"/>
      <c r="BR352" s="250"/>
      <c r="BS352" s="250"/>
      <c r="BT352" s="250"/>
      <c r="BU352" s="250"/>
      <c r="BV352" s="250"/>
      <c r="BW352" s="250"/>
      <c r="BX352" s="250"/>
      <c r="BY352" s="250"/>
      <c r="BZ352" s="250"/>
      <c r="CA352" s="250"/>
      <c r="CB352" s="250"/>
      <c r="CC352" s="250"/>
      <c r="CD352" s="250"/>
      <c r="CE352" s="250"/>
      <c r="CF352" s="250"/>
      <c r="CG352" s="250"/>
      <c r="CH352" s="250"/>
      <c r="CI352" s="250"/>
      <c r="CJ352" s="250"/>
      <c r="CK352" s="250"/>
    </row>
    <row r="353" customFormat="false" ht="15" hidden="false" customHeight="true" outlineLevel="0" collapsed="false">
      <c r="A353" s="140" t="n">
        <f aca="false">+A345+1</f>
        <v>8</v>
      </c>
      <c r="B353" s="251" t="str">
        <f aca="false">+'NTP or Sold'!G36</f>
        <v>LM6000</v>
      </c>
      <c r="C353" s="235" t="str">
        <f aca="false">+'NTP or Sold'!S36</f>
        <v>Elektrobolt (ESA) - 85%</v>
      </c>
      <c r="D353" s="252"/>
      <c r="E353" s="252"/>
      <c r="F353" s="252"/>
      <c r="G353" s="252"/>
      <c r="H353" s="252"/>
      <c r="I353" s="252"/>
      <c r="J353" s="252"/>
      <c r="K353" s="252"/>
      <c r="L353" s="252"/>
      <c r="M353" s="252"/>
      <c r="N353" s="252"/>
      <c r="O353" s="252"/>
      <c r="P353" s="252"/>
      <c r="Q353" s="252"/>
      <c r="R353" s="252"/>
      <c r="S353" s="252"/>
      <c r="T353" s="252"/>
      <c r="U353" s="252"/>
      <c r="V353" s="252"/>
      <c r="W353" s="252"/>
      <c r="X353" s="252"/>
      <c r="Y353" s="252"/>
      <c r="Z353" s="252"/>
      <c r="AA353" s="252"/>
      <c r="AB353" s="252"/>
      <c r="AC353" s="252"/>
      <c r="AD353" s="252"/>
      <c r="AE353" s="252"/>
      <c r="AF353" s="144"/>
      <c r="AG353" s="252"/>
      <c r="AH353" s="252"/>
      <c r="AI353" s="252"/>
      <c r="AJ353" s="252"/>
      <c r="AK353" s="252"/>
      <c r="AL353" s="252"/>
      <c r="AM353" s="252"/>
      <c r="AN353" s="252"/>
      <c r="AO353" s="252"/>
      <c r="AP353" s="252"/>
      <c r="AQ353" s="252"/>
      <c r="AR353" s="252"/>
      <c r="AS353" s="252"/>
      <c r="AT353" s="252"/>
      <c r="AU353" s="252"/>
      <c r="AV353" s="252"/>
      <c r="AW353" s="252"/>
      <c r="AX353" s="252"/>
      <c r="AY353" s="252"/>
      <c r="AZ353" s="252"/>
      <c r="BA353" s="252"/>
      <c r="BB353" s="252"/>
      <c r="BC353" s="237"/>
    </row>
    <row r="354" customFormat="false" ht="12.75" hidden="false" customHeight="false" outlineLevel="0" collapsed="false">
      <c r="A354" s="140"/>
      <c r="B354" s="239" t="s">
        <v>139</v>
      </c>
      <c r="C354" s="235"/>
      <c r="D354" s="240" t="n">
        <v>0</v>
      </c>
      <c r="E354" s="240" t="n">
        <v>0</v>
      </c>
      <c r="F354" s="240" t="n">
        <v>0</v>
      </c>
      <c r="G354" s="240" t="n">
        <v>0</v>
      </c>
      <c r="H354" s="240" t="n">
        <v>0</v>
      </c>
      <c r="I354" s="240" t="n">
        <v>0</v>
      </c>
      <c r="J354" s="240" t="n">
        <v>0</v>
      </c>
      <c r="K354" s="240" t="n">
        <v>0</v>
      </c>
      <c r="L354" s="240" t="n">
        <v>0</v>
      </c>
      <c r="M354" s="240" t="n">
        <v>0</v>
      </c>
      <c r="N354" s="240" t="n">
        <f aca="false">16.7/336</f>
        <v>0.049702380952381</v>
      </c>
      <c r="O354" s="240" t="n">
        <v>0</v>
      </c>
      <c r="P354" s="240" t="n">
        <v>0</v>
      </c>
      <c r="Q354" s="240" t="n">
        <v>0</v>
      </c>
      <c r="R354" s="240" t="n">
        <v>0</v>
      </c>
      <c r="S354" s="240" t="n">
        <v>0</v>
      </c>
      <c r="T354" s="240" t="n">
        <v>0</v>
      </c>
      <c r="U354" s="240" t="n">
        <v>0</v>
      </c>
      <c r="V354" s="240" t="n">
        <v>0</v>
      </c>
      <c r="W354" s="240" t="n">
        <v>0</v>
      </c>
      <c r="X354" s="240" t="n">
        <f aca="false">+(0.95-0.0497)/18</f>
        <v>0.0500166666666667</v>
      </c>
      <c r="Y354" s="240" t="n">
        <f aca="false">+(0.95-0.0497)/18</f>
        <v>0.0500166666666667</v>
      </c>
      <c r="Z354" s="240" t="n">
        <f aca="false">+(0.95-0.0497)/18</f>
        <v>0.0500166666666667</v>
      </c>
      <c r="AA354" s="240" t="n">
        <f aca="false">+(0.95-0.0497)/18</f>
        <v>0.0500166666666667</v>
      </c>
      <c r="AB354" s="240" t="n">
        <f aca="false">+(0.95-0.0497)/18</f>
        <v>0.0500166666666667</v>
      </c>
      <c r="AC354" s="240" t="n">
        <f aca="false">+(0.95-0.0497)/18</f>
        <v>0.0500166666666667</v>
      </c>
      <c r="AD354" s="240" t="n">
        <f aca="false">+(0.95-0.0497)/18</f>
        <v>0.0500166666666667</v>
      </c>
      <c r="AE354" s="240" t="n">
        <f aca="false">+(0.95-0.0497)/18</f>
        <v>0.0500166666666667</v>
      </c>
      <c r="AF354" s="149" t="n">
        <f aca="false">+(0.95-0.0497)/18</f>
        <v>0.0500166666666667</v>
      </c>
      <c r="AG354" s="240" t="n">
        <f aca="false">+(0.95-0.0497)/18</f>
        <v>0.0500166666666667</v>
      </c>
      <c r="AH354" s="240" t="n">
        <f aca="false">+(0.95-0.0497)/18</f>
        <v>0.0500166666666667</v>
      </c>
      <c r="AI354" s="240" t="n">
        <f aca="false">+(0.95-0.0497)/18</f>
        <v>0.0500166666666667</v>
      </c>
      <c r="AJ354" s="240" t="n">
        <f aca="false">+(0.95-0.0497)/18</f>
        <v>0.0500166666666667</v>
      </c>
      <c r="AK354" s="240" t="n">
        <f aca="false">+(0.95-0.0497)/18</f>
        <v>0.0500166666666667</v>
      </c>
      <c r="AL354" s="240" t="n">
        <f aca="false">+(0.95-0.0497)/18</f>
        <v>0.0500166666666667</v>
      </c>
      <c r="AM354" s="240" t="n">
        <f aca="false">+(0.95-0.0497)/18</f>
        <v>0.0500166666666667</v>
      </c>
      <c r="AN354" s="240" t="n">
        <f aca="false">+(0.95-0.0497)/18</f>
        <v>0.0500166666666667</v>
      </c>
      <c r="AO354" s="240" t="n">
        <f aca="false">+(0.95-0.0497)/18</f>
        <v>0.0500166666666667</v>
      </c>
      <c r="AP354" s="240" t="n">
        <v>0</v>
      </c>
      <c r="AQ354" s="240" t="n">
        <v>0</v>
      </c>
      <c r="AR354" s="240" t="n">
        <v>0</v>
      </c>
      <c r="AS354" s="240" t="n">
        <v>0</v>
      </c>
      <c r="AT354" s="240" t="n">
        <v>0.05</v>
      </c>
      <c r="AU354" s="240" t="n">
        <v>0</v>
      </c>
      <c r="AV354" s="240" t="n">
        <v>0</v>
      </c>
      <c r="AW354" s="240" t="n">
        <v>0</v>
      </c>
      <c r="AX354" s="240" t="n">
        <v>0</v>
      </c>
      <c r="AY354" s="240" t="n">
        <v>0</v>
      </c>
      <c r="AZ354" s="240" t="n">
        <v>0</v>
      </c>
      <c r="BA354" s="240" t="n">
        <v>0</v>
      </c>
      <c r="BB354" s="240" t="n">
        <v>0</v>
      </c>
      <c r="BC354" s="241" t="n">
        <f aca="false">SUM(N354:BB354)</f>
        <v>1.00000238095238</v>
      </c>
      <c r="BD354" s="239"/>
    </row>
    <row r="355" customFormat="false" ht="12.75" hidden="false" customHeight="false" outlineLevel="0" collapsed="false">
      <c r="A355" s="140"/>
      <c r="B355" s="239" t="s">
        <v>140</v>
      </c>
      <c r="C355" s="235"/>
      <c r="D355" s="240" t="n">
        <f aca="false">+D354</f>
        <v>0</v>
      </c>
      <c r="E355" s="240" t="n">
        <f aca="false">+D355+E354</f>
        <v>0</v>
      </c>
      <c r="F355" s="240" t="n">
        <f aca="false">+E355+F354</f>
        <v>0</v>
      </c>
      <c r="G355" s="240" t="n">
        <f aca="false">+F355+G354</f>
        <v>0</v>
      </c>
      <c r="H355" s="240" t="n">
        <f aca="false">+G355+H354</f>
        <v>0</v>
      </c>
      <c r="I355" s="240" t="n">
        <f aca="false">+H355+I354</f>
        <v>0</v>
      </c>
      <c r="J355" s="240" t="n">
        <f aca="false">+I355+J354</f>
        <v>0</v>
      </c>
      <c r="K355" s="240" t="n">
        <f aca="false">+J355+K354</f>
        <v>0</v>
      </c>
      <c r="L355" s="240" t="n">
        <f aca="false">+K355+L354</f>
        <v>0</v>
      </c>
      <c r="M355" s="240" t="n">
        <f aca="false">+L355+M354</f>
        <v>0</v>
      </c>
      <c r="N355" s="240" t="n">
        <f aca="false">+M355+N354</f>
        <v>0.049702380952381</v>
      </c>
      <c r="O355" s="240" t="n">
        <f aca="false">+N355+O354</f>
        <v>0.049702380952381</v>
      </c>
      <c r="P355" s="240" t="n">
        <f aca="false">+O355+P354</f>
        <v>0.049702380952381</v>
      </c>
      <c r="Q355" s="240" t="n">
        <f aca="false">+P355+Q354</f>
        <v>0.049702380952381</v>
      </c>
      <c r="R355" s="240" t="n">
        <f aca="false">+Q355+R354</f>
        <v>0.049702380952381</v>
      </c>
      <c r="S355" s="240" t="n">
        <f aca="false">+R355+S354</f>
        <v>0.049702380952381</v>
      </c>
      <c r="T355" s="240" t="n">
        <f aca="false">+S355+T354</f>
        <v>0.049702380952381</v>
      </c>
      <c r="U355" s="240" t="n">
        <f aca="false">+T355+U354</f>
        <v>0.049702380952381</v>
      </c>
      <c r="V355" s="240" t="n">
        <f aca="false">+U355+V354</f>
        <v>0.049702380952381</v>
      </c>
      <c r="W355" s="240" t="n">
        <f aca="false">+V355+W354</f>
        <v>0.049702380952381</v>
      </c>
      <c r="X355" s="240" t="n">
        <f aca="false">+W355+X354</f>
        <v>0.0997190476190476</v>
      </c>
      <c r="Y355" s="240" t="n">
        <f aca="false">+X355+Y354</f>
        <v>0.149735714285714</v>
      </c>
      <c r="Z355" s="240" t="n">
        <f aca="false">+Y355+Z354</f>
        <v>0.199752380952381</v>
      </c>
      <c r="AA355" s="240" t="n">
        <f aca="false">+Z355+AA354</f>
        <v>0.249769047619048</v>
      </c>
      <c r="AB355" s="240" t="n">
        <f aca="false">+AA355+AB354</f>
        <v>0.299785714285714</v>
      </c>
      <c r="AC355" s="240" t="n">
        <f aca="false">+AB355+AC354</f>
        <v>0.349802380952381</v>
      </c>
      <c r="AD355" s="240" t="n">
        <f aca="false">+AC355+AD354</f>
        <v>0.399819047619048</v>
      </c>
      <c r="AE355" s="240" t="n">
        <f aca="false">+AD355+AE354</f>
        <v>0.449835714285714</v>
      </c>
      <c r="AF355" s="149" t="n">
        <f aca="false">+AE355+AF354</f>
        <v>0.499852380952381</v>
      </c>
      <c r="AG355" s="240" t="n">
        <f aca="false">+AF355+AG354</f>
        <v>0.549869047619048</v>
      </c>
      <c r="AH355" s="240" t="n">
        <f aca="false">+AG355+AH354</f>
        <v>0.599885714285714</v>
      </c>
      <c r="AI355" s="240" t="n">
        <f aca="false">+AH355+AI354</f>
        <v>0.649902380952381</v>
      </c>
      <c r="AJ355" s="240" t="n">
        <f aca="false">+AI355+AJ354</f>
        <v>0.699919047619048</v>
      </c>
      <c r="AK355" s="240" t="n">
        <f aca="false">+AJ355+AK354</f>
        <v>0.749935714285714</v>
      </c>
      <c r="AL355" s="240" t="n">
        <f aca="false">+AK355+AL354</f>
        <v>0.799952380952381</v>
      </c>
      <c r="AM355" s="240" t="n">
        <f aca="false">+AL355+AM354</f>
        <v>0.849969047619048</v>
      </c>
      <c r="AN355" s="240" t="n">
        <f aca="false">+AM355+AN354</f>
        <v>0.899985714285715</v>
      </c>
      <c r="AO355" s="240" t="n">
        <f aca="false">+AN355+AO354</f>
        <v>0.950002380952381</v>
      </c>
      <c r="AP355" s="240" t="n">
        <f aca="false">+AO355+AP354</f>
        <v>0.950002380952381</v>
      </c>
      <c r="AQ355" s="240" t="n">
        <f aca="false">+AP355+AQ354</f>
        <v>0.950002380952381</v>
      </c>
      <c r="AR355" s="240" t="n">
        <f aca="false">+AQ355+AR354</f>
        <v>0.950002380952381</v>
      </c>
      <c r="AS355" s="240" t="n">
        <f aca="false">+AR355+AS354</f>
        <v>0.950002380952381</v>
      </c>
      <c r="AT355" s="240" t="n">
        <f aca="false">+AS355+AT354</f>
        <v>1.00000238095238</v>
      </c>
      <c r="AU355" s="240" t="n">
        <f aca="false">+AT355+AU354</f>
        <v>1.00000238095238</v>
      </c>
      <c r="AV355" s="240" t="n">
        <f aca="false">+AU355+AV354</f>
        <v>1.00000238095238</v>
      </c>
      <c r="AW355" s="240" t="n">
        <f aca="false">+AV355+AW354</f>
        <v>1.00000238095238</v>
      </c>
      <c r="AX355" s="240" t="n">
        <f aca="false">+AW355+AX354</f>
        <v>1.00000238095238</v>
      </c>
      <c r="AY355" s="240" t="n">
        <f aca="false">+AX355+AY354</f>
        <v>1.00000238095238</v>
      </c>
      <c r="AZ355" s="240" t="n">
        <f aca="false">+AY355+AZ354</f>
        <v>1.00000238095238</v>
      </c>
      <c r="BA355" s="240" t="n">
        <f aca="false">+AZ355+BA354</f>
        <v>1.00000238095238</v>
      </c>
      <c r="BB355" s="240" t="n">
        <f aca="false">+BA355+BB354</f>
        <v>1.00000238095238</v>
      </c>
      <c r="BC355" s="241"/>
      <c r="BD355" s="239"/>
    </row>
    <row r="356" customFormat="false" ht="12.75" hidden="false" customHeight="false" outlineLevel="0" collapsed="false">
      <c r="A356" s="140"/>
      <c r="B356" s="239" t="s">
        <v>141</v>
      </c>
      <c r="C356" s="235"/>
      <c r="D356" s="240" t="n">
        <v>0</v>
      </c>
      <c r="E356" s="240" t="n">
        <v>0</v>
      </c>
      <c r="F356" s="240" t="n">
        <v>0</v>
      </c>
      <c r="G356" s="240" t="n">
        <v>0</v>
      </c>
      <c r="H356" s="240" t="n">
        <v>0</v>
      </c>
      <c r="I356" s="240" t="n">
        <v>0</v>
      </c>
      <c r="J356" s="240" t="n">
        <v>0</v>
      </c>
      <c r="K356" s="240" t="n">
        <v>0</v>
      </c>
      <c r="L356" s="240" t="n">
        <v>0</v>
      </c>
      <c r="M356" s="240" t="n">
        <v>0</v>
      </c>
      <c r="N356" s="240" t="n">
        <v>0.05</v>
      </c>
      <c r="O356" s="240" t="n">
        <v>0</v>
      </c>
      <c r="P356" s="240" t="n">
        <v>0</v>
      </c>
      <c r="Q356" s="240" t="n">
        <v>0</v>
      </c>
      <c r="R356" s="240" t="n">
        <v>0</v>
      </c>
      <c r="S356" s="240" t="n">
        <v>0</v>
      </c>
      <c r="T356" s="240" t="n">
        <v>0</v>
      </c>
      <c r="U356" s="240" t="n">
        <v>0</v>
      </c>
      <c r="V356" s="240" t="n">
        <v>0</v>
      </c>
      <c r="W356" s="240" t="n">
        <v>0</v>
      </c>
      <c r="X356" s="240" t="n">
        <f aca="false">+(0.34-0.05)/18</f>
        <v>0.0161111111111111</v>
      </c>
      <c r="Y356" s="240" t="n">
        <f aca="false">+(0.34-0.05)/18</f>
        <v>0.0161111111111111</v>
      </c>
      <c r="Z356" s="240" t="n">
        <f aca="false">+(0.34-0.05)/18</f>
        <v>0.0161111111111111</v>
      </c>
      <c r="AA356" s="240" t="n">
        <f aca="false">+(0.34-0.05)/18</f>
        <v>0.0161111111111111</v>
      </c>
      <c r="AB356" s="240" t="n">
        <f aca="false">+(0.34-0.05)/18</f>
        <v>0.0161111111111111</v>
      </c>
      <c r="AC356" s="240" t="n">
        <f aca="false">+(0.34-0.05)/18</f>
        <v>0.0161111111111111</v>
      </c>
      <c r="AD356" s="240" t="n">
        <f aca="false">+(0.34-0.05)/18</f>
        <v>0.0161111111111111</v>
      </c>
      <c r="AE356" s="240" t="n">
        <f aca="false">+(0.34-0.05)/18</f>
        <v>0.0161111111111111</v>
      </c>
      <c r="AF356" s="149" t="n">
        <f aca="false">+(0.34-0.05)/18</f>
        <v>0.0161111111111111</v>
      </c>
      <c r="AG356" s="240" t="n">
        <f aca="false">+(0.34-0.05)/18</f>
        <v>0.0161111111111111</v>
      </c>
      <c r="AH356" s="240" t="n">
        <f aca="false">+(0.34-0.05)/18</f>
        <v>0.0161111111111111</v>
      </c>
      <c r="AI356" s="240" t="n">
        <f aca="false">+(0.34-0.05)/18</f>
        <v>0.0161111111111111</v>
      </c>
      <c r="AJ356" s="240" t="n">
        <f aca="false">+(0.34-0.05)/18</f>
        <v>0.0161111111111111</v>
      </c>
      <c r="AK356" s="240" t="n">
        <f aca="false">+(0.34-0.05)/18</f>
        <v>0.0161111111111111</v>
      </c>
      <c r="AL356" s="240" t="n">
        <f aca="false">+(0.34-0.05)/18</f>
        <v>0.0161111111111111</v>
      </c>
      <c r="AM356" s="240" t="n">
        <f aca="false">+(0.34-0.05)/18</f>
        <v>0.0161111111111111</v>
      </c>
      <c r="AN356" s="240" t="n">
        <f aca="false">+(0.34-0.05)/18</f>
        <v>0.0161111111111111</v>
      </c>
      <c r="AO356" s="240" t="n">
        <f aca="false">+(0.34-0.05)/18</f>
        <v>0.0161111111111111</v>
      </c>
      <c r="AP356" s="240" t="n">
        <v>0.66</v>
      </c>
      <c r="AQ356" s="240" t="n">
        <v>0</v>
      </c>
      <c r="AR356" s="240" t="n">
        <v>0</v>
      </c>
      <c r="AS356" s="240" t="n">
        <v>0</v>
      </c>
      <c r="AT356" s="240" t="n">
        <v>0</v>
      </c>
      <c r="AU356" s="240" t="n">
        <v>0</v>
      </c>
      <c r="AV356" s="240" t="n">
        <v>0</v>
      </c>
      <c r="AW356" s="240" t="n">
        <v>0</v>
      </c>
      <c r="AX356" s="240" t="n">
        <v>0</v>
      </c>
      <c r="AY356" s="240" t="n">
        <v>0</v>
      </c>
      <c r="AZ356" s="240" t="n">
        <v>0</v>
      </c>
      <c r="BA356" s="240" t="n">
        <v>0</v>
      </c>
      <c r="BB356" s="240" t="n">
        <v>0</v>
      </c>
      <c r="BC356" s="241" t="n">
        <f aca="false">SUM(N356:BB356)</f>
        <v>1</v>
      </c>
      <c r="BD356" s="239"/>
    </row>
    <row r="357" customFormat="false" ht="12.75" hidden="false" customHeight="false" outlineLevel="0" collapsed="false">
      <c r="A357" s="140"/>
      <c r="B357" s="239" t="s">
        <v>142</v>
      </c>
      <c r="C357" s="235"/>
      <c r="D357" s="240" t="n">
        <f aca="false">+D356</f>
        <v>0</v>
      </c>
      <c r="E357" s="240" t="n">
        <f aca="false">+D357+E356</f>
        <v>0</v>
      </c>
      <c r="F357" s="240" t="n">
        <f aca="false">+E357+F356</f>
        <v>0</v>
      </c>
      <c r="G357" s="240" t="n">
        <f aca="false">+F357+G356</f>
        <v>0</v>
      </c>
      <c r="H357" s="240" t="n">
        <f aca="false">+G357+H356</f>
        <v>0</v>
      </c>
      <c r="I357" s="240" t="n">
        <f aca="false">+H357+I356</f>
        <v>0</v>
      </c>
      <c r="J357" s="240" t="n">
        <f aca="false">+I357+J356</f>
        <v>0</v>
      </c>
      <c r="K357" s="240" t="n">
        <f aca="false">+J357+K356</f>
        <v>0</v>
      </c>
      <c r="L357" s="240" t="n">
        <f aca="false">+K357+L356</f>
        <v>0</v>
      </c>
      <c r="M357" s="240" t="n">
        <f aca="false">+L357+M356</f>
        <v>0</v>
      </c>
      <c r="N357" s="240" t="n">
        <f aca="false">+M357+N356</f>
        <v>0.05</v>
      </c>
      <c r="O357" s="240" t="n">
        <f aca="false">+N357+O356</f>
        <v>0.05</v>
      </c>
      <c r="P357" s="240" t="n">
        <f aca="false">+O357+P356</f>
        <v>0.05</v>
      </c>
      <c r="Q357" s="240" t="n">
        <f aca="false">+P357+Q356</f>
        <v>0.05</v>
      </c>
      <c r="R357" s="240" t="n">
        <f aca="false">+Q357+R356</f>
        <v>0.05</v>
      </c>
      <c r="S357" s="240" t="n">
        <f aca="false">+R357+S356</f>
        <v>0.05</v>
      </c>
      <c r="T357" s="240" t="n">
        <f aca="false">+S357+T356</f>
        <v>0.05</v>
      </c>
      <c r="U357" s="240" t="n">
        <f aca="false">+T357+U356</f>
        <v>0.05</v>
      </c>
      <c r="V357" s="240" t="n">
        <f aca="false">+U357+V356</f>
        <v>0.05</v>
      </c>
      <c r="W357" s="240" t="n">
        <f aca="false">+V357+W356</f>
        <v>0.05</v>
      </c>
      <c r="X357" s="240" t="n">
        <f aca="false">+W357+X356</f>
        <v>0.0661111111111111</v>
      </c>
      <c r="Y357" s="240" t="n">
        <f aca="false">+X357+Y356</f>
        <v>0.0822222222222222</v>
      </c>
      <c r="Z357" s="240" t="n">
        <f aca="false">+Y357+Z356</f>
        <v>0.0983333333333334</v>
      </c>
      <c r="AA357" s="240" t="n">
        <f aca="false">+Z357+AA356</f>
        <v>0.114444444444444</v>
      </c>
      <c r="AB357" s="240" t="n">
        <f aca="false">+AA357+AB356</f>
        <v>0.130555555555556</v>
      </c>
      <c r="AC357" s="240" t="n">
        <f aca="false">+AB357+AC356</f>
        <v>0.146666666666667</v>
      </c>
      <c r="AD357" s="240" t="n">
        <f aca="false">+AC357+AD356</f>
        <v>0.162777777777778</v>
      </c>
      <c r="AE357" s="240" t="n">
        <f aca="false">+AD357+AE356</f>
        <v>0.178888888888889</v>
      </c>
      <c r="AF357" s="149" t="n">
        <f aca="false">+AE357+AF356</f>
        <v>0.195</v>
      </c>
      <c r="AG357" s="240" t="n">
        <f aca="false">+AF357+AG356</f>
        <v>0.211111111111111</v>
      </c>
      <c r="AH357" s="240" t="n">
        <f aca="false">+AG357+AH356</f>
        <v>0.227222222222222</v>
      </c>
      <c r="AI357" s="240" t="n">
        <f aca="false">+AH357+AI356</f>
        <v>0.243333333333333</v>
      </c>
      <c r="AJ357" s="240" t="n">
        <f aca="false">+AI357+AJ356</f>
        <v>0.259444444444444</v>
      </c>
      <c r="AK357" s="240" t="n">
        <f aca="false">+AJ357+AK356</f>
        <v>0.275555555555556</v>
      </c>
      <c r="AL357" s="240" t="n">
        <f aca="false">+AK357+AL356</f>
        <v>0.291666666666667</v>
      </c>
      <c r="AM357" s="240" t="n">
        <f aca="false">+AL357+AM356</f>
        <v>0.307777777777778</v>
      </c>
      <c r="AN357" s="240" t="n">
        <f aca="false">+AM357+AN356</f>
        <v>0.323888888888889</v>
      </c>
      <c r="AO357" s="240" t="n">
        <f aca="false">+AN357+AO356</f>
        <v>0.34</v>
      </c>
      <c r="AP357" s="240" t="n">
        <f aca="false">+AO357+AP356</f>
        <v>1</v>
      </c>
      <c r="AQ357" s="240" t="n">
        <f aca="false">+AP357+AQ356</f>
        <v>1</v>
      </c>
      <c r="AR357" s="240" t="n">
        <f aca="false">+AQ357+AR356</f>
        <v>1</v>
      </c>
      <c r="AS357" s="240" t="n">
        <f aca="false">+AR357+AS356</f>
        <v>1</v>
      </c>
      <c r="AT357" s="240" t="n">
        <f aca="false">+AS357+AT356</f>
        <v>1</v>
      </c>
      <c r="AU357" s="240" t="n">
        <f aca="false">+AT357+AU356</f>
        <v>1</v>
      </c>
      <c r="AV357" s="240" t="n">
        <f aca="false">+AU357+AV356</f>
        <v>1</v>
      </c>
      <c r="AW357" s="240" t="n">
        <f aca="false">+AV357+AW356</f>
        <v>1</v>
      </c>
      <c r="AX357" s="240" t="n">
        <f aca="false">+AW357+AX356</f>
        <v>1</v>
      </c>
      <c r="AY357" s="240" t="n">
        <f aca="false">+AX357+AY356</f>
        <v>1</v>
      </c>
      <c r="AZ357" s="240" t="n">
        <f aca="false">+AY357+AZ356</f>
        <v>1</v>
      </c>
      <c r="BA357" s="240" t="n">
        <f aca="false">+AZ357+BA356</f>
        <v>1</v>
      </c>
      <c r="BB357" s="240" t="n">
        <f aca="false">+BA357+BB356</f>
        <v>1</v>
      </c>
      <c r="BC357" s="241"/>
      <c r="BD357" s="239"/>
    </row>
    <row r="358" customFormat="false" ht="12.75" hidden="false" customHeight="false" outlineLevel="0" collapsed="false">
      <c r="A358" s="140"/>
      <c r="B358" s="243"/>
      <c r="C358" s="235"/>
      <c r="D358" s="244"/>
      <c r="E358" s="244"/>
      <c r="F358" s="244"/>
      <c r="G358" s="244"/>
      <c r="H358" s="244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167"/>
      <c r="AG358" s="244"/>
      <c r="AH358" s="244"/>
      <c r="AI358" s="244"/>
      <c r="AJ358" s="244"/>
      <c r="AK358" s="244"/>
      <c r="AL358" s="244"/>
      <c r="AM358" s="244"/>
      <c r="AN358" s="244"/>
      <c r="AO358" s="244"/>
      <c r="AP358" s="244"/>
      <c r="AQ358" s="244"/>
      <c r="AR358" s="244"/>
      <c r="AS358" s="244"/>
      <c r="AT358" s="244"/>
      <c r="AU358" s="244"/>
      <c r="AV358" s="244"/>
      <c r="AW358" s="244"/>
      <c r="AX358" s="244"/>
      <c r="AY358" s="244"/>
      <c r="AZ358" s="244"/>
      <c r="BA358" s="244"/>
      <c r="BB358" s="244"/>
      <c r="BC358" s="245"/>
      <c r="BD358" s="243"/>
    </row>
    <row r="359" customFormat="false" ht="12.75" hidden="false" customHeight="false" outlineLevel="0" collapsed="false">
      <c r="A359" s="140"/>
      <c r="B359" s="201" t="s">
        <v>143</v>
      </c>
      <c r="C359" s="202" t="n">
        <v>14.2</v>
      </c>
      <c r="D359" s="205" t="n">
        <f aca="false">+D355*$C359</f>
        <v>0</v>
      </c>
      <c r="E359" s="205" t="n">
        <f aca="false">+E355*$C359</f>
        <v>0</v>
      </c>
      <c r="F359" s="205" t="n">
        <f aca="false">+F355*$C359</f>
        <v>0</v>
      </c>
      <c r="G359" s="205" t="n">
        <f aca="false">+G355*$C359</f>
        <v>0</v>
      </c>
      <c r="H359" s="205" t="n">
        <f aca="false">+H355*$C359</f>
        <v>0</v>
      </c>
      <c r="I359" s="205" t="n">
        <f aca="false">+I355*$C359</f>
        <v>0</v>
      </c>
      <c r="J359" s="205" t="n">
        <f aca="false">+J355*$C359</f>
        <v>0</v>
      </c>
      <c r="K359" s="205" t="n">
        <f aca="false">+K355*$C359</f>
        <v>0</v>
      </c>
      <c r="L359" s="205" t="n">
        <f aca="false">+L355*$C359</f>
        <v>0</v>
      </c>
      <c r="M359" s="205" t="n">
        <f aca="false">+M355*$C359</f>
        <v>0</v>
      </c>
      <c r="N359" s="205" t="n">
        <f aca="false">+N355*$C359</f>
        <v>0.705773809523809</v>
      </c>
      <c r="O359" s="205" t="n">
        <f aca="false">+O355*$C359</f>
        <v>0.705773809523809</v>
      </c>
      <c r="P359" s="205" t="n">
        <f aca="false">+P355*$C359</f>
        <v>0.705773809523809</v>
      </c>
      <c r="Q359" s="205" t="n">
        <f aca="false">+Q355*$C359</f>
        <v>0.705773809523809</v>
      </c>
      <c r="R359" s="205" t="n">
        <f aca="false">+R355*$C359</f>
        <v>0.705773809523809</v>
      </c>
      <c r="S359" s="205" t="n">
        <f aca="false">+S355*$C359</f>
        <v>0.705773809523809</v>
      </c>
      <c r="T359" s="205" t="n">
        <f aca="false">+T355*$C359</f>
        <v>0.705773809523809</v>
      </c>
      <c r="U359" s="205" t="n">
        <f aca="false">+U355*$C359</f>
        <v>0.705773809523809</v>
      </c>
      <c r="V359" s="205" t="n">
        <f aca="false">+V355*$C359</f>
        <v>0.705773809523809</v>
      </c>
      <c r="W359" s="205" t="n">
        <f aca="false">+W355*$C359</f>
        <v>0.705773809523809</v>
      </c>
      <c r="X359" s="205" t="n">
        <f aca="false">+X355*$C359</f>
        <v>1.41601047619048</v>
      </c>
      <c r="Y359" s="205" t="n">
        <f aca="false">+Y355*$C359</f>
        <v>2.12624714285714</v>
      </c>
      <c r="Z359" s="205" t="n">
        <f aca="false">+Z355*$C359</f>
        <v>2.83648380952381</v>
      </c>
      <c r="AA359" s="205" t="n">
        <f aca="false">+AA355*$C359</f>
        <v>3.54672047619048</v>
      </c>
      <c r="AB359" s="205" t="n">
        <f aca="false">+AB355*$C359</f>
        <v>4.25695714285714</v>
      </c>
      <c r="AC359" s="205" t="n">
        <f aca="false">+AC355*$C359</f>
        <v>4.96719380952381</v>
      </c>
      <c r="AD359" s="205" t="n">
        <f aca="false">+AD355*$C359</f>
        <v>5.67743047619048</v>
      </c>
      <c r="AE359" s="205" t="n">
        <f aca="false">+AE355*$C359</f>
        <v>6.38766714285714</v>
      </c>
      <c r="AF359" s="156" t="n">
        <f aca="false">+AF355*$C359</f>
        <v>7.09790380952381</v>
      </c>
      <c r="AG359" s="205" t="n">
        <f aca="false">+AG355*$C359</f>
        <v>7.80814047619047</v>
      </c>
      <c r="AH359" s="205" t="n">
        <f aca="false">+AH355*$C359</f>
        <v>8.51837714285714</v>
      </c>
      <c r="AI359" s="205" t="n">
        <f aca="false">+AI355*$C359</f>
        <v>9.22861380952381</v>
      </c>
      <c r="AJ359" s="205" t="n">
        <f aca="false">+AJ355*$C359</f>
        <v>9.93885047619048</v>
      </c>
      <c r="AK359" s="205" t="n">
        <f aca="false">+AK355*$C359</f>
        <v>10.6490871428571</v>
      </c>
      <c r="AL359" s="205" t="n">
        <f aca="false">+AL355*$C359</f>
        <v>11.3593238095238</v>
      </c>
      <c r="AM359" s="205" t="n">
        <f aca="false">+AM355*$C359</f>
        <v>12.0695604761905</v>
      </c>
      <c r="AN359" s="205" t="n">
        <f aca="false">+AN355*$C359</f>
        <v>12.7797971428571</v>
      </c>
      <c r="AO359" s="205" t="n">
        <f aca="false">+AO355*$C359</f>
        <v>13.4900338095238</v>
      </c>
      <c r="AP359" s="205" t="n">
        <f aca="false">+AP355*$C359</f>
        <v>13.4900338095238</v>
      </c>
      <c r="AQ359" s="205" t="n">
        <f aca="false">+AQ355*$C359</f>
        <v>13.4900338095238</v>
      </c>
      <c r="AR359" s="205" t="n">
        <f aca="false">+AR355*$C359</f>
        <v>13.4900338095238</v>
      </c>
      <c r="AS359" s="205" t="n">
        <f aca="false">+AS355*$C359</f>
        <v>13.4900338095238</v>
      </c>
      <c r="AT359" s="205" t="n">
        <f aca="false">+AT355*$C359</f>
        <v>14.2000338095238</v>
      </c>
      <c r="AU359" s="205" t="n">
        <f aca="false">+AU355*$C359</f>
        <v>14.2000338095238</v>
      </c>
      <c r="AV359" s="205" t="n">
        <f aca="false">+AV355*$C359</f>
        <v>14.2000338095238</v>
      </c>
      <c r="AW359" s="205" t="n">
        <f aca="false">+AW355*$C359</f>
        <v>14.2000338095238</v>
      </c>
      <c r="AX359" s="205" t="n">
        <f aca="false">+AX355*$C359</f>
        <v>14.2000338095238</v>
      </c>
      <c r="AY359" s="205" t="n">
        <f aca="false">+AY355*$C359</f>
        <v>14.2000338095238</v>
      </c>
      <c r="AZ359" s="205" t="n">
        <f aca="false">+AZ355*$C359</f>
        <v>14.2000338095238</v>
      </c>
      <c r="BA359" s="205" t="n">
        <f aca="false">+BA355*$C359</f>
        <v>14.2000338095238</v>
      </c>
      <c r="BB359" s="205" t="n">
        <f aca="false">+BB355*$C359</f>
        <v>14.2000338095238</v>
      </c>
      <c r="BC359" s="206"/>
      <c r="BD359" s="207"/>
      <c r="BE359" s="207"/>
      <c r="BF359" s="207"/>
      <c r="BG359" s="207"/>
      <c r="BH359" s="207"/>
      <c r="BI359" s="207"/>
      <c r="BJ359" s="207"/>
      <c r="BK359" s="207"/>
      <c r="BL359" s="207"/>
      <c r="BM359" s="207"/>
      <c r="BN359" s="207"/>
      <c r="BO359" s="207"/>
      <c r="BP359" s="207"/>
      <c r="BQ359" s="207"/>
      <c r="BR359" s="207"/>
      <c r="BS359" s="207"/>
      <c r="BT359" s="207"/>
      <c r="BU359" s="207"/>
      <c r="BV359" s="207"/>
      <c r="BW359" s="207"/>
      <c r="BX359" s="207"/>
      <c r="BY359" s="207"/>
      <c r="BZ359" s="207"/>
      <c r="CA359" s="207"/>
      <c r="CB359" s="207"/>
      <c r="CC359" s="207"/>
      <c r="CD359" s="207"/>
      <c r="CE359" s="207"/>
      <c r="CF359" s="207"/>
      <c r="CG359" s="207"/>
      <c r="CH359" s="207"/>
      <c r="CI359" s="207"/>
      <c r="CJ359" s="207"/>
      <c r="CK359" s="207"/>
    </row>
    <row r="360" customFormat="false" ht="13.5" hidden="false" customHeight="false" outlineLevel="0" collapsed="false">
      <c r="A360" s="140"/>
      <c r="B360" s="246" t="s">
        <v>144</v>
      </c>
      <c r="C360" s="247" t="str">
        <f aca="false">+'NTP or Sold'!B36</f>
        <v>Committed</v>
      </c>
      <c r="D360" s="248" t="n">
        <f aca="false">+D357*$C359</f>
        <v>0</v>
      </c>
      <c r="E360" s="248" t="n">
        <f aca="false">+E357*$C359</f>
        <v>0</v>
      </c>
      <c r="F360" s="248" t="n">
        <f aca="false">+F357*$C359</f>
        <v>0</v>
      </c>
      <c r="G360" s="248" t="n">
        <f aca="false">+G357*$C359</f>
        <v>0</v>
      </c>
      <c r="H360" s="248" t="n">
        <f aca="false">+H357*$C359</f>
        <v>0</v>
      </c>
      <c r="I360" s="248" t="n">
        <f aca="false">+I357*$C359</f>
        <v>0</v>
      </c>
      <c r="J360" s="248" t="n">
        <f aca="false">+J357*$C359</f>
        <v>0</v>
      </c>
      <c r="K360" s="248" t="n">
        <f aca="false">+K357*$C359</f>
        <v>0</v>
      </c>
      <c r="L360" s="248" t="n">
        <f aca="false">+L357*$C359</f>
        <v>0</v>
      </c>
      <c r="M360" s="248" t="n">
        <f aca="false">+M357*$C359</f>
        <v>0</v>
      </c>
      <c r="N360" s="248" t="n">
        <f aca="false">+N357*$C359</f>
        <v>0.71</v>
      </c>
      <c r="O360" s="248" t="n">
        <f aca="false">+O357*$C359</f>
        <v>0.71</v>
      </c>
      <c r="P360" s="248" t="n">
        <f aca="false">+P357*$C359</f>
        <v>0.71</v>
      </c>
      <c r="Q360" s="248" t="n">
        <f aca="false">+Q357*$C359</f>
        <v>0.71</v>
      </c>
      <c r="R360" s="248" t="n">
        <f aca="false">+R357*$C359</f>
        <v>0.71</v>
      </c>
      <c r="S360" s="248" t="n">
        <f aca="false">+S357*$C359</f>
        <v>0.71</v>
      </c>
      <c r="T360" s="248" t="n">
        <f aca="false">+T357*$C359</f>
        <v>0.71</v>
      </c>
      <c r="U360" s="248" t="n">
        <f aca="false">+U357*$C359</f>
        <v>0.71</v>
      </c>
      <c r="V360" s="248" t="n">
        <f aca="false">+V357*$C359</f>
        <v>0.71</v>
      </c>
      <c r="W360" s="248" t="n">
        <f aca="false">+W357*$C359</f>
        <v>0.71</v>
      </c>
      <c r="X360" s="248" t="n">
        <f aca="false">+X357*$C359</f>
        <v>0.938777777777778</v>
      </c>
      <c r="Y360" s="248" t="n">
        <f aca="false">+Y357*$C359</f>
        <v>1.16755555555556</v>
      </c>
      <c r="Z360" s="248" t="n">
        <f aca="false">+Z357*$C359</f>
        <v>1.39633333333333</v>
      </c>
      <c r="AA360" s="248" t="n">
        <f aca="false">+AA357*$C359</f>
        <v>1.62511111111111</v>
      </c>
      <c r="AB360" s="248" t="n">
        <f aca="false">+AB357*$C359</f>
        <v>1.85388888888889</v>
      </c>
      <c r="AC360" s="248" t="n">
        <f aca="false">+AC357*$C359</f>
        <v>2.08266666666667</v>
      </c>
      <c r="AD360" s="248" t="n">
        <f aca="false">+AD357*$C359</f>
        <v>2.31144444444444</v>
      </c>
      <c r="AE360" s="248" t="n">
        <f aca="false">+AE357*$C359</f>
        <v>2.54022222222222</v>
      </c>
      <c r="AF360" s="162" t="n">
        <f aca="false">+AF357*$C359</f>
        <v>2.769</v>
      </c>
      <c r="AG360" s="248" t="n">
        <f aca="false">+AG357*$C359</f>
        <v>2.99777777777778</v>
      </c>
      <c r="AH360" s="248" t="n">
        <f aca="false">+AH357*$C359</f>
        <v>3.22655555555556</v>
      </c>
      <c r="AI360" s="248" t="n">
        <f aca="false">+AI357*$C359</f>
        <v>3.45533333333333</v>
      </c>
      <c r="AJ360" s="248" t="n">
        <f aca="false">+AJ357*$C359</f>
        <v>3.68411111111111</v>
      </c>
      <c r="AK360" s="248" t="n">
        <f aca="false">+AK357*$C359</f>
        <v>3.91288888888889</v>
      </c>
      <c r="AL360" s="248" t="n">
        <f aca="false">+AL357*$C359</f>
        <v>4.14166666666667</v>
      </c>
      <c r="AM360" s="248" t="n">
        <f aca="false">+AM357*$C359</f>
        <v>4.37044444444445</v>
      </c>
      <c r="AN360" s="248" t="n">
        <f aca="false">+AN357*$C359</f>
        <v>4.59922222222222</v>
      </c>
      <c r="AO360" s="248" t="n">
        <f aca="false">+AO357*$C359</f>
        <v>4.828</v>
      </c>
      <c r="AP360" s="248" t="n">
        <f aca="false">+AP357*$C359</f>
        <v>14.2</v>
      </c>
      <c r="AQ360" s="248" t="n">
        <f aca="false">+AQ357*$C359</f>
        <v>14.2</v>
      </c>
      <c r="AR360" s="248" t="n">
        <f aca="false">+AR357*$C359</f>
        <v>14.2</v>
      </c>
      <c r="AS360" s="248" t="n">
        <f aca="false">+AS357*$C359</f>
        <v>14.2</v>
      </c>
      <c r="AT360" s="248" t="n">
        <f aca="false">+AT357*$C359</f>
        <v>14.2</v>
      </c>
      <c r="AU360" s="248" t="n">
        <f aca="false">+AU357*$C359</f>
        <v>14.2</v>
      </c>
      <c r="AV360" s="248" t="n">
        <f aca="false">+AV357*$C359</f>
        <v>14.2</v>
      </c>
      <c r="AW360" s="248" t="n">
        <f aca="false">+AW357*$C359</f>
        <v>14.2</v>
      </c>
      <c r="AX360" s="248" t="n">
        <f aca="false">+AX357*$C359</f>
        <v>14.2</v>
      </c>
      <c r="AY360" s="248" t="n">
        <f aca="false">+AY357*$C359</f>
        <v>14.2</v>
      </c>
      <c r="AZ360" s="248" t="n">
        <f aca="false">+AZ357*$C359</f>
        <v>14.2</v>
      </c>
      <c r="BA360" s="248" t="n">
        <f aca="false">+BA357*$C359</f>
        <v>14.2</v>
      </c>
      <c r="BB360" s="248" t="n">
        <f aca="false">+BB357*$C359</f>
        <v>14.2</v>
      </c>
      <c r="BC360" s="249"/>
      <c r="BD360" s="250"/>
      <c r="BE360" s="250"/>
      <c r="BF360" s="250"/>
      <c r="BG360" s="250"/>
      <c r="BH360" s="250"/>
      <c r="BI360" s="250"/>
      <c r="BJ360" s="250"/>
      <c r="BK360" s="250"/>
      <c r="BL360" s="250"/>
      <c r="BM360" s="250"/>
      <c r="BN360" s="250"/>
      <c r="BO360" s="250"/>
      <c r="BP360" s="250"/>
      <c r="BQ360" s="250"/>
      <c r="BR360" s="250"/>
      <c r="BS360" s="250"/>
      <c r="BT360" s="250"/>
      <c r="BU360" s="250"/>
      <c r="BV360" s="250"/>
      <c r="BW360" s="250"/>
      <c r="BX360" s="250"/>
      <c r="BY360" s="250"/>
      <c r="BZ360" s="250"/>
      <c r="CA360" s="250"/>
      <c r="CB360" s="250"/>
      <c r="CC360" s="250"/>
      <c r="CD360" s="250"/>
      <c r="CE360" s="250"/>
      <c r="CF360" s="250"/>
      <c r="CG360" s="250"/>
      <c r="CH360" s="250"/>
      <c r="CI360" s="250"/>
      <c r="CJ360" s="250"/>
      <c r="CK360" s="250"/>
    </row>
    <row r="361" customFormat="false" ht="15" hidden="false" customHeight="true" outlineLevel="0" collapsed="false">
      <c r="A361" s="140" t="n">
        <f aca="false">+A353+1</f>
        <v>9</v>
      </c>
      <c r="B361" s="251" t="str">
        <f aca="false">+'NTP or Sold'!G37</f>
        <v>LM6000</v>
      </c>
      <c r="C361" s="235" t="str">
        <f aca="false">+'NTP or Sold'!S37</f>
        <v>Elektrobolt (ESA) - 85%</v>
      </c>
      <c r="D361" s="252"/>
      <c r="E361" s="252"/>
      <c r="F361" s="252"/>
      <c r="G361" s="252"/>
      <c r="H361" s="252"/>
      <c r="I361" s="252"/>
      <c r="J361" s="252"/>
      <c r="K361" s="252"/>
      <c r="L361" s="252"/>
      <c r="M361" s="252"/>
      <c r="N361" s="252"/>
      <c r="O361" s="252"/>
      <c r="P361" s="252"/>
      <c r="Q361" s="252"/>
      <c r="R361" s="252"/>
      <c r="S361" s="252"/>
      <c r="T361" s="252"/>
      <c r="U361" s="252"/>
      <c r="V361" s="252"/>
      <c r="W361" s="252"/>
      <c r="X361" s="252"/>
      <c r="Y361" s="252"/>
      <c r="Z361" s="252"/>
      <c r="AA361" s="252"/>
      <c r="AB361" s="252"/>
      <c r="AC361" s="252"/>
      <c r="AD361" s="252"/>
      <c r="AE361" s="252"/>
      <c r="AF361" s="144"/>
      <c r="AG361" s="252"/>
      <c r="AH361" s="252"/>
      <c r="AI361" s="252"/>
      <c r="AJ361" s="252"/>
      <c r="AK361" s="252"/>
      <c r="AL361" s="252"/>
      <c r="AM361" s="252"/>
      <c r="AN361" s="252"/>
      <c r="AO361" s="252"/>
      <c r="AP361" s="252"/>
      <c r="AQ361" s="252"/>
      <c r="AR361" s="252"/>
      <c r="AS361" s="252"/>
      <c r="AT361" s="252"/>
      <c r="AU361" s="252"/>
      <c r="AV361" s="252"/>
      <c r="AW361" s="252"/>
      <c r="AX361" s="252"/>
      <c r="AY361" s="252"/>
      <c r="AZ361" s="252"/>
      <c r="BA361" s="252"/>
      <c r="BB361" s="252"/>
      <c r="BC361" s="237"/>
    </row>
    <row r="362" customFormat="false" ht="12.75" hidden="false" customHeight="false" outlineLevel="0" collapsed="false">
      <c r="A362" s="140"/>
      <c r="B362" s="239" t="s">
        <v>139</v>
      </c>
      <c r="C362" s="235"/>
      <c r="D362" s="240" t="n">
        <v>0</v>
      </c>
      <c r="E362" s="240" t="n">
        <v>0</v>
      </c>
      <c r="F362" s="240" t="n">
        <v>0</v>
      </c>
      <c r="G362" s="240" t="n">
        <v>0</v>
      </c>
      <c r="H362" s="240" t="n">
        <v>0</v>
      </c>
      <c r="I362" s="240" t="n">
        <v>0</v>
      </c>
      <c r="J362" s="240" t="n">
        <v>0</v>
      </c>
      <c r="K362" s="240" t="n">
        <v>0</v>
      </c>
      <c r="L362" s="240" t="n">
        <v>0</v>
      </c>
      <c r="M362" s="240" t="n">
        <v>0</v>
      </c>
      <c r="N362" s="240" t="n">
        <f aca="false">16.7/336</f>
        <v>0.049702380952381</v>
      </c>
      <c r="O362" s="240" t="n">
        <v>0</v>
      </c>
      <c r="P362" s="240" t="n">
        <v>0</v>
      </c>
      <c r="Q362" s="240" t="n">
        <v>0</v>
      </c>
      <c r="R362" s="240" t="n">
        <v>0</v>
      </c>
      <c r="S362" s="240" t="n">
        <v>0</v>
      </c>
      <c r="T362" s="240" t="n">
        <v>0</v>
      </c>
      <c r="U362" s="240" t="n">
        <v>0</v>
      </c>
      <c r="V362" s="240" t="n">
        <v>0</v>
      </c>
      <c r="W362" s="240" t="n">
        <v>0</v>
      </c>
      <c r="X362" s="240" t="n">
        <f aca="false">+(0.95-0.0497)/18</f>
        <v>0.0500166666666667</v>
      </c>
      <c r="Y362" s="240" t="n">
        <f aca="false">+(0.95-0.0497)/18</f>
        <v>0.0500166666666667</v>
      </c>
      <c r="Z362" s="240" t="n">
        <f aca="false">+(0.95-0.0497)/18</f>
        <v>0.0500166666666667</v>
      </c>
      <c r="AA362" s="240" t="n">
        <f aca="false">+(0.95-0.0497)/18</f>
        <v>0.0500166666666667</v>
      </c>
      <c r="AB362" s="240" t="n">
        <f aca="false">+(0.95-0.0497)/18</f>
        <v>0.0500166666666667</v>
      </c>
      <c r="AC362" s="240" t="n">
        <f aca="false">+(0.95-0.0497)/18</f>
        <v>0.0500166666666667</v>
      </c>
      <c r="AD362" s="240" t="n">
        <f aca="false">+(0.95-0.0497)/18</f>
        <v>0.0500166666666667</v>
      </c>
      <c r="AE362" s="240" t="n">
        <f aca="false">+(0.95-0.0497)/18</f>
        <v>0.0500166666666667</v>
      </c>
      <c r="AF362" s="149" t="n">
        <f aca="false">+(0.95-0.0497)/18</f>
        <v>0.0500166666666667</v>
      </c>
      <c r="AG362" s="240" t="n">
        <f aca="false">+(0.95-0.0497)/18</f>
        <v>0.0500166666666667</v>
      </c>
      <c r="AH362" s="240" t="n">
        <f aca="false">+(0.95-0.0497)/18</f>
        <v>0.0500166666666667</v>
      </c>
      <c r="AI362" s="240" t="n">
        <f aca="false">+(0.95-0.0497)/18</f>
        <v>0.0500166666666667</v>
      </c>
      <c r="AJ362" s="240" t="n">
        <f aca="false">+(0.95-0.0497)/18</f>
        <v>0.0500166666666667</v>
      </c>
      <c r="AK362" s="240" t="n">
        <f aca="false">+(0.95-0.0497)/18</f>
        <v>0.0500166666666667</v>
      </c>
      <c r="AL362" s="240" t="n">
        <f aca="false">+(0.95-0.0497)/18</f>
        <v>0.0500166666666667</v>
      </c>
      <c r="AM362" s="240" t="n">
        <f aca="false">+(0.95-0.0497)/18</f>
        <v>0.0500166666666667</v>
      </c>
      <c r="AN362" s="240" t="n">
        <f aca="false">+(0.95-0.0497)/18</f>
        <v>0.0500166666666667</v>
      </c>
      <c r="AO362" s="240" t="n">
        <f aca="false">+(0.95-0.0497)/18</f>
        <v>0.0500166666666667</v>
      </c>
      <c r="AP362" s="240" t="n">
        <v>0</v>
      </c>
      <c r="AQ362" s="240" t="n">
        <v>0</v>
      </c>
      <c r="AR362" s="240" t="n">
        <v>0</v>
      </c>
      <c r="AS362" s="240" t="n">
        <v>0</v>
      </c>
      <c r="AT362" s="240" t="n">
        <v>0.05</v>
      </c>
      <c r="AU362" s="240" t="n">
        <v>0</v>
      </c>
      <c r="AV362" s="240" t="n">
        <v>0</v>
      </c>
      <c r="AW362" s="240" t="n">
        <v>0</v>
      </c>
      <c r="AX362" s="240" t="n">
        <v>0</v>
      </c>
      <c r="AY362" s="240" t="n">
        <v>0</v>
      </c>
      <c r="AZ362" s="240" t="n">
        <v>0</v>
      </c>
      <c r="BA362" s="240" t="n">
        <v>0</v>
      </c>
      <c r="BB362" s="240" t="n">
        <v>0</v>
      </c>
      <c r="BC362" s="241" t="n">
        <f aca="false">SUM(N362:BB362)</f>
        <v>1.00000238095238</v>
      </c>
      <c r="BD362" s="239"/>
    </row>
    <row r="363" customFormat="false" ht="12.75" hidden="false" customHeight="false" outlineLevel="0" collapsed="false">
      <c r="A363" s="140"/>
      <c r="B363" s="239" t="s">
        <v>140</v>
      </c>
      <c r="C363" s="235"/>
      <c r="D363" s="240" t="n">
        <f aca="false">+D362</f>
        <v>0</v>
      </c>
      <c r="E363" s="240" t="n">
        <f aca="false">+D363+E362</f>
        <v>0</v>
      </c>
      <c r="F363" s="240" t="n">
        <f aca="false">+E363+F362</f>
        <v>0</v>
      </c>
      <c r="G363" s="240" t="n">
        <f aca="false">+F363+G362</f>
        <v>0</v>
      </c>
      <c r="H363" s="240" t="n">
        <f aca="false">+G363+H362</f>
        <v>0</v>
      </c>
      <c r="I363" s="240" t="n">
        <f aca="false">+H363+I362</f>
        <v>0</v>
      </c>
      <c r="J363" s="240" t="n">
        <f aca="false">+I363+J362</f>
        <v>0</v>
      </c>
      <c r="K363" s="240" t="n">
        <f aca="false">+J363+K362</f>
        <v>0</v>
      </c>
      <c r="L363" s="240" t="n">
        <f aca="false">+K363+L362</f>
        <v>0</v>
      </c>
      <c r="M363" s="240" t="n">
        <f aca="false">+L363+M362</f>
        <v>0</v>
      </c>
      <c r="N363" s="240" t="n">
        <f aca="false">+M363+N362</f>
        <v>0.049702380952381</v>
      </c>
      <c r="O363" s="240" t="n">
        <f aca="false">+N363+O362</f>
        <v>0.049702380952381</v>
      </c>
      <c r="P363" s="240" t="n">
        <f aca="false">+O363+P362</f>
        <v>0.049702380952381</v>
      </c>
      <c r="Q363" s="240" t="n">
        <f aca="false">+P363+Q362</f>
        <v>0.049702380952381</v>
      </c>
      <c r="R363" s="240" t="n">
        <f aca="false">+Q363+R362</f>
        <v>0.049702380952381</v>
      </c>
      <c r="S363" s="240" t="n">
        <f aca="false">+R363+S362</f>
        <v>0.049702380952381</v>
      </c>
      <c r="T363" s="240" t="n">
        <f aca="false">+S363+T362</f>
        <v>0.049702380952381</v>
      </c>
      <c r="U363" s="240" t="n">
        <f aca="false">+T363+U362</f>
        <v>0.049702380952381</v>
      </c>
      <c r="V363" s="240" t="n">
        <f aca="false">+U363+V362</f>
        <v>0.049702380952381</v>
      </c>
      <c r="W363" s="240" t="n">
        <f aca="false">+V363+W362</f>
        <v>0.049702380952381</v>
      </c>
      <c r="X363" s="240" t="n">
        <f aca="false">+W363+X362</f>
        <v>0.0997190476190476</v>
      </c>
      <c r="Y363" s="240" t="n">
        <f aca="false">+X363+Y362</f>
        <v>0.149735714285714</v>
      </c>
      <c r="Z363" s="240" t="n">
        <f aca="false">+Y363+Z362</f>
        <v>0.199752380952381</v>
      </c>
      <c r="AA363" s="240" t="n">
        <f aca="false">+Z363+AA362</f>
        <v>0.249769047619048</v>
      </c>
      <c r="AB363" s="240" t="n">
        <f aca="false">+AA363+AB362</f>
        <v>0.299785714285714</v>
      </c>
      <c r="AC363" s="240" t="n">
        <f aca="false">+AB363+AC362</f>
        <v>0.349802380952381</v>
      </c>
      <c r="AD363" s="240" t="n">
        <f aca="false">+AC363+AD362</f>
        <v>0.399819047619048</v>
      </c>
      <c r="AE363" s="240" t="n">
        <f aca="false">+AD363+AE362</f>
        <v>0.449835714285714</v>
      </c>
      <c r="AF363" s="149" t="n">
        <f aca="false">+AE363+AF362</f>
        <v>0.499852380952381</v>
      </c>
      <c r="AG363" s="240" t="n">
        <f aca="false">+AF363+AG362</f>
        <v>0.549869047619048</v>
      </c>
      <c r="AH363" s="240" t="n">
        <f aca="false">+AG363+AH362</f>
        <v>0.599885714285714</v>
      </c>
      <c r="AI363" s="240" t="n">
        <f aca="false">+AH363+AI362</f>
        <v>0.649902380952381</v>
      </c>
      <c r="AJ363" s="240" t="n">
        <f aca="false">+AI363+AJ362</f>
        <v>0.699919047619048</v>
      </c>
      <c r="AK363" s="240" t="n">
        <f aca="false">+AJ363+AK362</f>
        <v>0.749935714285714</v>
      </c>
      <c r="AL363" s="240" t="n">
        <f aca="false">+AK363+AL362</f>
        <v>0.799952380952381</v>
      </c>
      <c r="AM363" s="240" t="n">
        <f aca="false">+AL363+AM362</f>
        <v>0.849969047619048</v>
      </c>
      <c r="AN363" s="240" t="n">
        <f aca="false">+AM363+AN362</f>
        <v>0.899985714285715</v>
      </c>
      <c r="AO363" s="240" t="n">
        <f aca="false">+AN363+AO362</f>
        <v>0.950002380952381</v>
      </c>
      <c r="AP363" s="240" t="n">
        <f aca="false">+AO363+AP362</f>
        <v>0.950002380952381</v>
      </c>
      <c r="AQ363" s="240" t="n">
        <f aca="false">+AP363+AQ362</f>
        <v>0.950002380952381</v>
      </c>
      <c r="AR363" s="240" t="n">
        <f aca="false">+AQ363+AR362</f>
        <v>0.950002380952381</v>
      </c>
      <c r="AS363" s="240" t="n">
        <f aca="false">+AR363+AS362</f>
        <v>0.950002380952381</v>
      </c>
      <c r="AT363" s="240" t="n">
        <f aca="false">+AS363+AT362</f>
        <v>1.00000238095238</v>
      </c>
      <c r="AU363" s="240" t="n">
        <f aca="false">+AT363+AU362</f>
        <v>1.00000238095238</v>
      </c>
      <c r="AV363" s="240" t="n">
        <f aca="false">+AU363+AV362</f>
        <v>1.00000238095238</v>
      </c>
      <c r="AW363" s="240" t="n">
        <f aca="false">+AV363+AW362</f>
        <v>1.00000238095238</v>
      </c>
      <c r="AX363" s="240" t="n">
        <f aca="false">+AW363+AX362</f>
        <v>1.00000238095238</v>
      </c>
      <c r="AY363" s="240" t="n">
        <f aca="false">+AX363+AY362</f>
        <v>1.00000238095238</v>
      </c>
      <c r="AZ363" s="240" t="n">
        <f aca="false">+AY363+AZ362</f>
        <v>1.00000238095238</v>
      </c>
      <c r="BA363" s="240" t="n">
        <f aca="false">+AZ363+BA362</f>
        <v>1.00000238095238</v>
      </c>
      <c r="BB363" s="240" t="n">
        <f aca="false">+BA363+BB362</f>
        <v>1.00000238095238</v>
      </c>
      <c r="BC363" s="241"/>
      <c r="BD363" s="239"/>
    </row>
    <row r="364" customFormat="false" ht="12.75" hidden="false" customHeight="false" outlineLevel="0" collapsed="false">
      <c r="A364" s="140"/>
      <c r="B364" s="239" t="s">
        <v>141</v>
      </c>
      <c r="C364" s="235"/>
      <c r="D364" s="240" t="n">
        <v>0</v>
      </c>
      <c r="E364" s="240" t="n">
        <v>0</v>
      </c>
      <c r="F364" s="240" t="n">
        <v>0</v>
      </c>
      <c r="G364" s="240" t="n">
        <v>0</v>
      </c>
      <c r="H364" s="240" t="n">
        <v>0</v>
      </c>
      <c r="I364" s="240" t="n">
        <v>0</v>
      </c>
      <c r="J364" s="240" t="n">
        <v>0</v>
      </c>
      <c r="K364" s="240" t="n">
        <v>0</v>
      </c>
      <c r="L364" s="240" t="n">
        <v>0</v>
      </c>
      <c r="M364" s="240" t="n">
        <v>0</v>
      </c>
      <c r="N364" s="240" t="n">
        <v>0.05</v>
      </c>
      <c r="O364" s="240" t="n">
        <v>0</v>
      </c>
      <c r="P364" s="240" t="n">
        <v>0</v>
      </c>
      <c r="Q364" s="240" t="n">
        <v>0</v>
      </c>
      <c r="R364" s="240" t="n">
        <v>0</v>
      </c>
      <c r="S364" s="240" t="n">
        <v>0</v>
      </c>
      <c r="T364" s="240" t="n">
        <v>0</v>
      </c>
      <c r="U364" s="240" t="n">
        <v>0</v>
      </c>
      <c r="V364" s="240" t="n">
        <v>0</v>
      </c>
      <c r="W364" s="240" t="n">
        <v>0</v>
      </c>
      <c r="X364" s="240" t="n">
        <f aca="false">+(0.34-0.05)/18</f>
        <v>0.0161111111111111</v>
      </c>
      <c r="Y364" s="240" t="n">
        <f aca="false">+(0.34-0.05)/18</f>
        <v>0.0161111111111111</v>
      </c>
      <c r="Z364" s="240" t="n">
        <f aca="false">+(0.34-0.05)/18</f>
        <v>0.0161111111111111</v>
      </c>
      <c r="AA364" s="240" t="n">
        <f aca="false">+(0.34-0.05)/18</f>
        <v>0.0161111111111111</v>
      </c>
      <c r="AB364" s="240" t="n">
        <f aca="false">+(0.34-0.05)/18</f>
        <v>0.0161111111111111</v>
      </c>
      <c r="AC364" s="240" t="n">
        <f aca="false">+(0.34-0.05)/18</f>
        <v>0.0161111111111111</v>
      </c>
      <c r="AD364" s="240" t="n">
        <f aca="false">+(0.34-0.05)/18</f>
        <v>0.0161111111111111</v>
      </c>
      <c r="AE364" s="240" t="n">
        <f aca="false">+(0.34-0.05)/18</f>
        <v>0.0161111111111111</v>
      </c>
      <c r="AF364" s="149" t="n">
        <f aca="false">+(0.34-0.05)/18</f>
        <v>0.0161111111111111</v>
      </c>
      <c r="AG364" s="240" t="n">
        <f aca="false">+(0.34-0.05)/18</f>
        <v>0.0161111111111111</v>
      </c>
      <c r="AH364" s="240" t="n">
        <f aca="false">+(0.34-0.05)/18</f>
        <v>0.0161111111111111</v>
      </c>
      <c r="AI364" s="240" t="n">
        <f aca="false">+(0.34-0.05)/18</f>
        <v>0.0161111111111111</v>
      </c>
      <c r="AJ364" s="240" t="n">
        <f aca="false">+(0.34-0.05)/18</f>
        <v>0.0161111111111111</v>
      </c>
      <c r="AK364" s="240" t="n">
        <f aca="false">+(0.34-0.05)/18</f>
        <v>0.0161111111111111</v>
      </c>
      <c r="AL364" s="240" t="n">
        <f aca="false">+(0.34-0.05)/18</f>
        <v>0.0161111111111111</v>
      </c>
      <c r="AM364" s="240" t="n">
        <f aca="false">+(0.34-0.05)/18</f>
        <v>0.0161111111111111</v>
      </c>
      <c r="AN364" s="240" t="n">
        <f aca="false">+(0.34-0.05)/18</f>
        <v>0.0161111111111111</v>
      </c>
      <c r="AO364" s="240" t="n">
        <f aca="false">+(0.34-0.05)/18</f>
        <v>0.0161111111111111</v>
      </c>
      <c r="AP364" s="240" t="n">
        <v>0.66</v>
      </c>
      <c r="AQ364" s="240" t="n">
        <v>0</v>
      </c>
      <c r="AR364" s="240" t="n">
        <v>0</v>
      </c>
      <c r="AS364" s="240" t="n">
        <v>0</v>
      </c>
      <c r="AT364" s="240" t="n">
        <v>0</v>
      </c>
      <c r="AU364" s="240" t="n">
        <v>0</v>
      </c>
      <c r="AV364" s="240" t="n">
        <v>0</v>
      </c>
      <c r="AW364" s="240" t="n">
        <v>0</v>
      </c>
      <c r="AX364" s="240" t="n">
        <v>0</v>
      </c>
      <c r="AY364" s="240" t="n">
        <v>0</v>
      </c>
      <c r="AZ364" s="240" t="n">
        <v>0</v>
      </c>
      <c r="BA364" s="240" t="n">
        <v>0</v>
      </c>
      <c r="BB364" s="240" t="n">
        <v>0</v>
      </c>
      <c r="BC364" s="241" t="n">
        <f aca="false">SUM(N364:BB364)</f>
        <v>1</v>
      </c>
      <c r="BD364" s="239"/>
    </row>
    <row r="365" customFormat="false" ht="12.75" hidden="false" customHeight="false" outlineLevel="0" collapsed="false">
      <c r="A365" s="140"/>
      <c r="B365" s="239" t="s">
        <v>142</v>
      </c>
      <c r="C365" s="235"/>
      <c r="D365" s="240" t="n">
        <f aca="false">+D364</f>
        <v>0</v>
      </c>
      <c r="E365" s="240" t="n">
        <f aca="false">+D365+E364</f>
        <v>0</v>
      </c>
      <c r="F365" s="240" t="n">
        <f aca="false">+E365+F364</f>
        <v>0</v>
      </c>
      <c r="G365" s="240" t="n">
        <f aca="false">+F365+G364</f>
        <v>0</v>
      </c>
      <c r="H365" s="240" t="n">
        <f aca="false">+G365+H364</f>
        <v>0</v>
      </c>
      <c r="I365" s="240" t="n">
        <f aca="false">+H365+I364</f>
        <v>0</v>
      </c>
      <c r="J365" s="240" t="n">
        <f aca="false">+I365+J364</f>
        <v>0</v>
      </c>
      <c r="K365" s="240" t="n">
        <f aca="false">+J365+K364</f>
        <v>0</v>
      </c>
      <c r="L365" s="240" t="n">
        <f aca="false">+K365+L364</f>
        <v>0</v>
      </c>
      <c r="M365" s="240" t="n">
        <f aca="false">+L365+M364</f>
        <v>0</v>
      </c>
      <c r="N365" s="240" t="n">
        <f aca="false">+M365+N364</f>
        <v>0.05</v>
      </c>
      <c r="O365" s="240" t="n">
        <f aca="false">+N365+O364</f>
        <v>0.05</v>
      </c>
      <c r="P365" s="240" t="n">
        <f aca="false">+O365+P364</f>
        <v>0.05</v>
      </c>
      <c r="Q365" s="240" t="n">
        <f aca="false">+P365+Q364</f>
        <v>0.05</v>
      </c>
      <c r="R365" s="240" t="n">
        <f aca="false">+Q365+R364</f>
        <v>0.05</v>
      </c>
      <c r="S365" s="240" t="n">
        <f aca="false">+R365+S364</f>
        <v>0.05</v>
      </c>
      <c r="T365" s="240" t="n">
        <f aca="false">+S365+T364</f>
        <v>0.05</v>
      </c>
      <c r="U365" s="240" t="n">
        <f aca="false">+T365+U364</f>
        <v>0.05</v>
      </c>
      <c r="V365" s="240" t="n">
        <f aca="false">+U365+V364</f>
        <v>0.05</v>
      </c>
      <c r="W365" s="240" t="n">
        <f aca="false">+V365+W364</f>
        <v>0.05</v>
      </c>
      <c r="X365" s="240" t="n">
        <f aca="false">+W365+X364</f>
        <v>0.0661111111111111</v>
      </c>
      <c r="Y365" s="240" t="n">
        <f aca="false">+X365+Y364</f>
        <v>0.0822222222222222</v>
      </c>
      <c r="Z365" s="240" t="n">
        <f aca="false">+Y365+Z364</f>
        <v>0.0983333333333334</v>
      </c>
      <c r="AA365" s="240" t="n">
        <f aca="false">+Z365+AA364</f>
        <v>0.114444444444444</v>
      </c>
      <c r="AB365" s="240" t="n">
        <f aca="false">+AA365+AB364</f>
        <v>0.130555555555556</v>
      </c>
      <c r="AC365" s="240" t="n">
        <f aca="false">+AB365+AC364</f>
        <v>0.146666666666667</v>
      </c>
      <c r="AD365" s="240" t="n">
        <f aca="false">+AC365+AD364</f>
        <v>0.162777777777778</v>
      </c>
      <c r="AE365" s="240" t="n">
        <f aca="false">+AD365+AE364</f>
        <v>0.178888888888889</v>
      </c>
      <c r="AF365" s="149" t="n">
        <f aca="false">+AE365+AF364</f>
        <v>0.195</v>
      </c>
      <c r="AG365" s="240" t="n">
        <f aca="false">+AF365+AG364</f>
        <v>0.211111111111111</v>
      </c>
      <c r="AH365" s="240" t="n">
        <f aca="false">+AG365+AH364</f>
        <v>0.227222222222222</v>
      </c>
      <c r="AI365" s="240" t="n">
        <f aca="false">+AH365+AI364</f>
        <v>0.243333333333333</v>
      </c>
      <c r="AJ365" s="240" t="n">
        <f aca="false">+AI365+AJ364</f>
        <v>0.259444444444444</v>
      </c>
      <c r="AK365" s="240" t="n">
        <f aca="false">+AJ365+AK364</f>
        <v>0.275555555555556</v>
      </c>
      <c r="AL365" s="240" t="n">
        <f aca="false">+AK365+AL364</f>
        <v>0.291666666666667</v>
      </c>
      <c r="AM365" s="240" t="n">
        <f aca="false">+AL365+AM364</f>
        <v>0.307777777777778</v>
      </c>
      <c r="AN365" s="240" t="n">
        <f aca="false">+AM365+AN364</f>
        <v>0.323888888888889</v>
      </c>
      <c r="AO365" s="240" t="n">
        <f aca="false">+AN365+AO364</f>
        <v>0.34</v>
      </c>
      <c r="AP365" s="240" t="n">
        <f aca="false">+AO365+AP364</f>
        <v>1</v>
      </c>
      <c r="AQ365" s="240" t="n">
        <f aca="false">+AP365+AQ364</f>
        <v>1</v>
      </c>
      <c r="AR365" s="240" t="n">
        <f aca="false">+AQ365+AR364</f>
        <v>1</v>
      </c>
      <c r="AS365" s="240" t="n">
        <f aca="false">+AR365+AS364</f>
        <v>1</v>
      </c>
      <c r="AT365" s="240" t="n">
        <f aca="false">+AS365+AT364</f>
        <v>1</v>
      </c>
      <c r="AU365" s="240" t="n">
        <f aca="false">+AT365+AU364</f>
        <v>1</v>
      </c>
      <c r="AV365" s="240" t="n">
        <f aca="false">+AU365+AV364</f>
        <v>1</v>
      </c>
      <c r="AW365" s="240" t="n">
        <f aca="false">+AV365+AW364</f>
        <v>1</v>
      </c>
      <c r="AX365" s="240" t="n">
        <f aca="false">+AW365+AX364</f>
        <v>1</v>
      </c>
      <c r="AY365" s="240" t="n">
        <f aca="false">+AX365+AY364</f>
        <v>1</v>
      </c>
      <c r="AZ365" s="240" t="n">
        <f aca="false">+AY365+AZ364</f>
        <v>1</v>
      </c>
      <c r="BA365" s="240" t="n">
        <f aca="false">+AZ365+BA364</f>
        <v>1</v>
      </c>
      <c r="BB365" s="240" t="n">
        <f aca="false">+BA365+BB364</f>
        <v>1</v>
      </c>
      <c r="BC365" s="241"/>
      <c r="BD365" s="239"/>
    </row>
    <row r="366" customFormat="false" ht="12.75" hidden="false" customHeight="false" outlineLevel="0" collapsed="false">
      <c r="A366" s="140"/>
      <c r="B366" s="243"/>
      <c r="C366" s="235"/>
      <c r="D366" s="244"/>
      <c r="E366" s="244"/>
      <c r="F366" s="244"/>
      <c r="G366" s="244"/>
      <c r="H366" s="244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167"/>
      <c r="AG366" s="244"/>
      <c r="AH366" s="244"/>
      <c r="AI366" s="244"/>
      <c r="AJ366" s="244"/>
      <c r="AK366" s="244"/>
      <c r="AL366" s="244"/>
      <c r="AM366" s="244"/>
      <c r="AN366" s="244"/>
      <c r="AO366" s="244"/>
      <c r="AP366" s="244"/>
      <c r="AQ366" s="244"/>
      <c r="AR366" s="244"/>
      <c r="AS366" s="244"/>
      <c r="AT366" s="244"/>
      <c r="AU366" s="244"/>
      <c r="AV366" s="244"/>
      <c r="AW366" s="244"/>
      <c r="AX366" s="244"/>
      <c r="AY366" s="244"/>
      <c r="AZ366" s="244"/>
      <c r="BA366" s="244"/>
      <c r="BB366" s="244"/>
      <c r="BC366" s="245"/>
      <c r="BD366" s="243"/>
    </row>
    <row r="367" customFormat="false" ht="12.75" hidden="false" customHeight="false" outlineLevel="0" collapsed="false">
      <c r="A367" s="140"/>
      <c r="B367" s="201" t="s">
        <v>143</v>
      </c>
      <c r="C367" s="202" t="n">
        <v>14.2</v>
      </c>
      <c r="D367" s="205" t="n">
        <f aca="false">+D363*$C367</f>
        <v>0</v>
      </c>
      <c r="E367" s="205" t="n">
        <f aca="false">+E363*$C367</f>
        <v>0</v>
      </c>
      <c r="F367" s="205" t="n">
        <f aca="false">+F363*$C367</f>
        <v>0</v>
      </c>
      <c r="G367" s="205" t="n">
        <f aca="false">+G363*$C367</f>
        <v>0</v>
      </c>
      <c r="H367" s="205" t="n">
        <f aca="false">+H363*$C367</f>
        <v>0</v>
      </c>
      <c r="I367" s="205" t="n">
        <f aca="false">+I363*$C367</f>
        <v>0</v>
      </c>
      <c r="J367" s="205" t="n">
        <f aca="false">+J363*$C367</f>
        <v>0</v>
      </c>
      <c r="K367" s="205" t="n">
        <f aca="false">+K363*$C367</f>
        <v>0</v>
      </c>
      <c r="L367" s="205" t="n">
        <f aca="false">+L363*$C367</f>
        <v>0</v>
      </c>
      <c r="M367" s="205" t="n">
        <f aca="false">+M363*$C367</f>
        <v>0</v>
      </c>
      <c r="N367" s="205" t="n">
        <f aca="false">+N363*$C367</f>
        <v>0.705773809523809</v>
      </c>
      <c r="O367" s="205" t="n">
        <f aca="false">+O363*$C367</f>
        <v>0.705773809523809</v>
      </c>
      <c r="P367" s="205" t="n">
        <f aca="false">+P363*$C367</f>
        <v>0.705773809523809</v>
      </c>
      <c r="Q367" s="205" t="n">
        <f aca="false">+Q363*$C367</f>
        <v>0.705773809523809</v>
      </c>
      <c r="R367" s="205" t="n">
        <f aca="false">+R363*$C367</f>
        <v>0.705773809523809</v>
      </c>
      <c r="S367" s="205" t="n">
        <f aca="false">+S363*$C367</f>
        <v>0.705773809523809</v>
      </c>
      <c r="T367" s="205" t="n">
        <f aca="false">+T363*$C367</f>
        <v>0.705773809523809</v>
      </c>
      <c r="U367" s="205" t="n">
        <f aca="false">+U363*$C367</f>
        <v>0.705773809523809</v>
      </c>
      <c r="V367" s="205" t="n">
        <f aca="false">+V363*$C367</f>
        <v>0.705773809523809</v>
      </c>
      <c r="W367" s="205" t="n">
        <f aca="false">+W363*$C367</f>
        <v>0.705773809523809</v>
      </c>
      <c r="X367" s="205" t="n">
        <f aca="false">+X363*$C367</f>
        <v>1.41601047619048</v>
      </c>
      <c r="Y367" s="205" t="n">
        <f aca="false">+Y363*$C367</f>
        <v>2.12624714285714</v>
      </c>
      <c r="Z367" s="205" t="n">
        <f aca="false">+Z363*$C367</f>
        <v>2.83648380952381</v>
      </c>
      <c r="AA367" s="205" t="n">
        <f aca="false">+AA363*$C367</f>
        <v>3.54672047619048</v>
      </c>
      <c r="AB367" s="205" t="n">
        <f aca="false">+AB363*$C367</f>
        <v>4.25695714285714</v>
      </c>
      <c r="AC367" s="205" t="n">
        <f aca="false">+AC363*$C367</f>
        <v>4.96719380952381</v>
      </c>
      <c r="AD367" s="205" t="n">
        <f aca="false">+AD363*$C367</f>
        <v>5.67743047619048</v>
      </c>
      <c r="AE367" s="205" t="n">
        <f aca="false">+AE363*$C367</f>
        <v>6.38766714285714</v>
      </c>
      <c r="AF367" s="156" t="n">
        <f aca="false">+AF363*$C367</f>
        <v>7.09790380952381</v>
      </c>
      <c r="AG367" s="205" t="n">
        <f aca="false">+AG363*$C367</f>
        <v>7.80814047619047</v>
      </c>
      <c r="AH367" s="205" t="n">
        <f aca="false">+AH363*$C367</f>
        <v>8.51837714285714</v>
      </c>
      <c r="AI367" s="205" t="n">
        <f aca="false">+AI363*$C367</f>
        <v>9.22861380952381</v>
      </c>
      <c r="AJ367" s="205" t="n">
        <f aca="false">+AJ363*$C367</f>
        <v>9.93885047619048</v>
      </c>
      <c r="AK367" s="205" t="n">
        <f aca="false">+AK363*$C367</f>
        <v>10.6490871428571</v>
      </c>
      <c r="AL367" s="205" t="n">
        <f aca="false">+AL363*$C367</f>
        <v>11.3593238095238</v>
      </c>
      <c r="AM367" s="205" t="n">
        <f aca="false">+AM363*$C367</f>
        <v>12.0695604761905</v>
      </c>
      <c r="AN367" s="205" t="n">
        <f aca="false">+AN363*$C367</f>
        <v>12.7797971428571</v>
      </c>
      <c r="AO367" s="205" t="n">
        <f aca="false">+AO363*$C367</f>
        <v>13.4900338095238</v>
      </c>
      <c r="AP367" s="205" t="n">
        <f aca="false">+AP363*$C367</f>
        <v>13.4900338095238</v>
      </c>
      <c r="AQ367" s="205" t="n">
        <f aca="false">+AQ363*$C367</f>
        <v>13.4900338095238</v>
      </c>
      <c r="AR367" s="205" t="n">
        <f aca="false">+AR363*$C367</f>
        <v>13.4900338095238</v>
      </c>
      <c r="AS367" s="205" t="n">
        <f aca="false">+AS363*$C367</f>
        <v>13.4900338095238</v>
      </c>
      <c r="AT367" s="205" t="n">
        <f aca="false">+AT363*$C367</f>
        <v>14.2000338095238</v>
      </c>
      <c r="AU367" s="205" t="n">
        <f aca="false">+AU363*$C367</f>
        <v>14.2000338095238</v>
      </c>
      <c r="AV367" s="205" t="n">
        <f aca="false">+AV363*$C367</f>
        <v>14.2000338095238</v>
      </c>
      <c r="AW367" s="205" t="n">
        <f aca="false">+AW363*$C367</f>
        <v>14.2000338095238</v>
      </c>
      <c r="AX367" s="205" t="n">
        <f aca="false">+AX363*$C367</f>
        <v>14.2000338095238</v>
      </c>
      <c r="AY367" s="205" t="n">
        <f aca="false">+AY363*$C367</f>
        <v>14.2000338095238</v>
      </c>
      <c r="AZ367" s="205" t="n">
        <f aca="false">+AZ363*$C367</f>
        <v>14.2000338095238</v>
      </c>
      <c r="BA367" s="205" t="n">
        <f aca="false">+BA363*$C367</f>
        <v>14.2000338095238</v>
      </c>
      <c r="BB367" s="205" t="n">
        <f aca="false">+BB363*$C367</f>
        <v>14.2000338095238</v>
      </c>
      <c r="BC367" s="206"/>
      <c r="BD367" s="207"/>
      <c r="BE367" s="207"/>
      <c r="BF367" s="207"/>
      <c r="BG367" s="207"/>
      <c r="BH367" s="207"/>
      <c r="BI367" s="207"/>
      <c r="BJ367" s="207"/>
      <c r="BK367" s="207"/>
      <c r="BL367" s="207"/>
      <c r="BM367" s="207"/>
      <c r="BN367" s="207"/>
      <c r="BO367" s="207"/>
      <c r="BP367" s="207"/>
      <c r="BQ367" s="207"/>
      <c r="BR367" s="207"/>
      <c r="BS367" s="207"/>
      <c r="BT367" s="207"/>
      <c r="BU367" s="207"/>
      <c r="BV367" s="207"/>
      <c r="BW367" s="207"/>
      <c r="BX367" s="207"/>
      <c r="BY367" s="207"/>
      <c r="BZ367" s="207"/>
      <c r="CA367" s="207"/>
      <c r="CB367" s="207"/>
      <c r="CC367" s="207"/>
      <c r="CD367" s="207"/>
      <c r="CE367" s="207"/>
      <c r="CF367" s="207"/>
      <c r="CG367" s="207"/>
      <c r="CH367" s="207"/>
      <c r="CI367" s="207"/>
      <c r="CJ367" s="207"/>
      <c r="CK367" s="207"/>
    </row>
    <row r="368" customFormat="false" ht="13.5" hidden="false" customHeight="false" outlineLevel="0" collapsed="false">
      <c r="A368" s="140"/>
      <c r="B368" s="246" t="s">
        <v>144</v>
      </c>
      <c r="C368" s="247" t="str">
        <f aca="false">+'NTP or Sold'!B37</f>
        <v>Committed</v>
      </c>
      <c r="D368" s="248" t="n">
        <f aca="false">+D365*$C367</f>
        <v>0</v>
      </c>
      <c r="E368" s="248" t="n">
        <f aca="false">+E365*$C367</f>
        <v>0</v>
      </c>
      <c r="F368" s="248" t="n">
        <f aca="false">+F365*$C367</f>
        <v>0</v>
      </c>
      <c r="G368" s="248" t="n">
        <f aca="false">+G365*$C367</f>
        <v>0</v>
      </c>
      <c r="H368" s="248" t="n">
        <f aca="false">+H365*$C367</f>
        <v>0</v>
      </c>
      <c r="I368" s="248" t="n">
        <f aca="false">+I365*$C367</f>
        <v>0</v>
      </c>
      <c r="J368" s="248" t="n">
        <f aca="false">+J365*$C367</f>
        <v>0</v>
      </c>
      <c r="K368" s="248" t="n">
        <f aca="false">+K365*$C367</f>
        <v>0</v>
      </c>
      <c r="L368" s="248" t="n">
        <f aca="false">+L365*$C367</f>
        <v>0</v>
      </c>
      <c r="M368" s="248" t="n">
        <f aca="false">+M365*$C367</f>
        <v>0</v>
      </c>
      <c r="N368" s="248" t="n">
        <f aca="false">+N365*$C367</f>
        <v>0.71</v>
      </c>
      <c r="O368" s="248" t="n">
        <f aca="false">+O365*$C367</f>
        <v>0.71</v>
      </c>
      <c r="P368" s="248" t="n">
        <f aca="false">+P365*$C367</f>
        <v>0.71</v>
      </c>
      <c r="Q368" s="248" t="n">
        <f aca="false">+Q365*$C367</f>
        <v>0.71</v>
      </c>
      <c r="R368" s="248" t="n">
        <f aca="false">+R365*$C367</f>
        <v>0.71</v>
      </c>
      <c r="S368" s="248" t="n">
        <f aca="false">+S365*$C367</f>
        <v>0.71</v>
      </c>
      <c r="T368" s="248" t="n">
        <f aca="false">+T365*$C367</f>
        <v>0.71</v>
      </c>
      <c r="U368" s="248" t="n">
        <f aca="false">+U365*$C367</f>
        <v>0.71</v>
      </c>
      <c r="V368" s="248" t="n">
        <f aca="false">+V365*$C367</f>
        <v>0.71</v>
      </c>
      <c r="W368" s="248" t="n">
        <f aca="false">+W365*$C367</f>
        <v>0.71</v>
      </c>
      <c r="X368" s="248" t="n">
        <f aca="false">+X365*$C367</f>
        <v>0.938777777777778</v>
      </c>
      <c r="Y368" s="248" t="n">
        <f aca="false">+Y365*$C367</f>
        <v>1.16755555555556</v>
      </c>
      <c r="Z368" s="248" t="n">
        <f aca="false">+Z365*$C367</f>
        <v>1.39633333333333</v>
      </c>
      <c r="AA368" s="248" t="n">
        <f aca="false">+AA365*$C367</f>
        <v>1.62511111111111</v>
      </c>
      <c r="AB368" s="248" t="n">
        <f aca="false">+AB365*$C367</f>
        <v>1.85388888888889</v>
      </c>
      <c r="AC368" s="248" t="n">
        <f aca="false">+AC365*$C367</f>
        <v>2.08266666666667</v>
      </c>
      <c r="AD368" s="248" t="n">
        <f aca="false">+AD365*$C367</f>
        <v>2.31144444444444</v>
      </c>
      <c r="AE368" s="248" t="n">
        <f aca="false">+AE365*$C367</f>
        <v>2.54022222222222</v>
      </c>
      <c r="AF368" s="162" t="n">
        <f aca="false">+AF365*$C367</f>
        <v>2.769</v>
      </c>
      <c r="AG368" s="248" t="n">
        <f aca="false">+AG365*$C367</f>
        <v>2.99777777777778</v>
      </c>
      <c r="AH368" s="248" t="n">
        <f aca="false">+AH365*$C367</f>
        <v>3.22655555555556</v>
      </c>
      <c r="AI368" s="248" t="n">
        <f aca="false">+AI365*$C367</f>
        <v>3.45533333333333</v>
      </c>
      <c r="AJ368" s="248" t="n">
        <f aca="false">+AJ365*$C367</f>
        <v>3.68411111111111</v>
      </c>
      <c r="AK368" s="248" t="n">
        <f aca="false">+AK365*$C367</f>
        <v>3.91288888888889</v>
      </c>
      <c r="AL368" s="248" t="n">
        <f aca="false">+AL365*$C367</f>
        <v>4.14166666666667</v>
      </c>
      <c r="AM368" s="248" t="n">
        <f aca="false">+AM365*$C367</f>
        <v>4.37044444444445</v>
      </c>
      <c r="AN368" s="248" t="n">
        <f aca="false">+AN365*$C367</f>
        <v>4.59922222222222</v>
      </c>
      <c r="AO368" s="248" t="n">
        <f aca="false">+AO365*$C367</f>
        <v>4.828</v>
      </c>
      <c r="AP368" s="248" t="n">
        <f aca="false">+AP365*$C367</f>
        <v>14.2</v>
      </c>
      <c r="AQ368" s="248" t="n">
        <f aca="false">+AQ365*$C367</f>
        <v>14.2</v>
      </c>
      <c r="AR368" s="248" t="n">
        <f aca="false">+AR365*$C367</f>
        <v>14.2</v>
      </c>
      <c r="AS368" s="248" t="n">
        <f aca="false">+AS365*$C367</f>
        <v>14.2</v>
      </c>
      <c r="AT368" s="248" t="n">
        <f aca="false">+AT365*$C367</f>
        <v>14.2</v>
      </c>
      <c r="AU368" s="248" t="n">
        <f aca="false">+AU365*$C367</f>
        <v>14.2</v>
      </c>
      <c r="AV368" s="248" t="n">
        <f aca="false">+AV365*$C367</f>
        <v>14.2</v>
      </c>
      <c r="AW368" s="248" t="n">
        <f aca="false">+AW365*$C367</f>
        <v>14.2</v>
      </c>
      <c r="AX368" s="248" t="n">
        <f aca="false">+AX365*$C367</f>
        <v>14.2</v>
      </c>
      <c r="AY368" s="248" t="n">
        <f aca="false">+AY365*$C367</f>
        <v>14.2</v>
      </c>
      <c r="AZ368" s="248" t="n">
        <f aca="false">+AZ365*$C367</f>
        <v>14.2</v>
      </c>
      <c r="BA368" s="248" t="n">
        <f aca="false">+BA365*$C367</f>
        <v>14.2</v>
      </c>
      <c r="BB368" s="248" t="n">
        <f aca="false">+BB365*$C367</f>
        <v>14.2</v>
      </c>
      <c r="BC368" s="249"/>
      <c r="BD368" s="250"/>
      <c r="BE368" s="250"/>
      <c r="BF368" s="250"/>
      <c r="BG368" s="250"/>
      <c r="BH368" s="250"/>
      <c r="BI368" s="250"/>
      <c r="BJ368" s="250"/>
      <c r="BK368" s="250"/>
      <c r="BL368" s="250"/>
      <c r="BM368" s="250"/>
      <c r="BN368" s="250"/>
      <c r="BO368" s="250"/>
      <c r="BP368" s="250"/>
      <c r="BQ368" s="250"/>
      <c r="BR368" s="250"/>
      <c r="BS368" s="250"/>
      <c r="BT368" s="250"/>
      <c r="BU368" s="250"/>
      <c r="BV368" s="250"/>
      <c r="BW368" s="250"/>
      <c r="BX368" s="250"/>
      <c r="BY368" s="250"/>
      <c r="BZ368" s="250"/>
      <c r="CA368" s="250"/>
      <c r="CB368" s="250"/>
      <c r="CC368" s="250"/>
      <c r="CD368" s="250"/>
      <c r="CE368" s="250"/>
      <c r="CF368" s="250"/>
      <c r="CG368" s="250"/>
      <c r="CH368" s="250"/>
      <c r="CI368" s="250"/>
      <c r="CJ368" s="250"/>
      <c r="CK368" s="250"/>
    </row>
    <row r="369" customFormat="false" ht="15" hidden="false" customHeight="true" outlineLevel="0" collapsed="false">
      <c r="A369" s="140" t="n">
        <f aca="false">+A361+1</f>
        <v>10</v>
      </c>
      <c r="B369" s="251" t="str">
        <f aca="false">+'NTP or Sold'!G38</f>
        <v>LM6000</v>
      </c>
      <c r="C369" s="235" t="str">
        <f aca="false">+'NTP or Sold'!S38</f>
        <v>Elektrobolt (ESA) - 85%</v>
      </c>
      <c r="D369" s="252"/>
      <c r="E369" s="252"/>
      <c r="F369" s="252"/>
      <c r="G369" s="252"/>
      <c r="H369" s="252"/>
      <c r="I369" s="252"/>
      <c r="J369" s="252"/>
      <c r="K369" s="252"/>
      <c r="L369" s="252"/>
      <c r="M369" s="252"/>
      <c r="N369" s="252"/>
      <c r="O369" s="252"/>
      <c r="P369" s="252"/>
      <c r="Q369" s="252"/>
      <c r="R369" s="252"/>
      <c r="S369" s="252"/>
      <c r="T369" s="252"/>
      <c r="U369" s="252"/>
      <c r="V369" s="252"/>
      <c r="W369" s="252"/>
      <c r="X369" s="252"/>
      <c r="Y369" s="252"/>
      <c r="Z369" s="252"/>
      <c r="AA369" s="252"/>
      <c r="AB369" s="252"/>
      <c r="AC369" s="252"/>
      <c r="AD369" s="252"/>
      <c r="AE369" s="252"/>
      <c r="AF369" s="144"/>
      <c r="AG369" s="252"/>
      <c r="AH369" s="252"/>
      <c r="AI369" s="252"/>
      <c r="AJ369" s="252"/>
      <c r="AK369" s="252"/>
      <c r="AL369" s="252"/>
      <c r="AM369" s="252"/>
      <c r="AN369" s="252"/>
      <c r="AO369" s="252"/>
      <c r="AP369" s="252"/>
      <c r="AQ369" s="252"/>
      <c r="AR369" s="252"/>
      <c r="AS369" s="252"/>
      <c r="AT369" s="252"/>
      <c r="AU369" s="252"/>
      <c r="AV369" s="252"/>
      <c r="AW369" s="252"/>
      <c r="AX369" s="252"/>
      <c r="AY369" s="252"/>
      <c r="AZ369" s="252"/>
      <c r="BA369" s="252"/>
      <c r="BB369" s="252"/>
      <c r="BC369" s="237"/>
    </row>
    <row r="370" customFormat="false" ht="12.75" hidden="false" customHeight="false" outlineLevel="0" collapsed="false">
      <c r="A370" s="140"/>
      <c r="B370" s="239" t="s">
        <v>139</v>
      </c>
      <c r="C370" s="235"/>
      <c r="D370" s="240" t="n">
        <v>0</v>
      </c>
      <c r="E370" s="240" t="n">
        <v>0</v>
      </c>
      <c r="F370" s="240" t="n">
        <v>0</v>
      </c>
      <c r="G370" s="240" t="n">
        <v>0</v>
      </c>
      <c r="H370" s="240" t="n">
        <v>0</v>
      </c>
      <c r="I370" s="240" t="n">
        <v>0</v>
      </c>
      <c r="J370" s="240" t="n">
        <v>0</v>
      </c>
      <c r="K370" s="240" t="n">
        <v>0</v>
      </c>
      <c r="L370" s="240" t="n">
        <v>0</v>
      </c>
      <c r="M370" s="240" t="n">
        <v>0</v>
      </c>
      <c r="N370" s="240" t="n">
        <f aca="false">16.7/336</f>
        <v>0.049702380952381</v>
      </c>
      <c r="O370" s="240" t="n">
        <v>0</v>
      </c>
      <c r="P370" s="240" t="n">
        <v>0</v>
      </c>
      <c r="Q370" s="240" t="n">
        <v>0</v>
      </c>
      <c r="R370" s="240" t="n">
        <v>0</v>
      </c>
      <c r="S370" s="240" t="n">
        <v>0</v>
      </c>
      <c r="T370" s="240" t="n">
        <v>0</v>
      </c>
      <c r="U370" s="240" t="n">
        <v>0</v>
      </c>
      <c r="V370" s="240" t="n">
        <v>0</v>
      </c>
      <c r="W370" s="240" t="n">
        <v>0</v>
      </c>
      <c r="X370" s="240" t="n">
        <f aca="false">+(0.95-0.0497)/18</f>
        <v>0.0500166666666667</v>
      </c>
      <c r="Y370" s="240" t="n">
        <f aca="false">+(0.95-0.0497)/18</f>
        <v>0.0500166666666667</v>
      </c>
      <c r="Z370" s="240" t="n">
        <f aca="false">+(0.95-0.0497)/18</f>
        <v>0.0500166666666667</v>
      </c>
      <c r="AA370" s="240" t="n">
        <f aca="false">+(0.95-0.0497)/18</f>
        <v>0.0500166666666667</v>
      </c>
      <c r="AB370" s="240" t="n">
        <f aca="false">+(0.95-0.0497)/18</f>
        <v>0.0500166666666667</v>
      </c>
      <c r="AC370" s="240" t="n">
        <f aca="false">+(0.95-0.0497)/18</f>
        <v>0.0500166666666667</v>
      </c>
      <c r="AD370" s="240" t="n">
        <f aca="false">+(0.95-0.0497)/18</f>
        <v>0.0500166666666667</v>
      </c>
      <c r="AE370" s="240" t="n">
        <f aca="false">+(0.95-0.0497)/18</f>
        <v>0.0500166666666667</v>
      </c>
      <c r="AF370" s="149" t="n">
        <f aca="false">+(0.95-0.0497)/18</f>
        <v>0.0500166666666667</v>
      </c>
      <c r="AG370" s="240" t="n">
        <f aca="false">+(0.95-0.0497)/18</f>
        <v>0.0500166666666667</v>
      </c>
      <c r="AH370" s="240" t="n">
        <f aca="false">+(0.95-0.0497)/18</f>
        <v>0.0500166666666667</v>
      </c>
      <c r="AI370" s="240" t="n">
        <f aca="false">+(0.95-0.0497)/18</f>
        <v>0.0500166666666667</v>
      </c>
      <c r="AJ370" s="240" t="n">
        <f aca="false">+(0.95-0.0497)/18</f>
        <v>0.0500166666666667</v>
      </c>
      <c r="AK370" s="240" t="n">
        <f aca="false">+(0.95-0.0497)/18</f>
        <v>0.0500166666666667</v>
      </c>
      <c r="AL370" s="240" t="n">
        <f aca="false">+(0.95-0.0497)/18</f>
        <v>0.0500166666666667</v>
      </c>
      <c r="AM370" s="240" t="n">
        <f aca="false">+(0.95-0.0497)/18</f>
        <v>0.0500166666666667</v>
      </c>
      <c r="AN370" s="240" t="n">
        <f aca="false">+(0.95-0.0497)/18</f>
        <v>0.0500166666666667</v>
      </c>
      <c r="AO370" s="240" t="n">
        <f aca="false">+(0.95-0.0497)/18</f>
        <v>0.0500166666666667</v>
      </c>
      <c r="AP370" s="240" t="n">
        <v>0</v>
      </c>
      <c r="AQ370" s="240" t="n">
        <v>0</v>
      </c>
      <c r="AR370" s="240" t="n">
        <v>0</v>
      </c>
      <c r="AS370" s="240" t="n">
        <v>0</v>
      </c>
      <c r="AT370" s="240" t="n">
        <v>0.05</v>
      </c>
      <c r="AU370" s="240" t="n">
        <v>0</v>
      </c>
      <c r="AV370" s="240" t="n">
        <v>0</v>
      </c>
      <c r="AW370" s="240" t="n">
        <v>0</v>
      </c>
      <c r="AX370" s="240" t="n">
        <v>0</v>
      </c>
      <c r="AY370" s="240" t="n">
        <v>0</v>
      </c>
      <c r="AZ370" s="240" t="n">
        <v>0</v>
      </c>
      <c r="BA370" s="240" t="n">
        <v>0</v>
      </c>
      <c r="BB370" s="240" t="n">
        <v>0</v>
      </c>
      <c r="BC370" s="241" t="n">
        <f aca="false">SUM(N370:BB370)</f>
        <v>1.00000238095238</v>
      </c>
      <c r="BD370" s="239"/>
    </row>
    <row r="371" customFormat="false" ht="12.75" hidden="false" customHeight="false" outlineLevel="0" collapsed="false">
      <c r="A371" s="140"/>
      <c r="B371" s="239" t="s">
        <v>140</v>
      </c>
      <c r="C371" s="235"/>
      <c r="D371" s="240" t="n">
        <f aca="false">+D370</f>
        <v>0</v>
      </c>
      <c r="E371" s="240" t="n">
        <f aca="false">+D371+E370</f>
        <v>0</v>
      </c>
      <c r="F371" s="240" t="n">
        <f aca="false">+E371+F370</f>
        <v>0</v>
      </c>
      <c r="G371" s="240" t="n">
        <f aca="false">+F371+G370</f>
        <v>0</v>
      </c>
      <c r="H371" s="240" t="n">
        <f aca="false">+G371+H370</f>
        <v>0</v>
      </c>
      <c r="I371" s="240" t="n">
        <f aca="false">+H371+I370</f>
        <v>0</v>
      </c>
      <c r="J371" s="240" t="n">
        <f aca="false">+I371+J370</f>
        <v>0</v>
      </c>
      <c r="K371" s="240" t="n">
        <f aca="false">+J371+K370</f>
        <v>0</v>
      </c>
      <c r="L371" s="240" t="n">
        <f aca="false">+K371+L370</f>
        <v>0</v>
      </c>
      <c r="M371" s="240" t="n">
        <f aca="false">+L371+M370</f>
        <v>0</v>
      </c>
      <c r="N371" s="240" t="n">
        <f aca="false">+M371+N370</f>
        <v>0.049702380952381</v>
      </c>
      <c r="O371" s="240" t="n">
        <f aca="false">+N371+O370</f>
        <v>0.049702380952381</v>
      </c>
      <c r="P371" s="240" t="n">
        <f aca="false">+O371+P370</f>
        <v>0.049702380952381</v>
      </c>
      <c r="Q371" s="240" t="n">
        <f aca="false">+P371+Q370</f>
        <v>0.049702380952381</v>
      </c>
      <c r="R371" s="240" t="n">
        <f aca="false">+Q371+R370</f>
        <v>0.049702380952381</v>
      </c>
      <c r="S371" s="240" t="n">
        <f aca="false">+R371+S370</f>
        <v>0.049702380952381</v>
      </c>
      <c r="T371" s="240" t="n">
        <f aca="false">+S371+T370</f>
        <v>0.049702380952381</v>
      </c>
      <c r="U371" s="240" t="n">
        <f aca="false">+T371+U370</f>
        <v>0.049702380952381</v>
      </c>
      <c r="V371" s="240" t="n">
        <f aca="false">+U371+V370</f>
        <v>0.049702380952381</v>
      </c>
      <c r="W371" s="240" t="n">
        <f aca="false">+V371+W370</f>
        <v>0.049702380952381</v>
      </c>
      <c r="X371" s="240" t="n">
        <f aca="false">+W371+X370</f>
        <v>0.0997190476190476</v>
      </c>
      <c r="Y371" s="240" t="n">
        <f aca="false">+X371+Y370</f>
        <v>0.149735714285714</v>
      </c>
      <c r="Z371" s="240" t="n">
        <f aca="false">+Y371+Z370</f>
        <v>0.199752380952381</v>
      </c>
      <c r="AA371" s="240" t="n">
        <f aca="false">+Z371+AA370</f>
        <v>0.249769047619048</v>
      </c>
      <c r="AB371" s="240" t="n">
        <f aca="false">+AA371+AB370</f>
        <v>0.299785714285714</v>
      </c>
      <c r="AC371" s="240" t="n">
        <f aca="false">+AB371+AC370</f>
        <v>0.349802380952381</v>
      </c>
      <c r="AD371" s="240" t="n">
        <f aca="false">+AC371+AD370</f>
        <v>0.399819047619048</v>
      </c>
      <c r="AE371" s="240" t="n">
        <f aca="false">+AD371+AE370</f>
        <v>0.449835714285714</v>
      </c>
      <c r="AF371" s="149" t="n">
        <f aca="false">+AE371+AF370</f>
        <v>0.499852380952381</v>
      </c>
      <c r="AG371" s="240" t="n">
        <f aca="false">+AF371+AG370</f>
        <v>0.549869047619048</v>
      </c>
      <c r="AH371" s="240" t="n">
        <f aca="false">+AG371+AH370</f>
        <v>0.599885714285714</v>
      </c>
      <c r="AI371" s="240" t="n">
        <f aca="false">+AH371+AI370</f>
        <v>0.649902380952381</v>
      </c>
      <c r="AJ371" s="240" t="n">
        <f aca="false">+AI371+AJ370</f>
        <v>0.699919047619048</v>
      </c>
      <c r="AK371" s="240" t="n">
        <f aca="false">+AJ371+AK370</f>
        <v>0.749935714285714</v>
      </c>
      <c r="AL371" s="240" t="n">
        <f aca="false">+AK371+AL370</f>
        <v>0.799952380952381</v>
      </c>
      <c r="AM371" s="240" t="n">
        <f aca="false">+AL371+AM370</f>
        <v>0.849969047619048</v>
      </c>
      <c r="AN371" s="240" t="n">
        <f aca="false">+AM371+AN370</f>
        <v>0.899985714285715</v>
      </c>
      <c r="AO371" s="240" t="n">
        <f aca="false">+AN371+AO370</f>
        <v>0.950002380952381</v>
      </c>
      <c r="AP371" s="240" t="n">
        <f aca="false">+AO371+AP370</f>
        <v>0.950002380952381</v>
      </c>
      <c r="AQ371" s="240" t="n">
        <f aca="false">+AP371+AQ370</f>
        <v>0.950002380952381</v>
      </c>
      <c r="AR371" s="240" t="n">
        <f aca="false">+AQ371+AR370</f>
        <v>0.950002380952381</v>
      </c>
      <c r="AS371" s="240" t="n">
        <f aca="false">+AR371+AS370</f>
        <v>0.950002380952381</v>
      </c>
      <c r="AT371" s="240" t="n">
        <f aca="false">+AS371+AT370</f>
        <v>1.00000238095238</v>
      </c>
      <c r="AU371" s="240" t="n">
        <f aca="false">+AT371+AU370</f>
        <v>1.00000238095238</v>
      </c>
      <c r="AV371" s="240" t="n">
        <f aca="false">+AU371+AV370</f>
        <v>1.00000238095238</v>
      </c>
      <c r="AW371" s="240" t="n">
        <f aca="false">+AV371+AW370</f>
        <v>1.00000238095238</v>
      </c>
      <c r="AX371" s="240" t="n">
        <f aca="false">+AW371+AX370</f>
        <v>1.00000238095238</v>
      </c>
      <c r="AY371" s="240" t="n">
        <f aca="false">+AX371+AY370</f>
        <v>1.00000238095238</v>
      </c>
      <c r="AZ371" s="240" t="n">
        <f aca="false">+AY371+AZ370</f>
        <v>1.00000238095238</v>
      </c>
      <c r="BA371" s="240" t="n">
        <f aca="false">+AZ371+BA370</f>
        <v>1.00000238095238</v>
      </c>
      <c r="BB371" s="240" t="n">
        <f aca="false">+BA371+BB370</f>
        <v>1.00000238095238</v>
      </c>
      <c r="BC371" s="241"/>
      <c r="BD371" s="239"/>
    </row>
    <row r="372" customFormat="false" ht="12.75" hidden="false" customHeight="false" outlineLevel="0" collapsed="false">
      <c r="A372" s="140"/>
      <c r="B372" s="239" t="s">
        <v>141</v>
      </c>
      <c r="C372" s="235"/>
      <c r="D372" s="240" t="n">
        <v>0</v>
      </c>
      <c r="E372" s="240" t="n">
        <v>0</v>
      </c>
      <c r="F372" s="240" t="n">
        <v>0</v>
      </c>
      <c r="G372" s="240" t="n">
        <v>0</v>
      </c>
      <c r="H372" s="240" t="n">
        <v>0</v>
      </c>
      <c r="I372" s="240" t="n">
        <v>0</v>
      </c>
      <c r="J372" s="240" t="n">
        <v>0</v>
      </c>
      <c r="K372" s="240" t="n">
        <v>0</v>
      </c>
      <c r="L372" s="240" t="n">
        <v>0</v>
      </c>
      <c r="M372" s="240" t="n">
        <v>0</v>
      </c>
      <c r="N372" s="240" t="n">
        <v>0.05</v>
      </c>
      <c r="O372" s="240" t="n">
        <v>0</v>
      </c>
      <c r="P372" s="240" t="n">
        <v>0</v>
      </c>
      <c r="Q372" s="240" t="n">
        <v>0</v>
      </c>
      <c r="R372" s="240" t="n">
        <v>0</v>
      </c>
      <c r="S372" s="240" t="n">
        <v>0</v>
      </c>
      <c r="T372" s="240" t="n">
        <v>0</v>
      </c>
      <c r="U372" s="240" t="n">
        <v>0</v>
      </c>
      <c r="V372" s="240" t="n">
        <v>0</v>
      </c>
      <c r="W372" s="240" t="n">
        <v>0</v>
      </c>
      <c r="X372" s="240" t="n">
        <f aca="false">+(0.34-0.05)/18</f>
        <v>0.0161111111111111</v>
      </c>
      <c r="Y372" s="240" t="n">
        <f aca="false">+(0.34-0.05)/18</f>
        <v>0.0161111111111111</v>
      </c>
      <c r="Z372" s="240" t="n">
        <f aca="false">+(0.34-0.05)/18</f>
        <v>0.0161111111111111</v>
      </c>
      <c r="AA372" s="240" t="n">
        <f aca="false">+(0.34-0.05)/18</f>
        <v>0.0161111111111111</v>
      </c>
      <c r="AB372" s="240" t="n">
        <f aca="false">+(0.34-0.05)/18</f>
        <v>0.0161111111111111</v>
      </c>
      <c r="AC372" s="240" t="n">
        <f aca="false">+(0.34-0.05)/18</f>
        <v>0.0161111111111111</v>
      </c>
      <c r="AD372" s="240" t="n">
        <f aca="false">+(0.34-0.05)/18</f>
        <v>0.0161111111111111</v>
      </c>
      <c r="AE372" s="240" t="n">
        <f aca="false">+(0.34-0.05)/18</f>
        <v>0.0161111111111111</v>
      </c>
      <c r="AF372" s="149" t="n">
        <f aca="false">+(0.34-0.05)/18</f>
        <v>0.0161111111111111</v>
      </c>
      <c r="AG372" s="240" t="n">
        <f aca="false">+(0.34-0.05)/18</f>
        <v>0.0161111111111111</v>
      </c>
      <c r="AH372" s="240" t="n">
        <f aca="false">+(0.34-0.05)/18</f>
        <v>0.0161111111111111</v>
      </c>
      <c r="AI372" s="240" t="n">
        <f aca="false">+(0.34-0.05)/18</f>
        <v>0.0161111111111111</v>
      </c>
      <c r="AJ372" s="240" t="n">
        <f aca="false">+(0.34-0.05)/18</f>
        <v>0.0161111111111111</v>
      </c>
      <c r="AK372" s="240" t="n">
        <f aca="false">+(0.34-0.05)/18</f>
        <v>0.0161111111111111</v>
      </c>
      <c r="AL372" s="240" t="n">
        <f aca="false">+(0.34-0.05)/18</f>
        <v>0.0161111111111111</v>
      </c>
      <c r="AM372" s="240" t="n">
        <f aca="false">+(0.34-0.05)/18</f>
        <v>0.0161111111111111</v>
      </c>
      <c r="AN372" s="240" t="n">
        <f aca="false">+(0.34-0.05)/18</f>
        <v>0.0161111111111111</v>
      </c>
      <c r="AO372" s="240" t="n">
        <f aca="false">+(0.34-0.05)/18</f>
        <v>0.0161111111111111</v>
      </c>
      <c r="AP372" s="240" t="n">
        <v>0.66</v>
      </c>
      <c r="AQ372" s="240" t="n">
        <v>0</v>
      </c>
      <c r="AR372" s="240" t="n">
        <v>0</v>
      </c>
      <c r="AS372" s="240" t="n">
        <v>0</v>
      </c>
      <c r="AT372" s="240" t="n">
        <v>0</v>
      </c>
      <c r="AU372" s="240" t="n">
        <v>0</v>
      </c>
      <c r="AV372" s="240" t="n">
        <v>0</v>
      </c>
      <c r="AW372" s="240" t="n">
        <v>0</v>
      </c>
      <c r="AX372" s="240" t="n">
        <v>0</v>
      </c>
      <c r="AY372" s="240" t="n">
        <v>0</v>
      </c>
      <c r="AZ372" s="240" t="n">
        <v>0</v>
      </c>
      <c r="BA372" s="240" t="n">
        <v>0</v>
      </c>
      <c r="BB372" s="240" t="n">
        <v>0</v>
      </c>
      <c r="BC372" s="241" t="n">
        <f aca="false">SUM(N372:BB372)</f>
        <v>1</v>
      </c>
      <c r="BD372" s="239"/>
    </row>
    <row r="373" customFormat="false" ht="12.75" hidden="false" customHeight="false" outlineLevel="0" collapsed="false">
      <c r="A373" s="140"/>
      <c r="B373" s="239" t="s">
        <v>142</v>
      </c>
      <c r="C373" s="235"/>
      <c r="D373" s="240" t="n">
        <f aca="false">+D372</f>
        <v>0</v>
      </c>
      <c r="E373" s="240" t="n">
        <f aca="false">+D373+E372</f>
        <v>0</v>
      </c>
      <c r="F373" s="240" t="n">
        <f aca="false">+E373+F372</f>
        <v>0</v>
      </c>
      <c r="G373" s="240" t="n">
        <f aca="false">+F373+G372</f>
        <v>0</v>
      </c>
      <c r="H373" s="240" t="n">
        <f aca="false">+G373+H372</f>
        <v>0</v>
      </c>
      <c r="I373" s="240" t="n">
        <f aca="false">+H373+I372</f>
        <v>0</v>
      </c>
      <c r="J373" s="240" t="n">
        <f aca="false">+I373+J372</f>
        <v>0</v>
      </c>
      <c r="K373" s="240" t="n">
        <f aca="false">+J373+K372</f>
        <v>0</v>
      </c>
      <c r="L373" s="240" t="n">
        <f aca="false">+K373+L372</f>
        <v>0</v>
      </c>
      <c r="M373" s="240" t="n">
        <f aca="false">+L373+M372</f>
        <v>0</v>
      </c>
      <c r="N373" s="240" t="n">
        <f aca="false">+M373+N372</f>
        <v>0.05</v>
      </c>
      <c r="O373" s="240" t="n">
        <f aca="false">+N373+O372</f>
        <v>0.05</v>
      </c>
      <c r="P373" s="240" t="n">
        <f aca="false">+O373+P372</f>
        <v>0.05</v>
      </c>
      <c r="Q373" s="240" t="n">
        <f aca="false">+P373+Q372</f>
        <v>0.05</v>
      </c>
      <c r="R373" s="240" t="n">
        <f aca="false">+Q373+R372</f>
        <v>0.05</v>
      </c>
      <c r="S373" s="240" t="n">
        <f aca="false">+R373+S372</f>
        <v>0.05</v>
      </c>
      <c r="T373" s="240" t="n">
        <f aca="false">+S373+T372</f>
        <v>0.05</v>
      </c>
      <c r="U373" s="240" t="n">
        <f aca="false">+T373+U372</f>
        <v>0.05</v>
      </c>
      <c r="V373" s="240" t="n">
        <f aca="false">+U373+V372</f>
        <v>0.05</v>
      </c>
      <c r="W373" s="240" t="n">
        <f aca="false">+V373+W372</f>
        <v>0.05</v>
      </c>
      <c r="X373" s="240" t="n">
        <f aca="false">+W373+X372</f>
        <v>0.0661111111111111</v>
      </c>
      <c r="Y373" s="240" t="n">
        <f aca="false">+X373+Y372</f>
        <v>0.0822222222222222</v>
      </c>
      <c r="Z373" s="240" t="n">
        <f aca="false">+Y373+Z372</f>
        <v>0.0983333333333334</v>
      </c>
      <c r="AA373" s="240" t="n">
        <f aca="false">+Z373+AA372</f>
        <v>0.114444444444444</v>
      </c>
      <c r="AB373" s="240" t="n">
        <f aca="false">+AA373+AB372</f>
        <v>0.130555555555556</v>
      </c>
      <c r="AC373" s="240" t="n">
        <f aca="false">+AB373+AC372</f>
        <v>0.146666666666667</v>
      </c>
      <c r="AD373" s="240" t="n">
        <f aca="false">+AC373+AD372</f>
        <v>0.162777777777778</v>
      </c>
      <c r="AE373" s="240" t="n">
        <f aca="false">+AD373+AE372</f>
        <v>0.178888888888889</v>
      </c>
      <c r="AF373" s="149" t="n">
        <f aca="false">+AE373+AF372</f>
        <v>0.195</v>
      </c>
      <c r="AG373" s="240" t="n">
        <f aca="false">+AF373+AG372</f>
        <v>0.211111111111111</v>
      </c>
      <c r="AH373" s="240" t="n">
        <f aca="false">+AG373+AH372</f>
        <v>0.227222222222222</v>
      </c>
      <c r="AI373" s="240" t="n">
        <f aca="false">+AH373+AI372</f>
        <v>0.243333333333333</v>
      </c>
      <c r="AJ373" s="240" t="n">
        <f aca="false">+AI373+AJ372</f>
        <v>0.259444444444444</v>
      </c>
      <c r="AK373" s="240" t="n">
        <f aca="false">+AJ373+AK372</f>
        <v>0.275555555555556</v>
      </c>
      <c r="AL373" s="240" t="n">
        <f aca="false">+AK373+AL372</f>
        <v>0.291666666666667</v>
      </c>
      <c r="AM373" s="240" t="n">
        <f aca="false">+AL373+AM372</f>
        <v>0.307777777777778</v>
      </c>
      <c r="AN373" s="240" t="n">
        <f aca="false">+AM373+AN372</f>
        <v>0.323888888888889</v>
      </c>
      <c r="AO373" s="240" t="n">
        <f aca="false">+AN373+AO372</f>
        <v>0.34</v>
      </c>
      <c r="AP373" s="240" t="n">
        <f aca="false">+AO373+AP372</f>
        <v>1</v>
      </c>
      <c r="AQ373" s="240" t="n">
        <f aca="false">+AP373+AQ372</f>
        <v>1</v>
      </c>
      <c r="AR373" s="240" t="n">
        <f aca="false">+AQ373+AR372</f>
        <v>1</v>
      </c>
      <c r="AS373" s="240" t="n">
        <f aca="false">+AR373+AS372</f>
        <v>1</v>
      </c>
      <c r="AT373" s="240" t="n">
        <f aca="false">+AS373+AT372</f>
        <v>1</v>
      </c>
      <c r="AU373" s="240" t="n">
        <f aca="false">+AT373+AU372</f>
        <v>1</v>
      </c>
      <c r="AV373" s="240" t="n">
        <f aca="false">+AU373+AV372</f>
        <v>1</v>
      </c>
      <c r="AW373" s="240" t="n">
        <f aca="false">+AV373+AW372</f>
        <v>1</v>
      </c>
      <c r="AX373" s="240" t="n">
        <f aca="false">+AW373+AX372</f>
        <v>1</v>
      </c>
      <c r="AY373" s="240" t="n">
        <f aca="false">+AX373+AY372</f>
        <v>1</v>
      </c>
      <c r="AZ373" s="240" t="n">
        <f aca="false">+AY373+AZ372</f>
        <v>1</v>
      </c>
      <c r="BA373" s="240" t="n">
        <f aca="false">+AZ373+BA372</f>
        <v>1</v>
      </c>
      <c r="BB373" s="240" t="n">
        <f aca="false">+BA373+BB372</f>
        <v>1</v>
      </c>
      <c r="BC373" s="241"/>
      <c r="BD373" s="239"/>
    </row>
    <row r="374" customFormat="false" ht="12.75" hidden="false" customHeight="false" outlineLevel="0" collapsed="false">
      <c r="A374" s="140"/>
      <c r="B374" s="243"/>
      <c r="C374" s="235"/>
      <c r="D374" s="244"/>
      <c r="E374" s="244"/>
      <c r="F374" s="244"/>
      <c r="G374" s="244"/>
      <c r="H374" s="244"/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167"/>
      <c r="AG374" s="244"/>
      <c r="AH374" s="244"/>
      <c r="AI374" s="244"/>
      <c r="AJ374" s="244"/>
      <c r="AK374" s="244"/>
      <c r="AL374" s="244"/>
      <c r="AM374" s="244"/>
      <c r="AN374" s="244"/>
      <c r="AO374" s="244"/>
      <c r="AP374" s="244"/>
      <c r="AQ374" s="244"/>
      <c r="AR374" s="244"/>
      <c r="AS374" s="244"/>
      <c r="AT374" s="244"/>
      <c r="AU374" s="244"/>
      <c r="AV374" s="244"/>
      <c r="AW374" s="244"/>
      <c r="AX374" s="244"/>
      <c r="AY374" s="244"/>
      <c r="AZ374" s="244"/>
      <c r="BA374" s="244"/>
      <c r="BB374" s="244"/>
      <c r="BC374" s="245"/>
      <c r="BD374" s="243"/>
    </row>
    <row r="375" customFormat="false" ht="12.75" hidden="false" customHeight="false" outlineLevel="0" collapsed="false">
      <c r="A375" s="140"/>
      <c r="B375" s="201" t="s">
        <v>143</v>
      </c>
      <c r="C375" s="202" t="n">
        <v>14.2</v>
      </c>
      <c r="D375" s="205" t="n">
        <f aca="false">+D371*$C375</f>
        <v>0</v>
      </c>
      <c r="E375" s="205" t="n">
        <f aca="false">+E371*$C375</f>
        <v>0</v>
      </c>
      <c r="F375" s="205" t="n">
        <f aca="false">+F371*$C375</f>
        <v>0</v>
      </c>
      <c r="G375" s="205" t="n">
        <f aca="false">+G371*$C375</f>
        <v>0</v>
      </c>
      <c r="H375" s="205" t="n">
        <f aca="false">+H371*$C375</f>
        <v>0</v>
      </c>
      <c r="I375" s="205" t="n">
        <f aca="false">+I371*$C375</f>
        <v>0</v>
      </c>
      <c r="J375" s="205" t="n">
        <f aca="false">+J371*$C375</f>
        <v>0</v>
      </c>
      <c r="K375" s="205" t="n">
        <f aca="false">+K371*$C375</f>
        <v>0</v>
      </c>
      <c r="L375" s="205" t="n">
        <f aca="false">+L371*$C375</f>
        <v>0</v>
      </c>
      <c r="M375" s="205" t="n">
        <f aca="false">+M371*$C375</f>
        <v>0</v>
      </c>
      <c r="N375" s="205" t="n">
        <f aca="false">+N371*$C375</f>
        <v>0.705773809523809</v>
      </c>
      <c r="O375" s="205" t="n">
        <f aca="false">+O371*$C375</f>
        <v>0.705773809523809</v>
      </c>
      <c r="P375" s="205" t="n">
        <f aca="false">+P371*$C375</f>
        <v>0.705773809523809</v>
      </c>
      <c r="Q375" s="205" t="n">
        <f aca="false">+Q371*$C375</f>
        <v>0.705773809523809</v>
      </c>
      <c r="R375" s="205" t="n">
        <f aca="false">+R371*$C375</f>
        <v>0.705773809523809</v>
      </c>
      <c r="S375" s="205" t="n">
        <f aca="false">+S371*$C375</f>
        <v>0.705773809523809</v>
      </c>
      <c r="T375" s="205" t="n">
        <f aca="false">+T371*$C375</f>
        <v>0.705773809523809</v>
      </c>
      <c r="U375" s="205" t="n">
        <f aca="false">+U371*$C375</f>
        <v>0.705773809523809</v>
      </c>
      <c r="V375" s="205" t="n">
        <f aca="false">+V371*$C375</f>
        <v>0.705773809523809</v>
      </c>
      <c r="W375" s="205" t="n">
        <f aca="false">+W371*$C375</f>
        <v>0.705773809523809</v>
      </c>
      <c r="X375" s="205" t="n">
        <f aca="false">+X371*$C375</f>
        <v>1.41601047619048</v>
      </c>
      <c r="Y375" s="205" t="n">
        <f aca="false">+Y371*$C375</f>
        <v>2.12624714285714</v>
      </c>
      <c r="Z375" s="205" t="n">
        <f aca="false">+Z371*$C375</f>
        <v>2.83648380952381</v>
      </c>
      <c r="AA375" s="205" t="n">
        <f aca="false">+AA371*$C375</f>
        <v>3.54672047619048</v>
      </c>
      <c r="AB375" s="205" t="n">
        <f aca="false">+AB371*$C375</f>
        <v>4.25695714285714</v>
      </c>
      <c r="AC375" s="205" t="n">
        <f aca="false">+AC371*$C375</f>
        <v>4.96719380952381</v>
      </c>
      <c r="AD375" s="205" t="n">
        <f aca="false">+AD371*$C375</f>
        <v>5.67743047619048</v>
      </c>
      <c r="AE375" s="205" t="n">
        <f aca="false">+AE371*$C375</f>
        <v>6.38766714285714</v>
      </c>
      <c r="AF375" s="156" t="n">
        <f aca="false">+AF371*$C375</f>
        <v>7.09790380952381</v>
      </c>
      <c r="AG375" s="205" t="n">
        <f aca="false">+AG371*$C375</f>
        <v>7.80814047619047</v>
      </c>
      <c r="AH375" s="205" t="n">
        <f aca="false">+AH371*$C375</f>
        <v>8.51837714285714</v>
      </c>
      <c r="AI375" s="205" t="n">
        <f aca="false">+AI371*$C375</f>
        <v>9.22861380952381</v>
      </c>
      <c r="AJ375" s="205" t="n">
        <f aca="false">+AJ371*$C375</f>
        <v>9.93885047619048</v>
      </c>
      <c r="AK375" s="205" t="n">
        <f aca="false">+AK371*$C375</f>
        <v>10.6490871428571</v>
      </c>
      <c r="AL375" s="205" t="n">
        <f aca="false">+AL371*$C375</f>
        <v>11.3593238095238</v>
      </c>
      <c r="AM375" s="205" t="n">
        <f aca="false">+AM371*$C375</f>
        <v>12.0695604761905</v>
      </c>
      <c r="AN375" s="205" t="n">
        <f aca="false">+AN371*$C375</f>
        <v>12.7797971428571</v>
      </c>
      <c r="AO375" s="205" t="n">
        <f aca="false">+AO371*$C375</f>
        <v>13.4900338095238</v>
      </c>
      <c r="AP375" s="205" t="n">
        <f aca="false">+AP371*$C375</f>
        <v>13.4900338095238</v>
      </c>
      <c r="AQ375" s="205" t="n">
        <f aca="false">+AQ371*$C375</f>
        <v>13.4900338095238</v>
      </c>
      <c r="AR375" s="205" t="n">
        <f aca="false">+AR371*$C375</f>
        <v>13.4900338095238</v>
      </c>
      <c r="AS375" s="205" t="n">
        <f aca="false">+AS371*$C375</f>
        <v>13.4900338095238</v>
      </c>
      <c r="AT375" s="205" t="n">
        <f aca="false">+AT371*$C375</f>
        <v>14.2000338095238</v>
      </c>
      <c r="AU375" s="205" t="n">
        <f aca="false">+AU371*$C375</f>
        <v>14.2000338095238</v>
      </c>
      <c r="AV375" s="205" t="n">
        <f aca="false">+AV371*$C375</f>
        <v>14.2000338095238</v>
      </c>
      <c r="AW375" s="205" t="n">
        <f aca="false">+AW371*$C375</f>
        <v>14.2000338095238</v>
      </c>
      <c r="AX375" s="205" t="n">
        <f aca="false">+AX371*$C375</f>
        <v>14.2000338095238</v>
      </c>
      <c r="AY375" s="205" t="n">
        <f aca="false">+AY371*$C375</f>
        <v>14.2000338095238</v>
      </c>
      <c r="AZ375" s="205" t="n">
        <f aca="false">+AZ371*$C375</f>
        <v>14.2000338095238</v>
      </c>
      <c r="BA375" s="205" t="n">
        <f aca="false">+BA371*$C375</f>
        <v>14.2000338095238</v>
      </c>
      <c r="BB375" s="205" t="n">
        <f aca="false">+BB371*$C375</f>
        <v>14.2000338095238</v>
      </c>
      <c r="BC375" s="206"/>
      <c r="BD375" s="207"/>
      <c r="BE375" s="207"/>
      <c r="BF375" s="207"/>
      <c r="BG375" s="207"/>
      <c r="BH375" s="207"/>
      <c r="BI375" s="207"/>
      <c r="BJ375" s="207"/>
      <c r="BK375" s="207"/>
      <c r="BL375" s="207"/>
      <c r="BM375" s="207"/>
      <c r="BN375" s="207"/>
      <c r="BO375" s="207"/>
      <c r="BP375" s="207"/>
      <c r="BQ375" s="207"/>
      <c r="BR375" s="207"/>
      <c r="BS375" s="207"/>
      <c r="BT375" s="207"/>
      <c r="BU375" s="207"/>
      <c r="BV375" s="207"/>
      <c r="BW375" s="207"/>
      <c r="BX375" s="207"/>
      <c r="BY375" s="207"/>
      <c r="BZ375" s="207"/>
      <c r="CA375" s="207"/>
      <c r="CB375" s="207"/>
      <c r="CC375" s="207"/>
      <c r="CD375" s="207"/>
      <c r="CE375" s="207"/>
      <c r="CF375" s="207"/>
      <c r="CG375" s="207"/>
      <c r="CH375" s="207"/>
      <c r="CI375" s="207"/>
      <c r="CJ375" s="207"/>
      <c r="CK375" s="207"/>
    </row>
    <row r="376" customFormat="false" ht="13.5" hidden="false" customHeight="false" outlineLevel="0" collapsed="false">
      <c r="A376" s="140"/>
      <c r="B376" s="246" t="s">
        <v>144</v>
      </c>
      <c r="C376" s="247" t="str">
        <f aca="false">+'NTP or Sold'!B38</f>
        <v>Committed</v>
      </c>
      <c r="D376" s="248" t="n">
        <f aca="false">+D373*$C375</f>
        <v>0</v>
      </c>
      <c r="E376" s="248" t="n">
        <f aca="false">+E373*$C375</f>
        <v>0</v>
      </c>
      <c r="F376" s="248" t="n">
        <f aca="false">+F373*$C375</f>
        <v>0</v>
      </c>
      <c r="G376" s="248" t="n">
        <f aca="false">+G373*$C375</f>
        <v>0</v>
      </c>
      <c r="H376" s="248" t="n">
        <f aca="false">+H373*$C375</f>
        <v>0</v>
      </c>
      <c r="I376" s="248" t="n">
        <f aca="false">+I373*$C375</f>
        <v>0</v>
      </c>
      <c r="J376" s="248" t="n">
        <f aca="false">+J373*$C375</f>
        <v>0</v>
      </c>
      <c r="K376" s="248" t="n">
        <f aca="false">+K373*$C375</f>
        <v>0</v>
      </c>
      <c r="L376" s="248" t="n">
        <f aca="false">+L373*$C375</f>
        <v>0</v>
      </c>
      <c r="M376" s="248" t="n">
        <f aca="false">+M373*$C375</f>
        <v>0</v>
      </c>
      <c r="N376" s="248" t="n">
        <f aca="false">+N373*$C375</f>
        <v>0.71</v>
      </c>
      <c r="O376" s="248" t="n">
        <f aca="false">+O373*$C375</f>
        <v>0.71</v>
      </c>
      <c r="P376" s="248" t="n">
        <f aca="false">+P373*$C375</f>
        <v>0.71</v>
      </c>
      <c r="Q376" s="248" t="n">
        <f aca="false">+Q373*$C375</f>
        <v>0.71</v>
      </c>
      <c r="R376" s="248" t="n">
        <f aca="false">+R373*$C375</f>
        <v>0.71</v>
      </c>
      <c r="S376" s="248" t="n">
        <f aca="false">+S373*$C375</f>
        <v>0.71</v>
      </c>
      <c r="T376" s="248" t="n">
        <f aca="false">+T373*$C375</f>
        <v>0.71</v>
      </c>
      <c r="U376" s="248" t="n">
        <f aca="false">+U373*$C375</f>
        <v>0.71</v>
      </c>
      <c r="V376" s="248" t="n">
        <f aca="false">+V373*$C375</f>
        <v>0.71</v>
      </c>
      <c r="W376" s="248" t="n">
        <f aca="false">+W373*$C375</f>
        <v>0.71</v>
      </c>
      <c r="X376" s="248" t="n">
        <f aca="false">+X373*$C375</f>
        <v>0.938777777777778</v>
      </c>
      <c r="Y376" s="248" t="n">
        <f aca="false">+Y373*$C375</f>
        <v>1.16755555555556</v>
      </c>
      <c r="Z376" s="248" t="n">
        <f aca="false">+Z373*$C375</f>
        <v>1.39633333333333</v>
      </c>
      <c r="AA376" s="248" t="n">
        <f aca="false">+AA373*$C375</f>
        <v>1.62511111111111</v>
      </c>
      <c r="AB376" s="248" t="n">
        <f aca="false">+AB373*$C375</f>
        <v>1.85388888888889</v>
      </c>
      <c r="AC376" s="248" t="n">
        <f aca="false">+AC373*$C375</f>
        <v>2.08266666666667</v>
      </c>
      <c r="AD376" s="248" t="n">
        <f aca="false">+AD373*$C375</f>
        <v>2.31144444444444</v>
      </c>
      <c r="AE376" s="248" t="n">
        <f aca="false">+AE373*$C375</f>
        <v>2.54022222222222</v>
      </c>
      <c r="AF376" s="162" t="n">
        <f aca="false">+AF373*$C375</f>
        <v>2.769</v>
      </c>
      <c r="AG376" s="248" t="n">
        <f aca="false">+AG373*$C375</f>
        <v>2.99777777777778</v>
      </c>
      <c r="AH376" s="248" t="n">
        <f aca="false">+AH373*$C375</f>
        <v>3.22655555555556</v>
      </c>
      <c r="AI376" s="248" t="n">
        <f aca="false">+AI373*$C375</f>
        <v>3.45533333333333</v>
      </c>
      <c r="AJ376" s="248" t="n">
        <f aca="false">+AJ373*$C375</f>
        <v>3.68411111111111</v>
      </c>
      <c r="AK376" s="248" t="n">
        <f aca="false">+AK373*$C375</f>
        <v>3.91288888888889</v>
      </c>
      <c r="AL376" s="248" t="n">
        <f aca="false">+AL373*$C375</f>
        <v>4.14166666666667</v>
      </c>
      <c r="AM376" s="248" t="n">
        <f aca="false">+AM373*$C375</f>
        <v>4.37044444444445</v>
      </c>
      <c r="AN376" s="248" t="n">
        <f aca="false">+AN373*$C375</f>
        <v>4.59922222222222</v>
      </c>
      <c r="AO376" s="248" t="n">
        <f aca="false">+AO373*$C375</f>
        <v>4.828</v>
      </c>
      <c r="AP376" s="248" t="n">
        <f aca="false">+AP373*$C375</f>
        <v>14.2</v>
      </c>
      <c r="AQ376" s="248" t="n">
        <f aca="false">+AQ373*$C375</f>
        <v>14.2</v>
      </c>
      <c r="AR376" s="248" t="n">
        <f aca="false">+AR373*$C375</f>
        <v>14.2</v>
      </c>
      <c r="AS376" s="248" t="n">
        <f aca="false">+AS373*$C375</f>
        <v>14.2</v>
      </c>
      <c r="AT376" s="248" t="n">
        <f aca="false">+AT373*$C375</f>
        <v>14.2</v>
      </c>
      <c r="AU376" s="248" t="n">
        <f aca="false">+AU373*$C375</f>
        <v>14.2</v>
      </c>
      <c r="AV376" s="248" t="n">
        <f aca="false">+AV373*$C375</f>
        <v>14.2</v>
      </c>
      <c r="AW376" s="248" t="n">
        <f aca="false">+AW373*$C375</f>
        <v>14.2</v>
      </c>
      <c r="AX376" s="248" t="n">
        <f aca="false">+AX373*$C375</f>
        <v>14.2</v>
      </c>
      <c r="AY376" s="248" t="n">
        <f aca="false">+AY373*$C375</f>
        <v>14.2</v>
      </c>
      <c r="AZ376" s="248" t="n">
        <f aca="false">+AZ373*$C375</f>
        <v>14.2</v>
      </c>
      <c r="BA376" s="248" t="n">
        <f aca="false">+BA373*$C375</f>
        <v>14.2</v>
      </c>
      <c r="BB376" s="248" t="n">
        <f aca="false">+BB373*$C375</f>
        <v>14.2</v>
      </c>
      <c r="BC376" s="249"/>
      <c r="BD376" s="250"/>
      <c r="BE376" s="250"/>
      <c r="BF376" s="250"/>
      <c r="BG376" s="250"/>
      <c r="BH376" s="250"/>
      <c r="BI376" s="250"/>
      <c r="BJ376" s="250"/>
      <c r="BK376" s="250"/>
      <c r="BL376" s="250"/>
      <c r="BM376" s="250"/>
      <c r="BN376" s="250"/>
      <c r="BO376" s="250"/>
      <c r="BP376" s="250"/>
      <c r="BQ376" s="250"/>
      <c r="BR376" s="250"/>
      <c r="BS376" s="250"/>
      <c r="BT376" s="250"/>
      <c r="BU376" s="250"/>
      <c r="BV376" s="250"/>
      <c r="BW376" s="250"/>
      <c r="BX376" s="250"/>
      <c r="BY376" s="250"/>
      <c r="BZ376" s="250"/>
      <c r="CA376" s="250"/>
      <c r="CB376" s="250"/>
      <c r="CC376" s="250"/>
      <c r="CD376" s="250"/>
      <c r="CE376" s="250"/>
      <c r="CF376" s="250"/>
      <c r="CG376" s="250"/>
      <c r="CH376" s="250"/>
      <c r="CI376" s="250"/>
      <c r="CJ376" s="250"/>
      <c r="CK376" s="250"/>
    </row>
    <row r="377" customFormat="false" ht="15" hidden="false" customHeight="true" outlineLevel="0" collapsed="false">
      <c r="A377" s="140" t="n">
        <f aca="false">+A369+1</f>
        <v>11</v>
      </c>
      <c r="B377" s="251" t="str">
        <f aca="false">+'NTP or Sold'!G39</f>
        <v>LM6000</v>
      </c>
      <c r="C377" s="235" t="str">
        <f aca="false">+'NTP or Sold'!S39</f>
        <v>Elektrobolt (ESA) - 85%</v>
      </c>
      <c r="D377" s="252"/>
      <c r="E377" s="252"/>
      <c r="F377" s="252"/>
      <c r="G377" s="252"/>
      <c r="H377" s="252"/>
      <c r="I377" s="252"/>
      <c r="J377" s="252"/>
      <c r="K377" s="252"/>
      <c r="L377" s="252"/>
      <c r="M377" s="252"/>
      <c r="N377" s="252"/>
      <c r="O377" s="252"/>
      <c r="P377" s="252"/>
      <c r="Q377" s="252"/>
      <c r="R377" s="252"/>
      <c r="S377" s="252"/>
      <c r="T377" s="252"/>
      <c r="U377" s="252"/>
      <c r="V377" s="252"/>
      <c r="W377" s="252"/>
      <c r="X377" s="252"/>
      <c r="Y377" s="252"/>
      <c r="Z377" s="252"/>
      <c r="AA377" s="252"/>
      <c r="AB377" s="252"/>
      <c r="AC377" s="252"/>
      <c r="AD377" s="252"/>
      <c r="AE377" s="252"/>
      <c r="AF377" s="144"/>
      <c r="AG377" s="252"/>
      <c r="AH377" s="252"/>
      <c r="AI377" s="252"/>
      <c r="AJ377" s="252"/>
      <c r="AK377" s="252"/>
      <c r="AL377" s="252"/>
      <c r="AM377" s="252"/>
      <c r="AN377" s="252"/>
      <c r="AO377" s="252"/>
      <c r="AP377" s="252"/>
      <c r="AQ377" s="252"/>
      <c r="AR377" s="252"/>
      <c r="AS377" s="252"/>
      <c r="AT377" s="252"/>
      <c r="AU377" s="252"/>
      <c r="AV377" s="252"/>
      <c r="AW377" s="252"/>
      <c r="AX377" s="252"/>
      <c r="AY377" s="252"/>
      <c r="AZ377" s="252"/>
      <c r="BA377" s="252"/>
      <c r="BB377" s="252"/>
      <c r="BC377" s="237"/>
    </row>
    <row r="378" customFormat="false" ht="12.75" hidden="false" customHeight="false" outlineLevel="0" collapsed="false">
      <c r="A378" s="140"/>
      <c r="B378" s="239" t="s">
        <v>139</v>
      </c>
      <c r="C378" s="235"/>
      <c r="D378" s="240" t="n">
        <v>0</v>
      </c>
      <c r="E378" s="240" t="n">
        <v>0</v>
      </c>
      <c r="F378" s="240" t="n">
        <v>0</v>
      </c>
      <c r="G378" s="240" t="n">
        <v>0</v>
      </c>
      <c r="H378" s="240" t="n">
        <v>0</v>
      </c>
      <c r="I378" s="240" t="n">
        <v>0</v>
      </c>
      <c r="J378" s="240" t="n">
        <v>0</v>
      </c>
      <c r="K378" s="240" t="n">
        <v>0</v>
      </c>
      <c r="L378" s="240" t="n">
        <v>0</v>
      </c>
      <c r="M378" s="240" t="n">
        <v>0</v>
      </c>
      <c r="N378" s="240" t="n">
        <f aca="false">16.7/336</f>
        <v>0.049702380952381</v>
      </c>
      <c r="O378" s="240" t="n">
        <v>0</v>
      </c>
      <c r="P378" s="240" t="n">
        <v>0</v>
      </c>
      <c r="Q378" s="240" t="n">
        <v>0</v>
      </c>
      <c r="R378" s="240" t="n">
        <v>0</v>
      </c>
      <c r="S378" s="240" t="n">
        <v>0</v>
      </c>
      <c r="T378" s="240" t="n">
        <v>0</v>
      </c>
      <c r="U378" s="240" t="n">
        <v>0</v>
      </c>
      <c r="V378" s="240" t="n">
        <v>0</v>
      </c>
      <c r="W378" s="240" t="n">
        <v>0</v>
      </c>
      <c r="X378" s="240" t="n">
        <f aca="false">+(0.95-0.0497)/18</f>
        <v>0.0500166666666667</v>
      </c>
      <c r="Y378" s="240" t="n">
        <f aca="false">+(0.95-0.0497)/18</f>
        <v>0.0500166666666667</v>
      </c>
      <c r="Z378" s="240" t="n">
        <f aca="false">+(0.95-0.0497)/18</f>
        <v>0.0500166666666667</v>
      </c>
      <c r="AA378" s="240" t="n">
        <f aca="false">+(0.95-0.0497)/18</f>
        <v>0.0500166666666667</v>
      </c>
      <c r="AB378" s="240" t="n">
        <f aca="false">+(0.95-0.0497)/18</f>
        <v>0.0500166666666667</v>
      </c>
      <c r="AC378" s="240" t="n">
        <f aca="false">+(0.95-0.0497)/18</f>
        <v>0.0500166666666667</v>
      </c>
      <c r="AD378" s="240" t="n">
        <f aca="false">+(0.95-0.0497)/18</f>
        <v>0.0500166666666667</v>
      </c>
      <c r="AE378" s="240" t="n">
        <f aca="false">+(0.95-0.0497)/18</f>
        <v>0.0500166666666667</v>
      </c>
      <c r="AF378" s="149" t="n">
        <f aca="false">+(0.95-0.0497)/18</f>
        <v>0.0500166666666667</v>
      </c>
      <c r="AG378" s="240" t="n">
        <f aca="false">+(0.95-0.0497)/18</f>
        <v>0.0500166666666667</v>
      </c>
      <c r="AH378" s="240" t="n">
        <f aca="false">+(0.95-0.0497)/18</f>
        <v>0.0500166666666667</v>
      </c>
      <c r="AI378" s="240" t="n">
        <f aca="false">+(0.95-0.0497)/18</f>
        <v>0.0500166666666667</v>
      </c>
      <c r="AJ378" s="240" t="n">
        <f aca="false">+(0.95-0.0497)/18</f>
        <v>0.0500166666666667</v>
      </c>
      <c r="AK378" s="240" t="n">
        <f aca="false">+(0.95-0.0497)/18</f>
        <v>0.0500166666666667</v>
      </c>
      <c r="AL378" s="240" t="n">
        <f aca="false">+(0.95-0.0497)/18</f>
        <v>0.0500166666666667</v>
      </c>
      <c r="AM378" s="240" t="n">
        <f aca="false">+(0.95-0.0497)/18</f>
        <v>0.0500166666666667</v>
      </c>
      <c r="AN378" s="240" t="n">
        <f aca="false">+(0.95-0.0497)/18</f>
        <v>0.0500166666666667</v>
      </c>
      <c r="AO378" s="240" t="n">
        <f aca="false">+(0.95-0.0497)/18</f>
        <v>0.0500166666666667</v>
      </c>
      <c r="AP378" s="240" t="n">
        <v>0</v>
      </c>
      <c r="AQ378" s="240" t="n">
        <v>0</v>
      </c>
      <c r="AR378" s="240" t="n">
        <v>0</v>
      </c>
      <c r="AS378" s="240" t="n">
        <v>0</v>
      </c>
      <c r="AT378" s="240" t="n">
        <v>0.05</v>
      </c>
      <c r="AU378" s="240" t="n">
        <v>0</v>
      </c>
      <c r="AV378" s="240" t="n">
        <v>0</v>
      </c>
      <c r="AW378" s="240" t="n">
        <v>0</v>
      </c>
      <c r="AX378" s="240" t="n">
        <v>0</v>
      </c>
      <c r="AY378" s="240" t="n">
        <v>0</v>
      </c>
      <c r="AZ378" s="240" t="n">
        <v>0</v>
      </c>
      <c r="BA378" s="240" t="n">
        <v>0</v>
      </c>
      <c r="BB378" s="240" t="n">
        <v>0</v>
      </c>
      <c r="BC378" s="241" t="n">
        <f aca="false">SUM(N378:BB378)</f>
        <v>1.00000238095238</v>
      </c>
      <c r="BD378" s="239"/>
    </row>
    <row r="379" customFormat="false" ht="12.75" hidden="false" customHeight="false" outlineLevel="0" collapsed="false">
      <c r="A379" s="140"/>
      <c r="B379" s="239" t="s">
        <v>140</v>
      </c>
      <c r="C379" s="235"/>
      <c r="D379" s="240" t="n">
        <f aca="false">+D378</f>
        <v>0</v>
      </c>
      <c r="E379" s="240" t="n">
        <f aca="false">+D379+E378</f>
        <v>0</v>
      </c>
      <c r="F379" s="240" t="n">
        <f aca="false">+E379+F378</f>
        <v>0</v>
      </c>
      <c r="G379" s="240" t="n">
        <f aca="false">+F379+G378</f>
        <v>0</v>
      </c>
      <c r="H379" s="240" t="n">
        <f aca="false">+G379+H378</f>
        <v>0</v>
      </c>
      <c r="I379" s="240" t="n">
        <f aca="false">+H379+I378</f>
        <v>0</v>
      </c>
      <c r="J379" s="240" t="n">
        <f aca="false">+I379+J378</f>
        <v>0</v>
      </c>
      <c r="K379" s="240" t="n">
        <f aca="false">+J379+K378</f>
        <v>0</v>
      </c>
      <c r="L379" s="240" t="n">
        <f aca="false">+K379+L378</f>
        <v>0</v>
      </c>
      <c r="M379" s="240" t="n">
        <f aca="false">+L379+M378</f>
        <v>0</v>
      </c>
      <c r="N379" s="240" t="n">
        <f aca="false">+M379+N378</f>
        <v>0.049702380952381</v>
      </c>
      <c r="O379" s="240" t="n">
        <f aca="false">+N379+O378</f>
        <v>0.049702380952381</v>
      </c>
      <c r="P379" s="240" t="n">
        <f aca="false">+O379+P378</f>
        <v>0.049702380952381</v>
      </c>
      <c r="Q379" s="240" t="n">
        <f aca="false">+P379+Q378</f>
        <v>0.049702380952381</v>
      </c>
      <c r="R379" s="240" t="n">
        <f aca="false">+Q379+R378</f>
        <v>0.049702380952381</v>
      </c>
      <c r="S379" s="240" t="n">
        <f aca="false">+R379+S378</f>
        <v>0.049702380952381</v>
      </c>
      <c r="T379" s="240" t="n">
        <f aca="false">+S379+T378</f>
        <v>0.049702380952381</v>
      </c>
      <c r="U379" s="240" t="n">
        <f aca="false">+T379+U378</f>
        <v>0.049702380952381</v>
      </c>
      <c r="V379" s="240" t="n">
        <f aca="false">+U379+V378</f>
        <v>0.049702380952381</v>
      </c>
      <c r="W379" s="240" t="n">
        <f aca="false">+V379+W378</f>
        <v>0.049702380952381</v>
      </c>
      <c r="X379" s="240" t="n">
        <f aca="false">+W379+X378</f>
        <v>0.0997190476190476</v>
      </c>
      <c r="Y379" s="240" t="n">
        <f aca="false">+X379+Y378</f>
        <v>0.149735714285714</v>
      </c>
      <c r="Z379" s="240" t="n">
        <f aca="false">+Y379+Z378</f>
        <v>0.199752380952381</v>
      </c>
      <c r="AA379" s="240" t="n">
        <f aca="false">+Z379+AA378</f>
        <v>0.249769047619048</v>
      </c>
      <c r="AB379" s="240" t="n">
        <f aca="false">+AA379+AB378</f>
        <v>0.299785714285714</v>
      </c>
      <c r="AC379" s="240" t="n">
        <f aca="false">+AB379+AC378</f>
        <v>0.349802380952381</v>
      </c>
      <c r="AD379" s="240" t="n">
        <f aca="false">+AC379+AD378</f>
        <v>0.399819047619048</v>
      </c>
      <c r="AE379" s="240" t="n">
        <f aca="false">+AD379+AE378</f>
        <v>0.449835714285714</v>
      </c>
      <c r="AF379" s="149" t="n">
        <f aca="false">+AE379+AF378</f>
        <v>0.499852380952381</v>
      </c>
      <c r="AG379" s="240" t="n">
        <f aca="false">+AF379+AG378</f>
        <v>0.549869047619048</v>
      </c>
      <c r="AH379" s="240" t="n">
        <f aca="false">+AG379+AH378</f>
        <v>0.599885714285714</v>
      </c>
      <c r="AI379" s="240" t="n">
        <f aca="false">+AH379+AI378</f>
        <v>0.649902380952381</v>
      </c>
      <c r="AJ379" s="240" t="n">
        <f aca="false">+AI379+AJ378</f>
        <v>0.699919047619048</v>
      </c>
      <c r="AK379" s="240" t="n">
        <f aca="false">+AJ379+AK378</f>
        <v>0.749935714285714</v>
      </c>
      <c r="AL379" s="240" t="n">
        <f aca="false">+AK379+AL378</f>
        <v>0.799952380952381</v>
      </c>
      <c r="AM379" s="240" t="n">
        <f aca="false">+AL379+AM378</f>
        <v>0.849969047619048</v>
      </c>
      <c r="AN379" s="240" t="n">
        <f aca="false">+AM379+AN378</f>
        <v>0.899985714285715</v>
      </c>
      <c r="AO379" s="240" t="n">
        <f aca="false">+AN379+AO378</f>
        <v>0.950002380952381</v>
      </c>
      <c r="AP379" s="240" t="n">
        <f aca="false">+AO379+AP378</f>
        <v>0.950002380952381</v>
      </c>
      <c r="AQ379" s="240" t="n">
        <f aca="false">+AP379+AQ378</f>
        <v>0.950002380952381</v>
      </c>
      <c r="AR379" s="240" t="n">
        <f aca="false">+AQ379+AR378</f>
        <v>0.950002380952381</v>
      </c>
      <c r="AS379" s="240" t="n">
        <f aca="false">+AR379+AS378</f>
        <v>0.950002380952381</v>
      </c>
      <c r="AT379" s="240" t="n">
        <f aca="false">+AS379+AT378</f>
        <v>1.00000238095238</v>
      </c>
      <c r="AU379" s="240" t="n">
        <f aca="false">+AT379+AU378</f>
        <v>1.00000238095238</v>
      </c>
      <c r="AV379" s="240" t="n">
        <f aca="false">+AU379+AV378</f>
        <v>1.00000238095238</v>
      </c>
      <c r="AW379" s="240" t="n">
        <f aca="false">+AV379+AW378</f>
        <v>1.00000238095238</v>
      </c>
      <c r="AX379" s="240" t="n">
        <f aca="false">+AW379+AX378</f>
        <v>1.00000238095238</v>
      </c>
      <c r="AY379" s="240" t="n">
        <f aca="false">+AX379+AY378</f>
        <v>1.00000238095238</v>
      </c>
      <c r="AZ379" s="240" t="n">
        <f aca="false">+AY379+AZ378</f>
        <v>1.00000238095238</v>
      </c>
      <c r="BA379" s="240" t="n">
        <f aca="false">+AZ379+BA378</f>
        <v>1.00000238095238</v>
      </c>
      <c r="BB379" s="240" t="n">
        <f aca="false">+BA379+BB378</f>
        <v>1.00000238095238</v>
      </c>
      <c r="BC379" s="241"/>
      <c r="BD379" s="239"/>
    </row>
    <row r="380" customFormat="false" ht="12.75" hidden="false" customHeight="false" outlineLevel="0" collapsed="false">
      <c r="A380" s="140"/>
      <c r="B380" s="239" t="s">
        <v>141</v>
      </c>
      <c r="C380" s="235"/>
      <c r="D380" s="240" t="n">
        <v>0</v>
      </c>
      <c r="E380" s="240" t="n">
        <v>0</v>
      </c>
      <c r="F380" s="240" t="n">
        <v>0</v>
      </c>
      <c r="G380" s="240" t="n">
        <v>0</v>
      </c>
      <c r="H380" s="240" t="n">
        <v>0</v>
      </c>
      <c r="I380" s="240" t="n">
        <v>0</v>
      </c>
      <c r="J380" s="240" t="n">
        <v>0</v>
      </c>
      <c r="K380" s="240" t="n">
        <v>0</v>
      </c>
      <c r="L380" s="240" t="n">
        <v>0</v>
      </c>
      <c r="M380" s="240" t="n">
        <v>0</v>
      </c>
      <c r="N380" s="240" t="n">
        <v>0.05</v>
      </c>
      <c r="O380" s="240" t="n">
        <v>0</v>
      </c>
      <c r="P380" s="240" t="n">
        <v>0</v>
      </c>
      <c r="Q380" s="240" t="n">
        <v>0</v>
      </c>
      <c r="R380" s="240" t="n">
        <v>0</v>
      </c>
      <c r="S380" s="240" t="n">
        <v>0</v>
      </c>
      <c r="T380" s="240" t="n">
        <v>0</v>
      </c>
      <c r="U380" s="240" t="n">
        <v>0</v>
      </c>
      <c r="V380" s="240" t="n">
        <v>0</v>
      </c>
      <c r="W380" s="240" t="n">
        <v>0</v>
      </c>
      <c r="X380" s="240" t="n">
        <f aca="false">+(0.34-0.05)/18</f>
        <v>0.0161111111111111</v>
      </c>
      <c r="Y380" s="240" t="n">
        <f aca="false">+(0.34-0.05)/18</f>
        <v>0.0161111111111111</v>
      </c>
      <c r="Z380" s="240" t="n">
        <f aca="false">+(0.34-0.05)/18</f>
        <v>0.0161111111111111</v>
      </c>
      <c r="AA380" s="240" t="n">
        <f aca="false">+(0.34-0.05)/18</f>
        <v>0.0161111111111111</v>
      </c>
      <c r="AB380" s="240" t="n">
        <f aca="false">+(0.34-0.05)/18</f>
        <v>0.0161111111111111</v>
      </c>
      <c r="AC380" s="240" t="n">
        <f aca="false">+(0.34-0.05)/18</f>
        <v>0.0161111111111111</v>
      </c>
      <c r="AD380" s="240" t="n">
        <f aca="false">+(0.34-0.05)/18</f>
        <v>0.0161111111111111</v>
      </c>
      <c r="AE380" s="240" t="n">
        <f aca="false">+(0.34-0.05)/18</f>
        <v>0.0161111111111111</v>
      </c>
      <c r="AF380" s="149" t="n">
        <f aca="false">+(0.34-0.05)/18</f>
        <v>0.0161111111111111</v>
      </c>
      <c r="AG380" s="240" t="n">
        <f aca="false">+(0.34-0.05)/18</f>
        <v>0.0161111111111111</v>
      </c>
      <c r="AH380" s="240" t="n">
        <f aca="false">+(0.34-0.05)/18</f>
        <v>0.0161111111111111</v>
      </c>
      <c r="AI380" s="240" t="n">
        <f aca="false">+(0.34-0.05)/18</f>
        <v>0.0161111111111111</v>
      </c>
      <c r="AJ380" s="240" t="n">
        <f aca="false">+(0.34-0.05)/18</f>
        <v>0.0161111111111111</v>
      </c>
      <c r="AK380" s="240" t="n">
        <f aca="false">+(0.34-0.05)/18</f>
        <v>0.0161111111111111</v>
      </c>
      <c r="AL380" s="240" t="n">
        <f aca="false">+(0.34-0.05)/18</f>
        <v>0.0161111111111111</v>
      </c>
      <c r="AM380" s="240" t="n">
        <f aca="false">+(0.34-0.05)/18</f>
        <v>0.0161111111111111</v>
      </c>
      <c r="AN380" s="240" t="n">
        <f aca="false">+(0.34-0.05)/18</f>
        <v>0.0161111111111111</v>
      </c>
      <c r="AO380" s="240" t="n">
        <f aca="false">+(0.34-0.05)/18</f>
        <v>0.0161111111111111</v>
      </c>
      <c r="AP380" s="240" t="n">
        <v>0.66</v>
      </c>
      <c r="AQ380" s="240" t="n">
        <v>0</v>
      </c>
      <c r="AR380" s="240" t="n">
        <v>0</v>
      </c>
      <c r="AS380" s="240" t="n">
        <v>0</v>
      </c>
      <c r="AT380" s="240" t="n">
        <v>0</v>
      </c>
      <c r="AU380" s="240" t="n">
        <v>0</v>
      </c>
      <c r="AV380" s="240" t="n">
        <v>0</v>
      </c>
      <c r="AW380" s="240" t="n">
        <v>0</v>
      </c>
      <c r="AX380" s="240" t="n">
        <v>0</v>
      </c>
      <c r="AY380" s="240" t="n">
        <v>0</v>
      </c>
      <c r="AZ380" s="240" t="n">
        <v>0</v>
      </c>
      <c r="BA380" s="240" t="n">
        <v>0</v>
      </c>
      <c r="BB380" s="240" t="n">
        <v>0</v>
      </c>
      <c r="BC380" s="241" t="n">
        <f aca="false">SUM(N380:BB380)</f>
        <v>1</v>
      </c>
      <c r="BD380" s="239"/>
    </row>
    <row r="381" customFormat="false" ht="12.75" hidden="false" customHeight="false" outlineLevel="0" collapsed="false">
      <c r="A381" s="140"/>
      <c r="B381" s="239" t="s">
        <v>142</v>
      </c>
      <c r="C381" s="235"/>
      <c r="D381" s="240" t="n">
        <f aca="false">+D380</f>
        <v>0</v>
      </c>
      <c r="E381" s="240" t="n">
        <f aca="false">+D381+E380</f>
        <v>0</v>
      </c>
      <c r="F381" s="240" t="n">
        <f aca="false">+E381+F380</f>
        <v>0</v>
      </c>
      <c r="G381" s="240" t="n">
        <f aca="false">+F381+G380</f>
        <v>0</v>
      </c>
      <c r="H381" s="240" t="n">
        <f aca="false">+G381+H380</f>
        <v>0</v>
      </c>
      <c r="I381" s="240" t="n">
        <f aca="false">+H381+I380</f>
        <v>0</v>
      </c>
      <c r="J381" s="240" t="n">
        <f aca="false">+I381+J380</f>
        <v>0</v>
      </c>
      <c r="K381" s="240" t="n">
        <f aca="false">+J381+K380</f>
        <v>0</v>
      </c>
      <c r="L381" s="240" t="n">
        <f aca="false">+K381+L380</f>
        <v>0</v>
      </c>
      <c r="M381" s="240" t="n">
        <f aca="false">+L381+M380</f>
        <v>0</v>
      </c>
      <c r="N381" s="240" t="n">
        <f aca="false">+M381+N380</f>
        <v>0.05</v>
      </c>
      <c r="O381" s="240" t="n">
        <f aca="false">+N381+O380</f>
        <v>0.05</v>
      </c>
      <c r="P381" s="240" t="n">
        <f aca="false">+O381+P380</f>
        <v>0.05</v>
      </c>
      <c r="Q381" s="240" t="n">
        <f aca="false">+P381+Q380</f>
        <v>0.05</v>
      </c>
      <c r="R381" s="240" t="n">
        <f aca="false">+Q381+R380</f>
        <v>0.05</v>
      </c>
      <c r="S381" s="240" t="n">
        <f aca="false">+R381+S380</f>
        <v>0.05</v>
      </c>
      <c r="T381" s="240" t="n">
        <f aca="false">+S381+T380</f>
        <v>0.05</v>
      </c>
      <c r="U381" s="240" t="n">
        <f aca="false">+T381+U380</f>
        <v>0.05</v>
      </c>
      <c r="V381" s="240" t="n">
        <f aca="false">+U381+V380</f>
        <v>0.05</v>
      </c>
      <c r="W381" s="240" t="n">
        <f aca="false">+V381+W380</f>
        <v>0.05</v>
      </c>
      <c r="X381" s="240" t="n">
        <f aca="false">+W381+X380</f>
        <v>0.0661111111111111</v>
      </c>
      <c r="Y381" s="240" t="n">
        <f aca="false">+X381+Y380</f>
        <v>0.0822222222222222</v>
      </c>
      <c r="Z381" s="240" t="n">
        <f aca="false">+Y381+Z380</f>
        <v>0.0983333333333334</v>
      </c>
      <c r="AA381" s="240" t="n">
        <f aca="false">+Z381+AA380</f>
        <v>0.114444444444444</v>
      </c>
      <c r="AB381" s="240" t="n">
        <f aca="false">+AA381+AB380</f>
        <v>0.130555555555556</v>
      </c>
      <c r="AC381" s="240" t="n">
        <f aca="false">+AB381+AC380</f>
        <v>0.146666666666667</v>
      </c>
      <c r="AD381" s="240" t="n">
        <f aca="false">+AC381+AD380</f>
        <v>0.162777777777778</v>
      </c>
      <c r="AE381" s="240" t="n">
        <f aca="false">+AD381+AE380</f>
        <v>0.178888888888889</v>
      </c>
      <c r="AF381" s="149" t="n">
        <f aca="false">+AE381+AF380</f>
        <v>0.195</v>
      </c>
      <c r="AG381" s="240" t="n">
        <f aca="false">+AF381+AG380</f>
        <v>0.211111111111111</v>
      </c>
      <c r="AH381" s="240" t="n">
        <f aca="false">+AG381+AH380</f>
        <v>0.227222222222222</v>
      </c>
      <c r="AI381" s="240" t="n">
        <f aca="false">+AH381+AI380</f>
        <v>0.243333333333333</v>
      </c>
      <c r="AJ381" s="240" t="n">
        <f aca="false">+AI381+AJ380</f>
        <v>0.259444444444444</v>
      </c>
      <c r="AK381" s="240" t="n">
        <f aca="false">+AJ381+AK380</f>
        <v>0.275555555555556</v>
      </c>
      <c r="AL381" s="240" t="n">
        <f aca="false">+AK381+AL380</f>
        <v>0.291666666666667</v>
      </c>
      <c r="AM381" s="240" t="n">
        <f aca="false">+AL381+AM380</f>
        <v>0.307777777777778</v>
      </c>
      <c r="AN381" s="240" t="n">
        <f aca="false">+AM381+AN380</f>
        <v>0.323888888888889</v>
      </c>
      <c r="AO381" s="240" t="n">
        <f aca="false">+AN381+AO380</f>
        <v>0.34</v>
      </c>
      <c r="AP381" s="240" t="n">
        <f aca="false">+AO381+AP380</f>
        <v>1</v>
      </c>
      <c r="AQ381" s="240" t="n">
        <f aca="false">+AP381+AQ380</f>
        <v>1</v>
      </c>
      <c r="AR381" s="240" t="n">
        <f aca="false">+AQ381+AR380</f>
        <v>1</v>
      </c>
      <c r="AS381" s="240" t="n">
        <f aca="false">+AR381+AS380</f>
        <v>1</v>
      </c>
      <c r="AT381" s="240" t="n">
        <f aca="false">+AS381+AT380</f>
        <v>1</v>
      </c>
      <c r="AU381" s="240" t="n">
        <f aca="false">+AT381+AU380</f>
        <v>1</v>
      </c>
      <c r="AV381" s="240" t="n">
        <f aca="false">+AU381+AV380</f>
        <v>1</v>
      </c>
      <c r="AW381" s="240" t="n">
        <f aca="false">+AV381+AW380</f>
        <v>1</v>
      </c>
      <c r="AX381" s="240" t="n">
        <f aca="false">+AW381+AX380</f>
        <v>1</v>
      </c>
      <c r="AY381" s="240" t="n">
        <f aca="false">+AX381+AY380</f>
        <v>1</v>
      </c>
      <c r="AZ381" s="240" t="n">
        <f aca="false">+AY381+AZ380</f>
        <v>1</v>
      </c>
      <c r="BA381" s="240" t="n">
        <f aca="false">+AZ381+BA380</f>
        <v>1</v>
      </c>
      <c r="BB381" s="240" t="n">
        <f aca="false">+BA381+BB380</f>
        <v>1</v>
      </c>
      <c r="BC381" s="241"/>
      <c r="BD381" s="239"/>
    </row>
    <row r="382" customFormat="false" ht="12.75" hidden="false" customHeight="false" outlineLevel="0" collapsed="false">
      <c r="A382" s="140"/>
      <c r="B382" s="243"/>
      <c r="C382" s="235"/>
      <c r="D382" s="244"/>
      <c r="E382" s="244"/>
      <c r="F382" s="244"/>
      <c r="G382" s="244"/>
      <c r="H382" s="244"/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167"/>
      <c r="AG382" s="244"/>
      <c r="AH382" s="244"/>
      <c r="AI382" s="244"/>
      <c r="AJ382" s="244"/>
      <c r="AK382" s="244"/>
      <c r="AL382" s="244"/>
      <c r="AM382" s="244"/>
      <c r="AN382" s="244"/>
      <c r="AO382" s="244"/>
      <c r="AP382" s="244"/>
      <c r="AQ382" s="244"/>
      <c r="AR382" s="244"/>
      <c r="AS382" s="244"/>
      <c r="AT382" s="244"/>
      <c r="AU382" s="244"/>
      <c r="AV382" s="244"/>
      <c r="AW382" s="244"/>
      <c r="AX382" s="244"/>
      <c r="AY382" s="244"/>
      <c r="AZ382" s="244"/>
      <c r="BA382" s="244"/>
      <c r="BB382" s="244"/>
      <c r="BC382" s="245"/>
      <c r="BD382" s="243"/>
    </row>
    <row r="383" customFormat="false" ht="12.75" hidden="false" customHeight="false" outlineLevel="0" collapsed="false">
      <c r="A383" s="140"/>
      <c r="B383" s="201" t="s">
        <v>143</v>
      </c>
      <c r="C383" s="202" t="n">
        <v>14.2</v>
      </c>
      <c r="D383" s="205" t="n">
        <f aca="false">+D379*$C383</f>
        <v>0</v>
      </c>
      <c r="E383" s="205" t="n">
        <f aca="false">+E379*$C383</f>
        <v>0</v>
      </c>
      <c r="F383" s="205" t="n">
        <f aca="false">+F379*$C383</f>
        <v>0</v>
      </c>
      <c r="G383" s="205" t="n">
        <f aca="false">+G379*$C383</f>
        <v>0</v>
      </c>
      <c r="H383" s="205" t="n">
        <f aca="false">+H379*$C383</f>
        <v>0</v>
      </c>
      <c r="I383" s="205" t="n">
        <f aca="false">+I379*$C383</f>
        <v>0</v>
      </c>
      <c r="J383" s="205" t="n">
        <f aca="false">+J379*$C383</f>
        <v>0</v>
      </c>
      <c r="K383" s="205" t="n">
        <f aca="false">+K379*$C383</f>
        <v>0</v>
      </c>
      <c r="L383" s="205" t="n">
        <f aca="false">+L379*$C383</f>
        <v>0</v>
      </c>
      <c r="M383" s="205" t="n">
        <f aca="false">+M379*$C383</f>
        <v>0</v>
      </c>
      <c r="N383" s="205" t="n">
        <f aca="false">+N379*$C383</f>
        <v>0.705773809523809</v>
      </c>
      <c r="O383" s="205" t="n">
        <f aca="false">+O379*$C383</f>
        <v>0.705773809523809</v>
      </c>
      <c r="P383" s="205" t="n">
        <f aca="false">+P379*$C383</f>
        <v>0.705773809523809</v>
      </c>
      <c r="Q383" s="205" t="n">
        <f aca="false">+Q379*$C383</f>
        <v>0.705773809523809</v>
      </c>
      <c r="R383" s="205" t="n">
        <f aca="false">+R379*$C383</f>
        <v>0.705773809523809</v>
      </c>
      <c r="S383" s="205" t="n">
        <f aca="false">+S379*$C383</f>
        <v>0.705773809523809</v>
      </c>
      <c r="T383" s="205" t="n">
        <f aca="false">+T379*$C383</f>
        <v>0.705773809523809</v>
      </c>
      <c r="U383" s="205" t="n">
        <f aca="false">+U379*$C383</f>
        <v>0.705773809523809</v>
      </c>
      <c r="V383" s="205" t="n">
        <f aca="false">+V379*$C383</f>
        <v>0.705773809523809</v>
      </c>
      <c r="W383" s="205" t="n">
        <f aca="false">+W379*$C383</f>
        <v>0.705773809523809</v>
      </c>
      <c r="X383" s="205" t="n">
        <f aca="false">+X379*$C383</f>
        <v>1.41601047619048</v>
      </c>
      <c r="Y383" s="205" t="n">
        <f aca="false">+Y379*$C383</f>
        <v>2.12624714285714</v>
      </c>
      <c r="Z383" s="205" t="n">
        <f aca="false">+Z379*$C383</f>
        <v>2.83648380952381</v>
      </c>
      <c r="AA383" s="205" t="n">
        <f aca="false">+AA379*$C383</f>
        <v>3.54672047619048</v>
      </c>
      <c r="AB383" s="205" t="n">
        <f aca="false">+AB379*$C383</f>
        <v>4.25695714285714</v>
      </c>
      <c r="AC383" s="205" t="n">
        <f aca="false">+AC379*$C383</f>
        <v>4.96719380952381</v>
      </c>
      <c r="AD383" s="205" t="n">
        <f aca="false">+AD379*$C383</f>
        <v>5.67743047619048</v>
      </c>
      <c r="AE383" s="205" t="n">
        <f aca="false">+AE379*$C383</f>
        <v>6.38766714285714</v>
      </c>
      <c r="AF383" s="156" t="n">
        <f aca="false">+AF379*$C383</f>
        <v>7.09790380952381</v>
      </c>
      <c r="AG383" s="205" t="n">
        <f aca="false">+AG379*$C383</f>
        <v>7.80814047619047</v>
      </c>
      <c r="AH383" s="205" t="n">
        <f aca="false">+AH379*$C383</f>
        <v>8.51837714285714</v>
      </c>
      <c r="AI383" s="205" t="n">
        <f aca="false">+AI379*$C383</f>
        <v>9.22861380952381</v>
      </c>
      <c r="AJ383" s="205" t="n">
        <f aca="false">+AJ379*$C383</f>
        <v>9.93885047619048</v>
      </c>
      <c r="AK383" s="205" t="n">
        <f aca="false">+AK379*$C383</f>
        <v>10.6490871428571</v>
      </c>
      <c r="AL383" s="205" t="n">
        <f aca="false">+AL379*$C383</f>
        <v>11.3593238095238</v>
      </c>
      <c r="AM383" s="205" t="n">
        <f aca="false">+AM379*$C383</f>
        <v>12.0695604761905</v>
      </c>
      <c r="AN383" s="205" t="n">
        <f aca="false">+AN379*$C383</f>
        <v>12.7797971428571</v>
      </c>
      <c r="AO383" s="205" t="n">
        <f aca="false">+AO379*$C383</f>
        <v>13.4900338095238</v>
      </c>
      <c r="AP383" s="205" t="n">
        <f aca="false">+AP379*$C383</f>
        <v>13.4900338095238</v>
      </c>
      <c r="AQ383" s="205" t="n">
        <f aca="false">+AQ379*$C383</f>
        <v>13.4900338095238</v>
      </c>
      <c r="AR383" s="205" t="n">
        <f aca="false">+AR379*$C383</f>
        <v>13.4900338095238</v>
      </c>
      <c r="AS383" s="205" t="n">
        <f aca="false">+AS379*$C383</f>
        <v>13.4900338095238</v>
      </c>
      <c r="AT383" s="205" t="n">
        <f aca="false">+AT379*$C383</f>
        <v>14.2000338095238</v>
      </c>
      <c r="AU383" s="205" t="n">
        <f aca="false">+AU379*$C383</f>
        <v>14.2000338095238</v>
      </c>
      <c r="AV383" s="205" t="n">
        <f aca="false">+AV379*$C383</f>
        <v>14.2000338095238</v>
      </c>
      <c r="AW383" s="205" t="n">
        <f aca="false">+AW379*$C383</f>
        <v>14.2000338095238</v>
      </c>
      <c r="AX383" s="205" t="n">
        <f aca="false">+AX379*$C383</f>
        <v>14.2000338095238</v>
      </c>
      <c r="AY383" s="205" t="n">
        <f aca="false">+AY379*$C383</f>
        <v>14.2000338095238</v>
      </c>
      <c r="AZ383" s="205" t="n">
        <f aca="false">+AZ379*$C383</f>
        <v>14.2000338095238</v>
      </c>
      <c r="BA383" s="205" t="n">
        <f aca="false">+BA379*$C383</f>
        <v>14.2000338095238</v>
      </c>
      <c r="BB383" s="205" t="n">
        <f aca="false">+BB379*$C383</f>
        <v>14.2000338095238</v>
      </c>
      <c r="BC383" s="206"/>
      <c r="BD383" s="207"/>
      <c r="BE383" s="207"/>
      <c r="BF383" s="207"/>
      <c r="BG383" s="207"/>
      <c r="BH383" s="207"/>
      <c r="BI383" s="207"/>
      <c r="BJ383" s="207"/>
      <c r="BK383" s="207"/>
      <c r="BL383" s="207"/>
      <c r="BM383" s="207"/>
      <c r="BN383" s="207"/>
      <c r="BO383" s="207"/>
      <c r="BP383" s="207"/>
      <c r="BQ383" s="207"/>
      <c r="BR383" s="207"/>
      <c r="BS383" s="207"/>
      <c r="BT383" s="207"/>
      <c r="BU383" s="207"/>
      <c r="BV383" s="207"/>
      <c r="BW383" s="207"/>
      <c r="BX383" s="207"/>
      <c r="BY383" s="207"/>
      <c r="BZ383" s="207"/>
      <c r="CA383" s="207"/>
      <c r="CB383" s="207"/>
      <c r="CC383" s="207"/>
      <c r="CD383" s="207"/>
      <c r="CE383" s="207"/>
      <c r="CF383" s="207"/>
      <c r="CG383" s="207"/>
      <c r="CH383" s="207"/>
      <c r="CI383" s="207"/>
      <c r="CJ383" s="207"/>
      <c r="CK383" s="207"/>
    </row>
    <row r="384" customFormat="false" ht="13.5" hidden="false" customHeight="false" outlineLevel="0" collapsed="false">
      <c r="A384" s="140"/>
      <c r="B384" s="246" t="s">
        <v>144</v>
      </c>
      <c r="C384" s="247" t="str">
        <f aca="false">+'NTP or Sold'!B39</f>
        <v>Committed</v>
      </c>
      <c r="D384" s="248" t="n">
        <f aca="false">+D381*$C383</f>
        <v>0</v>
      </c>
      <c r="E384" s="248" t="n">
        <f aca="false">+E381*$C383</f>
        <v>0</v>
      </c>
      <c r="F384" s="248" t="n">
        <f aca="false">+F381*$C383</f>
        <v>0</v>
      </c>
      <c r="G384" s="248" t="n">
        <f aca="false">+G381*$C383</f>
        <v>0</v>
      </c>
      <c r="H384" s="248" t="n">
        <f aca="false">+H381*$C383</f>
        <v>0</v>
      </c>
      <c r="I384" s="248" t="n">
        <f aca="false">+I381*$C383</f>
        <v>0</v>
      </c>
      <c r="J384" s="248" t="n">
        <f aca="false">+J381*$C383</f>
        <v>0</v>
      </c>
      <c r="K384" s="248" t="n">
        <f aca="false">+K381*$C383</f>
        <v>0</v>
      </c>
      <c r="L384" s="248" t="n">
        <f aca="false">+L381*$C383</f>
        <v>0</v>
      </c>
      <c r="M384" s="248" t="n">
        <f aca="false">+M381*$C383</f>
        <v>0</v>
      </c>
      <c r="N384" s="248" t="n">
        <f aca="false">+N381*$C383</f>
        <v>0.71</v>
      </c>
      <c r="O384" s="248" t="n">
        <f aca="false">+O381*$C383</f>
        <v>0.71</v>
      </c>
      <c r="P384" s="248" t="n">
        <f aca="false">+P381*$C383</f>
        <v>0.71</v>
      </c>
      <c r="Q384" s="248" t="n">
        <f aca="false">+Q381*$C383</f>
        <v>0.71</v>
      </c>
      <c r="R384" s="248" t="n">
        <f aca="false">+R381*$C383</f>
        <v>0.71</v>
      </c>
      <c r="S384" s="248" t="n">
        <f aca="false">+S381*$C383</f>
        <v>0.71</v>
      </c>
      <c r="T384" s="248" t="n">
        <f aca="false">+T381*$C383</f>
        <v>0.71</v>
      </c>
      <c r="U384" s="248" t="n">
        <f aca="false">+U381*$C383</f>
        <v>0.71</v>
      </c>
      <c r="V384" s="248" t="n">
        <f aca="false">+V381*$C383</f>
        <v>0.71</v>
      </c>
      <c r="W384" s="248" t="n">
        <f aca="false">+W381*$C383</f>
        <v>0.71</v>
      </c>
      <c r="X384" s="248" t="n">
        <f aca="false">+X381*$C383</f>
        <v>0.938777777777778</v>
      </c>
      <c r="Y384" s="248" t="n">
        <f aca="false">+Y381*$C383</f>
        <v>1.16755555555556</v>
      </c>
      <c r="Z384" s="248" t="n">
        <f aca="false">+Z381*$C383</f>
        <v>1.39633333333333</v>
      </c>
      <c r="AA384" s="248" t="n">
        <f aca="false">+AA381*$C383</f>
        <v>1.62511111111111</v>
      </c>
      <c r="AB384" s="248" t="n">
        <f aca="false">+AB381*$C383</f>
        <v>1.85388888888889</v>
      </c>
      <c r="AC384" s="248" t="n">
        <f aca="false">+AC381*$C383</f>
        <v>2.08266666666667</v>
      </c>
      <c r="AD384" s="248" t="n">
        <f aca="false">+AD381*$C383</f>
        <v>2.31144444444444</v>
      </c>
      <c r="AE384" s="248" t="n">
        <f aca="false">+AE381*$C383</f>
        <v>2.54022222222222</v>
      </c>
      <c r="AF384" s="162" t="n">
        <f aca="false">+AF381*$C383</f>
        <v>2.769</v>
      </c>
      <c r="AG384" s="248" t="n">
        <f aca="false">+AG381*$C383</f>
        <v>2.99777777777778</v>
      </c>
      <c r="AH384" s="248" t="n">
        <f aca="false">+AH381*$C383</f>
        <v>3.22655555555556</v>
      </c>
      <c r="AI384" s="248" t="n">
        <f aca="false">+AI381*$C383</f>
        <v>3.45533333333333</v>
      </c>
      <c r="AJ384" s="248" t="n">
        <f aca="false">+AJ381*$C383</f>
        <v>3.68411111111111</v>
      </c>
      <c r="AK384" s="248" t="n">
        <f aca="false">+AK381*$C383</f>
        <v>3.91288888888889</v>
      </c>
      <c r="AL384" s="248" t="n">
        <f aca="false">+AL381*$C383</f>
        <v>4.14166666666667</v>
      </c>
      <c r="AM384" s="248" t="n">
        <f aca="false">+AM381*$C383</f>
        <v>4.37044444444445</v>
      </c>
      <c r="AN384" s="248" t="n">
        <f aca="false">+AN381*$C383</f>
        <v>4.59922222222222</v>
      </c>
      <c r="AO384" s="248" t="n">
        <f aca="false">+AO381*$C383</f>
        <v>4.828</v>
      </c>
      <c r="AP384" s="248" t="n">
        <f aca="false">+AP381*$C383</f>
        <v>14.2</v>
      </c>
      <c r="AQ384" s="248" t="n">
        <f aca="false">+AQ381*$C383</f>
        <v>14.2</v>
      </c>
      <c r="AR384" s="248" t="n">
        <f aca="false">+AR381*$C383</f>
        <v>14.2</v>
      </c>
      <c r="AS384" s="248" t="n">
        <f aca="false">+AS381*$C383</f>
        <v>14.2</v>
      </c>
      <c r="AT384" s="248" t="n">
        <f aca="false">+AT381*$C383</f>
        <v>14.2</v>
      </c>
      <c r="AU384" s="248" t="n">
        <f aca="false">+AU381*$C383</f>
        <v>14.2</v>
      </c>
      <c r="AV384" s="248" t="n">
        <f aca="false">+AV381*$C383</f>
        <v>14.2</v>
      </c>
      <c r="AW384" s="248" t="n">
        <f aca="false">+AW381*$C383</f>
        <v>14.2</v>
      </c>
      <c r="AX384" s="248" t="n">
        <f aca="false">+AX381*$C383</f>
        <v>14.2</v>
      </c>
      <c r="AY384" s="248" t="n">
        <f aca="false">+AY381*$C383</f>
        <v>14.2</v>
      </c>
      <c r="AZ384" s="248" t="n">
        <f aca="false">+AZ381*$C383</f>
        <v>14.2</v>
      </c>
      <c r="BA384" s="248" t="n">
        <f aca="false">+BA381*$C383</f>
        <v>14.2</v>
      </c>
      <c r="BB384" s="248" t="n">
        <f aca="false">+BB381*$C383</f>
        <v>14.2</v>
      </c>
      <c r="BC384" s="249"/>
      <c r="BD384" s="250"/>
      <c r="BE384" s="250"/>
      <c r="BF384" s="250"/>
      <c r="BG384" s="250"/>
      <c r="BH384" s="250"/>
      <c r="BI384" s="250"/>
      <c r="BJ384" s="250"/>
      <c r="BK384" s="250"/>
      <c r="BL384" s="250"/>
      <c r="BM384" s="250"/>
      <c r="BN384" s="250"/>
      <c r="BO384" s="250"/>
      <c r="BP384" s="250"/>
      <c r="BQ384" s="250"/>
      <c r="BR384" s="250"/>
      <c r="BS384" s="250"/>
      <c r="BT384" s="250"/>
      <c r="BU384" s="250"/>
      <c r="BV384" s="250"/>
      <c r="BW384" s="250"/>
      <c r="BX384" s="250"/>
      <c r="BY384" s="250"/>
      <c r="BZ384" s="250"/>
      <c r="CA384" s="250"/>
      <c r="CB384" s="250"/>
      <c r="CC384" s="250"/>
      <c r="CD384" s="250"/>
      <c r="CE384" s="250"/>
      <c r="CF384" s="250"/>
      <c r="CG384" s="250"/>
      <c r="CH384" s="250"/>
      <c r="CI384" s="250"/>
      <c r="CJ384" s="250"/>
      <c r="CK384" s="250"/>
    </row>
  </sheetData>
  <mergeCells count="59">
    <mergeCell ref="C57:C62"/>
    <mergeCell ref="C65:C70"/>
    <mergeCell ref="C73:C78"/>
    <mergeCell ref="C81:C86"/>
    <mergeCell ref="C89:C94"/>
    <mergeCell ref="C97:C102"/>
    <mergeCell ref="C105:C110"/>
    <mergeCell ref="C113:C118"/>
    <mergeCell ref="C121:C126"/>
    <mergeCell ref="C129:C134"/>
    <mergeCell ref="C137:C142"/>
    <mergeCell ref="C145:C150"/>
    <mergeCell ref="C153:C158"/>
    <mergeCell ref="C161:C166"/>
    <mergeCell ref="C169:C174"/>
    <mergeCell ref="C177:C181"/>
    <mergeCell ref="C185:C189"/>
    <mergeCell ref="C193:C197"/>
    <mergeCell ref="C201:C205"/>
    <mergeCell ref="C209:C214"/>
    <mergeCell ref="C217:C222"/>
    <mergeCell ref="A225:A232"/>
    <mergeCell ref="C225:C230"/>
    <mergeCell ref="A233:A240"/>
    <mergeCell ref="C233:C238"/>
    <mergeCell ref="A241:A248"/>
    <mergeCell ref="C241:C246"/>
    <mergeCell ref="C249:C254"/>
    <mergeCell ref="C257:C262"/>
    <mergeCell ref="A265:A272"/>
    <mergeCell ref="C265:C270"/>
    <mergeCell ref="A273:A280"/>
    <mergeCell ref="C273:C278"/>
    <mergeCell ref="A281:A288"/>
    <mergeCell ref="C281:C286"/>
    <mergeCell ref="A289:A296"/>
    <mergeCell ref="C289:C294"/>
    <mergeCell ref="A297:A304"/>
    <mergeCell ref="C297:C302"/>
    <mergeCell ref="A305:A312"/>
    <mergeCell ref="C305:C310"/>
    <mergeCell ref="A313:A320"/>
    <mergeCell ref="C313:C317"/>
    <mergeCell ref="A321:A328"/>
    <mergeCell ref="C321:C326"/>
    <mergeCell ref="A329:A336"/>
    <mergeCell ref="C329:C334"/>
    <mergeCell ref="A337:A344"/>
    <mergeCell ref="C337:C342"/>
    <mergeCell ref="A345:A352"/>
    <mergeCell ref="C345:C350"/>
    <mergeCell ref="A353:A360"/>
    <mergeCell ref="C353:C358"/>
    <mergeCell ref="A361:A368"/>
    <mergeCell ref="C361:C366"/>
    <mergeCell ref="A369:A376"/>
    <mergeCell ref="C369:C374"/>
    <mergeCell ref="A377:A384"/>
    <mergeCell ref="C377:C38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2001-03-23T14:26:08Z</cp:lastPrinted>
  <dcterms:modified xsi:type="dcterms:W3CDTF">2001-03-23T20:38:01Z</dcterms:modified>
  <cp:revision>0</cp:revision>
  <dc:subject/>
  <dc:title/>
</cp:coreProperties>
</file>