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Sheet2" sheetId="1" state="hidden" r:id="rId3"/>
    <sheet name="Sheet1" sheetId="2" state="visible" r:id="rId4"/>
  </sheets>
  <definedNames>
    <definedName function="false" hidden="false" name="calc" vbProcedure="false">Sheet1!$A$91:$K$105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<sst xmlns="http://schemas.openxmlformats.org/spreadsheetml/2006/main" count="71" uniqueCount="48">
  <si>
    <t xml:space="preserve">TRIGEN</t>
  </si>
  <si>
    <t xml:space="preserve">CONTRACT PRICE CALCULATION</t>
  </si>
  <si>
    <t xml:space="preserve">IFGMR</t>
  </si>
  <si>
    <t xml:space="preserve">NGW</t>
  </si>
  <si>
    <t xml:space="preserve"> </t>
  </si>
  <si>
    <t xml:space="preserve">This Week</t>
  </si>
  <si>
    <t xml:space="preserve">THREE</t>
  </si>
  <si>
    <t xml:space="preserve">PRICING</t>
  </si>
  <si>
    <t xml:space="preserve">INDEX</t>
  </si>
  <si>
    <t xml:space="preserve">TRANSCO</t>
  </si>
  <si>
    <t xml:space="preserve">MONTH</t>
  </si>
  <si>
    <t xml:space="preserve">CONTRACT</t>
  </si>
  <si>
    <t xml:space="preserve">ZONE 3</t>
  </si>
  <si>
    <t xml:space="preserve">ZONE 4</t>
  </si>
  <si>
    <t xml:space="preserve">AVERAGE</t>
  </si>
  <si>
    <t xml:space="preserve">PRICE</t>
  </si>
  <si>
    <r>
      <rPr>
        <sz val="10"/>
        <rFont val="Arial"/>
        <family val="0"/>
      </rPr>
      <t xml:space="preserve">Price for the month shall be the arithmetic average of the three </t>
    </r>
    <r>
      <rPr>
        <sz val="10"/>
        <color rgb="FFFF0000"/>
        <rFont val="Arial"/>
        <family val="2"/>
      </rPr>
      <t xml:space="preserve">preceding</t>
    </r>
    <r>
      <rPr>
        <sz val="10"/>
        <rFont val="Arial"/>
        <family val="0"/>
      </rPr>
      <t xml:space="preserve"> month's indexes!!</t>
    </r>
  </si>
  <si>
    <t xml:space="preserve">CITYGATE PRICE</t>
  </si>
  <si>
    <t xml:space="preserve">FUEL FROM ZONE</t>
  </si>
  <si>
    <t xml:space="preserve">4-6</t>
  </si>
  <si>
    <t xml:space="preserve">a</t>
  </si>
  <si>
    <t xml:space="preserve">from tariff</t>
  </si>
  <si>
    <t xml:space="preserve">CONTRACT PRICE</t>
  </si>
  <si>
    <t xml:space="preserve">b</t>
  </si>
  <si>
    <t xml:space="preserve">calculated</t>
  </si>
  <si>
    <t xml:space="preserve">FUEL RATE</t>
  </si>
  <si>
    <t xml:space="preserve">c</t>
  </si>
  <si>
    <t xml:space="preserve">b / (1 - a) - b</t>
  </si>
  <si>
    <t xml:space="preserve">ZONE RATE</t>
  </si>
  <si>
    <t xml:space="preserve">d</t>
  </si>
  <si>
    <t xml:space="preserve">CITYGATE</t>
  </si>
  <si>
    <t xml:space="preserve">e</t>
  </si>
  <si>
    <t xml:space="preserve">b + c + d</t>
  </si>
  <si>
    <t xml:space="preserve">FUEL</t>
  </si>
  <si>
    <t xml:space="preserve">3-6</t>
  </si>
  <si>
    <t xml:space="preserve">f</t>
  </si>
  <si>
    <t xml:space="preserve">g</t>
  </si>
  <si>
    <t xml:space="preserve">h</t>
  </si>
  <si>
    <t xml:space="preserve">SUBTOTAL</t>
  </si>
  <si>
    <t xml:space="preserve">I</t>
  </si>
  <si>
    <t xml:space="preserve">g-h</t>
  </si>
  <si>
    <t xml:space="preserve">j</t>
  </si>
  <si>
    <t xml:space="preserve">l * (1 + f) - l</t>
  </si>
  <si>
    <t xml:space="preserve">ZONE 3 RATE</t>
  </si>
  <si>
    <t xml:space="preserve">k</t>
  </si>
  <si>
    <t xml:space="preserve">l - j</t>
  </si>
  <si>
    <t xml:space="preserve">Currently showing all sales at Transco Zone 4 - therefore the price is</t>
  </si>
  <si>
    <t xml:space="preserve">SA #22358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</si>
</sst>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&quot;$   &quot;#,##0.00_);&quot;($   &quot;#,##0.00\);&quot;$          -&quot;"/>
    <numFmt numFmtId="166" formatCode="_(##0_);\(##0\)_1;\-_)_ _ "/>
    <numFmt numFmtId="167" formatCode="\$#,##0_);[RED]&quot;($&quot;#,##0\)"/>
    <numFmt numFmtId="168" formatCode="#,##0.0000_);\(#,##0.0000\);_ &quot;-  &quot;"/>
    <numFmt numFmtId="169" formatCode="#,###_)"/>
    <numFmt numFmtId="170" formatCode="[$-409]#,##0_);\(#,##0\)"/>
    <numFmt numFmtId="171" formatCode="0.00_)"/>
    <numFmt numFmtId="172" formatCode="0.00%"/>
    <numFmt numFmtId="173" formatCode="#,##0"/>
    <numFmt numFmtId="174" formatCode="0"/>
    <numFmt numFmtId="175" formatCode="\$#,##0.0000_);&quot;($&quot;#,##0.00\)"/>
    <numFmt numFmtId="176" formatCode="General_)"/>
    <numFmt numFmtId="177" formatCode="[$-409]mmm\-yy"/>
    <numFmt numFmtId="178" formatCode="\$#,##0.0000_);&quot;($&quot;#,##0.00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b val="true"/>
      <sz val="12"/>
      <name val="Arial"/>
      <family val="2"/>
    </font>
    <font>
      <sz val="10"/>
      <color rgb="FF0000FF"/>
      <name val="Arial"/>
      <family val="2"/>
    </font>
    <font>
      <sz val="8"/>
      <color rgb="FF008000"/>
      <name val="Arial"/>
      <family val="0"/>
    </font>
    <font>
      <sz val="7"/>
      <name val="Small Fonts"/>
      <family val="0"/>
    </font>
    <font>
      <b val="true"/>
      <i val="true"/>
      <sz val="16"/>
      <name val="Arial"/>
      <family val="0"/>
    </font>
    <font>
      <sz val="8"/>
      <name val="Arial"/>
      <family val="0"/>
    </font>
    <font>
      <sz val="8"/>
      <color rgb="FF0000FF"/>
      <name val="Arial"/>
      <family val="2"/>
    </font>
    <font>
      <b val="true"/>
      <sz val="10"/>
      <name val="Arial"/>
      <family val="0"/>
    </font>
    <font>
      <sz val="10"/>
      <color rgb="FF00800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10"/>
      <color rgb="FF339933"/>
      <name val="Arial"/>
      <family val="0"/>
    </font>
  </fonts>
  <fills count="7">
    <fill>
      <patternFill patternType="none"/>
    </fill>
    <fill>
      <patternFill patternType="gray125"/>
    </fill>
    <fill>
      <patternFill patternType="solid">
        <fgColor rgb="FFA6CAF0"/>
        <bgColor rgb="FFCCCCFF"/>
      </patternFill>
    </fill>
    <fill>
      <patternFill patternType="solid">
        <fgColor rgb="FFC0C0C0"/>
        <bgColor rgb="FFA6CAF0"/>
      </patternFill>
    </fill>
    <fill>
      <patternFill patternType="solid">
        <fgColor rgb="FFFFFFC0"/>
        <bgColor rgb="FFFFFF99"/>
      </patternFill>
    </fill>
    <fill>
      <patternFill patternType="solid">
        <fgColor rgb="FFFFFF99"/>
        <bgColor rgb="FFFFFFC0"/>
      </patternFill>
    </fill>
    <fill>
      <patternFill patternType="solid">
        <fgColor rgb="FFFFFF00"/>
        <bgColor rgb="FFFFFF00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4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0" applyFont="true" applyBorder="false" applyAlignment="false" applyProtection="true">
      <protection locked="tru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3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0" borderId="2" applyFont="true" applyBorder="true" applyAlignment="false" applyProtection="false"/>
    <xf numFmtId="164" fontId="7" fillId="0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4" applyFont="true" applyBorder="true" applyAlignment="false" applyProtection="false"/>
    <xf numFmtId="164" fontId="9" fillId="0" borderId="0" applyFont="true" applyBorder="false" applyAlignment="false" applyProtection="true">
      <protection locked="true" hidden="false"/>
    </xf>
    <xf numFmtId="164" fontId="5" fillId="4" borderId="0" applyFont="true" applyBorder="false" applyAlignment="false" applyProtection="false"/>
    <xf numFmtId="170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69" fontId="0" fillId="0" borderId="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5" borderId="0" applyFont="true" applyBorder="false" applyAlignment="false" applyProtection="false"/>
    <xf numFmtId="170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3" borderId="0" applyFont="true" applyBorder="false" applyAlignment="false" applyProtection="false"/>
    <xf numFmtId="173" fontId="13" fillId="0" borderId="4" applyFont="true" applyBorder="true" applyAlignment="true" applyProtection="false">
      <alignment horizontal="general" vertical="bottom" textRotation="0" wrapText="false" indent="0" shrinkToFit="false"/>
    </xf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6" fontId="1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2" fontId="15" fillId="0" borderId="0" xfId="3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2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6" fillId="0" borderId="0" xfId="3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15" fillId="0" borderId="0" xfId="3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19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9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5" fillId="0" borderId="6" xfId="3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1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8" fontId="19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4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2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tual Date" xfId="20"/>
    <cellStyle name="Calc Currency (0)" xfId="21"/>
    <cellStyle name="Date" xfId="22"/>
    <cellStyle name="Fixed" xfId="23"/>
    <cellStyle name="Grey" xfId="24"/>
    <cellStyle name="HEADER" xfId="25"/>
    <cellStyle name="Header1" xfId="26"/>
    <cellStyle name="Header2" xfId="27"/>
    <cellStyle name="Heading 1" xfId="28"/>
    <cellStyle name="Heading2" xfId="29"/>
    <cellStyle name="HIGHLIGHT" xfId="30"/>
    <cellStyle name="INPUT" xfId="31"/>
    <cellStyle name="Input [yellow]" xfId="32"/>
    <cellStyle name="no dec" xfId="33"/>
    <cellStyle name="Normal - Style1" xfId="34"/>
    <cellStyle name="Percent [2]" xfId="35"/>
    <cellStyle name="Total" xfId="36"/>
    <cellStyle name="Unprot" xfId="37"/>
    <cellStyle name="Unprot$" xfId="38"/>
    <cellStyle name="Unprot_CurrencySKorea" xfId="39"/>
    <cellStyle name="Unprotect" xfId="4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33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0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1" width="9.14"/>
    <col collapsed="false" customWidth="true" hidden="false" outlineLevel="0" max="3" min="3" style="2" width="10.56"/>
    <col collapsed="false" customWidth="true" hidden="false" outlineLevel="0" max="4" min="4" style="2" width="3.99"/>
    <col collapsed="false" customWidth="true" hidden="false" outlineLevel="0" max="5" min="5" style="2" width="10.56"/>
    <col collapsed="false" customWidth="true" hidden="false" outlineLevel="0" max="6" min="6" style="2" width="1.85"/>
    <col collapsed="false" customWidth="true" hidden="false" outlineLevel="0" max="7" min="7" style="2" width="10.56"/>
    <col collapsed="false" customWidth="true" hidden="false" outlineLevel="0" max="8" min="8" style="2" width="1.85"/>
    <col collapsed="false" customWidth="true" hidden="false" outlineLevel="0" max="9" min="9" style="3" width="10.56"/>
    <col collapsed="false" customWidth="true" hidden="false" outlineLevel="0" max="11" min="10" style="2" width="10.56"/>
    <col collapsed="false" customWidth="true" hidden="false" outlineLevel="0" max="12" min="12" style="4" width="10.56"/>
  </cols>
  <sheetData>
    <row r="1" customFormat="false" ht="15.75" hidden="false" customHeight="false" outlineLevel="0" collapsed="false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customFormat="false" ht="15.75" hidden="false" customHeight="false" outlineLevel="0" collapsed="false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customFormat="false" ht="12.75" hidden="false" customHeight="false" outlineLevel="0" collapsed="false">
      <c r="A3" s="6"/>
      <c r="B3" s="6"/>
      <c r="I3" s="2"/>
      <c r="L3" s="2"/>
    </row>
    <row r="4" customFormat="false" ht="12.75" hidden="false" customHeight="false" outlineLevel="0" collapsed="false">
      <c r="A4" s="7"/>
      <c r="B4" s="7"/>
      <c r="C4" s="8" t="s">
        <v>2</v>
      </c>
      <c r="D4" s="8"/>
      <c r="E4" s="8" t="s">
        <v>2</v>
      </c>
      <c r="F4" s="8"/>
      <c r="G4" s="8" t="s">
        <v>3</v>
      </c>
      <c r="H4" s="8"/>
      <c r="I4" s="8" t="s">
        <v>3</v>
      </c>
      <c r="J4" s="8" t="s">
        <v>4</v>
      </c>
      <c r="K4" s="0"/>
      <c r="L4" s="8"/>
    </row>
    <row r="5" customFormat="false" ht="12.75" hidden="false" customHeight="false" outlineLevel="0" collapsed="false">
      <c r="A5" s="7"/>
      <c r="B5" s="7"/>
      <c r="C5" s="8"/>
      <c r="D5" s="8"/>
      <c r="E5" s="8"/>
      <c r="F5" s="8"/>
      <c r="G5" s="8" t="s">
        <v>5</v>
      </c>
      <c r="H5" s="8"/>
      <c r="I5" s="8" t="s">
        <v>5</v>
      </c>
      <c r="J5" s="8"/>
      <c r="K5" s="8" t="s">
        <v>6</v>
      </c>
      <c r="L5" s="8"/>
    </row>
    <row r="6" customFormat="false" ht="12.75" hidden="false" customHeight="false" outlineLevel="0" collapsed="false">
      <c r="A6" s="7" t="s">
        <v>7</v>
      </c>
      <c r="B6" s="7" t="s">
        <v>8</v>
      </c>
      <c r="C6" s="8" t="s">
        <v>9</v>
      </c>
      <c r="D6" s="8"/>
      <c r="E6" s="8" t="s">
        <v>9</v>
      </c>
      <c r="F6" s="8"/>
      <c r="G6" s="8" t="s">
        <v>9</v>
      </c>
      <c r="H6" s="8"/>
      <c r="I6" s="8" t="s">
        <v>9</v>
      </c>
      <c r="J6" s="8" t="s">
        <v>8</v>
      </c>
      <c r="K6" s="8" t="s">
        <v>10</v>
      </c>
      <c r="L6" s="8" t="s">
        <v>11</v>
      </c>
    </row>
    <row r="7" customFormat="false" ht="12.75" hidden="false" customHeight="false" outlineLevel="0" collapsed="false">
      <c r="A7" s="7" t="s">
        <v>10</v>
      </c>
      <c r="B7" s="7" t="s">
        <v>10</v>
      </c>
      <c r="C7" s="8" t="s">
        <v>12</v>
      </c>
      <c r="D7" s="8"/>
      <c r="E7" s="8" t="s">
        <v>13</v>
      </c>
      <c r="F7" s="8"/>
      <c r="G7" s="8" t="s">
        <v>12</v>
      </c>
      <c r="H7" s="8"/>
      <c r="I7" s="8" t="s">
        <v>13</v>
      </c>
      <c r="J7" s="8" t="s">
        <v>14</v>
      </c>
      <c r="K7" s="8" t="s">
        <v>14</v>
      </c>
      <c r="L7" s="8" t="s">
        <v>15</v>
      </c>
    </row>
    <row r="9" customFormat="false" ht="12.75" hidden="true" customHeight="false" outlineLevel="0" collapsed="false">
      <c r="B9" s="1" t="n">
        <v>199501</v>
      </c>
      <c r="C9" s="2" t="n">
        <v>1.62</v>
      </c>
      <c r="E9" s="2" t="n">
        <v>1.62</v>
      </c>
      <c r="G9" s="2" t="n">
        <v>1.64</v>
      </c>
      <c r="I9" s="3" t="n">
        <v>1.6</v>
      </c>
      <c r="J9" s="2" t="n">
        <f aca="false">ROUND(SUM(C9:I9)/4,4)</f>
        <v>1.62</v>
      </c>
    </row>
    <row r="10" customFormat="false" ht="12.75" hidden="true" customHeight="false" outlineLevel="0" collapsed="false">
      <c r="B10" s="1" t="n">
        <f aca="false">+B9+1</f>
        <v>199502</v>
      </c>
      <c r="C10" s="2" t="n">
        <v>1.43</v>
      </c>
      <c r="E10" s="2" t="n">
        <v>1.45</v>
      </c>
      <c r="G10" s="2" t="n">
        <v>1.45</v>
      </c>
      <c r="I10" s="3" t="n">
        <v>1.46</v>
      </c>
      <c r="J10" s="2" t="n">
        <f aca="false">ROUND(SUM(C10:I10)/4,4)</f>
        <v>1.4475</v>
      </c>
    </row>
    <row r="11" customFormat="false" ht="12.75" hidden="true" customHeight="false" outlineLevel="0" collapsed="false">
      <c r="A11" s="1" t="n">
        <v>199504</v>
      </c>
      <c r="B11" s="1" t="n">
        <f aca="false">+B10+1</f>
        <v>199503</v>
      </c>
      <c r="C11" s="2" t="n">
        <v>1.46</v>
      </c>
      <c r="E11" s="2" t="n">
        <v>1.45</v>
      </c>
      <c r="G11" s="2" t="n">
        <v>1.49</v>
      </c>
      <c r="I11" s="3" t="n">
        <v>1.51</v>
      </c>
      <c r="J11" s="2" t="n">
        <f aca="false">ROUND(SUM(C11:I11)/4,4)</f>
        <v>1.4775</v>
      </c>
      <c r="K11" s="2" t="n">
        <f aca="false">ROUND(SUM(J9:J11)/3,4)</f>
        <v>1.515</v>
      </c>
      <c r="L11" s="4" t="n">
        <f aca="false">ROUND(2.05/1.7*K11,4)</f>
        <v>1.8269</v>
      </c>
    </row>
    <row r="12" customFormat="false" ht="12.75" hidden="true" customHeight="false" outlineLevel="0" collapsed="false">
      <c r="A12" s="1" t="n">
        <f aca="false">+A11+1</f>
        <v>199505</v>
      </c>
      <c r="B12" s="1" t="n">
        <f aca="false">+B11+1</f>
        <v>199504</v>
      </c>
      <c r="C12" s="2" t="n">
        <v>1.56</v>
      </c>
      <c r="E12" s="2" t="n">
        <v>1.58</v>
      </c>
      <c r="G12" s="2" t="n">
        <v>1.55</v>
      </c>
      <c r="I12" s="3" t="n">
        <v>1.57</v>
      </c>
      <c r="J12" s="2" t="n">
        <f aca="false">ROUND(SUM(C12:I12)/4,4)</f>
        <v>1.565</v>
      </c>
      <c r="K12" s="2" t="n">
        <f aca="false">ROUND(SUM(J10:J12)/3,4)</f>
        <v>1.4967</v>
      </c>
      <c r="L12" s="4" t="n">
        <f aca="false">ROUND(2.05/1.7*K12,4)</f>
        <v>1.8048</v>
      </c>
    </row>
    <row r="13" customFormat="false" ht="12.75" hidden="true" customHeight="false" outlineLevel="0" collapsed="false">
      <c r="A13" s="1" t="n">
        <f aca="false">+A12+1</f>
        <v>199506</v>
      </c>
      <c r="B13" s="1" t="n">
        <f aca="false">+B12+1</f>
        <v>199505</v>
      </c>
      <c r="C13" s="2" t="n">
        <v>1.67</v>
      </c>
      <c r="E13" s="2" t="n">
        <v>1.68</v>
      </c>
      <c r="G13" s="2" t="n">
        <v>1.68</v>
      </c>
      <c r="I13" s="3" t="n">
        <v>1.69</v>
      </c>
      <c r="J13" s="2" t="n">
        <f aca="false">ROUND(SUM(C13:I13)/4,4)</f>
        <v>1.68</v>
      </c>
      <c r="K13" s="2" t="n">
        <f aca="false">ROUND(SUM(J11:J13)/3,4)</f>
        <v>1.5742</v>
      </c>
      <c r="L13" s="4" t="n">
        <f aca="false">ROUND(2.05/1.7*K13,4)</f>
        <v>1.8983</v>
      </c>
    </row>
    <row r="14" customFormat="false" ht="12.75" hidden="true" customHeight="false" outlineLevel="0" collapsed="false">
      <c r="A14" s="1" t="n">
        <f aca="false">+A13+1</f>
        <v>199507</v>
      </c>
      <c r="B14" s="1" t="n">
        <f aca="false">+B13+1</f>
        <v>199506</v>
      </c>
      <c r="C14" s="2" t="n">
        <v>1.73</v>
      </c>
      <c r="E14" s="2" t="n">
        <v>1.74</v>
      </c>
      <c r="G14" s="2" t="n">
        <v>1.7</v>
      </c>
      <c r="I14" s="3" t="n">
        <v>1.71</v>
      </c>
      <c r="J14" s="2" t="n">
        <f aca="false">ROUND(SUM(C14:I14)/4,4)</f>
        <v>1.72</v>
      </c>
      <c r="K14" s="2" t="n">
        <f aca="false">ROUND(SUM(J12:J14)/3,4)</f>
        <v>1.655</v>
      </c>
      <c r="L14" s="4" t="n">
        <f aca="false">ROUND(2.05/1.7*K14,4)</f>
        <v>1.9957</v>
      </c>
    </row>
    <row r="15" customFormat="false" ht="12.75" hidden="true" customHeight="false" outlineLevel="0" collapsed="false">
      <c r="A15" s="1" t="n">
        <f aca="false">+A14+1</f>
        <v>199508</v>
      </c>
      <c r="B15" s="1" t="n">
        <f aca="false">+B14+1</f>
        <v>199507</v>
      </c>
      <c r="C15" s="2" t="n">
        <v>1.5</v>
      </c>
      <c r="E15" s="2" t="n">
        <v>1.51</v>
      </c>
      <c r="G15" s="2" t="n">
        <v>1.51</v>
      </c>
      <c r="I15" s="3" t="n">
        <v>1.51</v>
      </c>
      <c r="J15" s="2" t="n">
        <f aca="false">ROUND(SUM(C15:I15)/4,4)</f>
        <v>1.5075</v>
      </c>
      <c r="K15" s="2" t="n">
        <f aca="false">ROUND(SUM(J13:J15)/3,4)</f>
        <v>1.6358</v>
      </c>
      <c r="L15" s="4" t="n">
        <f aca="false">ROUND(2.05/1.7*K15,4)</f>
        <v>1.9726</v>
      </c>
    </row>
    <row r="16" customFormat="false" ht="12.75" hidden="true" customHeight="false" outlineLevel="0" collapsed="false">
      <c r="A16" s="1" t="n">
        <f aca="false">+A15+1</f>
        <v>199509</v>
      </c>
      <c r="B16" s="1" t="n">
        <f aca="false">+B15+1</f>
        <v>199508</v>
      </c>
      <c r="C16" s="2" t="n">
        <v>1.36</v>
      </c>
      <c r="E16" s="2" t="n">
        <v>1.39</v>
      </c>
      <c r="G16" s="2" t="n">
        <v>1.45</v>
      </c>
      <c r="I16" s="3" t="n">
        <v>1.45</v>
      </c>
      <c r="J16" s="2" t="n">
        <f aca="false">ROUND(SUM(C16:I16)/4,4)</f>
        <v>1.4125</v>
      </c>
      <c r="K16" s="2" t="n">
        <f aca="false">ROUND(SUM(J14:J16)/3,4)</f>
        <v>1.5467</v>
      </c>
      <c r="L16" s="4" t="n">
        <f aca="false">ROUND(2.05/1.7*K16,4)</f>
        <v>1.8651</v>
      </c>
    </row>
    <row r="17" customFormat="false" ht="12.75" hidden="true" customHeight="false" outlineLevel="0" collapsed="false">
      <c r="A17" s="1" t="n">
        <f aca="false">+A16+1</f>
        <v>199510</v>
      </c>
      <c r="B17" s="1" t="n">
        <f aca="false">+B16+1</f>
        <v>199509</v>
      </c>
      <c r="C17" s="2" t="n">
        <v>1.59</v>
      </c>
      <c r="E17" s="2" t="n">
        <v>1.59</v>
      </c>
      <c r="G17" s="2" t="n">
        <v>1.61</v>
      </c>
      <c r="I17" s="3" t="n">
        <v>1.59</v>
      </c>
      <c r="J17" s="2" t="n">
        <f aca="false">ROUND(SUM(C17:I17)/4,4)</f>
        <v>1.595</v>
      </c>
      <c r="K17" s="2" t="n">
        <f aca="false">ROUND(SUM(J15:J17)/3,4)</f>
        <v>1.505</v>
      </c>
      <c r="L17" s="4" t="n">
        <f aca="false">ROUND(2.05/1.7*K17,4)</f>
        <v>1.8149</v>
      </c>
    </row>
    <row r="18" customFormat="false" ht="12.75" hidden="true" customHeight="false" outlineLevel="0" collapsed="false">
      <c r="A18" s="1" t="n">
        <f aca="false">+A17+1</f>
        <v>199511</v>
      </c>
      <c r="B18" s="1" t="n">
        <f aca="false">+B17+1</f>
        <v>199510</v>
      </c>
      <c r="C18" s="2" t="n">
        <v>1.64</v>
      </c>
      <c r="E18" s="2" t="n">
        <v>1.65</v>
      </c>
      <c r="G18" s="2" t="n">
        <v>1.63</v>
      </c>
      <c r="I18" s="3" t="n">
        <v>1.65</v>
      </c>
      <c r="J18" s="2" t="n">
        <f aca="false">ROUND(SUM(C18:I18)/4,4)</f>
        <v>1.6425</v>
      </c>
      <c r="K18" s="2" t="n">
        <f aca="false">ROUND(SUM(J16:J18)/3,4)</f>
        <v>1.55</v>
      </c>
      <c r="L18" s="4" t="n">
        <f aca="false">ROUND(2.05/1.7*K18,4)</f>
        <v>1.8691</v>
      </c>
    </row>
    <row r="19" customFormat="false" ht="12.75" hidden="true" customHeight="false" outlineLevel="0" collapsed="false">
      <c r="A19" s="1" t="n">
        <f aca="false">+A18+1</f>
        <v>199512</v>
      </c>
      <c r="B19" s="1" t="n">
        <f aca="false">+B18+1</f>
        <v>199511</v>
      </c>
      <c r="C19" s="2" t="n">
        <v>1.8</v>
      </c>
      <c r="E19" s="2" t="n">
        <v>1.82</v>
      </c>
      <c r="G19" s="2" t="n">
        <v>1.79</v>
      </c>
      <c r="I19" s="3" t="n">
        <v>1.82</v>
      </c>
      <c r="J19" s="2" t="n">
        <f aca="false">ROUND(SUM(C19:I19)/4,4)</f>
        <v>1.8075</v>
      </c>
      <c r="K19" s="2" t="n">
        <f aca="false">ROUND(SUM(J17:J19)/3,4)</f>
        <v>1.6817</v>
      </c>
      <c r="L19" s="4" t="n">
        <f aca="false">ROUND(2.05/1.7*K19,4)</f>
        <v>2.0279</v>
      </c>
    </row>
    <row r="20" customFormat="false" ht="12.75" hidden="true" customHeight="false" outlineLevel="0" collapsed="false">
      <c r="A20" s="1" t="n">
        <v>199601</v>
      </c>
      <c r="B20" s="1" t="n">
        <f aca="false">+B19+1</f>
        <v>199512</v>
      </c>
      <c r="C20" s="2" t="n">
        <v>2.27</v>
      </c>
      <c r="E20" s="2" t="n">
        <v>2.29</v>
      </c>
      <c r="G20" s="2" t="n">
        <v>2.27</v>
      </c>
      <c r="I20" s="3" t="n">
        <v>2.28</v>
      </c>
      <c r="J20" s="2" t="n">
        <f aca="false">ROUND(SUM(C20:I20)/4,4)</f>
        <v>2.2775</v>
      </c>
      <c r="K20" s="2" t="n">
        <f aca="false">ROUND(SUM(J18:J20)/3,4)</f>
        <v>1.9092</v>
      </c>
      <c r="L20" s="4" t="n">
        <f aca="false">ROUND(2.05/1.7*K20,4)</f>
        <v>2.3023</v>
      </c>
    </row>
    <row r="21" customFormat="false" ht="12.75" hidden="true" customHeight="false" outlineLevel="0" collapsed="false">
      <c r="A21" s="1" t="n">
        <f aca="false">+A20+1</f>
        <v>199602</v>
      </c>
      <c r="B21" s="1" t="n">
        <v>199601</v>
      </c>
      <c r="C21" s="2" t="n">
        <v>3.38</v>
      </c>
      <c r="E21" s="2" t="n">
        <v>3.44</v>
      </c>
      <c r="G21" s="2" t="n">
        <v>3.34</v>
      </c>
      <c r="I21" s="3" t="n">
        <v>3.47</v>
      </c>
      <c r="J21" s="2" t="n">
        <f aca="false">ROUND(SUM(C21:I21)/4,4)</f>
        <v>3.4075</v>
      </c>
      <c r="K21" s="2" t="n">
        <f aca="false">ROUND(SUM(J19:J21)/3,4)</f>
        <v>2.4975</v>
      </c>
      <c r="L21" s="4" t="n">
        <f aca="false">ROUND(2.05/1.7*K21,4)</f>
        <v>3.0117</v>
      </c>
    </row>
    <row r="22" customFormat="false" ht="12.75" hidden="true" customHeight="false" outlineLevel="0" collapsed="false">
      <c r="A22" s="1" t="n">
        <f aca="false">+A21+1</f>
        <v>199603</v>
      </c>
      <c r="B22" s="1" t="n">
        <f aca="false">+B21+1</f>
        <v>199602</v>
      </c>
      <c r="C22" s="2" t="n">
        <v>2.36</v>
      </c>
      <c r="E22" s="2" t="n">
        <v>2.41</v>
      </c>
      <c r="G22" s="2" t="n">
        <v>3.51</v>
      </c>
      <c r="I22" s="3" t="n">
        <v>4.55</v>
      </c>
      <c r="J22" s="2" t="n">
        <f aca="false">ROUND(SUM(C22:I22)/4,4)</f>
        <v>3.2075</v>
      </c>
      <c r="K22" s="2" t="n">
        <f aca="false">ROUND(SUM(J20:J22)/3,4)</f>
        <v>2.9642</v>
      </c>
      <c r="L22" s="4" t="n">
        <f aca="false">ROUND(2.05/1.7*K22,4)</f>
        <v>3.5745</v>
      </c>
    </row>
    <row r="23" customFormat="false" ht="12.75" hidden="true" customHeight="false" outlineLevel="0" collapsed="false">
      <c r="A23" s="1" t="n">
        <f aca="false">+A22+1</f>
        <v>199604</v>
      </c>
      <c r="B23" s="1" t="n">
        <f aca="false">+B22+1</f>
        <v>199603</v>
      </c>
      <c r="C23" s="2" t="n">
        <v>2.81</v>
      </c>
      <c r="E23" s="2" t="n">
        <v>2.82</v>
      </c>
      <c r="G23" s="2" t="n">
        <v>2.88</v>
      </c>
      <c r="I23" s="3" t="n">
        <v>2.83</v>
      </c>
      <c r="J23" s="2" t="n">
        <f aca="false">ROUND(SUM(C23:I23)/4,4)</f>
        <v>2.835</v>
      </c>
      <c r="K23" s="2" t="n">
        <f aca="false">ROUND(SUM(J21:J23)/3,4)</f>
        <v>3.15</v>
      </c>
      <c r="L23" s="4" t="n">
        <f aca="false">ROUND(2.05/1.7*K23,4)</f>
        <v>3.7985</v>
      </c>
    </row>
    <row r="24" customFormat="false" ht="12.75" hidden="true" customHeight="false" outlineLevel="0" collapsed="false">
      <c r="A24" s="1" t="n">
        <f aca="false">+A23+1</f>
        <v>199605</v>
      </c>
      <c r="B24" s="1" t="n">
        <f aca="false">+B23+1</f>
        <v>199604</v>
      </c>
      <c r="C24" s="2" t="n">
        <v>2.69</v>
      </c>
      <c r="E24" s="2" t="n">
        <v>2.74</v>
      </c>
      <c r="G24" s="2" t="n">
        <v>2.74</v>
      </c>
      <c r="I24" s="3" t="n">
        <v>2.73</v>
      </c>
      <c r="J24" s="2" t="n">
        <f aca="false">ROUND(SUM(C24:I24)/4,4)</f>
        <v>2.725</v>
      </c>
      <c r="K24" s="2" t="n">
        <f aca="false">ROUND(SUM(J22:J24)/3,4)</f>
        <v>2.9225</v>
      </c>
      <c r="L24" s="4" t="n">
        <f aca="false">ROUND(2.05/1.7*K24,4)</f>
        <v>3.5242</v>
      </c>
    </row>
    <row r="25" customFormat="false" ht="12.75" hidden="true" customHeight="false" outlineLevel="0" collapsed="false">
      <c r="A25" s="1" t="n">
        <f aca="false">+A24+1</f>
        <v>199606</v>
      </c>
      <c r="B25" s="1" t="n">
        <f aca="false">+B24+1</f>
        <v>199605</v>
      </c>
      <c r="C25" s="2" t="n">
        <v>2.2</v>
      </c>
      <c r="E25" s="2" t="n">
        <v>2.2</v>
      </c>
      <c r="G25" s="2" t="n">
        <v>2.21</v>
      </c>
      <c r="I25" s="3" t="n">
        <v>2.2</v>
      </c>
      <c r="J25" s="2" t="n">
        <f aca="false">ROUND(SUM(C25:I25)/4,4)</f>
        <v>2.2025</v>
      </c>
      <c r="K25" s="2" t="n">
        <f aca="false">ROUND(SUM(J23:J25)/3,4)</f>
        <v>2.5875</v>
      </c>
      <c r="L25" s="4" t="n">
        <f aca="false">ROUND(2.05/1.7*K25,4)</f>
        <v>3.1202</v>
      </c>
    </row>
    <row r="26" customFormat="false" ht="12.75" hidden="true" customHeight="false" outlineLevel="0" collapsed="false">
      <c r="A26" s="1" t="n">
        <f aca="false">+A25+1</f>
        <v>199607</v>
      </c>
      <c r="B26" s="1" t="n">
        <f aca="false">+B25+1</f>
        <v>199606</v>
      </c>
      <c r="C26" s="2" t="n">
        <v>2.37</v>
      </c>
      <c r="E26" s="2" t="n">
        <v>2.38</v>
      </c>
      <c r="G26" s="2" t="n">
        <v>2.36</v>
      </c>
      <c r="I26" s="3" t="n">
        <v>2.36</v>
      </c>
      <c r="J26" s="2" t="n">
        <f aca="false">ROUND(SUM(C26:I26)/4,4)</f>
        <v>2.3675</v>
      </c>
      <c r="K26" s="2" t="n">
        <f aca="false">ROUND(SUM(J24:J26)/3,4)</f>
        <v>2.4317</v>
      </c>
      <c r="L26" s="4" t="n">
        <f aca="false">ROUND(2.05/1.7*K26,4)</f>
        <v>2.9323</v>
      </c>
    </row>
    <row r="27" customFormat="false" ht="12.75" hidden="true" customHeight="false" outlineLevel="0" collapsed="false">
      <c r="A27" s="1" t="n">
        <f aca="false">+A26+1</f>
        <v>199608</v>
      </c>
      <c r="B27" s="1" t="n">
        <f aca="false">+B26+1</f>
        <v>199607</v>
      </c>
      <c r="C27" s="2" t="n">
        <v>2.65</v>
      </c>
      <c r="E27" s="2" t="n">
        <v>2.66</v>
      </c>
      <c r="G27" s="2" t="n">
        <v>2.61</v>
      </c>
      <c r="I27" s="3" t="n">
        <v>2.64</v>
      </c>
      <c r="J27" s="2" t="n">
        <f aca="false">ROUND(SUM(C27:I27)/4,4)</f>
        <v>2.64</v>
      </c>
      <c r="K27" s="2" t="n">
        <f aca="false">ROUND(SUM(J25:J27)/3,4)</f>
        <v>2.4033</v>
      </c>
      <c r="L27" s="4" t="n">
        <f aca="false">ROUND(2.05/1.7*K27,4)</f>
        <v>2.8981</v>
      </c>
    </row>
    <row r="28" customFormat="false" ht="12.75" hidden="true" customHeight="false" outlineLevel="0" collapsed="false">
      <c r="A28" s="1" t="n">
        <f aca="false">+A27+1</f>
        <v>199609</v>
      </c>
      <c r="B28" s="1" t="n">
        <f aca="false">+B27+1</f>
        <v>199608</v>
      </c>
      <c r="C28" s="2" t="n">
        <v>2.3</v>
      </c>
      <c r="E28" s="2" t="n">
        <v>2.34</v>
      </c>
      <c r="G28" s="2" t="n">
        <v>2.26</v>
      </c>
      <c r="I28" s="3" t="n">
        <v>2.24</v>
      </c>
      <c r="J28" s="2" t="n">
        <f aca="false">ROUND(SUM(C28:I28)/4,4)</f>
        <v>2.285</v>
      </c>
      <c r="K28" s="2" t="n">
        <f aca="false">ROUND(SUM(J26:J28)/3,4)</f>
        <v>2.4308</v>
      </c>
      <c r="L28" s="4" t="n">
        <f aca="false">ROUND(2.05/1.7*K28,4)</f>
        <v>2.9313</v>
      </c>
    </row>
    <row r="29" customFormat="false" ht="12.75" hidden="true" customHeight="false" outlineLevel="0" collapsed="false">
      <c r="A29" s="1" t="n">
        <f aca="false">+A28+1</f>
        <v>199610</v>
      </c>
      <c r="B29" s="1" t="n">
        <f aca="false">+B28+1</f>
        <v>199609</v>
      </c>
      <c r="C29" s="2" t="n">
        <v>1.81</v>
      </c>
      <c r="E29" s="2" t="n">
        <v>1.8</v>
      </c>
      <c r="G29" s="2" t="n">
        <v>1.85</v>
      </c>
      <c r="I29" s="3" t="n">
        <v>1.83</v>
      </c>
      <c r="J29" s="2" t="n">
        <f aca="false">ROUND(SUM(C29:I29)/4,4)</f>
        <v>1.8225</v>
      </c>
      <c r="K29" s="2" t="n">
        <f aca="false">ROUND(SUM(J27:J29)/3,4)</f>
        <v>2.2492</v>
      </c>
      <c r="L29" s="4" t="n">
        <f aca="false">ROUND(2.05/1.7*K29,4)</f>
        <v>2.7123</v>
      </c>
    </row>
    <row r="30" customFormat="false" ht="12.75" hidden="true" customHeight="false" outlineLevel="0" collapsed="false">
      <c r="A30" s="1" t="n">
        <f aca="false">+A29+1</f>
        <v>199611</v>
      </c>
      <c r="B30" s="1" t="n">
        <f aca="false">+B29+1</f>
        <v>199610</v>
      </c>
      <c r="C30" s="2" t="n">
        <v>1.85</v>
      </c>
      <c r="E30" s="2" t="n">
        <v>1.83</v>
      </c>
      <c r="G30" s="2" t="n">
        <v>1.91</v>
      </c>
      <c r="I30" s="3" t="n">
        <v>1.86</v>
      </c>
      <c r="J30" s="2" t="n">
        <f aca="false">ROUND(SUM(C30:I30)/4,4)</f>
        <v>1.8625</v>
      </c>
      <c r="K30" s="2" t="n">
        <f aca="false">ROUND(SUM(J28:J30)/3,4)</f>
        <v>1.99</v>
      </c>
      <c r="L30" s="4" t="n">
        <f aca="false">ROUND(2.05/1.7*K30,4)</f>
        <v>2.3997</v>
      </c>
    </row>
    <row r="31" customFormat="false" ht="12.75" hidden="true" customHeight="false" outlineLevel="0" collapsed="false">
      <c r="A31" s="1" t="n">
        <f aca="false">+A30+1</f>
        <v>199612</v>
      </c>
      <c r="B31" s="1" t="n">
        <f aca="false">+B30+1</f>
        <v>199611</v>
      </c>
      <c r="C31" s="2" t="n">
        <v>2.69</v>
      </c>
      <c r="E31" s="2" t="n">
        <v>2.69</v>
      </c>
      <c r="G31" s="2" t="n">
        <v>2.67</v>
      </c>
      <c r="I31" s="3" t="n">
        <v>2.66</v>
      </c>
      <c r="J31" s="2" t="n">
        <f aca="false">ROUND(SUM(C31:I31)/4,4)</f>
        <v>2.6775</v>
      </c>
      <c r="K31" s="2" t="n">
        <f aca="false">ROUND(SUM(J29:J31)/3,4)</f>
        <v>2.1208</v>
      </c>
      <c r="L31" s="4" t="n">
        <f aca="false">ROUND(2.05/1.7*K31,4)</f>
        <v>2.5574</v>
      </c>
    </row>
    <row r="32" customFormat="false" ht="12.75" hidden="true" customHeight="false" outlineLevel="0" collapsed="false">
      <c r="A32" s="1" t="n">
        <v>199701</v>
      </c>
      <c r="B32" s="1" t="n">
        <f aca="false">+B31+1</f>
        <v>199612</v>
      </c>
      <c r="C32" s="2" t="n">
        <v>3.82</v>
      </c>
      <c r="E32" s="2" t="n">
        <v>3.84</v>
      </c>
      <c r="G32" s="2" t="n">
        <v>3.68</v>
      </c>
      <c r="I32" s="3" t="n">
        <v>3.72</v>
      </c>
      <c r="J32" s="2" t="n">
        <f aca="false">ROUND(SUM(C32:I32)/4,4)</f>
        <v>3.765</v>
      </c>
      <c r="K32" s="2" t="n">
        <f aca="false">ROUND(SUM(J30:J32)/3,4)</f>
        <v>2.7683</v>
      </c>
      <c r="L32" s="4" t="n">
        <f aca="false">ROUND(2.05/1.7*K32,4)</f>
        <v>3.3382</v>
      </c>
    </row>
    <row r="33" customFormat="false" ht="12.75" hidden="true" customHeight="false" outlineLevel="0" collapsed="false">
      <c r="A33" s="1" t="n">
        <v>199702</v>
      </c>
      <c r="B33" s="1" t="n">
        <v>199701</v>
      </c>
      <c r="C33" s="2" t="n">
        <v>3.98</v>
      </c>
      <c r="D33" s="9"/>
      <c r="E33" s="2" t="n">
        <v>3.8</v>
      </c>
      <c r="F33" s="9"/>
      <c r="G33" s="2" t="n">
        <v>3.26</v>
      </c>
      <c r="I33" s="3" t="n">
        <v>3.51</v>
      </c>
      <c r="J33" s="2" t="n">
        <f aca="false">ROUND(SUM(C33:I33)/4,4)</f>
        <v>3.6375</v>
      </c>
      <c r="K33" s="2" t="n">
        <f aca="false">ROUND(SUM(J31:J33)/3,4)</f>
        <v>3.36</v>
      </c>
      <c r="L33" s="4" t="n">
        <f aca="false">ROUND(2.05/1.7*K33,4)</f>
        <v>4.0518</v>
      </c>
    </row>
    <row r="34" customFormat="false" ht="12.75" hidden="true" customHeight="false" outlineLevel="0" collapsed="false">
      <c r="A34" s="1" t="n">
        <f aca="false">+A33+1</f>
        <v>199703</v>
      </c>
      <c r="B34" s="1" t="n">
        <f aca="false">+B33+1</f>
        <v>199702</v>
      </c>
      <c r="C34" s="2" t="n">
        <v>2.9</v>
      </c>
      <c r="D34" s="9"/>
      <c r="E34" s="2" t="n">
        <v>2.9</v>
      </c>
      <c r="F34" s="9"/>
      <c r="G34" s="2" t="n">
        <v>2.99</v>
      </c>
      <c r="I34" s="3" t="n">
        <v>3.01</v>
      </c>
      <c r="J34" s="2" t="n">
        <f aca="false">ROUND(SUM(C34:I34)/4,4)</f>
        <v>2.95</v>
      </c>
      <c r="K34" s="2" t="n">
        <f aca="false">ROUND(SUM(J32:J34)/3,4)</f>
        <v>3.4508</v>
      </c>
      <c r="L34" s="4" t="n">
        <f aca="false">ROUND(2.05/1.7*K34,4)</f>
        <v>4.1613</v>
      </c>
    </row>
    <row r="35" customFormat="false" ht="12.75" hidden="true" customHeight="false" outlineLevel="0" collapsed="false">
      <c r="A35" s="1" t="n">
        <f aca="false">+A34+1</f>
        <v>199704</v>
      </c>
      <c r="B35" s="1" t="n">
        <f aca="false">+B34+1</f>
        <v>199703</v>
      </c>
      <c r="C35" s="2" t="n">
        <v>1.77</v>
      </c>
      <c r="D35" s="9"/>
      <c r="E35" s="2" t="n">
        <v>1.76</v>
      </c>
      <c r="F35" s="9"/>
      <c r="G35" s="2" t="n">
        <v>1.84</v>
      </c>
      <c r="I35" s="3" t="n">
        <v>1.82</v>
      </c>
      <c r="J35" s="2" t="n">
        <f aca="false">ROUND(SUM(C35:I35)/4,4)</f>
        <v>1.7975</v>
      </c>
      <c r="K35" s="2" t="n">
        <f aca="false">ROUND(SUM(J33:J35)/3,4)</f>
        <v>2.795</v>
      </c>
      <c r="L35" s="4" t="n">
        <f aca="false">ROUND(2.05/1.7*K35,4)</f>
        <v>3.3704</v>
      </c>
    </row>
    <row r="36" customFormat="false" ht="12.75" hidden="true" customHeight="false" outlineLevel="0" collapsed="false">
      <c r="A36" s="1" t="n">
        <f aca="false">+A35+1</f>
        <v>199705</v>
      </c>
      <c r="B36" s="1" t="n">
        <f aca="false">+B35+1</f>
        <v>199704</v>
      </c>
      <c r="C36" s="10" t="n">
        <v>1.81</v>
      </c>
      <c r="D36" s="10"/>
      <c r="E36" s="10" t="n">
        <v>1.81</v>
      </c>
      <c r="F36" s="10"/>
      <c r="G36" s="10" t="n">
        <v>1.86</v>
      </c>
      <c r="H36" s="10"/>
      <c r="I36" s="11" t="n">
        <v>1.84</v>
      </c>
      <c r="J36" s="2" t="n">
        <f aca="false">ROUND(SUM(C36:I36)/4,4)</f>
        <v>1.83</v>
      </c>
      <c r="K36" s="2" t="n">
        <f aca="false">ROUND(SUM(J34:J36)/3,4)</f>
        <v>2.1925</v>
      </c>
      <c r="L36" s="4" t="n">
        <f aca="false">ROUND(2.05/1.7*K36,4)</f>
        <v>2.6439</v>
      </c>
    </row>
    <row r="37" customFormat="false" ht="12.75" hidden="true" customHeight="false" outlineLevel="0" collapsed="false">
      <c r="A37" s="1" t="n">
        <f aca="false">+A36+1</f>
        <v>199706</v>
      </c>
      <c r="B37" s="1" t="n">
        <f aca="false">+B36+1</f>
        <v>199705</v>
      </c>
      <c r="C37" s="9" t="n">
        <v>2.15</v>
      </c>
      <c r="D37" s="9"/>
      <c r="E37" s="9" t="n">
        <v>2.15</v>
      </c>
      <c r="F37" s="9"/>
      <c r="G37" s="9" t="n">
        <v>2.16</v>
      </c>
      <c r="H37" s="9"/>
      <c r="I37" s="12" t="n">
        <v>2.16</v>
      </c>
      <c r="J37" s="2" t="n">
        <f aca="false">ROUND(SUM(C37:I37)/4,4)</f>
        <v>2.155</v>
      </c>
      <c r="K37" s="2" t="n">
        <f aca="false">ROUND(SUM(J35:J37)/3,4)</f>
        <v>1.9275</v>
      </c>
      <c r="L37" s="4" t="n">
        <f aca="false">ROUND(2.05/1.7*K37,4)</f>
        <v>2.3243</v>
      </c>
    </row>
    <row r="38" customFormat="false" ht="12.75" hidden="true" customHeight="false" outlineLevel="0" collapsed="false">
      <c r="A38" s="1" t="n">
        <f aca="false">+A37+1</f>
        <v>199707</v>
      </c>
      <c r="B38" s="1" t="n">
        <f aca="false">+B37+1</f>
        <v>199706</v>
      </c>
      <c r="C38" s="9" t="n">
        <v>2.3</v>
      </c>
      <c r="D38" s="9"/>
      <c r="E38" s="9" t="n">
        <v>2.31</v>
      </c>
      <c r="F38" s="9"/>
      <c r="G38" s="9" t="n">
        <v>2.28</v>
      </c>
      <c r="H38" s="9"/>
      <c r="I38" s="12" t="n">
        <v>2.3</v>
      </c>
      <c r="J38" s="2" t="n">
        <f aca="false">ROUND(SUM(C38:I38)/4,4)</f>
        <v>2.2975</v>
      </c>
      <c r="K38" s="2" t="n">
        <f aca="false">ROUND(SUM(J36:J38)/3,4)</f>
        <v>2.0942</v>
      </c>
      <c r="L38" s="4" t="n">
        <f aca="false">ROUND(2.05/1.7*K38,4)</f>
        <v>2.5254</v>
      </c>
    </row>
    <row r="39" customFormat="false" ht="12.75" hidden="true" customHeight="false" outlineLevel="0" collapsed="false">
      <c r="A39" s="1" t="n">
        <f aca="false">+A38+1</f>
        <v>199708</v>
      </c>
      <c r="B39" s="1" t="n">
        <f aca="false">+B38+1</f>
        <v>199707</v>
      </c>
      <c r="C39" s="9" t="n">
        <v>2.15</v>
      </c>
      <c r="D39" s="9"/>
      <c r="E39" s="9" t="n">
        <v>2.15</v>
      </c>
      <c r="F39" s="9"/>
      <c r="G39" s="9" t="n">
        <v>2.15</v>
      </c>
      <c r="H39" s="9"/>
      <c r="I39" s="12" t="n">
        <v>2.44</v>
      </c>
      <c r="J39" s="2" t="n">
        <f aca="false">ROUND(SUM(C39:I39)/4,4)</f>
        <v>2.2225</v>
      </c>
      <c r="K39" s="2" t="n">
        <f aca="false">ROUND(SUM(J37:J39)/3,4)</f>
        <v>2.225</v>
      </c>
      <c r="L39" s="4" t="n">
        <f aca="false">ROUND(2.05/1.7*K39,4)</f>
        <v>2.6831</v>
      </c>
    </row>
    <row r="40" customFormat="false" ht="12.75" hidden="true" customHeight="false" outlineLevel="0" collapsed="false">
      <c r="A40" s="1" t="n">
        <f aca="false">+A39+1</f>
        <v>199709</v>
      </c>
      <c r="B40" s="1" t="n">
        <f aca="false">+B39+1</f>
        <v>199708</v>
      </c>
      <c r="C40" s="9" t="n">
        <v>2.17</v>
      </c>
      <c r="D40" s="9"/>
      <c r="E40" s="9" t="n">
        <v>2.18</v>
      </c>
      <c r="F40" s="9"/>
      <c r="G40" s="9" t="n">
        <v>2.19</v>
      </c>
      <c r="H40" s="9"/>
      <c r="I40" s="12" t="n">
        <v>2.2</v>
      </c>
      <c r="J40" s="2" t="n">
        <f aca="false">ROUND(SUM(C40:I40)/4,4)</f>
        <v>2.185</v>
      </c>
      <c r="K40" s="2" t="n">
        <f aca="false">ROUND(SUM(J38:J40)/3,4)</f>
        <v>2.235</v>
      </c>
      <c r="L40" s="4" t="n">
        <f aca="false">ROUND(2.05/1.7*K40,4)</f>
        <v>2.6951</v>
      </c>
    </row>
    <row r="41" customFormat="false" ht="12.75" hidden="true" customHeight="false" outlineLevel="0" collapsed="false">
      <c r="A41" s="1" t="n">
        <f aca="false">+A40+1</f>
        <v>199710</v>
      </c>
      <c r="B41" s="1" t="n">
        <f aca="false">+B40+1</f>
        <v>199709</v>
      </c>
      <c r="C41" s="9" t="n">
        <v>2.53</v>
      </c>
      <c r="D41" s="9"/>
      <c r="E41" s="9" t="n">
        <v>2.5</v>
      </c>
      <c r="F41" s="9"/>
      <c r="G41" s="9" t="n">
        <v>2.58</v>
      </c>
      <c r="H41" s="9"/>
      <c r="I41" s="12" t="n">
        <v>2.55</v>
      </c>
      <c r="J41" s="2" t="n">
        <f aca="false">ROUND(SUM(C41:I41)/4,4)</f>
        <v>2.54</v>
      </c>
      <c r="K41" s="2" t="n">
        <f aca="false">ROUND(SUM(J39:J41)/3,4)</f>
        <v>2.3158</v>
      </c>
      <c r="L41" s="4" t="n">
        <f aca="false">ROUND(2.05/1.7*K41,4)</f>
        <v>2.7926</v>
      </c>
    </row>
    <row r="42" customFormat="false" ht="12.75" hidden="true" customHeight="false" outlineLevel="0" collapsed="false">
      <c r="A42" s="1" t="n">
        <f aca="false">+A41+1</f>
        <v>199711</v>
      </c>
      <c r="B42" s="1" t="n">
        <f aca="false">+B41+1</f>
        <v>199710</v>
      </c>
      <c r="C42" s="9" t="n">
        <v>3.1</v>
      </c>
      <c r="D42" s="9"/>
      <c r="E42" s="9" t="n">
        <v>3.01</v>
      </c>
      <c r="F42" s="9"/>
      <c r="G42" s="9" t="n">
        <v>3.03</v>
      </c>
      <c r="H42" s="9"/>
      <c r="I42" s="12" t="n">
        <v>2.99</v>
      </c>
      <c r="J42" s="2" t="n">
        <f aca="false">ROUND(SUM(C42:I42)/4,4)</f>
        <v>3.0325</v>
      </c>
      <c r="K42" s="2" t="n">
        <f aca="false">ROUND(SUM(J40:J42)/3,4)</f>
        <v>2.5858</v>
      </c>
      <c r="L42" s="4" t="n">
        <f aca="false">ROUND(2.05/1.7*K42,4)</f>
        <v>3.1182</v>
      </c>
    </row>
    <row r="43" customFormat="false" ht="12.75" hidden="true" customHeight="false" outlineLevel="0" collapsed="false">
      <c r="A43" s="1" t="n">
        <f aca="false">+A42+1</f>
        <v>199712</v>
      </c>
      <c r="B43" s="1" t="n">
        <f aca="false">+B42+1</f>
        <v>199711</v>
      </c>
      <c r="C43" s="9" t="n">
        <v>3.27</v>
      </c>
      <c r="D43" s="9"/>
      <c r="E43" s="9" t="n">
        <v>3.27</v>
      </c>
      <c r="F43" s="9"/>
      <c r="G43" s="9" t="n">
        <v>3.41</v>
      </c>
      <c r="H43" s="9"/>
      <c r="I43" s="12" t="n">
        <v>3.37</v>
      </c>
      <c r="J43" s="2" t="n">
        <f aca="false">ROUND(SUM(C43:I43)/4,4)</f>
        <v>3.33</v>
      </c>
      <c r="K43" s="2" t="n">
        <f aca="false">ROUND(SUM(J41:J43)/3,4)</f>
        <v>2.9675</v>
      </c>
      <c r="L43" s="4" t="n">
        <f aca="false">ROUND(2.05/1.7*K43,4)</f>
        <v>3.5785</v>
      </c>
    </row>
    <row r="44" customFormat="false" ht="12.75" hidden="true" customHeight="false" outlineLevel="0" collapsed="false">
      <c r="A44" s="13" t="n">
        <v>199801</v>
      </c>
      <c r="B44" s="13" t="n">
        <f aca="false">+B43+1</f>
        <v>199712</v>
      </c>
      <c r="C44" s="14" t="n">
        <v>2.54</v>
      </c>
      <c r="D44" s="14"/>
      <c r="E44" s="14" t="n">
        <v>2.58</v>
      </c>
      <c r="F44" s="14"/>
      <c r="G44" s="14" t="n">
        <v>2.57</v>
      </c>
      <c r="H44" s="14"/>
      <c r="I44" s="15" t="n">
        <v>2.64</v>
      </c>
      <c r="J44" s="16" t="n">
        <f aca="false">ROUND(SUM(C44:I44)/4,4)</f>
        <v>2.5825</v>
      </c>
      <c r="K44" s="16" t="n">
        <f aca="false">ROUND(SUM(J42:J44)/3,4)</f>
        <v>2.9817</v>
      </c>
      <c r="L44" s="17" t="n">
        <f aca="false">ROUND(2.05/1.7*K44,4)</f>
        <v>3.5956</v>
      </c>
    </row>
    <row r="45" customFormat="false" ht="12.75" hidden="true" customHeight="false" outlineLevel="0" collapsed="false">
      <c r="A45" s="13" t="n">
        <v>199802</v>
      </c>
      <c r="B45" s="13" t="n">
        <f aca="false">+A44</f>
        <v>199801</v>
      </c>
      <c r="C45" s="14" t="n">
        <v>2.28</v>
      </c>
      <c r="D45" s="14"/>
      <c r="E45" s="14" t="n">
        <v>2.34</v>
      </c>
      <c r="F45" s="14"/>
      <c r="G45" s="14" t="n">
        <v>2.29</v>
      </c>
      <c r="H45" s="14"/>
      <c r="I45" s="15" t="n">
        <v>2.32</v>
      </c>
      <c r="J45" s="16" t="n">
        <f aca="false">ROUND(SUM(C45:I45)/4,4)</f>
        <v>2.3075</v>
      </c>
      <c r="K45" s="16" t="n">
        <f aca="false">ROUND(SUM(J43:J45)/3,4)</f>
        <v>2.74</v>
      </c>
      <c r="L45" s="17" t="n">
        <f aca="false">ROUND(2.05/1.7*K45,4)</f>
        <v>3.3041</v>
      </c>
    </row>
    <row r="46" customFormat="false" ht="12.75" hidden="true" customHeight="false" outlineLevel="0" collapsed="false">
      <c r="A46" s="13" t="n">
        <v>199803</v>
      </c>
      <c r="B46" s="13" t="n">
        <f aca="false">+A45</f>
        <v>199802</v>
      </c>
      <c r="C46" s="14" t="n">
        <v>2.03</v>
      </c>
      <c r="D46" s="14"/>
      <c r="E46" s="14" t="n">
        <v>2.08</v>
      </c>
      <c r="F46" s="14"/>
      <c r="G46" s="14" t="n">
        <v>2.09</v>
      </c>
      <c r="H46" s="14"/>
      <c r="I46" s="15" t="n">
        <v>2.14</v>
      </c>
      <c r="J46" s="16" t="n">
        <f aca="false">ROUND(SUM(C46:I46)/4,4)</f>
        <v>2.085</v>
      </c>
      <c r="K46" s="16" t="n">
        <f aca="false">ROUND(SUM(J44:J46)/3,4)</f>
        <v>2.325</v>
      </c>
      <c r="L46" s="17" t="n">
        <f aca="false">ROUND(2.05/1.7*K46,4)</f>
        <v>2.8037</v>
      </c>
    </row>
    <row r="47" customFormat="false" ht="12.75" hidden="true" customHeight="false" outlineLevel="0" collapsed="false">
      <c r="A47" s="13" t="n">
        <v>199804</v>
      </c>
      <c r="B47" s="13" t="n">
        <f aca="false">+A46</f>
        <v>199803</v>
      </c>
      <c r="C47" s="14" t="n">
        <v>2.27</v>
      </c>
      <c r="D47" s="14"/>
      <c r="E47" s="14" t="n">
        <v>2.3</v>
      </c>
      <c r="F47" s="14"/>
      <c r="G47" s="14" t="n">
        <v>2.21</v>
      </c>
      <c r="H47" s="14"/>
      <c r="I47" s="15" t="n">
        <v>2.21</v>
      </c>
      <c r="J47" s="16" t="n">
        <f aca="false">ROUND(SUM(C47:I47)/4,4)</f>
        <v>2.2475</v>
      </c>
      <c r="K47" s="16" t="n">
        <f aca="false">ROUND(SUM(J45:J47)/3,4)</f>
        <v>2.2133</v>
      </c>
      <c r="L47" s="17" t="n">
        <f aca="false">ROUND(2.05/1.7*K47,4)</f>
        <v>2.669</v>
      </c>
    </row>
    <row r="48" customFormat="false" ht="12.75" hidden="true" customHeight="false" outlineLevel="0" collapsed="false">
      <c r="A48" s="13" t="n">
        <v>199805</v>
      </c>
      <c r="B48" s="13" t="n">
        <v>199804</v>
      </c>
      <c r="C48" s="14" t="n">
        <v>2.32</v>
      </c>
      <c r="D48" s="14"/>
      <c r="E48" s="14" t="n">
        <v>2.33</v>
      </c>
      <c r="F48" s="14"/>
      <c r="G48" s="14" t="n">
        <v>2.38</v>
      </c>
      <c r="H48" s="14"/>
      <c r="I48" s="15" t="n">
        <v>2.33</v>
      </c>
      <c r="J48" s="16" t="n">
        <f aca="false">ROUND(SUM(C48:I48)/4,4)</f>
        <v>2.34</v>
      </c>
      <c r="K48" s="16" t="n">
        <f aca="false">ROUND(SUM(J46:J48)/3,4)</f>
        <v>2.2242</v>
      </c>
      <c r="L48" s="17" t="n">
        <f aca="false">ROUND(2.05/1.7*K48,4)</f>
        <v>2.6821</v>
      </c>
    </row>
    <row r="49" customFormat="false" ht="12.75" hidden="true" customHeight="false" outlineLevel="0" collapsed="false">
      <c r="A49" s="13" t="n">
        <v>199806</v>
      </c>
      <c r="B49" s="13" t="n">
        <v>199805</v>
      </c>
      <c r="C49" s="14" t="n">
        <v>2.29</v>
      </c>
      <c r="D49" s="14"/>
      <c r="E49" s="14" t="n">
        <v>2.29</v>
      </c>
      <c r="F49" s="14"/>
      <c r="G49" s="14" t="n">
        <v>2.31</v>
      </c>
      <c r="H49" s="14"/>
      <c r="I49" s="15" t="n">
        <v>2.29</v>
      </c>
      <c r="J49" s="16" t="n">
        <f aca="false">ROUND(SUM(C49:I49)/4,4)</f>
        <v>2.295</v>
      </c>
      <c r="K49" s="16" t="n">
        <f aca="false">ROUND(SUM(J47:J49)/3,4)</f>
        <v>2.2942</v>
      </c>
      <c r="L49" s="17" t="n">
        <f aca="false">ROUND(2.05/1.7*K49,4)</f>
        <v>2.7665</v>
      </c>
    </row>
    <row r="50" customFormat="false" ht="12.75" hidden="true" customHeight="false" outlineLevel="0" collapsed="false">
      <c r="A50" s="13" t="n">
        <v>199807</v>
      </c>
      <c r="B50" s="13" t="n">
        <v>199806</v>
      </c>
      <c r="C50" s="14" t="n">
        <v>2.03</v>
      </c>
      <c r="D50" s="14"/>
      <c r="E50" s="14" t="n">
        <v>2.02</v>
      </c>
      <c r="F50" s="14"/>
      <c r="G50" s="14" t="n">
        <v>2.1</v>
      </c>
      <c r="H50" s="14"/>
      <c r="I50" s="15" t="n">
        <v>2.1</v>
      </c>
      <c r="J50" s="16" t="n">
        <f aca="false">ROUND(SUM(C50:I50)/4,4)</f>
        <v>2.0625</v>
      </c>
      <c r="K50" s="16" t="n">
        <f aca="false">ROUND(SUM(J48:J50)/3,4)</f>
        <v>2.2325</v>
      </c>
      <c r="L50" s="17" t="n">
        <f aca="false">ROUND(2.05/1.7*K50,4)</f>
        <v>2.6921</v>
      </c>
    </row>
    <row r="51" customFormat="false" ht="12.75" hidden="true" customHeight="false" outlineLevel="0" collapsed="false">
      <c r="A51" s="13" t="n">
        <v>199808</v>
      </c>
      <c r="B51" s="13" t="n">
        <v>199807</v>
      </c>
      <c r="C51" s="14" t="n">
        <v>2.37</v>
      </c>
      <c r="D51" s="14"/>
      <c r="E51" s="14" t="n">
        <v>2.37</v>
      </c>
      <c r="F51" s="14"/>
      <c r="G51" s="14" t="n">
        <v>2.4</v>
      </c>
      <c r="H51" s="14"/>
      <c r="I51" s="15" t="n">
        <v>2.38</v>
      </c>
      <c r="J51" s="16" t="n">
        <f aca="false">ROUND(SUM(C51:I51)/4,4)</f>
        <v>2.38</v>
      </c>
      <c r="K51" s="16" t="n">
        <f aca="false">ROUND(SUM(J49:J51)/3,4)</f>
        <v>2.2458</v>
      </c>
      <c r="L51" s="17" t="n">
        <f aca="false">ROUND(2.05/1.7*K51,4)</f>
        <v>2.7082</v>
      </c>
    </row>
    <row r="52" customFormat="false" ht="12.75" hidden="true" customHeight="false" outlineLevel="0" collapsed="false">
      <c r="A52" s="13" t="n">
        <v>199809</v>
      </c>
      <c r="B52" s="13" t="n">
        <v>199808</v>
      </c>
      <c r="C52" s="14" t="n">
        <v>1.93</v>
      </c>
      <c r="D52" s="14"/>
      <c r="E52" s="14" t="n">
        <v>1.94</v>
      </c>
      <c r="F52" s="14"/>
      <c r="G52" s="14" t="n">
        <v>1.99</v>
      </c>
      <c r="H52" s="14"/>
      <c r="I52" s="15" t="n">
        <v>2</v>
      </c>
      <c r="J52" s="16" t="n">
        <f aca="false">ROUND(SUM(C52:I52)/4,4)</f>
        <v>1.965</v>
      </c>
      <c r="K52" s="16" t="n">
        <f aca="false">ROUND(SUM(J50:J52)/3,4)</f>
        <v>2.1358</v>
      </c>
      <c r="L52" s="17" t="n">
        <f aca="false">ROUND(2.05/1.7*K52,4)</f>
        <v>2.5755</v>
      </c>
    </row>
    <row r="53" customFormat="false" ht="12.75" hidden="true" customHeight="false" outlineLevel="0" collapsed="false">
      <c r="A53" s="13" t="n">
        <v>199810</v>
      </c>
      <c r="B53" s="13" t="n">
        <v>199809</v>
      </c>
      <c r="C53" s="14" t="n">
        <v>1.63</v>
      </c>
      <c r="D53" s="14"/>
      <c r="E53" s="14" t="n">
        <v>1.63</v>
      </c>
      <c r="F53" s="14"/>
      <c r="G53" s="14" t="n">
        <v>1.69</v>
      </c>
      <c r="H53" s="14"/>
      <c r="I53" s="15" t="n">
        <v>1.71</v>
      </c>
      <c r="J53" s="16" t="n">
        <f aca="false">ROUND(SUM(C53:I53)/4,4)</f>
        <v>1.665</v>
      </c>
      <c r="K53" s="16" t="n">
        <f aca="false">ROUND(SUM(J51:J53)/3,4)</f>
        <v>2.0033</v>
      </c>
      <c r="L53" s="17" t="n">
        <f aca="false">ROUND((2.05/1.7)*K53,4)</f>
        <v>2.4157</v>
      </c>
    </row>
    <row r="54" customFormat="false" ht="12.75" hidden="true" customHeight="false" outlineLevel="0" collapsed="false">
      <c r="A54" s="13" t="n">
        <v>199811</v>
      </c>
      <c r="B54" s="13" t="n">
        <v>199810</v>
      </c>
      <c r="C54" s="14" t="n">
        <v>2.08</v>
      </c>
      <c r="D54" s="14"/>
      <c r="E54" s="14" t="n">
        <v>2.09</v>
      </c>
      <c r="F54" s="14"/>
      <c r="G54" s="14" t="n">
        <v>2.22</v>
      </c>
      <c r="H54" s="14"/>
      <c r="I54" s="15" t="n">
        <v>2.25</v>
      </c>
      <c r="J54" s="16" t="n">
        <f aca="false">ROUND(SUM(C54:I54)/4,4)</f>
        <v>2.16</v>
      </c>
      <c r="K54" s="16" t="n">
        <f aca="false">ROUND(SUM(J52:J54)/3,4)</f>
        <v>1.93</v>
      </c>
      <c r="L54" s="17" t="n">
        <f aca="false">ROUND((2.05/1.7)*K54,4)</f>
        <v>2.3274</v>
      </c>
    </row>
    <row r="55" customFormat="false" ht="12.75" hidden="true" customHeight="false" outlineLevel="0" collapsed="false">
      <c r="A55" s="13" t="n">
        <v>199812</v>
      </c>
      <c r="B55" s="13" t="n">
        <v>199811</v>
      </c>
      <c r="C55" s="14" t="n">
        <v>2.01</v>
      </c>
      <c r="D55" s="14"/>
      <c r="E55" s="14" t="n">
        <v>2.02</v>
      </c>
      <c r="F55" s="14"/>
      <c r="G55" s="14" t="n">
        <v>1.87</v>
      </c>
      <c r="H55" s="14"/>
      <c r="I55" s="15" t="n">
        <v>1.86</v>
      </c>
      <c r="J55" s="16" t="n">
        <f aca="false">ROUND(SUM(C55:I55)/4,4)</f>
        <v>1.94</v>
      </c>
      <c r="K55" s="16" t="n">
        <f aca="false">ROUND(SUM(J53:J55)/3,4)</f>
        <v>1.9217</v>
      </c>
      <c r="L55" s="17" t="n">
        <f aca="false">ROUND((2.05/1.7)*K55,4)</f>
        <v>2.3173</v>
      </c>
    </row>
    <row r="56" customFormat="false" ht="12.75" hidden="true" customHeight="false" outlineLevel="0" collapsed="false">
      <c r="A56" s="13" t="n">
        <v>199901</v>
      </c>
      <c r="B56" s="13" t="n">
        <v>199812</v>
      </c>
      <c r="C56" s="14" t="n">
        <v>2.11</v>
      </c>
      <c r="D56" s="14"/>
      <c r="E56" s="14" t="n">
        <v>2.12</v>
      </c>
      <c r="F56" s="14"/>
      <c r="G56" s="14" t="n">
        <v>1.47</v>
      </c>
      <c r="H56" s="14"/>
      <c r="I56" s="15" t="n">
        <v>1.63</v>
      </c>
      <c r="J56" s="16" t="n">
        <f aca="false">ROUND(SUM(C56:I56)/4,4)</f>
        <v>1.8325</v>
      </c>
      <c r="K56" s="16" t="n">
        <f aca="false">ROUND(SUM(J54:J56)/3,4)</f>
        <v>1.9775</v>
      </c>
      <c r="L56" s="17" t="n">
        <f aca="false">ROUND((2.05/1.7)*K56,4)</f>
        <v>2.3846</v>
      </c>
    </row>
    <row r="57" customFormat="false" ht="12.75" hidden="true" customHeight="false" outlineLevel="0" collapsed="false">
      <c r="A57" s="13" t="n">
        <v>199902</v>
      </c>
      <c r="B57" s="13" t="n">
        <v>199801</v>
      </c>
      <c r="C57" s="14" t="n">
        <v>1.78</v>
      </c>
      <c r="D57" s="14"/>
      <c r="E57" s="14" t="n">
        <v>1.81</v>
      </c>
      <c r="F57" s="14"/>
      <c r="G57" s="14" t="n">
        <v>1.82</v>
      </c>
      <c r="H57" s="14"/>
      <c r="I57" s="15" t="n">
        <v>1.83</v>
      </c>
      <c r="J57" s="16" t="n">
        <f aca="false">ROUND(SUM(C57:I57)/4,4)</f>
        <v>1.81</v>
      </c>
      <c r="K57" s="16" t="n">
        <f aca="false">ROUND(SUM(J55:J57)/3,4)</f>
        <v>1.8608</v>
      </c>
      <c r="L57" s="17" t="n">
        <f aca="false">ROUND((2.05/1.7)*K57,4)</f>
        <v>2.2439</v>
      </c>
    </row>
    <row r="58" customFormat="false" ht="12.75" hidden="true" customHeight="false" outlineLevel="0" collapsed="false">
      <c r="A58" s="13" t="n">
        <v>199903</v>
      </c>
      <c r="B58" s="13" t="n">
        <v>199802</v>
      </c>
      <c r="C58" s="14" t="n">
        <v>1.81</v>
      </c>
      <c r="D58" s="14"/>
      <c r="E58" s="14" t="n">
        <v>1.84</v>
      </c>
      <c r="F58" s="14"/>
      <c r="G58" s="14" t="n">
        <v>1.79</v>
      </c>
      <c r="H58" s="14"/>
      <c r="I58" s="15" t="n">
        <v>1.81</v>
      </c>
      <c r="J58" s="16" t="n">
        <f aca="false">ROUND(SUM(C58:I58)/4,4)</f>
        <v>1.8125</v>
      </c>
      <c r="K58" s="16" t="n">
        <f aca="false">ROUND(SUM(J56:J58)/3,4)</f>
        <v>1.8183</v>
      </c>
      <c r="L58" s="17" t="n">
        <f aca="false">ROUND((2.05/1.7)*K58,4)</f>
        <v>2.1927</v>
      </c>
    </row>
    <row r="59" customFormat="false" ht="12.75" hidden="true" customHeight="false" outlineLevel="0" collapsed="false">
      <c r="A59" s="13" t="n">
        <v>199904</v>
      </c>
      <c r="B59" s="13" t="n">
        <v>199803</v>
      </c>
      <c r="C59" s="14" t="n">
        <v>1.63</v>
      </c>
      <c r="D59" s="14"/>
      <c r="E59" s="14" t="n">
        <v>1.66</v>
      </c>
      <c r="F59" s="14"/>
      <c r="G59" s="14" t="n">
        <v>1.72</v>
      </c>
      <c r="H59" s="14"/>
      <c r="I59" s="15" t="n">
        <v>1.69</v>
      </c>
      <c r="J59" s="16" t="n">
        <f aca="false">ROUND(SUM(C59:I59)/4,4)</f>
        <v>1.675</v>
      </c>
      <c r="K59" s="16" t="n">
        <f aca="false">ROUND(SUM(J57:J59)/3,4)</f>
        <v>1.7658</v>
      </c>
      <c r="L59" s="17" t="n">
        <f aca="false">ROUND((2.05/1.7)*K59,4)</f>
        <v>2.1293</v>
      </c>
    </row>
    <row r="60" customFormat="false" ht="12.75" hidden="true" customHeight="false" outlineLevel="0" collapsed="false">
      <c r="A60" s="13" t="n">
        <v>199905</v>
      </c>
      <c r="B60" s="13" t="n">
        <v>199804</v>
      </c>
      <c r="C60" s="14" t="n">
        <v>1.88</v>
      </c>
      <c r="D60" s="14"/>
      <c r="E60" s="14" t="n">
        <v>1.88</v>
      </c>
      <c r="F60" s="14"/>
      <c r="G60" s="14" t="n">
        <v>1.88</v>
      </c>
      <c r="H60" s="14"/>
      <c r="I60" s="15" t="n">
        <v>1.89</v>
      </c>
      <c r="J60" s="16" t="n">
        <f aca="false">ROUND(SUM(C60:I60)/4,4)</f>
        <v>1.8825</v>
      </c>
      <c r="K60" s="16" t="n">
        <f aca="false">ROUND(SUM(J58:J60)/3,4)</f>
        <v>1.79</v>
      </c>
      <c r="L60" s="17" t="n">
        <f aca="false">ROUND((2.05/1.7)*K60,4)</f>
        <v>2.1585</v>
      </c>
    </row>
    <row r="61" customFormat="false" ht="12.75" hidden="true" customHeight="false" outlineLevel="0" collapsed="false">
      <c r="A61" s="13" t="n">
        <v>199906</v>
      </c>
      <c r="B61" s="13" t="n">
        <v>199805</v>
      </c>
      <c r="C61" s="14" t="n">
        <v>2.36</v>
      </c>
      <c r="D61" s="14"/>
      <c r="E61" s="14" t="n">
        <v>2.37</v>
      </c>
      <c r="F61" s="14"/>
      <c r="G61" s="14" t="n">
        <v>2.29</v>
      </c>
      <c r="H61" s="14"/>
      <c r="I61" s="15" t="n">
        <v>2.32</v>
      </c>
      <c r="J61" s="16" t="n">
        <f aca="false">ROUND(SUM(C61:I61)/4,4)</f>
        <v>2.335</v>
      </c>
      <c r="K61" s="16" t="n">
        <f aca="false">ROUND(SUM(J59:J61)/3,4)</f>
        <v>1.9642</v>
      </c>
      <c r="L61" s="17" t="n">
        <f aca="false">ROUND((2.05/1.7)*K61,4)</f>
        <v>2.3686</v>
      </c>
    </row>
    <row r="62" customFormat="false" ht="12.75" hidden="true" customHeight="false" outlineLevel="0" collapsed="false">
      <c r="A62" s="13" t="n">
        <v>199907</v>
      </c>
      <c r="B62" s="13" t="n">
        <v>199806</v>
      </c>
      <c r="C62" s="14" t="n">
        <v>2.23</v>
      </c>
      <c r="D62" s="14"/>
      <c r="E62" s="14" t="n">
        <v>2.24</v>
      </c>
      <c r="F62" s="14"/>
      <c r="G62" s="14" t="n">
        <v>2.29</v>
      </c>
      <c r="H62" s="14"/>
      <c r="I62" s="15" t="n">
        <v>2.26</v>
      </c>
      <c r="J62" s="16" t="n">
        <f aca="false">ROUND(SUM(C62:I62)/4,4)</f>
        <v>2.255</v>
      </c>
      <c r="K62" s="16" t="n">
        <f aca="false">ROUND(SUM(J60:J62)/3,4)</f>
        <v>2.1575</v>
      </c>
      <c r="L62" s="17" t="n">
        <f aca="false">ROUND((2.05/1.7)*K62,4)</f>
        <v>2.6017</v>
      </c>
    </row>
    <row r="63" customFormat="false" ht="12.75" hidden="true" customHeight="false" outlineLevel="0" collapsed="false">
      <c r="A63" s="13" t="n">
        <v>199908</v>
      </c>
      <c r="B63" s="13" t="n">
        <v>199807</v>
      </c>
      <c r="C63" s="14" t="n">
        <v>2.26</v>
      </c>
      <c r="D63" s="14"/>
      <c r="E63" s="14" t="n">
        <v>2.27</v>
      </c>
      <c r="F63" s="14"/>
      <c r="G63" s="14" t="n">
        <v>2.27</v>
      </c>
      <c r="H63" s="14"/>
      <c r="I63" s="15" t="n">
        <v>2.28</v>
      </c>
      <c r="J63" s="16" t="n">
        <f aca="false">ROUND(SUM(C63:I63)/4,4)</f>
        <v>2.27</v>
      </c>
      <c r="K63" s="16" t="n">
        <f aca="false">ROUND(SUM(J61:J63)/3,4)</f>
        <v>2.2867</v>
      </c>
      <c r="L63" s="17" t="n">
        <f aca="false">ROUND((2.05/1.7)*K63,4)</f>
        <v>2.7575</v>
      </c>
    </row>
    <row r="64" customFormat="false" ht="12.75" hidden="true" customHeight="false" outlineLevel="0" collapsed="false">
      <c r="A64" s="18" t="n">
        <v>199909</v>
      </c>
      <c r="B64" s="18" t="n">
        <v>199808</v>
      </c>
      <c r="C64" s="19" t="n">
        <v>2.61</v>
      </c>
      <c r="D64" s="19"/>
      <c r="E64" s="19" t="n">
        <v>2.62</v>
      </c>
      <c r="F64" s="19"/>
      <c r="G64" s="19" t="n">
        <v>2.58</v>
      </c>
      <c r="H64" s="19"/>
      <c r="I64" s="20" t="n">
        <v>2.59</v>
      </c>
      <c r="J64" s="21" t="n">
        <f aca="false">ROUND(SUM(C64:I64)/4,4)</f>
        <v>2.6</v>
      </c>
      <c r="K64" s="21" t="n">
        <f aca="false">ROUND(SUM(J62:J64)/3,4)</f>
        <v>2.375</v>
      </c>
      <c r="L64" s="22" t="n">
        <f aca="false">ROUND((2.05/1.7)*K64,4)</f>
        <v>2.864</v>
      </c>
    </row>
    <row r="65" customFormat="false" ht="12.75" hidden="true" customHeight="false" outlineLevel="0" collapsed="false">
      <c r="A65" s="18" t="n">
        <v>199910</v>
      </c>
      <c r="B65" s="18" t="n">
        <v>199909</v>
      </c>
      <c r="C65" s="19" t="n">
        <v>2.89</v>
      </c>
      <c r="D65" s="19"/>
      <c r="E65" s="19" t="n">
        <v>2.9</v>
      </c>
      <c r="F65" s="19"/>
      <c r="G65" s="19" t="n">
        <v>2.72</v>
      </c>
      <c r="H65" s="19"/>
      <c r="I65" s="20" t="n">
        <v>2.82</v>
      </c>
      <c r="J65" s="21" t="n">
        <f aca="false">ROUND(SUM(C65:I65)/4,4)</f>
        <v>2.8325</v>
      </c>
      <c r="K65" s="21" t="n">
        <f aca="false">ROUND(SUM(J63:J65)/3,4)</f>
        <v>2.5675</v>
      </c>
      <c r="L65" s="22" t="n">
        <f aca="false">ROUND((2.05/1.7)*K65,4)</f>
        <v>3.0961</v>
      </c>
    </row>
    <row r="66" customFormat="false" ht="12.75" hidden="true" customHeight="false" outlineLevel="0" collapsed="false">
      <c r="A66" s="18" t="n">
        <v>199911</v>
      </c>
      <c r="B66" s="18" t="n">
        <v>199910</v>
      </c>
      <c r="C66" s="19" t="n">
        <v>2.54</v>
      </c>
      <c r="D66" s="19"/>
      <c r="E66" s="19" t="n">
        <v>2.54</v>
      </c>
      <c r="F66" s="19"/>
      <c r="G66" s="19" t="n">
        <v>2.49</v>
      </c>
      <c r="H66" s="19"/>
      <c r="I66" s="20" t="n">
        <v>2.5</v>
      </c>
      <c r="J66" s="21" t="n">
        <f aca="false">ROUND(SUM(C66:I66)/4,4)</f>
        <v>2.5175</v>
      </c>
      <c r="K66" s="21" t="n">
        <f aca="false">ROUND(SUM(J64:J66)/3,4)</f>
        <v>2.65</v>
      </c>
      <c r="L66" s="22" t="n">
        <f aca="false">ROUND((2.05/1.7)*K66,4)</f>
        <v>3.1956</v>
      </c>
    </row>
    <row r="67" customFormat="false" ht="12.75" hidden="true" customHeight="false" outlineLevel="0" collapsed="false">
      <c r="A67" s="1" t="n">
        <v>199912</v>
      </c>
      <c r="B67" s="1" t="n">
        <v>199911</v>
      </c>
      <c r="C67" s="9" t="n">
        <v>3.05</v>
      </c>
      <c r="D67" s="9"/>
      <c r="E67" s="9" t="n">
        <v>3.06</v>
      </c>
      <c r="F67" s="9"/>
      <c r="G67" s="9" t="n">
        <v>3</v>
      </c>
      <c r="H67" s="9"/>
      <c r="I67" s="23" t="n">
        <v>3.01</v>
      </c>
      <c r="J67" s="21" t="n">
        <f aca="false">ROUND(SUM(C67:I67)/4,4)</f>
        <v>3.03</v>
      </c>
      <c r="K67" s="21" t="n">
        <f aca="false">ROUND(SUM(J65:J67)/3,4)</f>
        <v>2.7933</v>
      </c>
      <c r="L67" s="22" t="n">
        <f aca="false">ROUND((2.05/1.7)*K67,4)</f>
        <v>3.3684</v>
      </c>
    </row>
    <row r="68" customFormat="false" ht="12.75" hidden="false" customHeight="false" outlineLevel="0" collapsed="false">
      <c r="A68" s="1" t="n">
        <v>200001</v>
      </c>
      <c r="B68" s="1" t="n">
        <v>199912</v>
      </c>
      <c r="C68" s="9" t="n">
        <v>2.14</v>
      </c>
      <c r="D68" s="9"/>
      <c r="E68" s="9" t="n">
        <v>2.16</v>
      </c>
      <c r="F68" s="9"/>
      <c r="G68" s="9" t="n">
        <v>2.19</v>
      </c>
      <c r="H68" s="9"/>
      <c r="I68" s="23" t="n">
        <v>2.2</v>
      </c>
      <c r="J68" s="21" t="n">
        <f aca="false">ROUND(SUM(C68:I68)/4,4)</f>
        <v>2.1725</v>
      </c>
      <c r="K68" s="21" t="n">
        <f aca="false">ROUND(SUM(J66:J68)/3,4)</f>
        <v>2.5733</v>
      </c>
      <c r="L68" s="22" t="n">
        <f aca="false">ROUND((2.05/1.7)*K68,4)</f>
        <v>3.1031</v>
      </c>
    </row>
    <row r="69" customFormat="false" ht="12.75" hidden="false" customHeight="false" outlineLevel="0" collapsed="false">
      <c r="A69" s="1" t="n">
        <v>200002</v>
      </c>
      <c r="B69" s="1" t="n">
        <v>200001</v>
      </c>
      <c r="C69" s="9" t="n">
        <v>2.36</v>
      </c>
      <c r="D69" s="9"/>
      <c r="E69" s="9" t="n">
        <v>2.36</v>
      </c>
      <c r="F69" s="9"/>
      <c r="G69" s="9" t="n">
        <v>2.35</v>
      </c>
      <c r="H69" s="9"/>
      <c r="I69" s="23" t="n">
        <v>2.34</v>
      </c>
      <c r="J69" s="21" t="n">
        <f aca="false">ROUND(SUM(C69:I69)/4,4)</f>
        <v>2.3525</v>
      </c>
      <c r="K69" s="21" t="n">
        <f aca="false">ROUND(SUM(J67:J69)/3,4)</f>
        <v>2.5183</v>
      </c>
      <c r="L69" s="22" t="n">
        <f aca="false">ROUND((2.05/1.7)*K69,4)</f>
        <v>3.0368</v>
      </c>
    </row>
    <row r="70" customFormat="false" ht="12.75" hidden="false" customHeight="false" outlineLevel="0" collapsed="false">
      <c r="A70" s="1" t="n">
        <v>200003</v>
      </c>
      <c r="B70" s="1" t="n">
        <v>200002</v>
      </c>
      <c r="C70" s="9" t="n">
        <v>2.62</v>
      </c>
      <c r="D70" s="9"/>
      <c r="E70" s="9" t="n">
        <v>2.64</v>
      </c>
      <c r="F70" s="9"/>
      <c r="G70" s="9" t="n">
        <v>2.79</v>
      </c>
      <c r="H70" s="9"/>
      <c r="I70" s="23" t="n">
        <v>2.75</v>
      </c>
      <c r="J70" s="21" t="n">
        <f aca="false">ROUND(SUM(C70:I70)/4,4)</f>
        <v>2.7</v>
      </c>
      <c r="K70" s="21" t="n">
        <f aca="false">ROUND(SUM(J68:J70)/3,4)</f>
        <v>2.4083</v>
      </c>
      <c r="L70" s="22" t="n">
        <f aca="false">ROUND((2.05/1.7)*K70,4)</f>
        <v>2.9041</v>
      </c>
    </row>
    <row r="71" customFormat="false" ht="12.75" hidden="false" customHeight="false" outlineLevel="0" collapsed="false">
      <c r="A71" s="1" t="n">
        <v>200004</v>
      </c>
      <c r="B71" s="1" t="n">
        <v>200003</v>
      </c>
      <c r="C71" s="9" t="n">
        <v>2.61</v>
      </c>
      <c r="D71" s="9"/>
      <c r="E71" s="9" t="n">
        <v>2.63</v>
      </c>
      <c r="F71" s="9"/>
      <c r="G71" s="9" t="n">
        <v>2.68</v>
      </c>
      <c r="H71" s="9"/>
      <c r="I71" s="23" t="n">
        <v>2.64</v>
      </c>
      <c r="J71" s="21" t="n">
        <f aca="false">ROUND(SUM(C71:I71)/4,4)</f>
        <v>2.64</v>
      </c>
      <c r="K71" s="21" t="n">
        <f aca="false">ROUND(SUM(J69:J71)/3,4)</f>
        <v>2.5642</v>
      </c>
      <c r="L71" s="22" t="n">
        <f aca="false">ROUND((2.05/1.7)*K71,4)</f>
        <v>3.0921</v>
      </c>
    </row>
    <row r="72" customFormat="false" ht="12.75" hidden="false" customHeight="false" outlineLevel="0" collapsed="false">
      <c r="A72" s="1" t="n">
        <v>200005</v>
      </c>
      <c r="B72" s="1" t="n">
        <v>200004</v>
      </c>
      <c r="C72" s="9" t="n">
        <v>2.88</v>
      </c>
      <c r="D72" s="9"/>
      <c r="E72" s="9" t="n">
        <v>2.9</v>
      </c>
      <c r="F72" s="9"/>
      <c r="G72" s="9" t="n">
        <v>2.87</v>
      </c>
      <c r="H72" s="9"/>
      <c r="I72" s="23" t="n">
        <v>2.83</v>
      </c>
      <c r="J72" s="21" t="n">
        <f aca="false">ROUND(SUM(C72:I72)/4,4)</f>
        <v>2.87</v>
      </c>
      <c r="K72" s="21" t="n">
        <f aca="false">ROUND(SUM(J70:J72)/3,4)</f>
        <v>2.7367</v>
      </c>
      <c r="L72" s="22" t="n">
        <f aca="false">ROUND((2.05/1.7)*K72,4)</f>
        <v>3.3001</v>
      </c>
    </row>
    <row r="73" customFormat="false" ht="12.75" hidden="false" customHeight="false" outlineLevel="0" collapsed="false">
      <c r="A73" s="1" t="n">
        <v>200006</v>
      </c>
      <c r="B73" s="1" t="n">
        <v>200005</v>
      </c>
      <c r="C73" s="9" t="n">
        <v>3.09</v>
      </c>
      <c r="D73" s="9"/>
      <c r="E73" s="9" t="n">
        <v>3.1</v>
      </c>
      <c r="F73" s="9"/>
      <c r="G73" s="9" t="n">
        <v>3.13</v>
      </c>
      <c r="H73" s="9"/>
      <c r="I73" s="23" t="n">
        <v>3.14</v>
      </c>
      <c r="J73" s="21" t="n">
        <f aca="false">ROUND(SUM(C73:I73)/4,4)</f>
        <v>3.115</v>
      </c>
      <c r="K73" s="21" t="n">
        <f aca="false">ROUND(SUM(J71:J73)/3,4)</f>
        <v>2.875</v>
      </c>
      <c r="L73" s="22" t="n">
        <f aca="false">ROUND((2.05/1.7)*K73,4)</f>
        <v>3.4669</v>
      </c>
    </row>
    <row r="74" customFormat="false" ht="12.75" hidden="false" customHeight="false" outlineLevel="0" collapsed="false">
      <c r="A74" s="1" t="n">
        <v>200007</v>
      </c>
      <c r="B74" s="1" t="n">
        <v>200006</v>
      </c>
      <c r="C74" s="9" t="n">
        <v>4.38</v>
      </c>
      <c r="D74" s="9"/>
      <c r="E74" s="9" t="n">
        <v>4.4</v>
      </c>
      <c r="F74" s="9"/>
      <c r="G74" s="9" t="n">
        <v>4.34</v>
      </c>
      <c r="H74" s="9"/>
      <c r="I74" s="23" t="n">
        <v>4.34</v>
      </c>
      <c r="J74" s="21" t="n">
        <f aca="false">ROUND(SUM(C74:I74)/4,4)</f>
        <v>4.365</v>
      </c>
      <c r="K74" s="21" t="n">
        <f aca="false">ROUND(SUM(J72:J74)/3,4)</f>
        <v>3.45</v>
      </c>
      <c r="L74" s="22" t="n">
        <f aca="false">ROUND((2.05/1.7)*K74,4)</f>
        <v>4.1603</v>
      </c>
    </row>
    <row r="75" customFormat="false" ht="12.75" hidden="false" customHeight="false" outlineLevel="0" collapsed="false">
      <c r="A75" s="1" t="n">
        <v>200008</v>
      </c>
      <c r="B75" s="1" t="n">
        <v>200007</v>
      </c>
      <c r="C75" s="9" t="n">
        <v>4.36</v>
      </c>
      <c r="D75" s="9"/>
      <c r="E75" s="9" t="n">
        <v>4.37</v>
      </c>
      <c r="F75" s="9"/>
      <c r="G75" s="9" t="n">
        <v>4.41</v>
      </c>
      <c r="H75" s="9"/>
      <c r="I75" s="23" t="n">
        <v>4.42</v>
      </c>
      <c r="J75" s="21" t="n">
        <f aca="false">ROUND(SUM(C75:I75)/4,4)</f>
        <v>4.39</v>
      </c>
      <c r="K75" s="21" t="n">
        <f aca="false">ROUND(SUM(J73:J75)/3,4)</f>
        <v>3.9567</v>
      </c>
      <c r="L75" s="22" t="n">
        <f aca="false">ROUND((2.05/1.7)*K75,4)</f>
        <v>4.7713</v>
      </c>
    </row>
    <row r="76" customFormat="false" ht="12.75" hidden="false" customHeight="false" outlineLevel="0" collapsed="false">
      <c r="A76" s="1" t="n">
        <v>200009</v>
      </c>
      <c r="B76" s="1" t="n">
        <v>200008</v>
      </c>
      <c r="C76" s="9" t="n">
        <v>3.83</v>
      </c>
      <c r="D76" s="9"/>
      <c r="E76" s="9" t="n">
        <v>3.85</v>
      </c>
      <c r="F76" s="9"/>
      <c r="G76" s="9" t="n">
        <v>3.99</v>
      </c>
      <c r="H76" s="9"/>
      <c r="I76" s="23" t="n">
        <v>4.02</v>
      </c>
      <c r="J76" s="21" t="n">
        <f aca="false">ROUND(SUM(C76:I76)/4,4)</f>
        <v>3.9225</v>
      </c>
      <c r="K76" s="21" t="n">
        <f aca="false">ROUND(SUM(J74:J76)/3,4)</f>
        <v>4.2258</v>
      </c>
      <c r="L76" s="22" t="n">
        <f aca="false">ROUND((2.05/1.7)*K76,4)</f>
        <v>5.0958</v>
      </c>
    </row>
    <row r="77" customFormat="false" ht="12.75" hidden="false" customHeight="false" outlineLevel="0" collapsed="false">
      <c r="A77" s="1" t="n">
        <v>200010</v>
      </c>
      <c r="B77" s="1" t="n">
        <v>200009</v>
      </c>
      <c r="C77" s="9" t="n">
        <v>4.62</v>
      </c>
      <c r="D77" s="9"/>
      <c r="E77" s="9" t="n">
        <v>4.64</v>
      </c>
      <c r="F77" s="9"/>
      <c r="G77" s="9" t="n">
        <v>4.64</v>
      </c>
      <c r="H77" s="9"/>
      <c r="I77" s="23" t="n">
        <v>4.64</v>
      </c>
      <c r="J77" s="21" t="n">
        <f aca="false">ROUND(SUM(C77:I77)/4,4)</f>
        <v>4.635</v>
      </c>
      <c r="K77" s="21" t="n">
        <f aca="false">ROUND(SUM(J75:J77)/3,4)</f>
        <v>4.3158</v>
      </c>
      <c r="L77" s="22" t="n">
        <f aca="false">ROUND((2.05/1.7)*K77,4)</f>
        <v>5.2043</v>
      </c>
    </row>
    <row r="78" customFormat="false" ht="12.75" hidden="false" customHeight="false" outlineLevel="0" collapsed="false">
      <c r="A78" s="1" t="n">
        <v>200011</v>
      </c>
      <c r="B78" s="1" t="n">
        <v>200010</v>
      </c>
      <c r="C78" s="9" t="n">
        <v>5.28</v>
      </c>
      <c r="D78" s="9"/>
      <c r="E78" s="9" t="n">
        <v>5.3</v>
      </c>
      <c r="F78" s="9"/>
      <c r="G78" s="9" t="n">
        <v>5.22</v>
      </c>
      <c r="H78" s="9"/>
      <c r="I78" s="23" t="n">
        <v>5.23</v>
      </c>
      <c r="J78" s="21" t="n">
        <f aca="false">ROUND(SUM(C78:I78)/4,4)</f>
        <v>5.2575</v>
      </c>
      <c r="K78" s="21" t="n">
        <f aca="false">ROUND(SUM(J76:J78)/3,4)</f>
        <v>4.605</v>
      </c>
      <c r="L78" s="22" t="n">
        <f aca="false">ROUND((2.05/1.7)*K78,4)</f>
        <v>5.5531</v>
      </c>
    </row>
    <row r="79" customFormat="false" ht="12.75" hidden="false" customHeight="false" outlineLevel="0" collapsed="false">
      <c r="A79" s="1" t="n">
        <v>200012</v>
      </c>
      <c r="B79" s="1" t="n">
        <v>200011</v>
      </c>
      <c r="C79" s="9" t="n">
        <v>4.51</v>
      </c>
      <c r="D79" s="9"/>
      <c r="E79" s="9" t="n">
        <v>4.54</v>
      </c>
      <c r="F79" s="9"/>
      <c r="G79" s="9" t="n">
        <v>4.52</v>
      </c>
      <c r="H79" s="9"/>
      <c r="I79" s="23" t="n">
        <v>4.53</v>
      </c>
      <c r="J79" s="21" t="n">
        <f aca="false">ROUND(SUM(C79:I79)/4,4)</f>
        <v>4.525</v>
      </c>
      <c r="K79" s="21" t="n">
        <f aca="false">ROUND(SUM(J77:J79)/3,4)</f>
        <v>4.8058</v>
      </c>
      <c r="L79" s="22" t="n">
        <f aca="false">ROUND((2.05/1.7)*K79,4)</f>
        <v>5.7952</v>
      </c>
    </row>
    <row r="80" customFormat="false" ht="12.75" hidden="false" customHeight="false" outlineLevel="0" collapsed="false">
      <c r="A80" s="1" t="n">
        <v>200101</v>
      </c>
      <c r="B80" s="1" t="n">
        <v>200012</v>
      </c>
      <c r="C80" s="9" t="n">
        <v>6.03</v>
      </c>
      <c r="D80" s="9"/>
      <c r="E80" s="9" t="n">
        <v>6.06</v>
      </c>
      <c r="F80" s="9"/>
      <c r="G80" s="9" t="n">
        <v>6.06</v>
      </c>
      <c r="H80" s="9"/>
      <c r="I80" s="23" t="n">
        <v>6.09</v>
      </c>
      <c r="J80" s="21" t="n">
        <f aca="false">ROUND(SUM(C80:I80)/4,4)</f>
        <v>6.06</v>
      </c>
      <c r="K80" s="21" t="n">
        <f aca="false">ROUND(SUM(J78:J80)/3,4)</f>
        <v>5.2808</v>
      </c>
      <c r="L80" s="22" t="n">
        <f aca="false">ROUND((2.05/1.7)*K80,4)</f>
        <v>6.368</v>
      </c>
    </row>
    <row r="81" customFormat="false" ht="12.75" hidden="false" customHeight="false" outlineLevel="0" collapsed="false">
      <c r="A81" s="1" t="n">
        <v>200102</v>
      </c>
      <c r="B81" s="1" t="n">
        <v>200101</v>
      </c>
      <c r="C81" s="9" t="n">
        <v>9.97</v>
      </c>
      <c r="D81" s="9"/>
      <c r="E81" s="9" t="n">
        <v>10.02</v>
      </c>
      <c r="F81" s="9"/>
      <c r="G81" s="9" t="n">
        <v>10</v>
      </c>
      <c r="H81" s="9"/>
      <c r="I81" s="23" t="n">
        <v>9.95</v>
      </c>
      <c r="J81" s="21" t="n">
        <f aca="false">ROUND(SUM(C81:I81)/4,4)</f>
        <v>9.985</v>
      </c>
      <c r="K81" s="21" t="n">
        <f aca="false">ROUND(SUM(J79:J81)/3,4)</f>
        <v>6.8567</v>
      </c>
      <c r="L81" s="22" t="n">
        <f aca="false">ROUND((2.05/1.7)*K81,4)</f>
        <v>8.2684</v>
      </c>
    </row>
    <row r="82" customFormat="false" ht="12.75" hidden="false" customHeight="false" outlineLevel="0" collapsed="false">
      <c r="A82" s="1" t="n">
        <v>200103</v>
      </c>
      <c r="B82" s="1" t="n">
        <v>200102</v>
      </c>
      <c r="C82" s="9" t="n">
        <v>6.24</v>
      </c>
      <c r="D82" s="9"/>
      <c r="E82" s="9" t="n">
        <v>6.34</v>
      </c>
      <c r="F82" s="9"/>
      <c r="G82" s="9" t="n">
        <v>6.31</v>
      </c>
      <c r="H82" s="9"/>
      <c r="I82" s="23" t="n">
        <v>6.55</v>
      </c>
      <c r="J82" s="21" t="n">
        <f aca="false">ROUND(SUM(C82:I82)/4,4)</f>
        <v>6.36</v>
      </c>
      <c r="K82" s="21" t="n">
        <f aca="false">ROUND(SUM(J80:J82)/3,4)</f>
        <v>7.4683</v>
      </c>
      <c r="L82" s="22" t="n">
        <f aca="false">ROUND((2.05/1.7)*K82,4)</f>
        <v>9.0059</v>
      </c>
    </row>
    <row r="83" customFormat="false" ht="12.75" hidden="false" customHeight="false" outlineLevel="0" collapsed="false">
      <c r="A83" s="1" t="n">
        <v>200104</v>
      </c>
      <c r="B83" s="1" t="n">
        <v>200103</v>
      </c>
      <c r="C83" s="9" t="n">
        <v>5.03</v>
      </c>
      <c r="D83" s="9"/>
      <c r="E83" s="9" t="n">
        <v>5.05</v>
      </c>
      <c r="F83" s="9"/>
      <c r="G83" s="9" t="n">
        <v>5.17</v>
      </c>
      <c r="H83" s="9"/>
      <c r="I83" s="9" t="n">
        <v>5.17</v>
      </c>
      <c r="J83" s="21" t="n">
        <f aca="false">ROUND(SUM(C83:I83)/4,4)</f>
        <v>5.105</v>
      </c>
      <c r="K83" s="21" t="n">
        <f aca="false">ROUND(SUM(J81:J83)/3,4)</f>
        <v>7.15</v>
      </c>
      <c r="L83" s="22" t="n">
        <f aca="false">ROUND((2.05/1.7)*K83,4)</f>
        <v>8.6221</v>
      </c>
    </row>
    <row r="84" customFormat="false" ht="12.75" hidden="false" customHeight="false" outlineLevel="0" collapsed="false">
      <c r="A84" s="1" t="n">
        <v>200105</v>
      </c>
      <c r="B84" s="1" t="n">
        <v>200104</v>
      </c>
      <c r="C84" s="9" t="n">
        <v>5.38</v>
      </c>
      <c r="D84" s="9"/>
      <c r="E84" s="9" t="n">
        <v>5.4</v>
      </c>
      <c r="F84" s="9"/>
      <c r="G84" s="9" t="n">
        <v>5.35</v>
      </c>
      <c r="H84" s="9"/>
      <c r="I84" s="9" t="n">
        <v>5.4</v>
      </c>
      <c r="J84" s="21" t="n">
        <f aca="false">ROUND(SUM(C84:I84)/4,4)</f>
        <v>5.3825</v>
      </c>
      <c r="K84" s="21" t="n">
        <f aca="false">ROUND(SUM(J82:J84)/3,4)</f>
        <v>5.6158</v>
      </c>
      <c r="L84" s="22" t="n">
        <f aca="false">ROUND((2.05/1.7)*K84,4)</f>
        <v>6.772</v>
      </c>
    </row>
    <row r="85" customFormat="false" ht="12.75" hidden="false" customHeight="false" outlineLevel="0" collapsed="false">
      <c r="A85" s="1" t="n">
        <v>200106</v>
      </c>
      <c r="B85" s="1" t="n">
        <v>200105</v>
      </c>
      <c r="C85" s="9" t="n">
        <v>4.88</v>
      </c>
      <c r="D85" s="9"/>
      <c r="E85" s="9" t="n">
        <v>4.92</v>
      </c>
      <c r="F85" s="9"/>
      <c r="G85" s="9" t="n">
        <v>4.59</v>
      </c>
      <c r="H85" s="9"/>
      <c r="I85" s="9" t="n">
        <v>4.61</v>
      </c>
      <c r="J85" s="21" t="n">
        <f aca="false">ROUND(SUM(C85:I85)/4,4)</f>
        <v>4.75</v>
      </c>
      <c r="K85" s="21" t="n">
        <f aca="false">ROUND(SUM(J83:J85)/3,4)</f>
        <v>5.0792</v>
      </c>
      <c r="L85" s="22" t="n">
        <f aca="false">ROUND((2.05/1.7)*K85,4)</f>
        <v>6.1249</v>
      </c>
    </row>
    <row r="86" customFormat="false" ht="12.75" hidden="false" customHeight="false" outlineLevel="0" collapsed="false">
      <c r="A86" s="1" t="n">
        <v>200107</v>
      </c>
      <c r="B86" s="1" t="n">
        <v>200106</v>
      </c>
      <c r="C86" s="9" t="n">
        <v>3.74</v>
      </c>
      <c r="D86" s="9"/>
      <c r="E86" s="9" t="n">
        <v>3.76</v>
      </c>
      <c r="F86" s="9"/>
      <c r="G86" s="9" t="n">
        <v>3.77</v>
      </c>
      <c r="H86" s="9"/>
      <c r="I86" s="9" t="n">
        <v>3.76</v>
      </c>
      <c r="J86" s="21" t="n">
        <f aca="false">ROUND(SUM(C86:I86)/4,4)</f>
        <v>3.7575</v>
      </c>
      <c r="K86" s="21" t="n">
        <f aca="false">ROUND(SUM(J84:J86)/3,4)</f>
        <v>4.63</v>
      </c>
      <c r="L86" s="22" t="n">
        <f aca="false">ROUND((2.05/1.7)*K86,4)</f>
        <v>5.5832</v>
      </c>
    </row>
    <row r="87" customFormat="false" ht="12.75" hidden="false" customHeight="false" outlineLevel="0" collapsed="false">
      <c r="A87" s="1" t="n">
        <v>200108</v>
      </c>
      <c r="B87" s="1" t="n">
        <v>200107</v>
      </c>
      <c r="C87" s="9" t="n">
        <v>3.19</v>
      </c>
      <c r="D87" s="9"/>
      <c r="E87" s="9" t="n">
        <v>3.2</v>
      </c>
      <c r="F87" s="9"/>
      <c r="G87" s="9" t="n">
        <v>3.48</v>
      </c>
      <c r="H87" s="9"/>
      <c r="I87" s="9" t="n">
        <v>3.48</v>
      </c>
      <c r="J87" s="21" t="n">
        <f aca="false">ROUND(SUM(C87:I87)/4,4)</f>
        <v>3.3375</v>
      </c>
      <c r="K87" s="21" t="n">
        <f aca="false">ROUND(SUM(J85:J87)/3,4)</f>
        <v>3.9483</v>
      </c>
      <c r="L87" s="22" t="n">
        <f aca="false">ROUND((2.05/1.7)*K87,4)</f>
        <v>4.7612</v>
      </c>
    </row>
    <row r="88" customFormat="false" ht="12.75" hidden="false" customHeight="false" outlineLevel="0" collapsed="false">
      <c r="A88" s="1" t="n">
        <v>200109</v>
      </c>
      <c r="B88" s="1" t="n">
        <v>200108</v>
      </c>
      <c r="C88" s="9" t="n">
        <v>3.19</v>
      </c>
      <c r="D88" s="9"/>
      <c r="E88" s="9" t="n">
        <v>3.21</v>
      </c>
      <c r="F88" s="9"/>
      <c r="G88" s="9" t="n">
        <v>3.23</v>
      </c>
      <c r="H88" s="9"/>
      <c r="I88" s="9" t="n">
        <v>3.25</v>
      </c>
      <c r="J88" s="21" t="n">
        <f aca="false">ROUND(SUM(C88:I88)/4,4)</f>
        <v>3.22</v>
      </c>
      <c r="K88" s="21" t="n">
        <f aca="false">ROUND(SUM(J86:J88)/3,4)</f>
        <v>3.4383</v>
      </c>
      <c r="L88" s="22" t="n">
        <f aca="false">ROUND((2.05/1.7)*K88,4)</f>
        <v>4.1462</v>
      </c>
    </row>
    <row r="89" customFormat="false" ht="12.75" hidden="false" customHeight="false" outlineLevel="0" collapsed="false">
      <c r="C89" s="9"/>
      <c r="D89" s="9"/>
      <c r="E89" s="9"/>
      <c r="F89" s="9"/>
      <c r="G89" s="9"/>
      <c r="H89" s="9"/>
      <c r="I89" s="23"/>
    </row>
    <row r="90" customFormat="false" ht="12.75" hidden="false" customHeight="false" outlineLevel="0" collapsed="false">
      <c r="A90" s="1" t="s">
        <v>16</v>
      </c>
      <c r="C90" s="9"/>
      <c r="D90" s="9"/>
      <c r="E90" s="9"/>
      <c r="F90" s="9"/>
      <c r="G90" s="9"/>
      <c r="H90" s="9"/>
      <c r="I90" s="12"/>
    </row>
    <row r="92" customFormat="false" ht="12.75" hidden="true" customHeight="false" outlineLevel="0" collapsed="false">
      <c r="B92" s="24" t="s">
        <v>17</v>
      </c>
      <c r="C92" s="25"/>
      <c r="D92" s="25"/>
      <c r="E92" s="26"/>
      <c r="F92" s="0"/>
      <c r="G92" s="27" t="n">
        <v>35947</v>
      </c>
      <c r="J92" s="0"/>
      <c r="K92" s="0"/>
    </row>
    <row r="93" customFormat="false" ht="12.75" hidden="true" customHeight="false" outlineLevel="0" collapsed="false">
      <c r="B93" s="28" t="s">
        <v>18</v>
      </c>
      <c r="C93" s="25"/>
      <c r="D93" s="28" t="s">
        <v>19</v>
      </c>
      <c r="E93" s="26" t="s">
        <v>20</v>
      </c>
      <c r="F93" s="0"/>
      <c r="G93" s="29" t="n">
        <v>0</v>
      </c>
      <c r="I93" s="0"/>
      <c r="J93" s="0"/>
      <c r="K93" s="0"/>
      <c r="L93" s="3" t="s">
        <v>21</v>
      </c>
    </row>
    <row r="94" customFormat="false" ht="12.75" hidden="true" customHeight="false" outlineLevel="0" collapsed="false">
      <c r="B94" s="28" t="s">
        <v>22</v>
      </c>
      <c r="C94" s="25"/>
      <c r="D94" s="28"/>
      <c r="E94" s="26" t="s">
        <v>23</v>
      </c>
      <c r="F94" s="0"/>
      <c r="G94" s="30" t="n">
        <f aca="false">L49</f>
        <v>2.7665</v>
      </c>
      <c r="I94" s="0"/>
      <c r="J94" s="0"/>
      <c r="K94" s="0"/>
      <c r="L94" s="3" t="s">
        <v>24</v>
      </c>
    </row>
    <row r="95" customFormat="false" ht="12.75" hidden="true" customHeight="false" outlineLevel="0" collapsed="false">
      <c r="B95" s="28" t="s">
        <v>25</v>
      </c>
      <c r="C95" s="25"/>
      <c r="D95" s="28" t="s">
        <v>19</v>
      </c>
      <c r="E95" s="26" t="s">
        <v>26</v>
      </c>
      <c r="F95" s="0"/>
      <c r="G95" s="31" t="n">
        <f aca="false">ROUND(G94/(1-G93),4)-G94</f>
        <v>0</v>
      </c>
      <c r="H95" s="10"/>
      <c r="I95" s="0"/>
      <c r="J95" s="0"/>
      <c r="K95" s="0"/>
      <c r="L95" s="11" t="s">
        <v>27</v>
      </c>
    </row>
    <row r="96" customFormat="false" ht="12.75" hidden="true" customHeight="false" outlineLevel="0" collapsed="false">
      <c r="B96" s="28" t="s">
        <v>28</v>
      </c>
      <c r="C96" s="25"/>
      <c r="D96" s="28" t="s">
        <v>19</v>
      </c>
      <c r="E96" s="26" t="s">
        <v>29</v>
      </c>
      <c r="F96" s="0"/>
      <c r="G96" s="32" t="n">
        <v>0</v>
      </c>
      <c r="I96" s="0"/>
      <c r="J96" s="0"/>
      <c r="K96" s="0"/>
      <c r="L96" s="3" t="s">
        <v>21</v>
      </c>
    </row>
    <row r="97" customFormat="false" ht="12.75" hidden="true" customHeight="false" outlineLevel="0" collapsed="false">
      <c r="B97" s="28" t="s">
        <v>30</v>
      </c>
      <c r="C97" s="25"/>
      <c r="D97" s="28"/>
      <c r="E97" s="26" t="s">
        <v>31</v>
      </c>
      <c r="F97" s="0"/>
      <c r="G97" s="33" t="n">
        <f aca="false">SUM(G94:G96)</f>
        <v>2.7665</v>
      </c>
      <c r="I97" s="0"/>
      <c r="J97" s="0"/>
      <c r="K97" s="0"/>
      <c r="L97" s="3" t="s">
        <v>32</v>
      </c>
    </row>
    <row r="98" customFormat="false" ht="12.75" hidden="true" customHeight="false" outlineLevel="0" collapsed="false">
      <c r="B98" s="28" t="s">
        <v>33</v>
      </c>
      <c r="C98" s="25"/>
      <c r="D98" s="28" t="s">
        <v>34</v>
      </c>
      <c r="E98" s="26" t="s">
        <v>35</v>
      </c>
      <c r="F98" s="0"/>
      <c r="G98" s="29" t="n">
        <v>0</v>
      </c>
      <c r="I98" s="0"/>
      <c r="J98" s="0"/>
      <c r="K98" s="0"/>
      <c r="L98" s="3" t="s">
        <v>21</v>
      </c>
    </row>
    <row r="99" customFormat="false" ht="12.75" hidden="true" customHeight="false" outlineLevel="0" collapsed="false">
      <c r="B99" s="28" t="s">
        <v>17</v>
      </c>
      <c r="C99" s="25"/>
      <c r="D99" s="28"/>
      <c r="E99" s="26" t="s">
        <v>36</v>
      </c>
      <c r="F99" s="0"/>
      <c r="G99" s="34" t="n">
        <f aca="false">G97</f>
        <v>2.7665</v>
      </c>
      <c r="I99" s="0"/>
      <c r="J99" s="0"/>
      <c r="K99" s="0"/>
      <c r="L99" s="3" t="s">
        <v>31</v>
      </c>
    </row>
    <row r="100" customFormat="false" ht="12.75" hidden="true" customHeight="false" outlineLevel="0" collapsed="false">
      <c r="B100" s="28" t="s">
        <v>28</v>
      </c>
      <c r="C100" s="25"/>
      <c r="D100" s="28" t="s">
        <v>34</v>
      </c>
      <c r="E100" s="26" t="s">
        <v>37</v>
      </c>
      <c r="F100" s="0"/>
      <c r="G100" s="35" t="n">
        <v>0</v>
      </c>
      <c r="I100" s="0"/>
      <c r="J100" s="0"/>
      <c r="K100" s="0"/>
      <c r="L100" s="3" t="s">
        <v>21</v>
      </c>
    </row>
    <row r="101" customFormat="false" ht="12.75" hidden="true" customHeight="false" outlineLevel="0" collapsed="false">
      <c r="B101" s="28" t="s">
        <v>38</v>
      </c>
      <c r="C101" s="25"/>
      <c r="D101" s="28"/>
      <c r="E101" s="26" t="s">
        <v>39</v>
      </c>
      <c r="F101" s="0"/>
      <c r="G101" s="36" t="n">
        <f aca="false">G99-SUM(G100)</f>
        <v>2.7665</v>
      </c>
      <c r="I101" s="0"/>
      <c r="J101" s="0"/>
      <c r="K101" s="0"/>
      <c r="L101" s="3" t="s">
        <v>40</v>
      </c>
    </row>
    <row r="102" customFormat="false" ht="12.75" hidden="true" customHeight="false" outlineLevel="0" collapsed="false">
      <c r="B102" s="28" t="s">
        <v>25</v>
      </c>
      <c r="C102" s="25"/>
      <c r="D102" s="28" t="s">
        <v>34</v>
      </c>
      <c r="E102" s="26" t="s">
        <v>41</v>
      </c>
      <c r="F102" s="0"/>
      <c r="G102" s="37" t="n">
        <f aca="false">ROUND(G101*(1+G98),4)-G101</f>
        <v>0</v>
      </c>
      <c r="I102" s="0"/>
      <c r="J102" s="0"/>
      <c r="K102" s="0"/>
      <c r="L102" s="3" t="s">
        <v>42</v>
      </c>
    </row>
    <row r="103" customFormat="false" ht="13.5" hidden="true" customHeight="false" outlineLevel="0" collapsed="false">
      <c r="B103" s="28" t="s">
        <v>43</v>
      </c>
      <c r="C103" s="25"/>
      <c r="D103" s="28"/>
      <c r="E103" s="26" t="s">
        <v>44</v>
      </c>
      <c r="F103" s="0"/>
      <c r="G103" s="38" t="n">
        <f aca="false">+G101-G102</f>
        <v>2.7665</v>
      </c>
      <c r="I103" s="0"/>
      <c r="J103" s="0"/>
      <c r="K103" s="0"/>
      <c r="L103" s="3" t="s">
        <v>45</v>
      </c>
    </row>
    <row r="104" customFormat="false" ht="12.75" hidden="false" customHeight="false" outlineLevel="0" collapsed="false">
      <c r="B104" s="25"/>
      <c r="C104" s="25"/>
      <c r="D104" s="25"/>
      <c r="E104" s="26"/>
      <c r="F104" s="0"/>
      <c r="G104" s="25"/>
      <c r="I104" s="0"/>
      <c r="L104" s="3"/>
    </row>
    <row r="105" customFormat="false" ht="13.5" hidden="false" customHeight="false" outlineLevel="0" collapsed="false">
      <c r="A105" s="39" t="n">
        <v>37135</v>
      </c>
      <c r="B105" s="40" t="s">
        <v>46</v>
      </c>
      <c r="C105" s="8"/>
      <c r="D105" s="8"/>
      <c r="E105" s="8"/>
      <c r="F105" s="41"/>
      <c r="G105" s="8"/>
      <c r="H105" s="8"/>
      <c r="I105" s="42"/>
      <c r="J105" s="0"/>
      <c r="K105" s="43" t="n">
        <v>4.1462</v>
      </c>
      <c r="L105" s="4" t="s">
        <v>47</v>
      </c>
    </row>
    <row r="106" customFormat="false" ht="13.5" hidden="false" customHeight="false" outlineLevel="0" collapsed="false"/>
  </sheetData>
  <mergeCells count="2">
    <mergeCell ref="A1:L1"/>
    <mergeCell ref="A2:L2"/>
  </mergeCells>
  <printOptions headings="false" gridLines="false" gridLinesSet="true" horizontalCentered="false" verticalCentered="false"/>
  <pageMargins left="0.940277777777778" right="0.747916666666667" top="0.2" bottom="0.409722222222222" header="0.511811023622047" footer="0.159722222222222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1998-04-08T18:00:15Z</dcterms:created>
  <dc:creator>Lake, Romona D.</dc:creator>
  <dc:description/>
  <dc:language>en-US</dc:language>
  <cp:lastModifiedBy>scastro2</cp:lastModifiedBy>
  <cp:lastPrinted>2001-07-06T12:47:19Z</cp:lastPrinted>
  <dcterms:modified xsi:type="dcterms:W3CDTF">2001-10-08T15:47:57Z</dcterms:modified>
  <cp:revision>0</cp:revision>
  <dc:subject/>
  <dc:title/>
</cp:coreProperties>
</file>