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15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_rels/workbook.xml.rels" ContentType="application/vnd.openxmlformats-package.relationships+xml"/>
  <Override PartName="/xl/comments1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811" sheetId="1" state="visible" r:id="rId3"/>
    <sheet name="Variances" sheetId="2" state="visible" r:id="rId4"/>
    <sheet name="9812" sheetId="3" state="visible" r:id="rId5"/>
    <sheet name="9901" sheetId="4" state="visible" r:id="rId6"/>
    <sheet name="9902" sheetId="5" state="visible" r:id="rId7"/>
    <sheet name="9903" sheetId="6" state="visible" r:id="rId8"/>
    <sheet name="9904" sheetId="7" state="visible" r:id="rId9"/>
    <sheet name="9905" sheetId="8" state="visible" r:id="rId10"/>
    <sheet name="9906" sheetId="9" state="visible" r:id="rId11"/>
    <sheet name="9907" sheetId="10" state="visible" r:id="rId12"/>
    <sheet name="9908" sheetId="11" state="visible" r:id="rId13"/>
    <sheet name="9909" sheetId="12" state="visible" r:id="rId14"/>
    <sheet name="9910" sheetId="13" state="visible" r:id="rId15"/>
    <sheet name="9911" sheetId="14" state="visible" r:id="rId16"/>
    <sheet name="9912" sheetId="15" state="visible" r:id="rId17"/>
    <sheet name="0001" sheetId="16" state="visible" r:id="rId18"/>
    <sheet name="0002" sheetId="17" state="visible" r:id="rId19"/>
  </sheets>
  <definedNames>
    <definedName function="false" hidden="false" localSheetId="15" name="_xlnm.Print_Area" vbProcedure="false">'0001'!$A$1:$O$44</definedName>
    <definedName function="false" hidden="false" localSheetId="16" name="_xlnm.Print_Area" vbProcedure="false">'0002'!$A$1:$O$42</definedName>
    <definedName function="false" hidden="false" localSheetId="2" name="_xlnm.Print_Area" vbProcedure="false">'9812'!$A$1:$N$30</definedName>
    <definedName function="false" hidden="false" localSheetId="3" name="_xlnm.Print_Area" vbProcedure="false">'9901'!$A$1:$L$26</definedName>
    <definedName function="false" hidden="false" localSheetId="4" name="_xlnm.Print_Area" vbProcedure="false">'9902'!$A$1:$L$23</definedName>
    <definedName function="false" hidden="false" localSheetId="5" name="_xlnm.Print_Area" vbProcedure="false">'9903'!$A$1:$L$25</definedName>
    <definedName function="false" hidden="false" localSheetId="6" name="_xlnm.Print_Area" vbProcedure="false">'9904'!$A$1:$L$22</definedName>
    <definedName function="false" hidden="false" localSheetId="7" name="_xlnm.Print_Area" vbProcedure="false">'9905'!$A$1:$P$25</definedName>
    <definedName function="false" hidden="false" localSheetId="8" name="_xlnm.Print_Area" vbProcedure="false">'9906'!$A$1:$N$26</definedName>
    <definedName function="false" hidden="false" localSheetId="13" name="_xlnm.Print_Area" vbProcedure="false">'9911'!$A$1:$O$38</definedName>
    <definedName function="false" hidden="false" localSheetId="14" name="_xlnm.Print_Area" vbProcedure="false">'9912'!$A$1:$O$38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Expense was obtained from Basis Adjustment (ERMS report) rather than from Unify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7</xdr:rowOff>
              </xdr:from>
              <xdr:to>
                <xdr:col>9</xdr:col>
                <xdr:colOff>-118</xdr:colOff>
                <xdr:row>13</xdr:row>
                <xdr:rowOff>13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From Basis Adjustment Report (ERMS report) instead of from Unify
(BAAR &gt; Unify) + intrazone expense of $303,079.  Also includes accrual transport expense estimate of $363,017.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15</xdr:row>
                <xdr:rowOff>7</xdr:rowOff>
              </xdr:from>
              <xdr:to>
                <xdr:col>9</xdr:col>
                <xdr:colOff>-118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From Basis Adjustment Report (ERMS report) instead of from Unify
(BAAR &gt; Unify) + intrazone expense of $303,079.  Also includes accrual transport expense estimate of $363,017.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</xdr:row>
                <xdr:rowOff>7</xdr:rowOff>
              </xdr:from>
              <xdr:to>
                <xdr:col>9</xdr:col>
                <xdr:colOff>-118</xdr:colOff>
                <xdr:row>11</xdr:row>
                <xdr:rowOff>13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According to D. Farmer, this $2,955 is the marketing desk's portion of HGPL commodity expense.  The balance of the expense should be borne by the asset group.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9</xdr:row>
                <xdr:rowOff>3</xdr:rowOff>
              </xdr:from>
              <xdr:to>
                <xdr:col>9</xdr:col>
                <xdr:colOff>-10</xdr:colOff>
                <xdr:row>13</xdr:row>
                <xdr:rowOff>17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According to D. Farmer, Texas Marketing Desk pays only part of the total expense in Unify.  Asset group pays the balance.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7</xdr:rowOff>
              </xdr:from>
              <xdr:to>
                <xdr:col>9</xdr:col>
                <xdr:colOff>-118</xdr:colOff>
                <xdr:row>17</xdr:row>
                <xdr:rowOff>13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Added $58,688 to expense for money to pay Transport (Ed Gottlob) for Entex Lufkin/Diboll residential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25</xdr:row>
                <xdr:rowOff>7</xdr:rowOff>
              </xdr:from>
              <xdr:to>
                <xdr:col>9</xdr:col>
                <xdr:colOff>-118</xdr:colOff>
                <xdr:row>29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From Basis Adjustment Report (ERMS report) instead of from Unify
(BAAR &gt; Unify) + intrazone expense of $303,079.  Also includes accrual transport expense estimate of $363,017.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</xdr:row>
                <xdr:rowOff>7</xdr:rowOff>
              </xdr:from>
              <xdr:to>
                <xdr:col>9</xdr:col>
                <xdr:colOff>-118</xdr:colOff>
                <xdr:row>11</xdr:row>
                <xdr:rowOff>13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According to D. Farmer, this $2,955 is the marketing desk's portion of HGPL commodity expense.  The balance of the expense should be borne by the asset group.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9</xdr:row>
                <xdr:rowOff>3</xdr:rowOff>
              </xdr:from>
              <xdr:to>
                <xdr:col>9</xdr:col>
                <xdr:colOff>-10</xdr:colOff>
                <xdr:row>13</xdr:row>
                <xdr:rowOff>17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According to D. Farmer, Texas Marketing Desk pays only part of the total expense in Unify.  Asset group pays the balance.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7</xdr:rowOff>
              </xdr:from>
              <xdr:to>
                <xdr:col>9</xdr:col>
                <xdr:colOff>-118</xdr:colOff>
                <xdr:row>17</xdr:row>
                <xdr:rowOff>13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Added $58,688 to expense for money to pay Transport (Ed Gottlob) for Entex Lufkin/Diboll residential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25</xdr:row>
                <xdr:rowOff>7</xdr:rowOff>
              </xdr:from>
              <xdr:to>
                <xdr:col>9</xdr:col>
                <xdr:colOff>-118</xdr:colOff>
                <xdr:row>29</xdr:row>
                <xdr:rowOff>13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From Basis Adjustment Report (ERMS report) instead of from Unify
(BAAR &gt; Unify) + intrazone expense of $303,079.  Also includes accrual transport expense estimate of $363,017.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292</xdr:colOff>
                <xdr:row>7</xdr:row>
                <xdr:rowOff>7</xdr:rowOff>
              </xdr:from>
              <xdr:to>
                <xdr:col>8</xdr:col>
                <xdr:colOff>127</xdr:colOff>
                <xdr:row>11</xdr:row>
                <xdr:rowOff>13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According to D. Farmer, this $2,955 is the marketing desk's portion of HGPL commodity expense.  The balance of the expense should be borne by the asset group.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291</xdr:colOff>
                <xdr:row>15</xdr:row>
                <xdr:rowOff>3</xdr:rowOff>
              </xdr:from>
              <xdr:to>
                <xdr:col>8</xdr:col>
                <xdr:colOff>236</xdr:colOff>
                <xdr:row>19</xdr:row>
                <xdr:rowOff>17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According to D. Farmer, Texas Marketing Desk pays only part of the total expense in Unify.  Asset group pays the balance.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292</xdr:colOff>
                <xdr:row>19</xdr:row>
                <xdr:rowOff>7</xdr:rowOff>
              </xdr:from>
              <xdr:to>
                <xdr:col>8</xdr:col>
                <xdr:colOff>127</xdr:colOff>
                <xdr:row>23</xdr:row>
                <xdr:rowOff>13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Added $58,688 to expense for money to pay Transport (Ed Gottlob) for Entex Lufkin/Diboll residential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292</xdr:colOff>
                <xdr:row>31</xdr:row>
                <xdr:rowOff>7</xdr:rowOff>
              </xdr:from>
              <xdr:to>
                <xdr:col>8</xdr:col>
                <xdr:colOff>127</xdr:colOff>
                <xdr:row>35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9" authorId="0">
      <text>
        <r>
          <rPr>
            <b val="true"/>
            <sz val="8"/>
            <color rgb="FF000000"/>
            <rFont val="Tahoma"/>
            <family val="0"/>
          </rPr>
          <t xml:space="preserve">hwither:
</t>
        </r>
        <r>
          <rPr>
            <sz val="8"/>
            <color rgb="FF000000"/>
            <rFont val="Tahoma"/>
            <family val="0"/>
          </rPr>
          <t xml:space="preserve">Added rate change coming up in Unify…
8/20/99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7</xdr:rowOff>
              </xdr:from>
              <xdr:to>
                <xdr:col>7</xdr:col>
                <xdr:colOff>18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<sst xmlns="http://schemas.openxmlformats.org/spreadsheetml/2006/main" count="657" uniqueCount="146">
  <si>
    <t xml:space="preserve">November 1998 Transport Expense Flash</t>
  </si>
  <si>
    <t xml:space="preserve">Commodity Expenses</t>
  </si>
  <si>
    <t xml:space="preserve">Demand Charges</t>
  </si>
  <si>
    <t xml:space="preserve">Comments</t>
  </si>
  <si>
    <t xml:space="preserve">Texas Co. 78</t>
  </si>
  <si>
    <t xml:space="preserve">Long term deal commodity expense</t>
  </si>
  <si>
    <t xml:space="preserve">Texas Co. 16</t>
  </si>
  <si>
    <t xml:space="preserve">payable to Black Marlin (016-09135-02-005)</t>
  </si>
  <si>
    <t xml:space="preserve">payable to Black Marlin (016-09135-02-006)</t>
  </si>
  <si>
    <t xml:space="preserve">payable to Oasis Pipeline (016-65890-02-022/27)</t>
  </si>
  <si>
    <t xml:space="preserve">payable to PG&amp;E/Valero (016-66947-02-004/10)</t>
  </si>
  <si>
    <t xml:space="preserve">Waha Co. 16</t>
  </si>
  <si>
    <t xml:space="preserve">Totals</t>
  </si>
  <si>
    <t xml:space="preserve">November 1998 Transport Expense Variance</t>
  </si>
  <si>
    <t xml:space="preserve">Pipe</t>
  </si>
  <si>
    <t xml:space="preserve">Usage Tickets</t>
  </si>
  <si>
    <t xml:space="preserve">Synergi-3rd Day</t>
  </si>
  <si>
    <t xml:space="preserve">Variance</t>
  </si>
  <si>
    <t xml:space="preserve">Black Marlin</t>
  </si>
  <si>
    <t xml:space="preserve">Texas</t>
  </si>
  <si>
    <t xml:space="preserve">Oasis Pipeline</t>
  </si>
  <si>
    <t xml:space="preserve">Waha</t>
  </si>
  <si>
    <t xml:space="preserve">Total</t>
  </si>
  <si>
    <t xml:space="preserve">PG&amp;E Valero</t>
  </si>
  <si>
    <t xml:space="preserve">Total Variance</t>
  </si>
  <si>
    <t xml:space="preserve">Intrazone Transport </t>
  </si>
  <si>
    <t xml:space="preserve">Black Marlin Variance</t>
  </si>
  <si>
    <t xml:space="preserve">-</t>
  </si>
  <si>
    <t xml:space="preserve">Oasis Variance</t>
  </si>
  <si>
    <t xml:space="preserve">PG&amp;E/Valero</t>
  </si>
  <si>
    <t xml:space="preserve">December 1998 Transport Expense Flash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</si>
  <si>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</si>
  <si>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Intra-zone transport expense</t>
  </si>
  <si>
    <t xml:space="preserve">payable to PG&amp;E/Valero (016-66947-02-002/04/10/12)</t>
  </si>
  <si>
    <t xml:space="preserve">payable to Oasis Pipeline (016-65890-02-027)</t>
  </si>
  <si>
    <t xml:space="preserve">*Synthetic Storage</t>
  </si>
  <si>
    <t xml:space="preserve">payable to Centana (016-15032-02-004/005)</t>
  </si>
  <si>
    <t xml:space="preserve">payable to Lone Star Gas Co. (016-53870-02-003)</t>
  </si>
  <si>
    <t xml:space="preserve">Desk Totals</t>
  </si>
  <si>
    <t xml:space="preserve">January 1998 Transport Expense Flash</t>
  </si>
  <si>
    <t xml:space="preserve">payable to Pan Grande Pipeline (078-67235-14-001)</t>
  </si>
  <si>
    <t xml:space="preserve">payable to Black Marlin (016-09135-02-005/006)</t>
  </si>
  <si>
    <t xml:space="preserve">payable to Amoco Gas Company (012-87103-02-002)</t>
  </si>
  <si>
    <t xml:space="preserve">payable to Channel Industries</t>
  </si>
  <si>
    <t xml:space="preserve">payable to Tejas Gas Pipeline</t>
  </si>
  <si>
    <t xml:space="preserve">Centana Storage Demand Charge</t>
  </si>
  <si>
    <t xml:space="preserve">Entex Demand Charge</t>
  </si>
  <si>
    <t xml:space="preserve">February 1999 Transport Expense Flash</t>
  </si>
  <si>
    <t xml:space="preserve">***booked as an annuity and is located in financial price </t>
  </si>
  <si>
    <t xml:space="preserve">March 1999 Transport Expense Flash</t>
  </si>
  <si>
    <t xml:space="preserve">payable to Pan Grande Pipeline 96019628</t>
  </si>
  <si>
    <t xml:space="preserve">payable to Black Marlin - 96006607/8</t>
  </si>
  <si>
    <t xml:space="preserve">payable to Centana- 96018371</t>
  </si>
  <si>
    <t xml:space="preserve">payable to Oasis Pipeline- 96015445</t>
  </si>
  <si>
    <t xml:space="preserve">payable to PG&amp;E/Valero 96006479/96006482/96009903/96011842/96016347</t>
  </si>
  <si>
    <t xml:space="preserve">payable to Channel Industries-96017837</t>
  </si>
  <si>
    <t xml:space="preserve">Entex Management Fee to Storage</t>
  </si>
  <si>
    <t xml:space="preserve">April 1999 Transport Expense Flash</t>
  </si>
  <si>
    <t xml:space="preserve">payable to Black Marlin/NNGB - 96008034</t>
  </si>
  <si>
    <t xml:space="preserve">May 1999 Transport Expense Flash</t>
  </si>
  <si>
    <t xml:space="preserve">payable to Lone Star</t>
  </si>
  <si>
    <t xml:space="preserve">payable to Black Marlin</t>
  </si>
  <si>
    <t xml:space="preserve">payable to Northern Natural Gas</t>
  </si>
  <si>
    <t xml:space="preserve">*Top level entry in P/L</t>
  </si>
  <si>
    <t xml:space="preserve">June 1999 Transport Expense Flash</t>
  </si>
  <si>
    <t xml:space="preserve">payable to Oasis Pipeline- 96015445/96016667/96019481/96019482</t>
  </si>
  <si>
    <t xml:space="preserve">payable to PG&amp;E/Valero 96006479/96006482/96009903/96016601</t>
  </si>
  <si>
    <t xml:space="preserve">payable to Black Marlin - Offshore - 96006608</t>
  </si>
  <si>
    <t xml:space="preserve">payable to Northern Natural Gas - 96020553</t>
  </si>
  <si>
    <t xml:space="preserve">Centana Storage Demand Charge - 96019236</t>
  </si>
  <si>
    <t xml:space="preserve">Tennessee/800 to HPL-Sabine Demand Charge - payable to East Desk</t>
  </si>
  <si>
    <t xml:space="preserve">DEMAND CHARGE NOTES:</t>
  </si>
  <si>
    <t xml:space="preserve">$15,000 demand charge is in line 25 of OA Flash Page</t>
  </si>
  <si>
    <t xml:space="preserve">$93,300 demand charge is in line 36 of OA Flash Page</t>
  </si>
  <si>
    <t xml:space="preserve">PRELIMINARY July 1999 Transport Expense Flash</t>
  </si>
  <si>
    <t xml:space="preserve">Company</t>
  </si>
  <si>
    <t xml:space="preserve">Company Number</t>
  </si>
  <si>
    <t xml:space="preserve">Payable To Pipeline</t>
  </si>
  <si>
    <t xml:space="preserve">Contract Numbers</t>
  </si>
  <si>
    <t xml:space="preserve">HPLC</t>
  </si>
  <si>
    <t xml:space="preserve">Long term deal commodity expense on HPL</t>
  </si>
  <si>
    <t xml:space="preserve">Intrazone</t>
  </si>
  <si>
    <t xml:space="preserve">Accrual</t>
  </si>
  <si>
    <t xml:space="preserve">Black Marlin </t>
  </si>
  <si>
    <t xml:space="preserve">Interzone</t>
  </si>
  <si>
    <t xml:space="preserve">Channel Industries Gas Co. </t>
  </si>
  <si>
    <t xml:space="preserve">96006655/ 96017259</t>
  </si>
  <si>
    <t xml:space="preserve">Dow Pipeline Co</t>
  </si>
  <si>
    <t xml:space="preserve">Gulf Coast Pipeline Company </t>
  </si>
  <si>
    <t xml:space="preserve">Gulf Energy Pipeline, LLC</t>
  </si>
  <si>
    <t xml:space="preserve">96006421/ 96006950/ 96007179</t>
  </si>
  <si>
    <t xml:space="preserve">Humble Gas Pipeline Company</t>
  </si>
  <si>
    <t xml:space="preserve">96013400/ 96013404</t>
  </si>
  <si>
    <t xml:space="preserve">King Ranch Gas Plant</t>
  </si>
  <si>
    <t xml:space="preserve">MidCon Texas Pipeline</t>
  </si>
  <si>
    <t xml:space="preserve">Southland Energy Corporation</t>
  </si>
  <si>
    <t xml:space="preserve">Tejas Gas Operating, LLC</t>
  </si>
  <si>
    <t xml:space="preserve">Unit Gas Transmission Company</t>
  </si>
  <si>
    <t xml:space="preserve">ECT/Texas</t>
  </si>
  <si>
    <t xml:space="preserve">Northern Natural Gas/Black Marlin</t>
  </si>
  <si>
    <t xml:space="preserve">Oasis Pipe Line Co.</t>
  </si>
  <si>
    <t xml:space="preserve">96015445/ 96016667/ 96019481/ 96019482</t>
  </si>
  <si>
    <t xml:space="preserve">Pan Grande Pipeline, LLC</t>
  </si>
  <si>
    <t xml:space="preserve">PG&amp;E Texas Pipeline, L.P.</t>
  </si>
  <si>
    <t xml:space="preserve">96006479/ 96006482/ 96009903/ 96011842</t>
  </si>
  <si>
    <t xml:space="preserve">96016347/ 96016601</t>
  </si>
  <si>
    <t xml:space="preserve">ISSUES:</t>
  </si>
  <si>
    <t xml:space="preserve">CPR estimate does not tie with Unify actuals as of 8/2/99</t>
  </si>
  <si>
    <t xml:space="preserve">NOTE:</t>
  </si>
  <si>
    <t xml:space="preserve">Because Unify does not tie with CPR, and because Unify does not seem to have flashed all pipelines, we used CPR tickets to flash</t>
  </si>
  <si>
    <t xml:space="preserve">August 1999 Transport Expense Flash</t>
  </si>
  <si>
    <t xml:space="preserve">not included in this estimate - separate</t>
  </si>
  <si>
    <t xml:space="preserve">September 1999 Transport Expense Flash</t>
  </si>
  <si>
    <t xml:space="preserve">Tejas Gas Pipeline, LP</t>
  </si>
  <si>
    <t xml:space="preserve">Dow Pipeline Co.</t>
  </si>
  <si>
    <t xml:space="preserve">Houston Pipeline Company</t>
  </si>
  <si>
    <t xml:space="preserve">Accrual Expense</t>
  </si>
  <si>
    <t xml:space="preserve">not included in this flash</t>
  </si>
  <si>
    <t xml:space="preserve">96007846 96007849</t>
  </si>
  <si>
    <t xml:space="preserve">Boxed items show total expense that should show up on HPLC Transport Revenue - HPLR/ECT line</t>
  </si>
  <si>
    <t xml:space="preserve">East Texas Gas Systems</t>
  </si>
  <si>
    <t xml:space="preserve">96021987/ 96021988</t>
  </si>
  <si>
    <t xml:space="preserve">Unit Gas Transmission</t>
  </si>
  <si>
    <t xml:space="preserve">EastTrans Limited Partnership</t>
  </si>
  <si>
    <t xml:space="preserve">96007846/ 96007849</t>
  </si>
  <si>
    <t xml:space="preserve">November 1999 Transport Expense Flash</t>
  </si>
  <si>
    <t xml:space="preserve">Data Source</t>
  </si>
  <si>
    <t xml:space="preserve">Unify Expense Report - Settlements</t>
  </si>
  <si>
    <t xml:space="preserve">CPR (Basis Adj) Report</t>
  </si>
  <si>
    <t xml:space="preserve">    + estimated intrazone expense</t>
  </si>
  <si>
    <t xml:space="preserve">Humble Gas Pipeline</t>
  </si>
  <si>
    <t xml:space="preserve">MidCon Texas Pipeline Corp.</t>
  </si>
  <si>
    <t xml:space="preserve">96015445/ 96016667</t>
  </si>
  <si>
    <t xml:space="preserve">96006479/ 96009903/ 96011842</t>
  </si>
  <si>
    <t xml:space="preserve">December 1999 Transport Expense Flash</t>
  </si>
  <si>
    <t xml:space="preserve">Flashed but needs to be part of manual entry</t>
  </si>
  <si>
    <t xml:space="preserve">January 2000 Transport Expense Flash</t>
  </si>
  <si>
    <t xml:space="preserve"> </t>
  </si>
  <si>
    <t xml:space="preserve">Blue Dolphin</t>
  </si>
  <si>
    <t xml:space="preserve">CPR Report</t>
  </si>
  <si>
    <t xml:space="preserve">Coastal States Gas Transmission</t>
  </si>
  <si>
    <t xml:space="preserve">Florida Gas Transmission</t>
  </si>
  <si>
    <t xml:space="preserve">February 2000 Transport Expense Flash</t>
  </si>
  <si>
    <t xml:space="preserve">CPR (Basis Adj) Report - Includes Accrual expense and estimated intra-zone transport expense</t>
  </si>
  <si>
    <t xml:space="preserve">Gulf Energy Pipeline</t>
  </si>
  <si>
    <t xml:space="preserve">CPR (Basis Adj) Report -includes  $179,405 for Entex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</si>
</sst>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_);_(@_)"/>
    <numFmt numFmtId="169" formatCode="_(* #,##0_);_(* \(#,##0\);_(* \-??_);_(@_)"/>
    <numFmt numFmtId="170" formatCode="\$#,##0"/>
    <numFmt numFmtId="171" formatCode="#,##0.000000000000_);[RED]\(#,##0.00000000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2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3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4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5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  <col collapsed="false" customWidth="true" hidden="false" outlineLevel="0" max="5" min="5" style="0" width="10.41"/>
    <col collapsed="false" customWidth="true" hidden="false" outlineLevel="0" max="7" min="7" style="0" width="9.7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customFormat="false" ht="12.75" hidden="false" customHeight="false" outlineLevel="0" collapsed="false">
      <c r="D3" s="2" t="s">
        <v>1</v>
      </c>
      <c r="E3" s="2"/>
      <c r="G3" s="3" t="s">
        <v>2</v>
      </c>
      <c r="H3" s="3"/>
      <c r="J3" s="2" t="s">
        <v>3</v>
      </c>
      <c r="K3" s="4"/>
      <c r="L3" s="4"/>
      <c r="M3" s="4"/>
    </row>
    <row r="4" customFormat="false" ht="12.75" hidden="false" customHeight="false" outlineLevel="0" collapsed="false">
      <c r="D4" s="5"/>
      <c r="E4" s="5"/>
      <c r="F4" s="5"/>
      <c r="G4" s="5"/>
      <c r="H4" s="6"/>
      <c r="J4" s="7"/>
    </row>
    <row r="5" customFormat="false" ht="12.75" hidden="false" customHeight="false" outlineLevel="0" collapsed="false">
      <c r="A5" s="0" t="s">
        <v>4</v>
      </c>
      <c r="D5" s="5" t="n">
        <f aca="false">1326093-D7-D11-D13</f>
        <v>1280803</v>
      </c>
      <c r="E5" s="5"/>
      <c r="F5" s="5"/>
      <c r="G5" s="5"/>
      <c r="H5" s="6"/>
      <c r="J5" s="0" t="s">
        <v>5</v>
      </c>
    </row>
    <row r="6" customFormat="false" ht="12.75" hidden="false" customHeight="false" outlineLevel="0" collapsed="false">
      <c r="D6" s="5"/>
      <c r="E6" s="5"/>
      <c r="F6" s="5"/>
      <c r="G6" s="5"/>
      <c r="H6" s="6"/>
    </row>
    <row r="7" customFormat="false" ht="12.75" hidden="false" customHeight="false" outlineLevel="0" collapsed="false">
      <c r="A7" s="0" t="s">
        <v>6</v>
      </c>
      <c r="D7" s="5" t="n">
        <v>1226</v>
      </c>
      <c r="E7" s="5"/>
      <c r="F7" s="5"/>
      <c r="G7" s="5"/>
      <c r="H7" s="6"/>
      <c r="J7" s="0" t="s">
        <v>7</v>
      </c>
    </row>
    <row r="8" customFormat="false" ht="12.75" hidden="false" customHeight="false" outlineLevel="0" collapsed="false">
      <c r="D8" s="5"/>
      <c r="E8" s="5"/>
      <c r="F8" s="5"/>
      <c r="G8" s="5"/>
      <c r="H8" s="6"/>
    </row>
    <row r="9" customFormat="false" ht="12.75" hidden="false" customHeight="false" outlineLevel="0" collapsed="false">
      <c r="A9" s="0" t="s">
        <v>6</v>
      </c>
      <c r="D9" s="5" t="n">
        <v>0</v>
      </c>
      <c r="E9" s="5"/>
      <c r="F9" s="5"/>
      <c r="G9" s="5" t="n">
        <v>190800</v>
      </c>
      <c r="H9" s="6"/>
      <c r="J9" s="0" t="s">
        <v>8</v>
      </c>
    </row>
    <row r="10" customFormat="false" ht="12.75" hidden="false" customHeight="false" outlineLevel="0" collapsed="false">
      <c r="D10" s="5"/>
      <c r="E10" s="5"/>
      <c r="F10" s="5"/>
      <c r="G10" s="5"/>
      <c r="H10" s="6"/>
    </row>
    <row r="11" customFormat="false" ht="12.75" hidden="false" customHeight="false" outlineLevel="0" collapsed="false">
      <c r="A11" s="0" t="s">
        <v>6</v>
      </c>
      <c r="D11" s="5" t="n">
        <v>43572</v>
      </c>
      <c r="E11" s="5"/>
      <c r="F11" s="5"/>
      <c r="G11" s="5"/>
      <c r="H11" s="6"/>
      <c r="J11" s="0" t="s">
        <v>9</v>
      </c>
    </row>
    <row r="12" customFormat="false" ht="12.75" hidden="false" customHeight="false" outlineLevel="0" collapsed="false">
      <c r="D12" s="5"/>
      <c r="E12" s="5"/>
      <c r="F12" s="5"/>
      <c r="G12" s="5"/>
      <c r="H12" s="6"/>
    </row>
    <row r="13" customFormat="false" ht="12.75" hidden="false" customHeight="false" outlineLevel="0" collapsed="false">
      <c r="A13" s="0" t="s">
        <v>6</v>
      </c>
      <c r="D13" s="5" t="n">
        <v>492</v>
      </c>
      <c r="E13" s="5"/>
      <c r="F13" s="5"/>
      <c r="G13" s="5"/>
      <c r="H13" s="6"/>
      <c r="J13" s="0" t="s">
        <v>10</v>
      </c>
    </row>
    <row r="14" customFormat="false" ht="12.75" hidden="false" customHeight="false" outlineLevel="0" collapsed="false">
      <c r="D14" s="5"/>
      <c r="E14" s="5"/>
      <c r="F14" s="5"/>
      <c r="G14" s="5"/>
      <c r="H14" s="6"/>
    </row>
    <row r="15" customFormat="false" ht="12.75" hidden="false" customHeight="false" outlineLevel="0" collapsed="false">
      <c r="A15" s="0" t="s">
        <v>11</v>
      </c>
      <c r="D15" s="5" t="n">
        <v>7490</v>
      </c>
      <c r="E15" s="5"/>
      <c r="F15" s="5"/>
      <c r="G15" s="5"/>
      <c r="H15" s="6"/>
      <c r="J15" s="0" t="s">
        <v>9</v>
      </c>
    </row>
    <row r="16" customFormat="false" ht="12.75" hidden="false" customHeight="false" outlineLevel="0" collapsed="false">
      <c r="D16" s="5"/>
      <c r="E16" s="5"/>
      <c r="F16" s="5"/>
      <c r="G16" s="5"/>
      <c r="H16" s="6"/>
    </row>
    <row r="17" customFormat="false" ht="12.75" hidden="false" customHeight="false" outlineLevel="0" collapsed="false">
      <c r="A17" s="0" t="s">
        <v>11</v>
      </c>
      <c r="D17" s="5" t="n">
        <v>90828</v>
      </c>
      <c r="E17" s="5"/>
      <c r="F17" s="5"/>
      <c r="G17" s="5"/>
      <c r="H17" s="6"/>
      <c r="J17" s="0" t="s">
        <v>10</v>
      </c>
    </row>
    <row r="18" customFormat="false" ht="12.75" hidden="false" customHeight="false" outlineLevel="0" collapsed="false">
      <c r="D18" s="4"/>
      <c r="G18" s="4"/>
    </row>
    <row r="19" customFormat="false" ht="12.75" hidden="false" customHeight="false" outlineLevel="0" collapsed="false">
      <c r="A19" s="0" t="s">
        <v>12</v>
      </c>
      <c r="D19" s="8" t="n">
        <f aca="false">SUM(D5:D18)</f>
        <v>1424411</v>
      </c>
      <c r="G19" s="8" t="n">
        <f aca="false">SUM(G5:G18)</f>
        <v>190800</v>
      </c>
    </row>
  </sheetData>
  <mergeCells count="2">
    <mergeCell ref="A1:M1"/>
    <mergeCell ref="G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41"/>
    <col collapsed="false" customWidth="true" hidden="false" outlineLevel="0" max="3" min="3" style="0" width="3.7"/>
    <col collapsed="false" customWidth="true" hidden="false" outlineLevel="0" max="4" min="4" style="0" width="11.99"/>
    <col collapsed="false" customWidth="true" hidden="false" outlineLevel="0" max="5" min="5" style="0" width="3.99"/>
    <col collapsed="false" customWidth="true" hidden="false" outlineLevel="0" max="6" min="6" style="0" width="9.7"/>
    <col collapsed="false" customWidth="true" hidden="false" outlineLevel="0" max="7" min="7" style="0" width="4.41"/>
    <col collapsed="false" customWidth="true" hidden="false" outlineLevel="0" max="8" min="8" style="0" width="40.56"/>
    <col collapsed="false" customWidth="true" hidden="false" outlineLevel="0" max="9" min="9" style="0" width="40.13"/>
    <col collapsed="false" customWidth="true" hidden="false" outlineLevel="0" max="11" min="11" style="0" width="10.28"/>
  </cols>
  <sheetData>
    <row r="1" customFormat="false" ht="15.75" hidden="false" customHeight="false" outlineLevel="0" collapsed="false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</row>
    <row r="3" customFormat="false" ht="38.25" hidden="false" customHeight="false" outlineLevel="0" collapsed="false">
      <c r="A3" s="2" t="s">
        <v>75</v>
      </c>
      <c r="B3" s="29" t="s">
        <v>76</v>
      </c>
      <c r="D3" s="27" t="s">
        <v>1</v>
      </c>
      <c r="E3" s="26"/>
      <c r="F3" s="27" t="s">
        <v>2</v>
      </c>
      <c r="H3" s="2" t="s">
        <v>77</v>
      </c>
      <c r="I3" s="2" t="s">
        <v>78</v>
      </c>
      <c r="J3" s="28"/>
      <c r="K3" s="28"/>
      <c r="L3" s="28"/>
    </row>
    <row r="4" customFormat="false" ht="12.75" hidden="false" customHeight="false" outlineLevel="0" collapsed="false">
      <c r="D4" s="5"/>
      <c r="E4" s="5"/>
      <c r="F4" s="5"/>
      <c r="H4" s="7"/>
      <c r="I4" s="17"/>
    </row>
    <row r="5" customFormat="false" ht="12.75" hidden="false" customHeight="false" outlineLevel="0" collapsed="false">
      <c r="A5" s="0" t="s">
        <v>79</v>
      </c>
      <c r="B5" s="0" t="n">
        <v>12</v>
      </c>
      <c r="D5" s="30" t="n">
        <f aca="false">+D43-SUM(D7:D40)-K6</f>
        <v>826465.27</v>
      </c>
      <c r="E5" s="5"/>
      <c r="F5" s="5"/>
      <c r="H5" s="0" t="s">
        <v>80</v>
      </c>
      <c r="I5" s="31"/>
      <c r="J5" s="0" t="s">
        <v>81</v>
      </c>
      <c r="K5" s="0" t="n">
        <v>300000</v>
      </c>
    </row>
    <row r="6" customFormat="false" ht="12.75" hidden="false" customHeight="false" outlineLevel="0" collapsed="false">
      <c r="D6" s="5"/>
      <c r="E6" s="5"/>
      <c r="F6" s="5"/>
      <c r="I6" s="31"/>
      <c r="J6" s="0" t="s">
        <v>82</v>
      </c>
      <c r="K6" s="0" t="n">
        <v>200000</v>
      </c>
    </row>
    <row r="7" customFormat="false" ht="12.75" hidden="false" customHeight="false" outlineLevel="0" collapsed="false">
      <c r="A7" s="0" t="s">
        <v>79</v>
      </c>
      <c r="B7" s="0" t="n">
        <v>12</v>
      </c>
      <c r="D7" s="32" t="n">
        <v>12182.32</v>
      </c>
      <c r="E7" s="5"/>
      <c r="F7" s="5"/>
      <c r="H7" s="0" t="s">
        <v>83</v>
      </c>
      <c r="I7" s="31" t="n">
        <v>96022051</v>
      </c>
      <c r="J7" s="0" t="s">
        <v>84</v>
      </c>
      <c r="K7" s="33" t="n">
        <f aca="false">+D5-K5-K6</f>
        <v>326465.27</v>
      </c>
    </row>
    <row r="8" customFormat="false" ht="12.75" hidden="false" customHeight="false" outlineLevel="0" collapsed="false">
      <c r="D8" s="5"/>
      <c r="E8" s="5"/>
      <c r="F8" s="5"/>
      <c r="I8" s="31"/>
    </row>
    <row r="9" customFormat="false" ht="12.75" hidden="false" customHeight="false" outlineLevel="0" collapsed="false">
      <c r="A9" s="0" t="s">
        <v>79</v>
      </c>
      <c r="B9" s="0" t="n">
        <v>12</v>
      </c>
      <c r="D9" s="32" t="n">
        <v>7527.59</v>
      </c>
      <c r="E9" s="5"/>
      <c r="F9" s="5"/>
      <c r="H9" s="0" t="s">
        <v>85</v>
      </c>
      <c r="I9" s="31" t="s">
        <v>86</v>
      </c>
    </row>
    <row r="10" customFormat="false" ht="12.75" hidden="false" customHeight="false" outlineLevel="0" collapsed="false">
      <c r="D10" s="5"/>
      <c r="E10" s="5"/>
      <c r="F10" s="5"/>
      <c r="I10" s="31"/>
    </row>
    <row r="11" customFormat="false" ht="12.75" hidden="false" customHeight="false" outlineLevel="0" collapsed="false">
      <c r="A11" s="0" t="s">
        <v>79</v>
      </c>
      <c r="B11" s="0" t="n">
        <v>12</v>
      </c>
      <c r="D11" s="32" t="n">
        <v>762.29</v>
      </c>
      <c r="E11" s="5"/>
      <c r="F11" s="5"/>
      <c r="H11" s="0" t="s">
        <v>87</v>
      </c>
      <c r="I11" s="31" t="n">
        <v>96006998</v>
      </c>
    </row>
    <row r="12" customFormat="false" ht="12.75" hidden="false" customHeight="false" outlineLevel="0" collapsed="false">
      <c r="D12" s="5"/>
      <c r="E12" s="5"/>
      <c r="F12" s="5"/>
      <c r="I12" s="31"/>
    </row>
    <row r="13" customFormat="false" ht="12.75" hidden="false" customHeight="false" outlineLevel="0" collapsed="false">
      <c r="A13" s="0" t="s">
        <v>79</v>
      </c>
      <c r="B13" s="0" t="n">
        <v>12</v>
      </c>
      <c r="D13" s="32" t="n">
        <v>4063.1</v>
      </c>
      <c r="E13" s="5"/>
      <c r="F13" s="5"/>
      <c r="H13" s="0" t="s">
        <v>88</v>
      </c>
      <c r="I13" s="31" t="n">
        <v>96008709</v>
      </c>
    </row>
    <row r="14" customFormat="false" ht="12.75" hidden="false" customHeight="false" outlineLevel="0" collapsed="false">
      <c r="D14" s="5"/>
      <c r="E14" s="5"/>
      <c r="F14" s="5"/>
      <c r="I14" s="31"/>
    </row>
    <row r="15" customFormat="false" ht="12.75" hidden="false" customHeight="false" outlineLevel="0" collapsed="false">
      <c r="A15" s="0" t="s">
        <v>79</v>
      </c>
      <c r="B15" s="0" t="n">
        <v>12</v>
      </c>
      <c r="D15" s="32" t="n">
        <v>170267.51</v>
      </c>
      <c r="E15" s="5"/>
      <c r="F15" s="5"/>
      <c r="H15" s="0" t="s">
        <v>89</v>
      </c>
      <c r="I15" s="31" t="s">
        <v>90</v>
      </c>
    </row>
    <row r="16" customFormat="false" ht="12.75" hidden="false" customHeight="false" outlineLevel="0" collapsed="false">
      <c r="D16" s="5"/>
      <c r="E16" s="5"/>
      <c r="F16" s="5"/>
      <c r="I16" s="31"/>
    </row>
    <row r="17" customFormat="false" ht="12.75" hidden="false" customHeight="false" outlineLevel="0" collapsed="false">
      <c r="A17" s="0" t="s">
        <v>79</v>
      </c>
      <c r="B17" s="0" t="n">
        <v>12</v>
      </c>
      <c r="D17" s="32" t="n">
        <v>16918.64</v>
      </c>
      <c r="E17" s="5"/>
      <c r="F17" s="5"/>
      <c r="H17" s="0" t="s">
        <v>91</v>
      </c>
      <c r="I17" s="31" t="s">
        <v>92</v>
      </c>
    </row>
    <row r="18" customFormat="false" ht="12.75" hidden="false" customHeight="false" outlineLevel="0" collapsed="false">
      <c r="D18" s="5"/>
      <c r="E18" s="5"/>
      <c r="F18" s="5"/>
      <c r="I18" s="31"/>
    </row>
    <row r="19" customFormat="false" ht="12.75" hidden="false" customHeight="false" outlineLevel="0" collapsed="false">
      <c r="A19" s="0" t="s">
        <v>79</v>
      </c>
      <c r="B19" s="0" t="n">
        <v>12</v>
      </c>
      <c r="D19" s="32" t="n">
        <v>0</v>
      </c>
      <c r="E19" s="5"/>
      <c r="F19" s="5"/>
      <c r="H19" s="0" t="s">
        <v>93</v>
      </c>
      <c r="I19" s="31" t="n">
        <v>96016603</v>
      </c>
    </row>
    <row r="20" customFormat="false" ht="12.75" hidden="false" customHeight="false" outlineLevel="0" collapsed="false">
      <c r="D20" s="5"/>
      <c r="E20" s="5"/>
      <c r="F20" s="5"/>
      <c r="I20" s="31"/>
    </row>
    <row r="21" customFormat="false" ht="12.75" hidden="false" customHeight="false" outlineLevel="0" collapsed="false">
      <c r="A21" s="0" t="s">
        <v>79</v>
      </c>
      <c r="B21" s="0" t="n">
        <v>12</v>
      </c>
      <c r="D21" s="32" t="n">
        <v>389.52</v>
      </c>
      <c r="E21" s="5"/>
      <c r="F21" s="5"/>
      <c r="H21" s="0" t="s">
        <v>94</v>
      </c>
      <c r="I21" s="31" t="n">
        <v>96006770</v>
      </c>
    </row>
    <row r="22" customFormat="false" ht="12.75" hidden="false" customHeight="false" outlineLevel="0" collapsed="false">
      <c r="D22" s="5"/>
      <c r="E22" s="5"/>
      <c r="F22" s="5"/>
      <c r="I22" s="31"/>
    </row>
    <row r="23" customFormat="false" ht="12.75" hidden="false" customHeight="false" outlineLevel="0" collapsed="false">
      <c r="A23" s="0" t="s">
        <v>79</v>
      </c>
      <c r="B23" s="0" t="n">
        <v>12</v>
      </c>
      <c r="D23" s="32" t="n">
        <v>15506.82</v>
      </c>
      <c r="E23" s="5"/>
      <c r="F23" s="5"/>
      <c r="H23" s="0" t="s">
        <v>95</v>
      </c>
      <c r="I23" s="31" t="n">
        <v>96008703</v>
      </c>
    </row>
    <row r="24" customFormat="false" ht="12.75" hidden="false" customHeight="false" outlineLevel="0" collapsed="false">
      <c r="D24" s="5"/>
      <c r="E24" s="5"/>
      <c r="F24" s="5"/>
      <c r="I24" s="31"/>
    </row>
    <row r="25" customFormat="false" ht="12.75" hidden="false" customHeight="false" outlineLevel="0" collapsed="false">
      <c r="A25" s="0" t="s">
        <v>79</v>
      </c>
      <c r="B25" s="0" t="n">
        <v>12</v>
      </c>
      <c r="D25" s="32" t="n">
        <v>1738.39</v>
      </c>
      <c r="E25" s="5"/>
      <c r="F25" s="5"/>
      <c r="H25" s="0" t="s">
        <v>96</v>
      </c>
      <c r="I25" s="31" t="n">
        <v>96006817</v>
      </c>
    </row>
    <row r="26" customFormat="false" ht="12.75" hidden="false" customHeight="false" outlineLevel="0" collapsed="false">
      <c r="D26" s="5"/>
      <c r="E26" s="5"/>
      <c r="F26" s="5"/>
      <c r="I26" s="31"/>
    </row>
    <row r="27" customFormat="false" ht="12.75" hidden="false" customHeight="false" outlineLevel="0" collapsed="false">
      <c r="A27" s="0" t="s">
        <v>79</v>
      </c>
      <c r="B27" s="0" t="n">
        <v>12</v>
      </c>
      <c r="D27" s="32" t="n">
        <v>10151.88</v>
      </c>
      <c r="E27" s="5"/>
      <c r="F27" s="5"/>
      <c r="H27" s="0" t="s">
        <v>97</v>
      </c>
      <c r="I27" s="31" t="n">
        <v>96008706</v>
      </c>
    </row>
    <row r="28" customFormat="false" ht="12.75" hidden="false" customHeight="false" outlineLevel="0" collapsed="false">
      <c r="D28" s="5"/>
      <c r="E28" s="5"/>
      <c r="F28" s="5"/>
      <c r="I28" s="31"/>
    </row>
    <row r="29" customFormat="false" ht="12.75" hidden="false" customHeight="false" outlineLevel="0" collapsed="false">
      <c r="A29" s="0" t="s">
        <v>98</v>
      </c>
      <c r="B29" s="0" t="n">
        <v>16</v>
      </c>
      <c r="D29" s="32" t="n">
        <v>60461.08</v>
      </c>
      <c r="E29" s="5"/>
      <c r="F29" s="5"/>
      <c r="H29" s="0" t="s">
        <v>99</v>
      </c>
      <c r="I29" s="31" t="n">
        <v>96020553</v>
      </c>
    </row>
    <row r="30" customFormat="false" ht="12.75" hidden="false" customHeight="false" outlineLevel="0" collapsed="false">
      <c r="D30" s="5"/>
      <c r="E30" s="5"/>
      <c r="F30" s="5"/>
      <c r="I30" s="31"/>
    </row>
    <row r="31" customFormat="false" ht="12.75" hidden="false" customHeight="false" outlineLevel="0" collapsed="false">
      <c r="A31" s="0" t="s">
        <v>98</v>
      </c>
      <c r="B31" s="0" t="n">
        <v>16</v>
      </c>
      <c r="D31" s="32" t="n">
        <v>97933.45</v>
      </c>
      <c r="E31" s="5"/>
      <c r="F31" s="5"/>
      <c r="H31" s="0" t="s">
        <v>100</v>
      </c>
      <c r="I31" s="31" t="s">
        <v>101</v>
      </c>
    </row>
    <row r="32" customFormat="false" ht="12.75" hidden="false" customHeight="false" outlineLevel="0" collapsed="false">
      <c r="D32" s="5"/>
      <c r="E32" s="5"/>
      <c r="F32" s="5"/>
      <c r="I32" s="31"/>
    </row>
    <row r="33" customFormat="false" ht="12.75" hidden="false" customHeight="false" outlineLevel="0" collapsed="false">
      <c r="A33" s="0" t="s">
        <v>98</v>
      </c>
      <c r="B33" s="0" t="n">
        <v>16</v>
      </c>
      <c r="D33" s="32" t="n">
        <v>440</v>
      </c>
      <c r="E33" s="5"/>
      <c r="F33" s="5"/>
      <c r="H33" s="0" t="s">
        <v>102</v>
      </c>
      <c r="I33" s="31" t="n">
        <v>96019628</v>
      </c>
    </row>
    <row r="34" customFormat="false" ht="12.75" hidden="false" customHeight="false" outlineLevel="0" collapsed="false">
      <c r="D34" s="5"/>
      <c r="E34" s="5"/>
      <c r="F34" s="5"/>
      <c r="I34" s="31"/>
    </row>
    <row r="35" customFormat="false" ht="12.75" hidden="false" customHeight="false" outlineLevel="0" collapsed="false">
      <c r="A35" s="0" t="s">
        <v>98</v>
      </c>
      <c r="B35" s="0" t="n">
        <v>16</v>
      </c>
      <c r="D35" s="32" t="n">
        <v>142157.14</v>
      </c>
      <c r="E35" s="5"/>
      <c r="F35" s="5"/>
      <c r="H35" s="0" t="s">
        <v>103</v>
      </c>
      <c r="I35" s="31" t="s">
        <v>104</v>
      </c>
    </row>
    <row r="36" customFormat="false" ht="12.75" hidden="false" customHeight="false" outlineLevel="0" collapsed="false">
      <c r="D36" s="5"/>
      <c r="E36" s="5"/>
      <c r="F36" s="5"/>
      <c r="I36" s="31" t="s">
        <v>105</v>
      </c>
    </row>
    <row r="37" customFormat="false" ht="12.75" hidden="false" customHeight="false" outlineLevel="0" collapsed="false">
      <c r="D37" s="5"/>
      <c r="E37" s="5"/>
      <c r="F37" s="5"/>
      <c r="I37" s="31"/>
    </row>
    <row r="38" customFormat="false" ht="12.75" hidden="false" customHeight="false" outlineLevel="0" collapsed="false">
      <c r="A38" s="0" t="s">
        <v>6</v>
      </c>
      <c r="D38" s="5"/>
      <c r="E38" s="5"/>
      <c r="F38" s="5" t="n">
        <v>93300</v>
      </c>
      <c r="H38" s="0" t="s">
        <v>45</v>
      </c>
      <c r="I38" s="31" t="n">
        <v>96019236</v>
      </c>
    </row>
    <row r="39" customFormat="false" ht="12.75" hidden="false" customHeight="false" outlineLevel="0" collapsed="false">
      <c r="D39" s="5"/>
      <c r="E39" s="5"/>
      <c r="F39" s="5"/>
      <c r="I39" s="31"/>
    </row>
    <row r="40" customFormat="false" ht="12.75" hidden="false" customHeight="false" outlineLevel="0" collapsed="false">
      <c r="A40" s="0" t="s">
        <v>6</v>
      </c>
      <c r="D40" s="23"/>
      <c r="E40" s="5"/>
      <c r="F40" s="23" t="n">
        <v>15000</v>
      </c>
      <c r="H40" s="0" t="s">
        <v>70</v>
      </c>
      <c r="I40" s="31"/>
    </row>
    <row r="41" customFormat="false" ht="12.75" hidden="false" customHeight="false" outlineLevel="0" collapsed="false">
      <c r="D41" s="5"/>
      <c r="E41" s="5"/>
      <c r="F41" s="5"/>
      <c r="I41" s="31"/>
    </row>
    <row r="42" customFormat="false" ht="12.75" hidden="false" customHeight="false" outlineLevel="0" collapsed="false">
      <c r="D42" s="5"/>
      <c r="E42" s="5"/>
      <c r="F42" s="5"/>
      <c r="I42" s="31"/>
    </row>
    <row r="43" customFormat="false" ht="12.75" hidden="false" customHeight="false" outlineLevel="0" collapsed="false">
      <c r="A43" s="7" t="s">
        <v>12</v>
      </c>
      <c r="B43" s="7"/>
      <c r="C43" s="7"/>
      <c r="D43" s="34" t="n">
        <v>1566965</v>
      </c>
      <c r="E43" s="7"/>
      <c r="F43" s="24" t="n">
        <f aca="false">SUM(F38:F41)</f>
        <v>108300</v>
      </c>
      <c r="G43" s="7"/>
      <c r="I43" s="31"/>
    </row>
    <row r="44" customFormat="false" ht="12.75" hidden="false" customHeight="false" outlineLevel="0" collapsed="false">
      <c r="I44" s="31"/>
    </row>
    <row r="45" customFormat="false" ht="12.75" hidden="false" customHeight="false" outlineLevel="0" collapsed="false">
      <c r="A45" s="0" t="s">
        <v>71</v>
      </c>
      <c r="D45" s="0" t="s">
        <v>72</v>
      </c>
      <c r="I45" s="31"/>
    </row>
    <row r="46" customFormat="false" ht="12.75" hidden="false" customHeight="false" outlineLevel="0" collapsed="false">
      <c r="D46" s="0" t="s">
        <v>73</v>
      </c>
      <c r="I46" s="31"/>
    </row>
    <row r="47" customFormat="false" ht="12.75" hidden="false" customHeight="false" outlineLevel="0" collapsed="false">
      <c r="I47" s="31"/>
    </row>
    <row r="48" customFormat="false" ht="12.75" hidden="false" customHeight="false" outlineLevel="0" collapsed="false">
      <c r="A48" s="0" t="s">
        <v>106</v>
      </c>
      <c r="B48" s="0" t="s">
        <v>107</v>
      </c>
      <c r="I48" s="31"/>
    </row>
    <row r="49" customFormat="false" ht="12.75" hidden="false" customHeight="false" outlineLevel="0" collapsed="false">
      <c r="A49" s="0" t="s">
        <v>108</v>
      </c>
      <c r="B49" s="0" t="s">
        <v>109</v>
      </c>
      <c r="I49" s="31"/>
    </row>
    <row r="50" customFormat="false" ht="12.75" hidden="false" customHeight="false" outlineLevel="0" collapsed="false">
      <c r="I50" s="31"/>
    </row>
    <row r="51" customFormat="false" ht="12.75" hidden="false" customHeight="false" outlineLevel="0" collapsed="false">
      <c r="I51" s="31"/>
    </row>
    <row r="52" customFormat="false" ht="12.75" hidden="false" customHeight="false" outlineLevel="0" collapsed="false">
      <c r="I52" s="31"/>
    </row>
    <row r="53" customFormat="false" ht="12.75" hidden="false" customHeight="false" outlineLevel="0" collapsed="false">
      <c r="I53" s="31"/>
    </row>
    <row r="54" customFormat="false" ht="12.75" hidden="false" customHeight="false" outlineLevel="0" collapsed="false">
      <c r="I54" s="31"/>
    </row>
    <row r="55" customFormat="false" ht="12.75" hidden="false" customHeight="false" outlineLevel="0" collapsed="false">
      <c r="I55" s="31"/>
    </row>
    <row r="56" customFormat="false" ht="12.75" hidden="false" customHeight="false" outlineLevel="0" collapsed="false">
      <c r="I56" s="31"/>
    </row>
    <row r="57" customFormat="false" ht="12.75" hidden="false" customHeight="false" outlineLevel="0" collapsed="false">
      <c r="I57" s="31"/>
    </row>
    <row r="58" customFormat="false" ht="12.75" hidden="false" customHeight="false" outlineLevel="0" collapsed="false">
      <c r="I58" s="31"/>
    </row>
    <row r="59" customFormat="false" ht="12.75" hidden="false" customHeight="false" outlineLevel="0" collapsed="false">
      <c r="I59" s="31"/>
    </row>
    <row r="60" customFormat="false" ht="12.75" hidden="false" customHeight="false" outlineLevel="0" collapsed="false">
      <c r="I60" s="31"/>
    </row>
    <row r="61" customFormat="false" ht="12.75" hidden="false" customHeight="false" outlineLevel="0" collapsed="false">
      <c r="I61" s="31"/>
    </row>
    <row r="62" customFormat="false" ht="12.75" hidden="false" customHeight="false" outlineLevel="0" collapsed="false">
      <c r="I62" s="31"/>
    </row>
    <row r="63" customFormat="false" ht="12.75" hidden="false" customHeight="false" outlineLevel="0" collapsed="false">
      <c r="I63" s="31"/>
    </row>
    <row r="64" customFormat="false" ht="12.75" hidden="false" customHeight="false" outlineLevel="0" collapsed="false">
      <c r="I64" s="31"/>
    </row>
    <row r="65" customFormat="false" ht="12.75" hidden="false" customHeight="false" outlineLevel="0" collapsed="false">
      <c r="I65" s="31"/>
    </row>
    <row r="66" customFormat="false" ht="12.75" hidden="false" customHeight="false" outlineLevel="0" collapsed="false">
      <c r="I66" s="31"/>
    </row>
    <row r="67" customFormat="false" ht="12.75" hidden="false" customHeight="false" outlineLevel="0" collapsed="false">
      <c r="I67" s="31"/>
    </row>
    <row r="68" customFormat="false" ht="12.75" hidden="false" customHeight="false" outlineLevel="0" collapsed="false">
      <c r="I68" s="31"/>
    </row>
    <row r="69" customFormat="false" ht="12.75" hidden="false" customHeight="false" outlineLevel="0" collapsed="false">
      <c r="I69" s="31"/>
    </row>
    <row r="70" customFormat="false" ht="12.75" hidden="false" customHeight="false" outlineLevel="0" collapsed="false">
      <c r="I70" s="31"/>
    </row>
    <row r="71" customFormat="false" ht="12.75" hidden="false" customHeight="false" outlineLevel="0" collapsed="false">
      <c r="I71" s="31"/>
    </row>
    <row r="72" customFormat="false" ht="12.75" hidden="false" customHeight="false" outlineLevel="0" collapsed="false">
      <c r="I72" s="31"/>
    </row>
    <row r="73" customFormat="false" ht="12.75" hidden="false" customHeight="false" outlineLevel="0" collapsed="false">
      <c r="I73" s="31"/>
    </row>
    <row r="74" customFormat="false" ht="12.75" hidden="false" customHeight="false" outlineLevel="0" collapsed="false">
      <c r="I74" s="31"/>
    </row>
    <row r="75" customFormat="false" ht="12.75" hidden="false" customHeight="false" outlineLevel="0" collapsed="false">
      <c r="I75" s="31"/>
    </row>
    <row r="76" customFormat="false" ht="12.75" hidden="false" customHeight="false" outlineLevel="0" collapsed="false">
      <c r="I76" s="31"/>
    </row>
    <row r="77" customFormat="false" ht="12.75" hidden="false" customHeight="false" outlineLevel="0" collapsed="false">
      <c r="I77" s="31"/>
    </row>
    <row r="78" customFormat="false" ht="12.75" hidden="false" customHeight="false" outlineLevel="0" collapsed="false">
      <c r="I78" s="31"/>
    </row>
    <row r="79" customFormat="false" ht="12.75" hidden="false" customHeight="false" outlineLevel="0" collapsed="false">
      <c r="I79" s="31"/>
    </row>
    <row r="80" customFormat="false" ht="12.75" hidden="false" customHeight="false" outlineLevel="0" collapsed="false">
      <c r="I80" s="31"/>
    </row>
    <row r="81" customFormat="false" ht="12.75" hidden="false" customHeight="false" outlineLevel="0" collapsed="false">
      <c r="I81" s="31"/>
    </row>
    <row r="82" customFormat="false" ht="12.75" hidden="false" customHeight="false" outlineLevel="0" collapsed="false">
      <c r="I82" s="31"/>
    </row>
    <row r="83" customFormat="false" ht="12.75" hidden="false" customHeight="false" outlineLevel="0" collapsed="false">
      <c r="I83" s="31"/>
    </row>
    <row r="84" customFormat="false" ht="12.75" hidden="false" customHeight="false" outlineLevel="0" collapsed="false">
      <c r="I84" s="31"/>
    </row>
    <row r="85" customFormat="false" ht="12.75" hidden="false" customHeight="false" outlineLevel="0" collapsed="false">
      <c r="I85" s="31"/>
    </row>
    <row r="86" customFormat="false" ht="12.75" hidden="false" customHeight="false" outlineLevel="0" collapsed="false">
      <c r="I86" s="31"/>
    </row>
    <row r="87" customFormat="false" ht="12.75" hidden="false" customHeight="false" outlineLevel="0" collapsed="false">
      <c r="I87" s="31"/>
    </row>
    <row r="88" customFormat="false" ht="12.75" hidden="false" customHeight="false" outlineLevel="0" collapsed="false">
      <c r="I88" s="31"/>
    </row>
    <row r="89" customFormat="false" ht="12.75" hidden="false" customHeight="false" outlineLevel="0" collapsed="false">
      <c r="I89" s="31"/>
    </row>
    <row r="90" customFormat="false" ht="12.75" hidden="false" customHeight="false" outlineLevel="0" collapsed="false">
      <c r="I90" s="31"/>
    </row>
    <row r="91" customFormat="false" ht="12.75" hidden="false" customHeight="false" outlineLevel="0" collapsed="false">
      <c r="I91" s="31"/>
    </row>
    <row r="92" customFormat="false" ht="12.75" hidden="false" customHeight="false" outlineLevel="0" collapsed="false">
      <c r="I92" s="31"/>
    </row>
    <row r="93" customFormat="false" ht="12.75" hidden="false" customHeight="false" outlineLevel="0" collapsed="false">
      <c r="I93" s="31"/>
    </row>
    <row r="94" customFormat="false" ht="12.75" hidden="false" customHeight="false" outlineLevel="0" collapsed="false">
      <c r="I94" s="31"/>
    </row>
    <row r="95" customFormat="false" ht="12.75" hidden="false" customHeight="false" outlineLevel="0" collapsed="false">
      <c r="I95" s="31"/>
    </row>
    <row r="96" customFormat="false" ht="12.75" hidden="false" customHeight="false" outlineLevel="0" collapsed="false">
      <c r="I96" s="31"/>
    </row>
    <row r="97" customFormat="false" ht="12.75" hidden="false" customHeight="false" outlineLevel="0" collapsed="false">
      <c r="I97" s="31"/>
    </row>
    <row r="98" customFormat="false" ht="12.75" hidden="false" customHeight="false" outlineLevel="0" collapsed="false">
      <c r="I98" s="31"/>
    </row>
  </sheetData>
  <mergeCells count="1">
    <mergeCell ref="A1:O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41"/>
    <col collapsed="false" customWidth="true" hidden="false" outlineLevel="0" max="3" min="3" style="0" width="3.7"/>
    <col collapsed="false" customWidth="true" hidden="false" outlineLevel="0" max="4" min="4" style="0" width="11.99"/>
    <col collapsed="false" customWidth="true" hidden="false" outlineLevel="0" max="5" min="5" style="0" width="3.99"/>
    <col collapsed="false" customWidth="true" hidden="false" outlineLevel="0" max="6" min="6" style="0" width="9.7"/>
    <col collapsed="false" customWidth="true" hidden="false" outlineLevel="0" max="7" min="7" style="0" width="4.41"/>
    <col collapsed="false" customWidth="true" hidden="false" outlineLevel="0" max="8" min="8" style="0" width="40.56"/>
    <col collapsed="false" customWidth="true" hidden="false" outlineLevel="0" max="9" min="9" style="0" width="40.13"/>
    <col collapsed="false" customWidth="true" hidden="false" outlineLevel="0" max="11" min="11" style="0" width="8.7"/>
  </cols>
  <sheetData>
    <row r="1" customFormat="false" ht="15.75" hidden="false" customHeight="false" outlineLevel="0" collapsed="false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</row>
    <row r="3" customFormat="false" ht="38.25" hidden="false" customHeight="false" outlineLevel="0" collapsed="false">
      <c r="A3" s="2" t="s">
        <v>75</v>
      </c>
      <c r="B3" s="29" t="s">
        <v>76</v>
      </c>
      <c r="D3" s="27" t="s">
        <v>1</v>
      </c>
      <c r="E3" s="26"/>
      <c r="F3" s="27" t="s">
        <v>2</v>
      </c>
      <c r="H3" s="2" t="s">
        <v>77</v>
      </c>
      <c r="I3" s="2" t="s">
        <v>78</v>
      </c>
      <c r="J3" s="28"/>
      <c r="K3" s="28"/>
      <c r="L3" s="28"/>
    </row>
    <row r="4" customFormat="false" ht="12.75" hidden="false" customHeight="false" outlineLevel="0" collapsed="false">
      <c r="D4" s="5"/>
      <c r="E4" s="5"/>
      <c r="F4" s="5"/>
      <c r="H4" s="7"/>
      <c r="I4" s="17"/>
    </row>
    <row r="5" customFormat="false" ht="12.75" hidden="false" customHeight="false" outlineLevel="0" collapsed="false">
      <c r="A5" s="0" t="s">
        <v>79</v>
      </c>
      <c r="B5" s="0" t="n">
        <v>12</v>
      </c>
      <c r="D5" s="5" t="n">
        <f aca="false">+D27-SUM(D7:D24)</f>
        <v>1079925.55</v>
      </c>
      <c r="E5" s="5"/>
      <c r="F5" s="5"/>
      <c r="H5" s="0" t="s">
        <v>80</v>
      </c>
      <c r="I5" s="31"/>
      <c r="J5" s="0" t="s">
        <v>81</v>
      </c>
      <c r="K5" s="35" t="n">
        <f aca="false">10473.75*31</f>
        <v>324686.25</v>
      </c>
    </row>
    <row r="6" customFormat="false" ht="12.75" hidden="false" customHeight="false" outlineLevel="0" collapsed="false">
      <c r="D6" s="5"/>
      <c r="E6" s="5"/>
      <c r="F6" s="5"/>
      <c r="I6" s="31"/>
      <c r="J6" s="0" t="s">
        <v>82</v>
      </c>
      <c r="K6" s="35" t="n">
        <v>391000</v>
      </c>
      <c r="L6" s="35" t="s">
        <v>111</v>
      </c>
    </row>
    <row r="7" customFormat="false" ht="12.75" hidden="false" customHeight="false" outlineLevel="0" collapsed="false">
      <c r="A7" s="0" t="s">
        <v>79</v>
      </c>
      <c r="B7" s="0" t="n">
        <v>12</v>
      </c>
      <c r="D7" s="32" t="n">
        <v>6239.17</v>
      </c>
      <c r="E7" s="5"/>
      <c r="F7" s="5"/>
      <c r="H7" s="0" t="s">
        <v>83</v>
      </c>
      <c r="I7" s="31" t="n">
        <v>96022051</v>
      </c>
      <c r="J7" s="0" t="s">
        <v>84</v>
      </c>
      <c r="K7" s="35" t="n">
        <f aca="false">+D5-K5</f>
        <v>755239.3</v>
      </c>
    </row>
    <row r="8" customFormat="false" ht="12.75" hidden="false" customHeight="false" outlineLevel="0" collapsed="false">
      <c r="D8" s="5"/>
      <c r="E8" s="5"/>
      <c r="F8" s="5"/>
      <c r="I8" s="31"/>
    </row>
    <row r="9" customFormat="false" ht="12.75" hidden="false" customHeight="false" outlineLevel="0" collapsed="false">
      <c r="A9" s="0" t="s">
        <v>79</v>
      </c>
      <c r="B9" s="0" t="n">
        <v>12</v>
      </c>
      <c r="D9" s="32" t="n">
        <v>4853.67</v>
      </c>
      <c r="E9" s="5"/>
      <c r="F9" s="5"/>
      <c r="H9" s="0" t="s">
        <v>85</v>
      </c>
      <c r="I9" s="31" t="n">
        <v>96017259</v>
      </c>
    </row>
    <row r="10" customFormat="false" ht="12.75" hidden="false" customHeight="false" outlineLevel="0" collapsed="false">
      <c r="D10" s="5"/>
      <c r="E10" s="5"/>
      <c r="F10" s="5"/>
      <c r="I10" s="31"/>
    </row>
    <row r="11" customFormat="false" ht="12.75" hidden="false" customHeight="false" outlineLevel="0" collapsed="false">
      <c r="A11" s="0" t="s">
        <v>79</v>
      </c>
      <c r="B11" s="0" t="n">
        <v>12</v>
      </c>
      <c r="D11" s="32" t="n">
        <v>3298.89</v>
      </c>
      <c r="E11" s="5"/>
      <c r="F11" s="5"/>
      <c r="H11" s="0" t="s">
        <v>96</v>
      </c>
      <c r="I11" s="31" t="n">
        <v>96008850</v>
      </c>
    </row>
    <row r="12" customFormat="false" ht="12.75" hidden="false" customHeight="false" outlineLevel="0" collapsed="false">
      <c r="D12" s="5"/>
      <c r="E12" s="5"/>
      <c r="F12" s="5"/>
      <c r="I12" s="31"/>
    </row>
    <row r="13" customFormat="false" ht="12.75" hidden="false" customHeight="false" outlineLevel="0" collapsed="false">
      <c r="A13" s="0" t="s">
        <v>98</v>
      </c>
      <c r="B13" s="0" t="n">
        <v>16</v>
      </c>
      <c r="D13" s="32" t="n">
        <v>7887.44</v>
      </c>
      <c r="E13" s="5"/>
      <c r="F13" s="5"/>
      <c r="H13" s="0" t="s">
        <v>99</v>
      </c>
      <c r="I13" s="31" t="n">
        <v>96020553</v>
      </c>
    </row>
    <row r="14" customFormat="false" ht="12.75" hidden="false" customHeight="false" outlineLevel="0" collapsed="false">
      <c r="D14" s="5"/>
      <c r="E14" s="5"/>
      <c r="F14" s="5"/>
      <c r="I14" s="31"/>
    </row>
    <row r="15" customFormat="false" ht="12.75" hidden="false" customHeight="false" outlineLevel="0" collapsed="false">
      <c r="A15" s="0" t="s">
        <v>98</v>
      </c>
      <c r="B15" s="0" t="n">
        <v>16</v>
      </c>
      <c r="D15" s="32" t="n">
        <v>99717</v>
      </c>
      <c r="E15" s="5"/>
      <c r="F15" s="5"/>
      <c r="H15" s="0" t="s">
        <v>100</v>
      </c>
      <c r="I15" s="31" t="s">
        <v>101</v>
      </c>
    </row>
    <row r="16" customFormat="false" ht="12.75" hidden="false" customHeight="false" outlineLevel="0" collapsed="false">
      <c r="D16" s="5"/>
      <c r="E16" s="5"/>
      <c r="F16" s="5"/>
      <c r="I16" s="31"/>
    </row>
    <row r="17" customFormat="false" ht="12.75" hidden="false" customHeight="false" outlineLevel="0" collapsed="false">
      <c r="A17" s="0" t="s">
        <v>98</v>
      </c>
      <c r="B17" s="0" t="n">
        <v>16</v>
      </c>
      <c r="D17" s="32" t="n">
        <v>440</v>
      </c>
      <c r="E17" s="5"/>
      <c r="F17" s="5"/>
      <c r="H17" s="0" t="s">
        <v>102</v>
      </c>
      <c r="I17" s="31" t="n">
        <v>96019628</v>
      </c>
    </row>
    <row r="18" customFormat="false" ht="12.75" hidden="false" customHeight="false" outlineLevel="0" collapsed="false">
      <c r="D18" s="5"/>
      <c r="E18" s="5"/>
      <c r="F18" s="5"/>
      <c r="I18" s="31"/>
    </row>
    <row r="19" customFormat="false" ht="12.75" hidden="false" customHeight="false" outlineLevel="0" collapsed="false">
      <c r="A19" s="0" t="s">
        <v>98</v>
      </c>
      <c r="B19" s="0" t="n">
        <v>16</v>
      </c>
      <c r="D19" s="32" t="n">
        <v>219214.28</v>
      </c>
      <c r="E19" s="5"/>
      <c r="F19" s="5"/>
      <c r="H19" s="0" t="s">
        <v>103</v>
      </c>
      <c r="I19" s="31" t="s">
        <v>104</v>
      </c>
    </row>
    <row r="20" customFormat="false" ht="12.75" hidden="false" customHeight="false" outlineLevel="0" collapsed="false">
      <c r="D20" s="5"/>
      <c r="E20" s="5"/>
      <c r="F20" s="5"/>
      <c r="I20" s="31" t="n">
        <v>96016601</v>
      </c>
    </row>
    <row r="21" customFormat="false" ht="12.75" hidden="false" customHeight="false" outlineLevel="0" collapsed="false">
      <c r="D21" s="5"/>
      <c r="E21" s="5"/>
      <c r="F21" s="5"/>
      <c r="I21" s="31"/>
    </row>
    <row r="22" customFormat="false" ht="12.75" hidden="false" customHeight="false" outlineLevel="0" collapsed="false">
      <c r="A22" s="0" t="s">
        <v>98</v>
      </c>
      <c r="B22" s="0" t="n">
        <v>16</v>
      </c>
      <c r="D22" s="5"/>
      <c r="E22" s="5"/>
      <c r="F22" s="5" t="n">
        <v>93300</v>
      </c>
      <c r="H22" s="0" t="s">
        <v>45</v>
      </c>
      <c r="I22" s="31" t="n">
        <v>96019236</v>
      </c>
    </row>
    <row r="23" customFormat="false" ht="12.75" hidden="false" customHeight="false" outlineLevel="0" collapsed="false">
      <c r="D23" s="5"/>
      <c r="E23" s="5"/>
      <c r="F23" s="5"/>
      <c r="I23" s="31"/>
    </row>
    <row r="24" customFormat="false" ht="12.75" hidden="false" customHeight="false" outlineLevel="0" collapsed="false">
      <c r="A24" s="0" t="s">
        <v>98</v>
      </c>
      <c r="B24" s="0" t="n">
        <v>16</v>
      </c>
      <c r="D24" s="23"/>
      <c r="E24" s="5"/>
      <c r="F24" s="23" t="n">
        <v>15000</v>
      </c>
      <c r="H24" s="0" t="s">
        <v>70</v>
      </c>
      <c r="I24" s="31"/>
    </row>
    <row r="25" customFormat="false" ht="12.75" hidden="false" customHeight="false" outlineLevel="0" collapsed="false">
      <c r="D25" s="5"/>
      <c r="E25" s="5"/>
      <c r="F25" s="5"/>
      <c r="I25" s="31"/>
    </row>
    <row r="26" customFormat="false" ht="12.75" hidden="false" customHeight="false" outlineLevel="0" collapsed="false">
      <c r="D26" s="5"/>
      <c r="E26" s="5"/>
      <c r="F26" s="5"/>
      <c r="I26" s="31"/>
    </row>
    <row r="27" customFormat="false" ht="12.75" hidden="false" customHeight="false" outlineLevel="0" collapsed="false">
      <c r="A27" s="7" t="s">
        <v>12</v>
      </c>
      <c r="B27" s="7"/>
      <c r="C27" s="7"/>
      <c r="D27" s="34" t="n">
        <f aca="false">1812576-K6</f>
        <v>1421576</v>
      </c>
      <c r="E27" s="7"/>
      <c r="F27" s="24" t="n">
        <f aca="false">SUM(F22:F25)</f>
        <v>108300</v>
      </c>
      <c r="G27" s="7"/>
      <c r="I27" s="31"/>
    </row>
    <row r="28" customFormat="false" ht="12.75" hidden="false" customHeight="false" outlineLevel="0" collapsed="false">
      <c r="I28" s="31"/>
    </row>
    <row r="29" customFormat="false" ht="12.75" hidden="false" customHeight="false" outlineLevel="0" collapsed="false">
      <c r="A29" s="0" t="s">
        <v>71</v>
      </c>
      <c r="E29" s="0" t="s">
        <v>72</v>
      </c>
      <c r="I29" s="31"/>
    </row>
    <row r="30" customFormat="false" ht="12.75" hidden="false" customHeight="false" outlineLevel="0" collapsed="false">
      <c r="E30" s="0" t="s">
        <v>73</v>
      </c>
      <c r="I30" s="31"/>
    </row>
    <row r="31" customFormat="false" ht="12.75" hidden="false" customHeight="false" outlineLevel="0" collapsed="false">
      <c r="I31" s="31"/>
    </row>
    <row r="32" customFormat="false" ht="12.75" hidden="false" customHeight="false" outlineLevel="0" collapsed="false">
      <c r="A32" s="0" t="s">
        <v>106</v>
      </c>
      <c r="B32" s="0" t="s">
        <v>107</v>
      </c>
      <c r="I32" s="31"/>
    </row>
    <row r="33" customFormat="false" ht="12.75" hidden="false" customHeight="false" outlineLevel="0" collapsed="false">
      <c r="A33" s="0" t="s">
        <v>108</v>
      </c>
      <c r="B33" s="0" t="s">
        <v>109</v>
      </c>
      <c r="I33" s="31"/>
    </row>
    <row r="34" customFormat="false" ht="12.75" hidden="false" customHeight="false" outlineLevel="0" collapsed="false">
      <c r="I34" s="31"/>
    </row>
    <row r="35" customFormat="false" ht="12.75" hidden="false" customHeight="false" outlineLevel="0" collapsed="false">
      <c r="I35" s="31"/>
    </row>
    <row r="36" customFormat="false" ht="12.75" hidden="false" customHeight="false" outlineLevel="0" collapsed="false">
      <c r="I36" s="31"/>
    </row>
    <row r="37" customFormat="false" ht="12.75" hidden="false" customHeight="false" outlineLevel="0" collapsed="false">
      <c r="I37" s="31"/>
    </row>
    <row r="38" customFormat="false" ht="12.75" hidden="false" customHeight="false" outlineLevel="0" collapsed="false">
      <c r="I38" s="31"/>
    </row>
    <row r="39" customFormat="false" ht="12.75" hidden="false" customHeight="false" outlineLevel="0" collapsed="false">
      <c r="I39" s="31"/>
    </row>
    <row r="40" customFormat="false" ht="12.75" hidden="false" customHeight="false" outlineLevel="0" collapsed="false">
      <c r="I40" s="31"/>
    </row>
    <row r="41" customFormat="false" ht="12.75" hidden="false" customHeight="false" outlineLevel="0" collapsed="false">
      <c r="I41" s="31"/>
    </row>
    <row r="42" customFormat="false" ht="12.75" hidden="false" customHeight="false" outlineLevel="0" collapsed="false">
      <c r="I42" s="31"/>
    </row>
    <row r="43" customFormat="false" ht="12.75" hidden="false" customHeight="false" outlineLevel="0" collapsed="false">
      <c r="I43" s="31"/>
    </row>
    <row r="44" customFormat="false" ht="12.75" hidden="false" customHeight="false" outlineLevel="0" collapsed="false">
      <c r="I44" s="31"/>
    </row>
    <row r="45" customFormat="false" ht="12.75" hidden="false" customHeight="false" outlineLevel="0" collapsed="false">
      <c r="I45" s="31"/>
    </row>
    <row r="46" customFormat="false" ht="12.75" hidden="false" customHeight="false" outlineLevel="0" collapsed="false">
      <c r="I46" s="31"/>
    </row>
    <row r="47" customFormat="false" ht="12.75" hidden="false" customHeight="false" outlineLevel="0" collapsed="false">
      <c r="I47" s="31"/>
    </row>
    <row r="48" customFormat="false" ht="12.75" hidden="false" customHeight="false" outlineLevel="0" collapsed="false">
      <c r="I48" s="31"/>
    </row>
    <row r="49" customFormat="false" ht="12.75" hidden="false" customHeight="false" outlineLevel="0" collapsed="false">
      <c r="I49" s="31"/>
    </row>
    <row r="50" customFormat="false" ht="12.75" hidden="false" customHeight="false" outlineLevel="0" collapsed="false">
      <c r="I50" s="31"/>
    </row>
    <row r="51" customFormat="false" ht="12.75" hidden="false" customHeight="false" outlineLevel="0" collapsed="false">
      <c r="I51" s="31"/>
    </row>
    <row r="52" customFormat="false" ht="12.75" hidden="false" customHeight="false" outlineLevel="0" collapsed="false">
      <c r="I52" s="31"/>
    </row>
    <row r="53" customFormat="false" ht="12.75" hidden="false" customHeight="false" outlineLevel="0" collapsed="false">
      <c r="I53" s="31"/>
    </row>
    <row r="54" customFormat="false" ht="12.75" hidden="false" customHeight="false" outlineLevel="0" collapsed="false">
      <c r="I54" s="31"/>
    </row>
    <row r="55" customFormat="false" ht="12.75" hidden="false" customHeight="false" outlineLevel="0" collapsed="false">
      <c r="I55" s="31"/>
    </row>
    <row r="56" customFormat="false" ht="12.75" hidden="false" customHeight="false" outlineLevel="0" collapsed="false">
      <c r="I56" s="31"/>
    </row>
    <row r="57" customFormat="false" ht="12.75" hidden="false" customHeight="false" outlineLevel="0" collapsed="false">
      <c r="I57" s="31"/>
    </row>
    <row r="58" customFormat="false" ht="12.75" hidden="false" customHeight="false" outlineLevel="0" collapsed="false">
      <c r="I58" s="31"/>
    </row>
    <row r="59" customFormat="false" ht="12.75" hidden="false" customHeight="false" outlineLevel="0" collapsed="false">
      <c r="I59" s="31"/>
    </row>
    <row r="60" customFormat="false" ht="12.75" hidden="false" customHeight="false" outlineLevel="0" collapsed="false">
      <c r="I60" s="31"/>
    </row>
    <row r="61" customFormat="false" ht="12.75" hidden="false" customHeight="false" outlineLevel="0" collapsed="false">
      <c r="I61" s="31"/>
    </row>
    <row r="62" customFormat="false" ht="12.75" hidden="false" customHeight="false" outlineLevel="0" collapsed="false">
      <c r="I62" s="31"/>
    </row>
    <row r="63" customFormat="false" ht="12.75" hidden="false" customHeight="false" outlineLevel="0" collapsed="false">
      <c r="I63" s="31"/>
    </row>
    <row r="64" customFormat="false" ht="12.75" hidden="false" customHeight="false" outlineLevel="0" collapsed="false">
      <c r="I64" s="31"/>
    </row>
    <row r="65" customFormat="false" ht="12.75" hidden="false" customHeight="false" outlineLevel="0" collapsed="false">
      <c r="I65" s="31"/>
    </row>
    <row r="66" customFormat="false" ht="12.75" hidden="false" customHeight="false" outlineLevel="0" collapsed="false">
      <c r="I66" s="31"/>
    </row>
    <row r="67" customFormat="false" ht="12.75" hidden="false" customHeight="false" outlineLevel="0" collapsed="false">
      <c r="I67" s="31"/>
    </row>
    <row r="68" customFormat="false" ht="12.75" hidden="false" customHeight="false" outlineLevel="0" collapsed="false">
      <c r="I68" s="31"/>
    </row>
    <row r="69" customFormat="false" ht="12.75" hidden="false" customHeight="false" outlineLevel="0" collapsed="false">
      <c r="I69" s="31"/>
    </row>
    <row r="70" customFormat="false" ht="12.75" hidden="false" customHeight="false" outlineLevel="0" collapsed="false">
      <c r="I70" s="31"/>
    </row>
    <row r="71" customFormat="false" ht="12.75" hidden="false" customHeight="false" outlineLevel="0" collapsed="false">
      <c r="I71" s="31"/>
    </row>
    <row r="72" customFormat="false" ht="12.75" hidden="false" customHeight="false" outlineLevel="0" collapsed="false">
      <c r="I72" s="31"/>
    </row>
    <row r="73" customFormat="false" ht="12.75" hidden="false" customHeight="false" outlineLevel="0" collapsed="false">
      <c r="I73" s="31"/>
    </row>
    <row r="74" customFormat="false" ht="12.75" hidden="false" customHeight="false" outlineLevel="0" collapsed="false">
      <c r="I74" s="31"/>
    </row>
    <row r="75" customFormat="false" ht="12.75" hidden="false" customHeight="false" outlineLevel="0" collapsed="false">
      <c r="I75" s="31"/>
    </row>
    <row r="76" customFormat="false" ht="12.75" hidden="false" customHeight="false" outlineLevel="0" collapsed="false">
      <c r="I76" s="31"/>
    </row>
    <row r="77" customFormat="false" ht="12.75" hidden="false" customHeight="false" outlineLevel="0" collapsed="false">
      <c r="I77" s="31"/>
    </row>
    <row r="78" customFormat="false" ht="12.75" hidden="false" customHeight="false" outlineLevel="0" collapsed="false">
      <c r="I78" s="31"/>
    </row>
    <row r="79" customFormat="false" ht="12.75" hidden="false" customHeight="false" outlineLevel="0" collapsed="false">
      <c r="I79" s="31"/>
    </row>
    <row r="80" customFormat="false" ht="12.75" hidden="false" customHeight="false" outlineLevel="0" collapsed="false">
      <c r="I80" s="31"/>
    </row>
    <row r="81" customFormat="false" ht="12.75" hidden="false" customHeight="false" outlineLevel="0" collapsed="false">
      <c r="I81" s="31"/>
    </row>
    <row r="82" customFormat="false" ht="12.75" hidden="false" customHeight="false" outlineLevel="0" collapsed="false">
      <c r="I82" s="31"/>
    </row>
  </sheetData>
  <mergeCells count="1">
    <mergeCell ref="A1:O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41"/>
    <col collapsed="false" customWidth="true" hidden="false" outlineLevel="0" max="3" min="3" style="0" width="3.7"/>
    <col collapsed="false" customWidth="true" hidden="false" outlineLevel="0" max="4" min="4" style="0" width="11.99"/>
    <col collapsed="false" customWidth="true" hidden="false" outlineLevel="0" max="5" min="5" style="0" width="3.99"/>
    <col collapsed="false" customWidth="true" hidden="false" outlineLevel="0" max="6" min="6" style="0" width="9.7"/>
    <col collapsed="false" customWidth="true" hidden="false" outlineLevel="0" max="7" min="7" style="0" width="4.41"/>
    <col collapsed="false" customWidth="true" hidden="false" outlineLevel="0" max="8" min="8" style="0" width="40.56"/>
    <col collapsed="false" customWidth="true" hidden="false" outlineLevel="0" max="9" min="9" style="0" width="36.42"/>
    <col collapsed="false" customWidth="true" hidden="false" outlineLevel="0" max="11" min="11" style="0" width="8.7"/>
  </cols>
  <sheetData>
    <row r="1" customFormat="false" ht="15.75" hidden="false" customHeight="false" outlineLevel="0" collapsed="false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</row>
    <row r="3" customFormat="false" ht="38.25" hidden="false" customHeight="false" outlineLevel="0" collapsed="false">
      <c r="A3" s="2" t="s">
        <v>75</v>
      </c>
      <c r="B3" s="29" t="s">
        <v>76</v>
      </c>
      <c r="D3" s="27" t="s">
        <v>1</v>
      </c>
      <c r="E3" s="26"/>
      <c r="F3" s="27" t="s">
        <v>2</v>
      </c>
      <c r="H3" s="2" t="s">
        <v>77</v>
      </c>
      <c r="I3" s="2" t="s">
        <v>78</v>
      </c>
      <c r="J3" s="28"/>
      <c r="K3" s="28"/>
      <c r="L3" s="28"/>
    </row>
    <row r="4" customFormat="false" ht="12.75" hidden="false" customHeight="false" outlineLevel="0" collapsed="false">
      <c r="D4" s="5"/>
      <c r="E4" s="5"/>
      <c r="F4" s="5"/>
      <c r="H4" s="7"/>
      <c r="I4" s="17"/>
    </row>
    <row r="5" customFormat="false" ht="12.75" hidden="false" customHeight="false" outlineLevel="0" collapsed="false">
      <c r="D5" s="5"/>
      <c r="E5" s="5"/>
      <c r="F5" s="5"/>
      <c r="I5" s="31"/>
      <c r="K5" s="35"/>
    </row>
    <row r="6" customFormat="false" ht="12.75" hidden="false" customHeight="false" outlineLevel="0" collapsed="false">
      <c r="D6" s="5"/>
      <c r="E6" s="5"/>
      <c r="F6" s="5"/>
      <c r="I6" s="31"/>
      <c r="K6" s="35"/>
    </row>
    <row r="7" customFormat="false" ht="12.75" hidden="false" customHeight="false" outlineLevel="0" collapsed="false">
      <c r="A7" s="0" t="s">
        <v>79</v>
      </c>
      <c r="B7" s="0" t="n">
        <v>12</v>
      </c>
      <c r="D7" s="32" t="n">
        <v>17509.42</v>
      </c>
      <c r="E7" s="5"/>
      <c r="F7" s="5"/>
      <c r="H7" s="0" t="s">
        <v>83</v>
      </c>
      <c r="I7" s="31" t="n">
        <v>96022051</v>
      </c>
      <c r="K7" s="35"/>
    </row>
    <row r="8" customFormat="false" ht="12.75" hidden="false" customHeight="false" outlineLevel="0" collapsed="false">
      <c r="D8" s="5"/>
      <c r="E8" s="5"/>
      <c r="F8" s="5"/>
      <c r="I8" s="31"/>
    </row>
    <row r="9" customFormat="false" ht="12.75" hidden="false" customHeight="false" outlineLevel="0" collapsed="false">
      <c r="A9" s="0" t="s">
        <v>79</v>
      </c>
      <c r="B9" s="0" t="n">
        <v>12</v>
      </c>
      <c r="D9" s="32" t="n">
        <v>1027.66</v>
      </c>
      <c r="E9" s="5"/>
      <c r="F9" s="5"/>
      <c r="H9" s="0" t="s">
        <v>85</v>
      </c>
      <c r="I9" s="31" t="n">
        <v>96017259</v>
      </c>
    </row>
    <row r="10" customFormat="false" ht="12.75" hidden="false" customHeight="false" outlineLevel="0" collapsed="false">
      <c r="D10" s="5"/>
      <c r="E10" s="5"/>
      <c r="F10" s="5"/>
      <c r="I10" s="31"/>
    </row>
    <row r="11" customFormat="false" ht="12.75" hidden="false" customHeight="false" outlineLevel="0" collapsed="false">
      <c r="A11" s="0" t="s">
        <v>79</v>
      </c>
      <c r="B11" s="0" t="n">
        <v>12</v>
      </c>
      <c r="D11" s="32" t="n">
        <v>500</v>
      </c>
      <c r="E11" s="5"/>
      <c r="F11" s="5"/>
      <c r="H11" s="0" t="s">
        <v>113</v>
      </c>
      <c r="I11" s="31" t="n">
        <v>96008135</v>
      </c>
    </row>
    <row r="12" customFormat="false" ht="12.75" hidden="false" customHeight="false" outlineLevel="0" collapsed="false">
      <c r="D12" s="5"/>
      <c r="E12" s="5"/>
      <c r="F12" s="5"/>
      <c r="I12" s="31"/>
    </row>
    <row r="13" customFormat="false" ht="12.75" hidden="false" customHeight="false" outlineLevel="0" collapsed="false">
      <c r="A13" s="0" t="s">
        <v>79</v>
      </c>
      <c r="B13" s="0" t="n">
        <v>12</v>
      </c>
      <c r="D13" s="32" t="n">
        <v>671.8</v>
      </c>
      <c r="E13" s="5"/>
      <c r="F13" s="5"/>
      <c r="H13" s="0" t="s">
        <v>114</v>
      </c>
      <c r="I13" s="31" t="n">
        <v>96006998</v>
      </c>
    </row>
    <row r="14" customFormat="false" ht="12.75" hidden="false" customHeight="false" outlineLevel="0" collapsed="false">
      <c r="D14" s="5"/>
      <c r="E14" s="5"/>
      <c r="F14" s="5"/>
      <c r="I14" s="31"/>
    </row>
    <row r="15" customFormat="false" ht="12.75" hidden="false" customHeight="false" outlineLevel="0" collapsed="false">
      <c r="A15" s="36" t="s">
        <v>79</v>
      </c>
      <c r="B15" s="37" t="n">
        <v>12</v>
      </c>
      <c r="C15" s="37"/>
      <c r="D15" s="38" t="n">
        <f aca="false">784490+108050+175+2973+355947</f>
        <v>1251635</v>
      </c>
      <c r="E15" s="39"/>
      <c r="F15" s="39"/>
      <c r="G15" s="37"/>
      <c r="H15" s="37" t="s">
        <v>115</v>
      </c>
      <c r="I15" s="40" t="n">
        <v>96021987</v>
      </c>
      <c r="J15" s="0" t="s">
        <v>116</v>
      </c>
      <c r="L15" s="0" t="n">
        <v>416833</v>
      </c>
      <c r="M15" s="0" t="s">
        <v>117</v>
      </c>
    </row>
    <row r="16" customFormat="false" ht="12.75" hidden="false" customHeight="false" outlineLevel="0" collapsed="false">
      <c r="D16" s="5"/>
      <c r="E16" s="5"/>
      <c r="F16" s="5"/>
      <c r="I16" s="31"/>
    </row>
    <row r="17" customFormat="false" ht="12.75" hidden="false" customHeight="false" outlineLevel="0" collapsed="false">
      <c r="A17" s="0" t="s">
        <v>79</v>
      </c>
      <c r="B17" s="0" t="n">
        <v>12</v>
      </c>
      <c r="D17" s="32" t="n">
        <v>16734.96</v>
      </c>
      <c r="E17" s="5"/>
      <c r="F17" s="5"/>
      <c r="H17" s="0" t="s">
        <v>95</v>
      </c>
      <c r="I17" s="31" t="n">
        <v>96008703</v>
      </c>
    </row>
    <row r="18" customFormat="false" ht="12.75" hidden="false" customHeight="false" outlineLevel="0" collapsed="false">
      <c r="D18" s="5"/>
      <c r="E18" s="5"/>
      <c r="F18" s="5"/>
      <c r="I18" s="31"/>
    </row>
    <row r="19" customFormat="false" ht="12.75" hidden="false" customHeight="false" outlineLevel="0" collapsed="false">
      <c r="A19" s="0" t="s">
        <v>98</v>
      </c>
      <c r="B19" s="0" t="n">
        <v>16</v>
      </c>
      <c r="D19" s="32" t="n">
        <v>5363.73</v>
      </c>
      <c r="E19" s="5"/>
      <c r="F19" s="5"/>
      <c r="H19" s="0" t="s">
        <v>99</v>
      </c>
      <c r="I19" s="31" t="n">
        <v>96020553</v>
      </c>
    </row>
    <row r="20" customFormat="false" ht="12.75" hidden="false" customHeight="false" outlineLevel="0" collapsed="false">
      <c r="D20" s="5"/>
      <c r="E20" s="5"/>
      <c r="F20" s="5"/>
      <c r="I20" s="31"/>
    </row>
    <row r="21" customFormat="false" ht="12.75" hidden="false" customHeight="false" outlineLevel="0" collapsed="false">
      <c r="A21" s="0" t="s">
        <v>98</v>
      </c>
      <c r="B21" s="0" t="n">
        <v>16</v>
      </c>
      <c r="D21" s="32" t="n">
        <v>89296.05</v>
      </c>
      <c r="E21" s="5"/>
      <c r="F21" s="5"/>
      <c r="H21" s="0" t="s">
        <v>100</v>
      </c>
      <c r="I21" s="31" t="s">
        <v>101</v>
      </c>
    </row>
    <row r="22" customFormat="false" ht="12.75" hidden="false" customHeight="false" outlineLevel="0" collapsed="false">
      <c r="D22" s="5"/>
      <c r="E22" s="5"/>
      <c r="F22" s="5"/>
      <c r="I22" s="31"/>
    </row>
    <row r="23" customFormat="false" ht="12.75" hidden="false" customHeight="false" outlineLevel="0" collapsed="false">
      <c r="A23" s="0" t="s">
        <v>98</v>
      </c>
      <c r="B23" s="0" t="n">
        <v>16</v>
      </c>
      <c r="D23" s="32" t="n">
        <v>1033.56</v>
      </c>
      <c r="E23" s="5"/>
      <c r="F23" s="5"/>
      <c r="H23" s="0" t="s">
        <v>102</v>
      </c>
      <c r="I23" s="31" t="n">
        <v>96019628</v>
      </c>
    </row>
    <row r="24" customFormat="false" ht="12.75" hidden="false" customHeight="false" outlineLevel="0" collapsed="false">
      <c r="D24" s="5"/>
      <c r="E24" s="5"/>
      <c r="F24" s="5"/>
      <c r="I24" s="31"/>
    </row>
    <row r="25" customFormat="false" ht="12.75" hidden="false" customHeight="false" outlineLevel="0" collapsed="false">
      <c r="A25" s="0" t="s">
        <v>98</v>
      </c>
      <c r="B25" s="0" t="n">
        <v>16</v>
      </c>
      <c r="D25" s="32" t="n">
        <v>249112</v>
      </c>
      <c r="E25" s="5"/>
      <c r="F25" s="5"/>
      <c r="H25" s="0" t="s">
        <v>103</v>
      </c>
      <c r="I25" s="31" t="s">
        <v>104</v>
      </c>
    </row>
    <row r="26" customFormat="false" ht="12.75" hidden="false" customHeight="false" outlineLevel="0" collapsed="false">
      <c r="D26" s="5"/>
      <c r="E26" s="5"/>
      <c r="F26" s="5"/>
      <c r="I26" s="31" t="n">
        <v>96016601</v>
      </c>
    </row>
    <row r="27" customFormat="false" ht="12.75" hidden="false" customHeight="false" outlineLevel="0" collapsed="false">
      <c r="A27" s="0" t="s">
        <v>98</v>
      </c>
      <c r="B27" s="0" t="n">
        <v>16</v>
      </c>
      <c r="D27" s="32" t="n">
        <v>1300</v>
      </c>
      <c r="E27" s="5"/>
      <c r="F27" s="5" t="n">
        <v>98300</v>
      </c>
      <c r="H27" s="0" t="s">
        <v>45</v>
      </c>
      <c r="I27" s="31" t="n">
        <v>96019236</v>
      </c>
    </row>
    <row r="28" customFormat="false" ht="12.75" hidden="false" customHeight="false" outlineLevel="0" collapsed="false">
      <c r="E28" s="5"/>
      <c r="F28" s="5"/>
      <c r="I28" s="31"/>
    </row>
    <row r="29" customFormat="false" ht="12.75" hidden="false" customHeight="false" outlineLevel="0" collapsed="false">
      <c r="A29" s="36" t="s">
        <v>98</v>
      </c>
      <c r="B29" s="37" t="n">
        <v>16</v>
      </c>
      <c r="C29" s="37"/>
      <c r="D29" s="38" t="n">
        <f aca="false">27011+99286.89</f>
        <v>126297.89</v>
      </c>
      <c r="E29" s="39"/>
      <c r="F29" s="39"/>
      <c r="G29" s="37"/>
      <c r="H29" s="37" t="s">
        <v>115</v>
      </c>
      <c r="I29" s="40" t="s">
        <v>118</v>
      </c>
    </row>
    <row r="30" customFormat="false" ht="12.75" hidden="false" customHeight="false" outlineLevel="0" collapsed="false">
      <c r="D30" s="5"/>
      <c r="E30" s="5"/>
      <c r="F30" s="5"/>
      <c r="I30" s="31"/>
    </row>
    <row r="31" customFormat="false" ht="12.75" hidden="false" customHeight="false" outlineLevel="0" collapsed="false">
      <c r="A31" s="0" t="s">
        <v>98</v>
      </c>
      <c r="B31" s="0" t="n">
        <v>16</v>
      </c>
      <c r="D31" s="41"/>
      <c r="E31" s="5"/>
      <c r="F31" s="23" t="n">
        <v>0</v>
      </c>
      <c r="H31" s="0" t="s">
        <v>70</v>
      </c>
      <c r="I31" s="31"/>
    </row>
    <row r="32" customFormat="false" ht="12.75" hidden="false" customHeight="false" outlineLevel="0" collapsed="false">
      <c r="D32" s="5"/>
      <c r="E32" s="5"/>
      <c r="F32" s="5"/>
      <c r="I32" s="31"/>
    </row>
    <row r="33" customFormat="false" ht="12.75" hidden="false" customHeight="false" outlineLevel="0" collapsed="false">
      <c r="D33" s="5"/>
      <c r="E33" s="5"/>
      <c r="F33" s="5"/>
      <c r="I33" s="31"/>
    </row>
    <row r="34" customFormat="false" ht="12.75" hidden="false" customHeight="false" outlineLevel="0" collapsed="false">
      <c r="A34" s="7" t="s">
        <v>12</v>
      </c>
      <c r="B34" s="7"/>
      <c r="C34" s="7"/>
      <c r="D34" s="42" t="n">
        <f aca="false">SUM(D7:D31)</f>
        <v>1760482.07</v>
      </c>
      <c r="E34" s="7"/>
      <c r="F34" s="24" t="n">
        <f aca="false">SUM(F27:F32)</f>
        <v>98300</v>
      </c>
      <c r="G34" s="7"/>
      <c r="I34" s="31"/>
    </row>
    <row r="35" customFormat="false" ht="12.75" hidden="false" customHeight="false" outlineLevel="0" collapsed="false">
      <c r="I35" s="31"/>
    </row>
    <row r="36" customFormat="false" ht="12.75" hidden="false" customHeight="false" outlineLevel="0" collapsed="false">
      <c r="A36" s="0" t="s">
        <v>71</v>
      </c>
      <c r="I36" s="31"/>
    </row>
    <row r="37" customFormat="false" ht="12.75" hidden="false" customHeight="false" outlineLevel="0" collapsed="false">
      <c r="E37" s="0" t="s">
        <v>73</v>
      </c>
      <c r="I37" s="31"/>
    </row>
    <row r="38" customFormat="false" ht="12.75" hidden="false" customHeight="false" outlineLevel="0" collapsed="false">
      <c r="I38" s="31"/>
    </row>
    <row r="39" customFormat="false" ht="12.75" hidden="false" customHeight="false" outlineLevel="0" collapsed="false">
      <c r="A39" s="0" t="s">
        <v>106</v>
      </c>
      <c r="B39" s="0" t="s">
        <v>107</v>
      </c>
      <c r="I39" s="31"/>
    </row>
    <row r="40" customFormat="false" ht="12.75" hidden="false" customHeight="false" outlineLevel="0" collapsed="false">
      <c r="A40" s="0" t="s">
        <v>108</v>
      </c>
      <c r="B40" s="0" t="s">
        <v>109</v>
      </c>
      <c r="I40" s="31"/>
    </row>
    <row r="41" customFormat="false" ht="12.75" hidden="false" customHeight="false" outlineLevel="0" collapsed="false">
      <c r="B41" s="36" t="s">
        <v>119</v>
      </c>
      <c r="C41" s="37"/>
      <c r="D41" s="37"/>
      <c r="E41" s="37"/>
      <c r="F41" s="37"/>
      <c r="G41" s="37"/>
      <c r="H41" s="43"/>
      <c r="I41" s="31"/>
    </row>
    <row r="42" customFormat="false" ht="12.75" hidden="false" customHeight="false" outlineLevel="0" collapsed="false">
      <c r="I42" s="31"/>
    </row>
    <row r="43" customFormat="false" ht="12.75" hidden="false" customHeight="false" outlineLevel="0" collapsed="false">
      <c r="I43" s="31"/>
    </row>
    <row r="44" customFormat="false" ht="12.75" hidden="false" customHeight="false" outlineLevel="0" collapsed="false">
      <c r="I44" s="31"/>
    </row>
    <row r="45" customFormat="false" ht="12.75" hidden="false" customHeight="false" outlineLevel="0" collapsed="false">
      <c r="I45" s="31"/>
    </row>
    <row r="46" customFormat="false" ht="12.75" hidden="false" customHeight="false" outlineLevel="0" collapsed="false">
      <c r="I46" s="31"/>
    </row>
    <row r="47" customFormat="false" ht="12.75" hidden="false" customHeight="false" outlineLevel="0" collapsed="false">
      <c r="I47" s="31"/>
    </row>
    <row r="48" customFormat="false" ht="12.75" hidden="false" customHeight="false" outlineLevel="0" collapsed="false">
      <c r="I48" s="31"/>
    </row>
    <row r="49" customFormat="false" ht="12.75" hidden="false" customHeight="false" outlineLevel="0" collapsed="false">
      <c r="I49" s="31"/>
    </row>
    <row r="50" customFormat="false" ht="12.75" hidden="false" customHeight="false" outlineLevel="0" collapsed="false">
      <c r="I50" s="31"/>
    </row>
    <row r="51" customFormat="false" ht="12.75" hidden="false" customHeight="false" outlineLevel="0" collapsed="false">
      <c r="I51" s="31"/>
    </row>
    <row r="52" customFormat="false" ht="12.75" hidden="false" customHeight="false" outlineLevel="0" collapsed="false">
      <c r="I52" s="31"/>
    </row>
    <row r="53" customFormat="false" ht="12.75" hidden="false" customHeight="false" outlineLevel="0" collapsed="false">
      <c r="I53" s="31"/>
    </row>
    <row r="54" customFormat="false" ht="12.75" hidden="false" customHeight="false" outlineLevel="0" collapsed="false">
      <c r="I54" s="31"/>
    </row>
    <row r="55" customFormat="false" ht="12.75" hidden="false" customHeight="false" outlineLevel="0" collapsed="false">
      <c r="I55" s="31"/>
    </row>
    <row r="56" customFormat="false" ht="12.75" hidden="false" customHeight="false" outlineLevel="0" collapsed="false">
      <c r="I56" s="31"/>
    </row>
    <row r="57" customFormat="false" ht="12.75" hidden="false" customHeight="false" outlineLevel="0" collapsed="false">
      <c r="I57" s="31"/>
    </row>
    <row r="58" customFormat="false" ht="12.75" hidden="false" customHeight="false" outlineLevel="0" collapsed="false">
      <c r="I58" s="31"/>
    </row>
    <row r="59" customFormat="false" ht="12.75" hidden="false" customHeight="false" outlineLevel="0" collapsed="false">
      <c r="I59" s="31"/>
    </row>
    <row r="60" customFormat="false" ht="12.75" hidden="false" customHeight="false" outlineLevel="0" collapsed="false">
      <c r="I60" s="31"/>
    </row>
    <row r="61" customFormat="false" ht="12.75" hidden="false" customHeight="false" outlineLevel="0" collapsed="false">
      <c r="I61" s="31"/>
    </row>
    <row r="62" customFormat="false" ht="12.75" hidden="false" customHeight="false" outlineLevel="0" collapsed="false">
      <c r="I62" s="31"/>
    </row>
    <row r="63" customFormat="false" ht="12.75" hidden="false" customHeight="false" outlineLevel="0" collapsed="false">
      <c r="I63" s="31"/>
    </row>
    <row r="64" customFormat="false" ht="12.75" hidden="false" customHeight="false" outlineLevel="0" collapsed="false">
      <c r="I64" s="31"/>
    </row>
    <row r="65" customFormat="false" ht="12.75" hidden="false" customHeight="false" outlineLevel="0" collapsed="false">
      <c r="I65" s="31"/>
    </row>
    <row r="66" customFormat="false" ht="12.75" hidden="false" customHeight="false" outlineLevel="0" collapsed="false">
      <c r="I66" s="31"/>
    </row>
    <row r="67" customFormat="false" ht="12.75" hidden="false" customHeight="false" outlineLevel="0" collapsed="false">
      <c r="I67" s="31"/>
    </row>
    <row r="68" customFormat="false" ht="12.75" hidden="false" customHeight="false" outlineLevel="0" collapsed="false">
      <c r="I68" s="31"/>
    </row>
    <row r="69" customFormat="false" ht="12.75" hidden="false" customHeight="false" outlineLevel="0" collapsed="false">
      <c r="I69" s="31"/>
    </row>
    <row r="70" customFormat="false" ht="12.75" hidden="false" customHeight="false" outlineLevel="0" collapsed="false">
      <c r="I70" s="31"/>
    </row>
    <row r="71" customFormat="false" ht="12.75" hidden="false" customHeight="false" outlineLevel="0" collapsed="false">
      <c r="I71" s="31"/>
    </row>
    <row r="72" customFormat="false" ht="12.75" hidden="false" customHeight="false" outlineLevel="0" collapsed="false">
      <c r="I72" s="31"/>
    </row>
    <row r="73" customFormat="false" ht="12.75" hidden="false" customHeight="false" outlineLevel="0" collapsed="false">
      <c r="I73" s="31"/>
    </row>
    <row r="74" customFormat="false" ht="12.75" hidden="false" customHeight="false" outlineLevel="0" collapsed="false">
      <c r="I74" s="31"/>
    </row>
    <row r="75" customFormat="false" ht="12.75" hidden="false" customHeight="false" outlineLevel="0" collapsed="false">
      <c r="I75" s="31"/>
    </row>
    <row r="76" customFormat="false" ht="12.75" hidden="false" customHeight="false" outlineLevel="0" collapsed="false">
      <c r="I76" s="31"/>
    </row>
    <row r="77" customFormat="false" ht="12.75" hidden="false" customHeight="false" outlineLevel="0" collapsed="false">
      <c r="I77" s="31"/>
    </row>
    <row r="78" customFormat="false" ht="12.75" hidden="false" customHeight="false" outlineLevel="0" collapsed="false">
      <c r="I78" s="31"/>
    </row>
    <row r="79" customFormat="false" ht="12.75" hidden="false" customHeight="false" outlineLevel="0" collapsed="false">
      <c r="I79" s="31"/>
    </row>
    <row r="80" customFormat="false" ht="12.75" hidden="false" customHeight="false" outlineLevel="0" collapsed="false">
      <c r="I80" s="31"/>
    </row>
    <row r="81" customFormat="false" ht="12.75" hidden="false" customHeight="false" outlineLevel="0" collapsed="false">
      <c r="I81" s="31"/>
    </row>
    <row r="82" customFormat="false" ht="12.75" hidden="false" customHeight="false" outlineLevel="0" collapsed="false">
      <c r="I82" s="31"/>
    </row>
    <row r="83" customFormat="false" ht="12.75" hidden="false" customHeight="false" outlineLevel="0" collapsed="false">
      <c r="I83" s="31"/>
    </row>
    <row r="84" customFormat="false" ht="12.75" hidden="false" customHeight="false" outlineLevel="0" collapsed="false">
      <c r="I84" s="31"/>
    </row>
    <row r="85" customFormat="false" ht="12.75" hidden="false" customHeight="false" outlineLevel="0" collapsed="false">
      <c r="I85" s="31"/>
    </row>
    <row r="86" customFormat="false" ht="12.75" hidden="false" customHeight="false" outlineLevel="0" collapsed="false">
      <c r="I86" s="31"/>
    </row>
    <row r="87" customFormat="false" ht="12.75" hidden="false" customHeight="false" outlineLevel="0" collapsed="false">
      <c r="I87" s="31"/>
    </row>
    <row r="88" customFormat="false" ht="12.75" hidden="false" customHeight="false" outlineLevel="0" collapsed="false">
      <c r="I88" s="31"/>
    </row>
    <row r="89" customFormat="false" ht="12.75" hidden="false" customHeight="false" outlineLevel="0" collapsed="false">
      <c r="I89" s="31"/>
    </row>
  </sheetData>
  <mergeCells count="1">
    <mergeCell ref="A1:O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41"/>
    <col collapsed="false" customWidth="true" hidden="false" outlineLevel="0" max="3" min="3" style="0" width="3.7"/>
    <col collapsed="false" customWidth="true" hidden="false" outlineLevel="0" max="4" min="4" style="0" width="11.99"/>
    <col collapsed="false" customWidth="true" hidden="false" outlineLevel="0" max="5" min="5" style="0" width="3.99"/>
    <col collapsed="false" customWidth="true" hidden="false" outlineLevel="0" max="6" min="6" style="0" width="9.7"/>
    <col collapsed="false" customWidth="true" hidden="false" outlineLevel="0" max="7" min="7" style="0" width="4.41"/>
    <col collapsed="false" customWidth="true" hidden="false" outlineLevel="0" max="8" min="8" style="0" width="40.56"/>
    <col collapsed="false" customWidth="true" hidden="false" outlineLevel="0" max="9" min="9" style="0" width="36.42"/>
    <col collapsed="false" customWidth="true" hidden="false" outlineLevel="0" max="10" min="10" style="0" width="17.14"/>
    <col collapsed="false" customWidth="true" hidden="false" outlineLevel="0" max="11" min="11" style="0" width="8.7"/>
  </cols>
  <sheetData>
    <row r="1" customFormat="false" ht="15.75" hidden="false" customHeight="false" outlineLevel="0" collapsed="false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</row>
    <row r="3" customFormat="false" ht="38.25" hidden="false" customHeight="false" outlineLevel="0" collapsed="false">
      <c r="A3" s="2" t="s">
        <v>75</v>
      </c>
      <c r="B3" s="29" t="s">
        <v>76</v>
      </c>
      <c r="D3" s="27" t="s">
        <v>1</v>
      </c>
      <c r="E3" s="26"/>
      <c r="F3" s="27" t="s">
        <v>2</v>
      </c>
      <c r="H3" s="2" t="s">
        <v>77</v>
      </c>
      <c r="I3" s="2" t="s">
        <v>78</v>
      </c>
      <c r="J3" s="28"/>
      <c r="K3" s="28"/>
      <c r="L3" s="28"/>
    </row>
    <row r="4" customFormat="false" ht="12.75" hidden="false" customHeight="false" outlineLevel="0" collapsed="false">
      <c r="D4" s="5"/>
      <c r="E4" s="5"/>
      <c r="F4" s="5"/>
      <c r="H4" s="7"/>
      <c r="I4" s="17"/>
    </row>
    <row r="5" customFormat="false" ht="12.75" hidden="false" customHeight="false" outlineLevel="0" collapsed="false">
      <c r="D5" s="5"/>
      <c r="E5" s="5"/>
      <c r="F5" s="5"/>
      <c r="I5" s="31"/>
      <c r="K5" s="35"/>
    </row>
    <row r="6" customFormat="false" ht="12.75" hidden="false" customHeight="false" outlineLevel="0" collapsed="false">
      <c r="D6" s="5"/>
      <c r="E6" s="5"/>
      <c r="F6" s="5"/>
      <c r="I6" s="31"/>
      <c r="K6" s="35"/>
    </row>
    <row r="7" customFormat="false" ht="12.75" hidden="false" customHeight="false" outlineLevel="0" collapsed="false">
      <c r="A7" s="0" t="s">
        <v>79</v>
      </c>
      <c r="B7" s="0" t="n">
        <v>12</v>
      </c>
      <c r="D7" s="32" t="n">
        <v>17845.65</v>
      </c>
      <c r="E7" s="5"/>
      <c r="F7" s="5"/>
      <c r="H7" s="0" t="s">
        <v>83</v>
      </c>
      <c r="I7" s="31" t="n">
        <v>96022051</v>
      </c>
      <c r="K7" s="35"/>
    </row>
    <row r="8" customFormat="false" ht="12.75" hidden="false" customHeight="false" outlineLevel="0" collapsed="false">
      <c r="D8" s="5"/>
      <c r="E8" s="5"/>
      <c r="F8" s="5"/>
      <c r="I8" s="31"/>
      <c r="J8" s="44"/>
    </row>
    <row r="9" customFormat="false" ht="12.75" hidden="false" customHeight="false" outlineLevel="0" collapsed="false">
      <c r="A9" s="0" t="s">
        <v>79</v>
      </c>
      <c r="B9" s="0" t="n">
        <v>12</v>
      </c>
      <c r="D9" s="32" t="n">
        <v>90.94</v>
      </c>
      <c r="E9" s="5"/>
      <c r="F9" s="5"/>
      <c r="H9" s="0" t="s">
        <v>85</v>
      </c>
      <c r="I9" s="31" t="n">
        <v>96017259</v>
      </c>
    </row>
    <row r="10" customFormat="false" ht="12.75" hidden="false" customHeight="false" outlineLevel="0" collapsed="false">
      <c r="E10" s="5"/>
      <c r="F10" s="5"/>
      <c r="I10" s="31"/>
    </row>
    <row r="11" customFormat="false" ht="12.75" hidden="false" customHeight="false" outlineLevel="0" collapsed="false">
      <c r="A11" s="0" t="s">
        <v>79</v>
      </c>
      <c r="B11" s="0" t="n">
        <v>12</v>
      </c>
      <c r="D11" s="32" t="n">
        <v>6562.59</v>
      </c>
      <c r="E11" s="5"/>
      <c r="F11" s="5"/>
      <c r="H11" s="0" t="s">
        <v>120</v>
      </c>
      <c r="I11" s="31" t="n">
        <v>96023455</v>
      </c>
    </row>
    <row r="12" customFormat="false" ht="12.75" hidden="false" customHeight="false" outlineLevel="0" collapsed="false">
      <c r="D12" s="5"/>
      <c r="E12" s="5"/>
      <c r="F12" s="5"/>
      <c r="I12" s="31"/>
    </row>
    <row r="13" customFormat="false" ht="12.75" hidden="false" customHeight="false" outlineLevel="0" collapsed="false">
      <c r="A13" s="0" t="s">
        <v>79</v>
      </c>
      <c r="B13" s="0" t="n">
        <v>12</v>
      </c>
      <c r="D13" s="32" t="n">
        <v>500</v>
      </c>
      <c r="E13" s="5"/>
      <c r="F13" s="5"/>
      <c r="H13" s="0" t="s">
        <v>113</v>
      </c>
      <c r="I13" s="31" t="n">
        <v>96008135</v>
      </c>
    </row>
    <row r="14" customFormat="false" ht="12.75" hidden="false" customHeight="false" outlineLevel="0" collapsed="false">
      <c r="D14" s="5"/>
      <c r="E14" s="5"/>
      <c r="F14" s="5"/>
      <c r="I14" s="31"/>
    </row>
    <row r="15" customFormat="false" ht="12.75" hidden="false" customHeight="false" outlineLevel="0" collapsed="false">
      <c r="A15" s="0" t="s">
        <v>79</v>
      </c>
      <c r="B15" s="0" t="n">
        <v>12</v>
      </c>
      <c r="D15" s="32" t="n">
        <v>639.53</v>
      </c>
      <c r="E15" s="5"/>
      <c r="F15" s="5"/>
      <c r="H15" s="0" t="s">
        <v>114</v>
      </c>
      <c r="I15" s="31" t="n">
        <v>96006998</v>
      </c>
    </row>
    <row r="16" customFormat="false" ht="12.75" hidden="false" customHeight="false" outlineLevel="0" collapsed="false">
      <c r="D16" s="5"/>
      <c r="E16" s="5"/>
      <c r="F16" s="5"/>
      <c r="I16" s="31"/>
    </row>
    <row r="17" customFormat="false" ht="12.75" hidden="false" customHeight="false" outlineLevel="0" collapsed="false">
      <c r="A17" s="36" t="s">
        <v>79</v>
      </c>
      <c r="B17" s="37" t="n">
        <v>12</v>
      </c>
      <c r="C17" s="37"/>
      <c r="D17" s="38" t="n">
        <f aca="false">1090338+303201-531</f>
        <v>1393008</v>
      </c>
      <c r="E17" s="39"/>
      <c r="F17" s="39"/>
      <c r="G17" s="37"/>
      <c r="H17" s="37" t="s">
        <v>115</v>
      </c>
      <c r="I17" s="40" t="s">
        <v>121</v>
      </c>
    </row>
    <row r="18" customFormat="false" ht="12.75" hidden="false" customHeight="false" outlineLevel="0" collapsed="false">
      <c r="D18" s="5"/>
      <c r="E18" s="5"/>
      <c r="F18" s="5"/>
      <c r="I18" s="31"/>
    </row>
    <row r="19" customFormat="false" ht="12.75" hidden="false" customHeight="false" outlineLevel="0" collapsed="false">
      <c r="A19" s="0" t="s">
        <v>79</v>
      </c>
      <c r="B19" s="0" t="n">
        <v>12</v>
      </c>
      <c r="D19" s="32" t="n">
        <v>15364.62</v>
      </c>
      <c r="E19" s="5"/>
      <c r="F19" s="5"/>
      <c r="H19" s="0" t="s">
        <v>95</v>
      </c>
      <c r="I19" s="31" t="n">
        <v>96008703</v>
      </c>
    </row>
    <row r="20" customFormat="false" ht="12.75" hidden="false" customHeight="false" outlineLevel="0" collapsed="false">
      <c r="E20" s="5"/>
      <c r="F20" s="5"/>
      <c r="I20" s="31"/>
    </row>
    <row r="21" customFormat="false" ht="12.75" hidden="false" customHeight="false" outlineLevel="0" collapsed="false">
      <c r="A21" s="0" t="s">
        <v>79</v>
      </c>
      <c r="B21" s="0" t="n">
        <v>12</v>
      </c>
      <c r="D21" s="32" t="n">
        <v>5210.52</v>
      </c>
      <c r="E21" s="5"/>
      <c r="F21" s="5"/>
      <c r="H21" s="0" t="s">
        <v>122</v>
      </c>
      <c r="I21" s="31" t="n">
        <v>96008706</v>
      </c>
    </row>
    <row r="22" customFormat="false" ht="12.75" hidden="false" customHeight="false" outlineLevel="0" collapsed="false">
      <c r="D22" s="5"/>
      <c r="E22" s="5"/>
      <c r="F22" s="5"/>
      <c r="I22" s="31"/>
    </row>
    <row r="23" customFormat="false" ht="12.75" hidden="false" customHeight="false" outlineLevel="0" collapsed="false">
      <c r="A23" s="0" t="s">
        <v>98</v>
      </c>
      <c r="B23" s="0" t="n">
        <v>16</v>
      </c>
      <c r="D23" s="32" t="n">
        <v>490.94</v>
      </c>
      <c r="E23" s="5"/>
      <c r="F23" s="5"/>
      <c r="H23" s="0" t="s">
        <v>99</v>
      </c>
      <c r="I23" s="31" t="n">
        <v>96020553</v>
      </c>
    </row>
    <row r="24" customFormat="false" ht="12.75" hidden="false" customHeight="false" outlineLevel="0" collapsed="false">
      <c r="D24" s="5"/>
      <c r="E24" s="5"/>
      <c r="F24" s="5"/>
      <c r="I24" s="31"/>
    </row>
    <row r="25" customFormat="false" ht="12.75" hidden="false" customHeight="false" outlineLevel="0" collapsed="false">
      <c r="A25" s="0" t="s">
        <v>98</v>
      </c>
      <c r="B25" s="0" t="n">
        <v>16</v>
      </c>
      <c r="D25" s="32" t="n">
        <v>61533.05</v>
      </c>
      <c r="E25" s="5"/>
      <c r="F25" s="5"/>
      <c r="H25" s="0" t="s">
        <v>100</v>
      </c>
      <c r="I25" s="31" t="s">
        <v>101</v>
      </c>
    </row>
    <row r="26" customFormat="false" ht="12.75" hidden="false" customHeight="false" outlineLevel="0" collapsed="false">
      <c r="D26" s="5"/>
      <c r="E26" s="5"/>
      <c r="F26" s="5"/>
      <c r="I26" s="31"/>
    </row>
    <row r="27" customFormat="false" ht="12.75" hidden="false" customHeight="false" outlineLevel="0" collapsed="false">
      <c r="A27" s="0" t="s">
        <v>98</v>
      </c>
      <c r="B27" s="0" t="n">
        <v>16</v>
      </c>
      <c r="D27" s="32" t="n">
        <v>1082.2</v>
      </c>
      <c r="E27" s="5"/>
      <c r="F27" s="5"/>
      <c r="H27" s="0" t="s">
        <v>102</v>
      </c>
      <c r="I27" s="31" t="n">
        <v>96019628</v>
      </c>
    </row>
    <row r="28" customFormat="false" ht="12.75" hidden="false" customHeight="false" outlineLevel="0" collapsed="false">
      <c r="D28" s="5"/>
      <c r="E28" s="5"/>
      <c r="F28" s="5"/>
      <c r="I28" s="31"/>
    </row>
    <row r="29" customFormat="false" ht="12.75" hidden="false" customHeight="false" outlineLevel="0" collapsed="false">
      <c r="A29" s="0" t="s">
        <v>98</v>
      </c>
      <c r="B29" s="0" t="n">
        <v>16</v>
      </c>
      <c r="D29" s="32" t="n">
        <v>142426.93</v>
      </c>
      <c r="E29" s="5"/>
      <c r="F29" s="5"/>
      <c r="H29" s="0" t="s">
        <v>103</v>
      </c>
      <c r="I29" s="31" t="s">
        <v>104</v>
      </c>
    </row>
    <row r="30" customFormat="false" ht="12.75" hidden="false" customHeight="false" outlineLevel="0" collapsed="false">
      <c r="D30" s="5"/>
      <c r="E30" s="5"/>
      <c r="F30" s="5"/>
      <c r="I30" s="31" t="n">
        <v>96016601</v>
      </c>
    </row>
    <row r="31" customFormat="false" ht="12.75" hidden="false" customHeight="false" outlineLevel="0" collapsed="false">
      <c r="A31" s="0" t="s">
        <v>98</v>
      </c>
      <c r="B31" s="0" t="n">
        <v>16</v>
      </c>
      <c r="D31" s="32" t="n">
        <v>6052.34</v>
      </c>
      <c r="E31" s="5"/>
      <c r="F31" s="5"/>
      <c r="H31" s="0" t="s">
        <v>123</v>
      </c>
      <c r="I31" s="31"/>
    </row>
    <row r="32" customFormat="false" ht="12.75" hidden="false" customHeight="false" outlineLevel="0" collapsed="false">
      <c r="D32" s="5"/>
      <c r="E32" s="5"/>
      <c r="F32" s="5"/>
    </row>
    <row r="33" customFormat="false" ht="12.75" hidden="false" customHeight="false" outlineLevel="0" collapsed="false">
      <c r="A33" s="0" t="s">
        <v>98</v>
      </c>
      <c r="B33" s="0" t="n">
        <v>16</v>
      </c>
      <c r="D33" s="32" t="n">
        <v>0</v>
      </c>
      <c r="E33" s="5"/>
      <c r="F33" s="5" t="n">
        <v>98300</v>
      </c>
      <c r="H33" s="0" t="s">
        <v>45</v>
      </c>
      <c r="I33" s="31" t="n">
        <v>96019236</v>
      </c>
    </row>
    <row r="34" customFormat="false" ht="12.75" hidden="false" customHeight="false" outlineLevel="0" collapsed="false">
      <c r="E34" s="5"/>
      <c r="F34" s="5"/>
      <c r="I34" s="31"/>
    </row>
    <row r="35" customFormat="false" ht="12.75" hidden="false" customHeight="false" outlineLevel="0" collapsed="false">
      <c r="A35" s="36" t="s">
        <v>98</v>
      </c>
      <c r="B35" s="37" t="n">
        <v>16</v>
      </c>
      <c r="C35" s="37"/>
      <c r="D35" s="38" t="n">
        <f aca="false">4870.55+80247.25</f>
        <v>85117.8</v>
      </c>
      <c r="E35" s="39"/>
      <c r="F35" s="39"/>
      <c r="G35" s="37"/>
      <c r="H35" s="37" t="s">
        <v>115</v>
      </c>
      <c r="I35" s="40" t="s">
        <v>124</v>
      </c>
    </row>
    <row r="36" customFormat="false" ht="12.75" hidden="false" customHeight="false" outlineLevel="0" collapsed="false">
      <c r="D36" s="5"/>
      <c r="E36" s="5"/>
      <c r="F36" s="5"/>
      <c r="I36" s="31"/>
    </row>
    <row r="37" customFormat="false" ht="12.75" hidden="false" customHeight="false" outlineLevel="0" collapsed="false">
      <c r="D37" s="5"/>
      <c r="E37" s="5"/>
      <c r="F37" s="5"/>
      <c r="I37" s="31"/>
    </row>
    <row r="38" customFormat="false" ht="12.75" hidden="false" customHeight="false" outlineLevel="0" collapsed="false">
      <c r="D38" s="5"/>
      <c r="E38" s="5"/>
      <c r="F38" s="5"/>
      <c r="I38" s="31"/>
    </row>
    <row r="39" customFormat="false" ht="12.75" hidden="false" customHeight="false" outlineLevel="0" collapsed="false">
      <c r="A39" s="7" t="s">
        <v>12</v>
      </c>
      <c r="B39" s="7"/>
      <c r="C39" s="7"/>
      <c r="D39" s="42" t="n">
        <f aca="false">SUM(D7:D35)</f>
        <v>1735925.11</v>
      </c>
      <c r="E39" s="7"/>
      <c r="F39" s="24" t="n">
        <f aca="false">SUM(F33:F37)</f>
        <v>98300</v>
      </c>
      <c r="G39" s="7"/>
      <c r="I39" s="31"/>
    </row>
    <row r="40" customFormat="false" ht="12.75" hidden="false" customHeight="false" outlineLevel="0" collapsed="false">
      <c r="I40" s="31"/>
    </row>
    <row r="41" customFormat="false" ht="12.75" hidden="false" customHeight="false" outlineLevel="0" collapsed="false">
      <c r="A41" s="0" t="s">
        <v>71</v>
      </c>
      <c r="I41" s="31"/>
    </row>
    <row r="42" customFormat="false" ht="12.75" hidden="false" customHeight="false" outlineLevel="0" collapsed="false">
      <c r="E42" s="0" t="s">
        <v>73</v>
      </c>
      <c r="I42" s="31"/>
    </row>
    <row r="43" customFormat="false" ht="12.75" hidden="false" customHeight="false" outlineLevel="0" collapsed="false">
      <c r="I43" s="31"/>
    </row>
    <row r="44" customFormat="false" ht="12.75" hidden="false" customHeight="false" outlineLevel="0" collapsed="false">
      <c r="A44" s="0" t="s">
        <v>106</v>
      </c>
      <c r="B44" s="0" t="s">
        <v>107</v>
      </c>
      <c r="I44" s="31"/>
    </row>
    <row r="45" customFormat="false" ht="12.75" hidden="false" customHeight="false" outlineLevel="0" collapsed="false">
      <c r="A45" s="0" t="s">
        <v>108</v>
      </c>
      <c r="B45" s="0" t="s">
        <v>109</v>
      </c>
      <c r="I45" s="31"/>
    </row>
    <row r="46" customFormat="false" ht="12.75" hidden="false" customHeight="false" outlineLevel="0" collapsed="false">
      <c r="B46" s="36" t="s">
        <v>119</v>
      </c>
      <c r="C46" s="37"/>
      <c r="D46" s="37"/>
      <c r="E46" s="37"/>
      <c r="F46" s="37"/>
      <c r="G46" s="37"/>
      <c r="H46" s="43"/>
      <c r="I46" s="31"/>
    </row>
    <row r="47" customFormat="false" ht="12.75" hidden="false" customHeight="false" outlineLevel="0" collapsed="false">
      <c r="I47" s="31"/>
    </row>
    <row r="48" customFormat="false" ht="12.75" hidden="false" customHeight="false" outlineLevel="0" collapsed="false">
      <c r="I48" s="31"/>
    </row>
    <row r="49" customFormat="false" ht="12.75" hidden="false" customHeight="false" outlineLevel="0" collapsed="false">
      <c r="I49" s="31"/>
    </row>
    <row r="50" customFormat="false" ht="12.75" hidden="false" customHeight="false" outlineLevel="0" collapsed="false">
      <c r="I50" s="31"/>
    </row>
    <row r="51" customFormat="false" ht="12.75" hidden="false" customHeight="false" outlineLevel="0" collapsed="false">
      <c r="I51" s="31"/>
    </row>
    <row r="52" customFormat="false" ht="12.75" hidden="false" customHeight="false" outlineLevel="0" collapsed="false">
      <c r="I52" s="31"/>
    </row>
    <row r="53" customFormat="false" ht="12.75" hidden="false" customHeight="false" outlineLevel="0" collapsed="false">
      <c r="I53" s="31"/>
    </row>
    <row r="54" customFormat="false" ht="12.75" hidden="false" customHeight="false" outlineLevel="0" collapsed="false">
      <c r="I54" s="31"/>
    </row>
    <row r="55" customFormat="false" ht="12.75" hidden="false" customHeight="false" outlineLevel="0" collapsed="false">
      <c r="I55" s="31"/>
    </row>
    <row r="56" customFormat="false" ht="12.75" hidden="false" customHeight="false" outlineLevel="0" collapsed="false">
      <c r="I56" s="31"/>
    </row>
    <row r="57" customFormat="false" ht="12.75" hidden="false" customHeight="false" outlineLevel="0" collapsed="false">
      <c r="I57" s="31"/>
    </row>
    <row r="58" customFormat="false" ht="12.75" hidden="false" customHeight="false" outlineLevel="0" collapsed="false">
      <c r="I58" s="31"/>
    </row>
    <row r="59" customFormat="false" ht="12.75" hidden="false" customHeight="false" outlineLevel="0" collapsed="false">
      <c r="I59" s="31"/>
    </row>
    <row r="60" customFormat="false" ht="12.75" hidden="false" customHeight="false" outlineLevel="0" collapsed="false">
      <c r="I60" s="31"/>
    </row>
    <row r="61" customFormat="false" ht="12.75" hidden="false" customHeight="false" outlineLevel="0" collapsed="false">
      <c r="I61" s="31"/>
    </row>
    <row r="62" customFormat="false" ht="12.75" hidden="false" customHeight="false" outlineLevel="0" collapsed="false">
      <c r="I62" s="31"/>
    </row>
    <row r="63" customFormat="false" ht="12.75" hidden="false" customHeight="false" outlineLevel="0" collapsed="false">
      <c r="I63" s="31"/>
    </row>
    <row r="64" customFormat="false" ht="12.75" hidden="false" customHeight="false" outlineLevel="0" collapsed="false">
      <c r="I64" s="31"/>
    </row>
    <row r="65" customFormat="false" ht="12.75" hidden="false" customHeight="false" outlineLevel="0" collapsed="false">
      <c r="I65" s="31"/>
    </row>
    <row r="66" customFormat="false" ht="12.75" hidden="false" customHeight="false" outlineLevel="0" collapsed="false">
      <c r="I66" s="31"/>
    </row>
    <row r="67" customFormat="false" ht="12.75" hidden="false" customHeight="false" outlineLevel="0" collapsed="false">
      <c r="I67" s="31"/>
    </row>
    <row r="68" customFormat="false" ht="12.75" hidden="false" customHeight="false" outlineLevel="0" collapsed="false">
      <c r="I68" s="31"/>
    </row>
    <row r="69" customFormat="false" ht="12.75" hidden="false" customHeight="false" outlineLevel="0" collapsed="false">
      <c r="I69" s="31"/>
    </row>
    <row r="70" customFormat="false" ht="12.75" hidden="false" customHeight="false" outlineLevel="0" collapsed="false">
      <c r="I70" s="31"/>
    </row>
    <row r="71" customFormat="false" ht="12.75" hidden="false" customHeight="false" outlineLevel="0" collapsed="false">
      <c r="I71" s="31"/>
    </row>
    <row r="72" customFormat="false" ht="12.75" hidden="false" customHeight="false" outlineLevel="0" collapsed="false">
      <c r="I72" s="31"/>
    </row>
    <row r="73" customFormat="false" ht="12.75" hidden="false" customHeight="false" outlineLevel="0" collapsed="false">
      <c r="I73" s="31"/>
    </row>
    <row r="74" customFormat="false" ht="12.75" hidden="false" customHeight="false" outlineLevel="0" collapsed="false">
      <c r="I74" s="31"/>
    </row>
    <row r="75" customFormat="false" ht="12.75" hidden="false" customHeight="false" outlineLevel="0" collapsed="false">
      <c r="I75" s="31"/>
    </row>
    <row r="76" customFormat="false" ht="12.75" hidden="false" customHeight="false" outlineLevel="0" collapsed="false">
      <c r="I76" s="31"/>
    </row>
    <row r="77" customFormat="false" ht="12.75" hidden="false" customHeight="false" outlineLevel="0" collapsed="false">
      <c r="I77" s="31"/>
    </row>
    <row r="78" customFormat="false" ht="12.75" hidden="false" customHeight="false" outlineLevel="0" collapsed="false">
      <c r="I78" s="31"/>
    </row>
    <row r="79" customFormat="false" ht="12.75" hidden="false" customHeight="false" outlineLevel="0" collapsed="false">
      <c r="I79" s="31"/>
    </row>
    <row r="80" customFormat="false" ht="12.75" hidden="false" customHeight="false" outlineLevel="0" collapsed="false">
      <c r="I80" s="31"/>
    </row>
    <row r="81" customFormat="false" ht="12.75" hidden="false" customHeight="false" outlineLevel="0" collapsed="false">
      <c r="I81" s="31"/>
    </row>
    <row r="82" customFormat="false" ht="12.75" hidden="false" customHeight="false" outlineLevel="0" collapsed="false">
      <c r="I82" s="31"/>
    </row>
    <row r="83" customFormat="false" ht="12.75" hidden="false" customHeight="false" outlineLevel="0" collapsed="false">
      <c r="I83" s="31"/>
    </row>
    <row r="84" customFormat="false" ht="12.75" hidden="false" customHeight="false" outlineLevel="0" collapsed="false">
      <c r="I84" s="31"/>
    </row>
    <row r="85" customFormat="false" ht="12.75" hidden="false" customHeight="false" outlineLevel="0" collapsed="false">
      <c r="I85" s="31"/>
    </row>
    <row r="86" customFormat="false" ht="12.75" hidden="false" customHeight="false" outlineLevel="0" collapsed="false">
      <c r="I86" s="31"/>
    </row>
    <row r="87" customFormat="false" ht="12.75" hidden="false" customHeight="false" outlineLevel="0" collapsed="false">
      <c r="I87" s="31"/>
    </row>
    <row r="88" customFormat="false" ht="12.75" hidden="false" customHeight="false" outlineLevel="0" collapsed="false">
      <c r="I88" s="31"/>
    </row>
    <row r="89" customFormat="false" ht="12.75" hidden="false" customHeight="false" outlineLevel="0" collapsed="false">
      <c r="I89" s="31"/>
    </row>
    <row r="90" customFormat="false" ht="12.75" hidden="false" customHeight="false" outlineLevel="0" collapsed="false">
      <c r="I90" s="31"/>
    </row>
    <row r="91" customFormat="false" ht="12.75" hidden="false" customHeight="false" outlineLevel="0" collapsed="false">
      <c r="I91" s="31"/>
    </row>
    <row r="92" customFormat="false" ht="12.75" hidden="false" customHeight="false" outlineLevel="0" collapsed="false">
      <c r="I92" s="31"/>
    </row>
    <row r="93" customFormat="false" ht="12.75" hidden="false" customHeight="false" outlineLevel="0" collapsed="false">
      <c r="I93" s="31"/>
    </row>
    <row r="94" customFormat="false" ht="12.75" hidden="false" customHeight="false" outlineLevel="0" collapsed="false">
      <c r="I94" s="31"/>
    </row>
  </sheetData>
  <mergeCells count="1">
    <mergeCell ref="A1:O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41"/>
    <col collapsed="false" customWidth="true" hidden="false" outlineLevel="0" max="3" min="3" style="0" width="3.7"/>
    <col collapsed="false" customWidth="true" hidden="false" outlineLevel="0" max="4" min="4" style="0" width="11.99"/>
    <col collapsed="false" customWidth="true" hidden="false" outlineLevel="0" max="5" min="5" style="0" width="3.99"/>
    <col collapsed="false" customWidth="true" hidden="false" outlineLevel="0" max="6" min="6" style="0" width="9.7"/>
    <col collapsed="false" customWidth="true" hidden="false" outlineLevel="0" max="7" min="7" style="0" width="4.41"/>
    <col collapsed="false" customWidth="true" hidden="false" outlineLevel="0" max="8" min="8" style="0" width="40.56"/>
    <col collapsed="false" customWidth="true" hidden="false" outlineLevel="0" max="9" min="9" style="0" width="36.42"/>
    <col collapsed="false" customWidth="true" hidden="false" outlineLevel="0" max="10" min="10" style="0" width="20.56"/>
    <col collapsed="false" customWidth="true" hidden="false" outlineLevel="0" max="11" min="11" style="0" width="8.7"/>
  </cols>
  <sheetData>
    <row r="1" customFormat="false" ht="15.75" hidden="false" customHeight="false" outlineLevel="0" collapsed="false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</row>
    <row r="3" customFormat="false" ht="38.25" hidden="false" customHeight="false" outlineLevel="0" collapsed="false">
      <c r="A3" s="2" t="s">
        <v>75</v>
      </c>
      <c r="B3" s="29" t="s">
        <v>76</v>
      </c>
      <c r="D3" s="27" t="s">
        <v>1</v>
      </c>
      <c r="E3" s="26"/>
      <c r="F3" s="27" t="s">
        <v>2</v>
      </c>
      <c r="H3" s="2" t="s">
        <v>77</v>
      </c>
      <c r="I3" s="2" t="s">
        <v>78</v>
      </c>
      <c r="J3" s="2" t="s">
        <v>126</v>
      </c>
      <c r="K3" s="28"/>
      <c r="L3" s="28"/>
    </row>
    <row r="4" customFormat="false" ht="12.75" hidden="false" customHeight="false" outlineLevel="0" collapsed="false">
      <c r="D4" s="5"/>
      <c r="E4" s="5"/>
      <c r="F4" s="5"/>
      <c r="H4" s="7"/>
      <c r="I4" s="17"/>
    </row>
    <row r="5" customFormat="false" ht="12.75" hidden="false" customHeight="false" outlineLevel="0" collapsed="false">
      <c r="D5" s="5"/>
      <c r="E5" s="5"/>
      <c r="F5" s="5"/>
      <c r="I5" s="31"/>
      <c r="K5" s="35"/>
    </row>
    <row r="6" customFormat="false" ht="12.75" hidden="false" customHeight="false" outlineLevel="0" collapsed="false">
      <c r="D6" s="5"/>
      <c r="E6" s="5"/>
      <c r="F6" s="5"/>
      <c r="I6" s="31"/>
      <c r="K6" s="35"/>
    </row>
    <row r="7" customFormat="false" ht="12.75" hidden="false" customHeight="false" outlineLevel="0" collapsed="false">
      <c r="A7" s="0" t="s">
        <v>79</v>
      </c>
      <c r="B7" s="0" t="n">
        <v>12</v>
      </c>
      <c r="D7" s="32" t="n">
        <v>15039.99</v>
      </c>
      <c r="E7" s="5"/>
      <c r="F7" s="5"/>
      <c r="H7" s="0" t="s">
        <v>83</v>
      </c>
      <c r="I7" s="31" t="n">
        <v>96022051</v>
      </c>
      <c r="J7" s="0" t="s">
        <v>127</v>
      </c>
      <c r="K7" s="35"/>
    </row>
    <row r="8" customFormat="false" ht="12.75" hidden="false" customHeight="false" outlineLevel="0" collapsed="false">
      <c r="D8" s="5"/>
      <c r="E8" s="5"/>
      <c r="F8" s="5"/>
      <c r="I8" s="31"/>
    </row>
    <row r="9" customFormat="false" ht="12.75" hidden="false" customHeight="false" outlineLevel="0" collapsed="false">
      <c r="A9" s="36" t="s">
        <v>79</v>
      </c>
      <c r="B9" s="37" t="n">
        <v>12</v>
      </c>
      <c r="C9" s="37"/>
      <c r="D9" s="38" t="n">
        <f aca="false">936208+319269</f>
        <v>1255477</v>
      </c>
      <c r="E9" s="39"/>
      <c r="F9" s="39"/>
      <c r="G9" s="37"/>
      <c r="H9" s="37" t="s">
        <v>115</v>
      </c>
      <c r="I9" s="40" t="s">
        <v>121</v>
      </c>
      <c r="J9" s="0" t="s">
        <v>128</v>
      </c>
      <c r="K9" s="0" t="s">
        <v>116</v>
      </c>
      <c r="M9" s="45" t="n">
        <v>336853</v>
      </c>
      <c r="N9" s="0" t="s">
        <v>117</v>
      </c>
    </row>
    <row r="10" customFormat="false" ht="12.75" hidden="false" customHeight="false" outlineLevel="0" collapsed="false">
      <c r="A10" s="28"/>
      <c r="B10" s="28"/>
      <c r="C10" s="28"/>
      <c r="D10" s="5"/>
      <c r="E10" s="5"/>
      <c r="F10" s="5"/>
      <c r="G10" s="28"/>
      <c r="H10" s="28"/>
      <c r="I10" s="46"/>
      <c r="J10" s="0" t="s">
        <v>129</v>
      </c>
    </row>
    <row r="11" customFormat="false" ht="12.75" hidden="false" customHeight="false" outlineLevel="0" collapsed="false">
      <c r="A11" s="0" t="s">
        <v>79</v>
      </c>
      <c r="B11" s="0" t="n">
        <v>12</v>
      </c>
      <c r="D11" s="32" t="n">
        <v>2955</v>
      </c>
      <c r="E11" s="5"/>
      <c r="F11" s="5"/>
      <c r="H11" s="0" t="s">
        <v>130</v>
      </c>
      <c r="I11" s="31" t="n">
        <v>96022051</v>
      </c>
      <c r="J11" s="0" t="s">
        <v>128</v>
      </c>
    </row>
    <row r="12" customFormat="false" ht="12.75" hidden="false" customHeight="false" outlineLevel="0" collapsed="false">
      <c r="E12" s="5"/>
      <c r="F12" s="5"/>
      <c r="I12" s="31"/>
    </row>
    <row r="13" customFormat="false" ht="12.75" hidden="false" customHeight="false" outlineLevel="0" collapsed="false">
      <c r="A13" s="0" t="s">
        <v>79</v>
      </c>
      <c r="B13" s="0" t="n">
        <v>12</v>
      </c>
      <c r="D13" s="32" t="n">
        <v>377.1</v>
      </c>
      <c r="E13" s="5"/>
      <c r="F13" s="5"/>
      <c r="H13" s="0" t="s">
        <v>131</v>
      </c>
      <c r="I13" s="31" t="n">
        <v>96006770</v>
      </c>
      <c r="J13" s="0" t="s">
        <v>127</v>
      </c>
    </row>
    <row r="14" customFormat="false" ht="12.75" hidden="false" customHeight="false" outlineLevel="0" collapsed="false">
      <c r="D14" s="5"/>
      <c r="E14" s="5"/>
      <c r="F14" s="5"/>
      <c r="I14" s="31"/>
    </row>
    <row r="15" customFormat="false" ht="12.75" hidden="false" customHeight="false" outlineLevel="0" collapsed="false">
      <c r="A15" s="0" t="s">
        <v>79</v>
      </c>
      <c r="B15" s="0" t="n">
        <v>12</v>
      </c>
      <c r="D15" s="32" t="n">
        <v>3523.5</v>
      </c>
      <c r="E15" s="5"/>
      <c r="F15" s="5"/>
      <c r="H15" s="0" t="s">
        <v>95</v>
      </c>
      <c r="I15" s="31" t="n">
        <v>96008703</v>
      </c>
      <c r="J15" s="0" t="s">
        <v>128</v>
      </c>
    </row>
    <row r="16" customFormat="false" ht="12.75" hidden="false" customHeight="false" outlineLevel="0" collapsed="false">
      <c r="E16" s="5"/>
      <c r="F16" s="5"/>
      <c r="I16" s="31"/>
    </row>
    <row r="17" customFormat="false" ht="12.75" hidden="false" customHeight="false" outlineLevel="0" collapsed="false">
      <c r="A17" s="0" t="s">
        <v>98</v>
      </c>
      <c r="B17" s="0" t="n">
        <v>16</v>
      </c>
      <c r="D17" s="32" t="n">
        <v>638.79</v>
      </c>
      <c r="E17" s="5"/>
      <c r="F17" s="5"/>
      <c r="H17" s="0" t="s">
        <v>99</v>
      </c>
      <c r="I17" s="31" t="n">
        <v>96020553</v>
      </c>
      <c r="J17" s="0" t="s">
        <v>127</v>
      </c>
    </row>
    <row r="18" customFormat="false" ht="12.75" hidden="false" customHeight="false" outlineLevel="0" collapsed="false">
      <c r="D18" s="5"/>
      <c r="E18" s="5"/>
      <c r="F18" s="5"/>
      <c r="I18" s="31"/>
    </row>
    <row r="19" customFormat="false" ht="12.75" hidden="false" customHeight="false" outlineLevel="0" collapsed="false">
      <c r="A19" s="0" t="s">
        <v>98</v>
      </c>
      <c r="B19" s="0" t="n">
        <v>16</v>
      </c>
      <c r="D19" s="32" t="n">
        <f aca="false">24577.02+8696.02</f>
        <v>33273.04</v>
      </c>
      <c r="E19" s="5"/>
      <c r="F19" s="5"/>
      <c r="H19" s="0" t="s">
        <v>100</v>
      </c>
      <c r="I19" s="31" t="s">
        <v>132</v>
      </c>
      <c r="J19" s="0" t="s">
        <v>127</v>
      </c>
    </row>
    <row r="20" customFormat="false" ht="12.75" hidden="false" customHeight="false" outlineLevel="0" collapsed="false">
      <c r="D20" s="5"/>
      <c r="E20" s="5"/>
      <c r="F20" s="5"/>
      <c r="I20" s="31"/>
    </row>
    <row r="21" customFormat="false" ht="12.75" hidden="false" customHeight="false" outlineLevel="0" collapsed="false">
      <c r="A21" s="0" t="s">
        <v>98</v>
      </c>
      <c r="B21" s="0" t="n">
        <v>16</v>
      </c>
      <c r="D21" s="32" t="n">
        <v>1200</v>
      </c>
      <c r="E21" s="5"/>
      <c r="F21" s="5"/>
      <c r="H21" s="0" t="s">
        <v>102</v>
      </c>
      <c r="I21" s="31" t="n">
        <v>96019628</v>
      </c>
      <c r="J21" s="0" t="s">
        <v>127</v>
      </c>
    </row>
    <row r="22" customFormat="false" ht="12.75" hidden="false" customHeight="false" outlineLevel="0" collapsed="false">
      <c r="D22" s="5"/>
      <c r="E22" s="5"/>
      <c r="F22" s="5"/>
      <c r="I22" s="31"/>
    </row>
    <row r="23" customFormat="false" ht="12.75" hidden="false" customHeight="false" outlineLevel="0" collapsed="false">
      <c r="A23" s="0" t="s">
        <v>98</v>
      </c>
      <c r="B23" s="0" t="n">
        <v>16</v>
      </c>
      <c r="D23" s="32" t="n">
        <v>123748.28</v>
      </c>
      <c r="E23" s="5"/>
      <c r="F23" s="5"/>
      <c r="H23" s="0" t="s">
        <v>103</v>
      </c>
      <c r="I23" s="31" t="s">
        <v>133</v>
      </c>
      <c r="J23" s="0" t="s">
        <v>127</v>
      </c>
    </row>
    <row r="24" customFormat="false" ht="12.75" hidden="false" customHeight="false" outlineLevel="0" collapsed="false">
      <c r="D24" s="5"/>
      <c r="E24" s="5"/>
      <c r="F24" s="5"/>
    </row>
    <row r="25" customFormat="false" ht="12.75" hidden="false" customHeight="false" outlineLevel="0" collapsed="false">
      <c r="A25" s="0" t="s">
        <v>98</v>
      </c>
      <c r="B25" s="0" t="n">
        <v>16</v>
      </c>
      <c r="D25" s="32" t="n">
        <v>0</v>
      </c>
      <c r="E25" s="5"/>
      <c r="F25" s="5" t="n">
        <v>98300</v>
      </c>
      <c r="H25" s="0" t="s">
        <v>45</v>
      </c>
      <c r="I25" s="31" t="n">
        <v>96019236</v>
      </c>
      <c r="J25" s="0" t="s">
        <v>127</v>
      </c>
    </row>
    <row r="26" customFormat="false" ht="12.75" hidden="false" customHeight="false" outlineLevel="0" collapsed="false">
      <c r="E26" s="5"/>
      <c r="F26" s="5"/>
      <c r="I26" s="31"/>
    </row>
    <row r="27" customFormat="false" ht="12.75" hidden="false" customHeight="false" outlineLevel="0" collapsed="false">
      <c r="A27" s="36" t="s">
        <v>98</v>
      </c>
      <c r="B27" s="37" t="n">
        <v>16</v>
      </c>
      <c r="C27" s="37"/>
      <c r="D27" s="38" t="n">
        <f aca="false">47959.2+58688</f>
        <v>106647.2</v>
      </c>
      <c r="E27" s="39"/>
      <c r="F27" s="39"/>
      <c r="G27" s="37"/>
      <c r="H27" s="37" t="s">
        <v>115</v>
      </c>
      <c r="I27" s="40" t="s">
        <v>124</v>
      </c>
      <c r="J27" s="0" t="s">
        <v>128</v>
      </c>
    </row>
    <row r="28" customFormat="false" ht="12.75" hidden="false" customHeight="false" outlineLevel="0" collapsed="false">
      <c r="D28" s="5"/>
      <c r="E28" s="5"/>
      <c r="F28" s="5"/>
      <c r="I28" s="31"/>
      <c r="J28" s="0" t="s">
        <v>129</v>
      </c>
    </row>
    <row r="29" customFormat="false" ht="12.75" hidden="false" customHeight="false" outlineLevel="0" collapsed="false">
      <c r="D29" s="5"/>
      <c r="E29" s="5"/>
      <c r="F29" s="5"/>
      <c r="H29" s="8"/>
      <c r="I29" s="31"/>
    </row>
    <row r="30" customFormat="false" ht="12.75" hidden="false" customHeight="false" outlineLevel="0" collapsed="false">
      <c r="D30" s="5"/>
      <c r="E30" s="5"/>
      <c r="F30" s="5"/>
      <c r="H30" s="8"/>
      <c r="I30" s="31"/>
    </row>
    <row r="31" customFormat="false" ht="12.75" hidden="false" customHeight="false" outlineLevel="0" collapsed="false">
      <c r="A31" s="7" t="s">
        <v>12</v>
      </c>
      <c r="B31" s="7"/>
      <c r="C31" s="7"/>
      <c r="D31" s="42" t="n">
        <f aca="false">SUM(D7:D27)</f>
        <v>1542879.9</v>
      </c>
      <c r="E31" s="7"/>
      <c r="F31" s="24" t="n">
        <f aca="false">SUM(F25:F29)</f>
        <v>98300</v>
      </c>
      <c r="G31" s="7"/>
      <c r="H31" s="8"/>
      <c r="I31" s="31"/>
    </row>
    <row r="32" customFormat="false" ht="12.75" hidden="false" customHeight="false" outlineLevel="0" collapsed="false">
      <c r="I32" s="31"/>
    </row>
    <row r="33" customFormat="false" ht="12.75" hidden="false" customHeight="false" outlineLevel="0" collapsed="false">
      <c r="A33" s="0" t="s">
        <v>71</v>
      </c>
      <c r="I33" s="31"/>
    </row>
    <row r="34" customFormat="false" ht="12.75" hidden="false" customHeight="false" outlineLevel="0" collapsed="false">
      <c r="E34" s="0" t="s">
        <v>73</v>
      </c>
      <c r="I34" s="31"/>
    </row>
    <row r="35" customFormat="false" ht="12.75" hidden="false" customHeight="false" outlineLevel="0" collapsed="false">
      <c r="I35" s="31"/>
    </row>
    <row r="36" customFormat="false" ht="12.75" hidden="false" customHeight="false" outlineLevel="0" collapsed="false">
      <c r="A36" s="0" t="s">
        <v>106</v>
      </c>
      <c r="B36" s="0" t="s">
        <v>107</v>
      </c>
      <c r="I36" s="31"/>
    </row>
    <row r="37" customFormat="false" ht="12.75" hidden="false" customHeight="false" outlineLevel="0" collapsed="false">
      <c r="A37" s="0" t="s">
        <v>108</v>
      </c>
      <c r="B37" s="0" t="s">
        <v>109</v>
      </c>
      <c r="I37" s="31"/>
    </row>
    <row r="38" customFormat="false" ht="12.75" hidden="false" customHeight="false" outlineLevel="0" collapsed="false">
      <c r="B38" s="36" t="s">
        <v>119</v>
      </c>
      <c r="C38" s="37"/>
      <c r="D38" s="37"/>
      <c r="E38" s="37"/>
      <c r="F38" s="37"/>
      <c r="G38" s="37"/>
      <c r="H38" s="43"/>
      <c r="I38" s="31"/>
    </row>
    <row r="39" customFormat="false" ht="12.75" hidden="false" customHeight="false" outlineLevel="0" collapsed="false">
      <c r="I39" s="31"/>
    </row>
    <row r="40" customFormat="false" ht="12.75" hidden="false" customHeight="false" outlineLevel="0" collapsed="false">
      <c r="I40" s="31"/>
    </row>
    <row r="41" customFormat="false" ht="12.75" hidden="false" customHeight="false" outlineLevel="0" collapsed="false">
      <c r="I41" s="31"/>
    </row>
    <row r="42" customFormat="false" ht="12.75" hidden="false" customHeight="false" outlineLevel="0" collapsed="false">
      <c r="I42" s="31"/>
    </row>
    <row r="43" customFormat="false" ht="12.75" hidden="false" customHeight="false" outlineLevel="0" collapsed="false">
      <c r="I43" s="31"/>
    </row>
    <row r="44" customFormat="false" ht="12.75" hidden="false" customHeight="false" outlineLevel="0" collapsed="false">
      <c r="I44" s="31"/>
    </row>
    <row r="45" customFormat="false" ht="12.75" hidden="false" customHeight="false" outlineLevel="0" collapsed="false">
      <c r="I45" s="31"/>
    </row>
    <row r="46" customFormat="false" ht="12.75" hidden="false" customHeight="false" outlineLevel="0" collapsed="false">
      <c r="I46" s="31"/>
    </row>
    <row r="47" customFormat="false" ht="12.75" hidden="false" customHeight="false" outlineLevel="0" collapsed="false">
      <c r="I47" s="31"/>
    </row>
    <row r="48" customFormat="false" ht="12.75" hidden="false" customHeight="false" outlineLevel="0" collapsed="false">
      <c r="I48" s="31"/>
    </row>
    <row r="49" customFormat="false" ht="12.75" hidden="false" customHeight="false" outlineLevel="0" collapsed="false">
      <c r="I49" s="31"/>
    </row>
    <row r="50" customFormat="false" ht="12.75" hidden="false" customHeight="false" outlineLevel="0" collapsed="false">
      <c r="I50" s="31"/>
    </row>
    <row r="51" customFormat="false" ht="12.75" hidden="false" customHeight="false" outlineLevel="0" collapsed="false">
      <c r="I51" s="31"/>
    </row>
    <row r="52" customFormat="false" ht="12.75" hidden="false" customHeight="false" outlineLevel="0" collapsed="false">
      <c r="I52" s="31"/>
    </row>
    <row r="53" customFormat="false" ht="12.75" hidden="false" customHeight="false" outlineLevel="0" collapsed="false">
      <c r="I53" s="31"/>
    </row>
    <row r="54" customFormat="false" ht="12.75" hidden="false" customHeight="false" outlineLevel="0" collapsed="false">
      <c r="I54" s="31"/>
    </row>
    <row r="55" customFormat="false" ht="12.75" hidden="false" customHeight="false" outlineLevel="0" collapsed="false">
      <c r="I55" s="31"/>
    </row>
    <row r="56" customFormat="false" ht="12.75" hidden="false" customHeight="false" outlineLevel="0" collapsed="false">
      <c r="I56" s="31"/>
    </row>
    <row r="57" customFormat="false" ht="12.75" hidden="false" customHeight="false" outlineLevel="0" collapsed="false">
      <c r="I57" s="31"/>
    </row>
    <row r="58" customFormat="false" ht="12.75" hidden="false" customHeight="false" outlineLevel="0" collapsed="false">
      <c r="I58" s="31"/>
    </row>
    <row r="59" customFormat="false" ht="12.75" hidden="false" customHeight="false" outlineLevel="0" collapsed="false">
      <c r="I59" s="31"/>
    </row>
    <row r="60" customFormat="false" ht="12.75" hidden="false" customHeight="false" outlineLevel="0" collapsed="false">
      <c r="I60" s="31"/>
    </row>
    <row r="61" customFormat="false" ht="12.75" hidden="false" customHeight="false" outlineLevel="0" collapsed="false">
      <c r="I61" s="31"/>
    </row>
    <row r="62" customFormat="false" ht="12.75" hidden="false" customHeight="false" outlineLevel="0" collapsed="false">
      <c r="I62" s="31"/>
    </row>
    <row r="63" customFormat="false" ht="12.75" hidden="false" customHeight="false" outlineLevel="0" collapsed="false">
      <c r="I63" s="31"/>
    </row>
    <row r="64" customFormat="false" ht="12.75" hidden="false" customHeight="false" outlineLevel="0" collapsed="false">
      <c r="I64" s="31"/>
    </row>
    <row r="65" customFormat="false" ht="12.75" hidden="false" customHeight="false" outlineLevel="0" collapsed="false">
      <c r="I65" s="31"/>
    </row>
    <row r="66" customFormat="false" ht="12.75" hidden="false" customHeight="false" outlineLevel="0" collapsed="false">
      <c r="I66" s="31"/>
    </row>
    <row r="67" customFormat="false" ht="12.75" hidden="false" customHeight="false" outlineLevel="0" collapsed="false">
      <c r="I67" s="31"/>
    </row>
    <row r="68" customFormat="false" ht="12.75" hidden="false" customHeight="false" outlineLevel="0" collapsed="false">
      <c r="I68" s="31"/>
    </row>
    <row r="69" customFormat="false" ht="12.75" hidden="false" customHeight="false" outlineLevel="0" collapsed="false">
      <c r="I69" s="31"/>
    </row>
    <row r="70" customFormat="false" ht="12.75" hidden="false" customHeight="false" outlineLevel="0" collapsed="false">
      <c r="I70" s="31"/>
    </row>
    <row r="71" customFormat="false" ht="12.75" hidden="false" customHeight="false" outlineLevel="0" collapsed="false">
      <c r="I71" s="31"/>
    </row>
    <row r="72" customFormat="false" ht="12.75" hidden="false" customHeight="false" outlineLevel="0" collapsed="false">
      <c r="I72" s="31"/>
    </row>
    <row r="73" customFormat="false" ht="12.75" hidden="false" customHeight="false" outlineLevel="0" collapsed="false">
      <c r="I73" s="31"/>
    </row>
    <row r="74" customFormat="false" ht="12.75" hidden="false" customHeight="false" outlineLevel="0" collapsed="false">
      <c r="I74" s="31"/>
    </row>
    <row r="75" customFormat="false" ht="12.75" hidden="false" customHeight="false" outlineLevel="0" collapsed="false">
      <c r="I75" s="31"/>
    </row>
    <row r="76" customFormat="false" ht="12.75" hidden="false" customHeight="false" outlineLevel="0" collapsed="false">
      <c r="I76" s="31"/>
    </row>
    <row r="77" customFormat="false" ht="12.75" hidden="false" customHeight="false" outlineLevel="0" collapsed="false">
      <c r="I77" s="31"/>
    </row>
    <row r="78" customFormat="false" ht="12.75" hidden="false" customHeight="false" outlineLevel="0" collapsed="false">
      <c r="I78" s="31"/>
    </row>
    <row r="79" customFormat="false" ht="12.75" hidden="false" customHeight="false" outlineLevel="0" collapsed="false">
      <c r="I79" s="31"/>
    </row>
    <row r="80" customFormat="false" ht="12.75" hidden="false" customHeight="false" outlineLevel="0" collapsed="false">
      <c r="I80" s="31"/>
    </row>
    <row r="81" customFormat="false" ht="12.75" hidden="false" customHeight="false" outlineLevel="0" collapsed="false">
      <c r="I81" s="31"/>
    </row>
    <row r="82" customFormat="false" ht="12.75" hidden="false" customHeight="false" outlineLevel="0" collapsed="false">
      <c r="I82" s="31"/>
    </row>
    <row r="83" customFormat="false" ht="12.75" hidden="false" customHeight="false" outlineLevel="0" collapsed="false">
      <c r="I83" s="31"/>
    </row>
    <row r="84" customFormat="false" ht="12.75" hidden="false" customHeight="false" outlineLevel="0" collapsed="false">
      <c r="I84" s="31"/>
    </row>
    <row r="85" customFormat="false" ht="12.75" hidden="false" customHeight="false" outlineLevel="0" collapsed="false">
      <c r="I85" s="31"/>
    </row>
    <row r="86" customFormat="false" ht="12.75" hidden="false" customHeight="false" outlineLevel="0" collapsed="false">
      <c r="I86" s="31"/>
    </row>
  </sheetData>
  <mergeCells count="1">
    <mergeCell ref="A1:O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6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41"/>
    <col collapsed="false" customWidth="true" hidden="false" outlineLevel="0" max="3" min="3" style="0" width="3.7"/>
    <col collapsed="false" customWidth="true" hidden="false" outlineLevel="0" max="4" min="4" style="0" width="11.99"/>
    <col collapsed="false" customWidth="true" hidden="false" outlineLevel="0" max="5" min="5" style="0" width="3.99"/>
    <col collapsed="false" customWidth="true" hidden="false" outlineLevel="0" max="6" min="6" style="0" width="9.7"/>
    <col collapsed="false" customWidth="true" hidden="false" outlineLevel="0" max="7" min="7" style="0" width="4.41"/>
    <col collapsed="false" customWidth="true" hidden="false" outlineLevel="0" max="8" min="8" style="0" width="40.56"/>
    <col collapsed="false" customWidth="true" hidden="false" outlineLevel="0" max="9" min="9" style="0" width="36.42"/>
    <col collapsed="false" customWidth="true" hidden="false" outlineLevel="0" max="10" min="10" style="0" width="20.56"/>
    <col collapsed="false" customWidth="true" hidden="false" outlineLevel="0" max="11" min="11" style="0" width="8.7"/>
  </cols>
  <sheetData>
    <row r="1" customFormat="false" ht="15.75" hidden="false" customHeight="false" outlineLevel="0" collapsed="false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</row>
    <row r="3" customFormat="false" ht="38.25" hidden="false" customHeight="false" outlineLevel="0" collapsed="false">
      <c r="A3" s="2" t="s">
        <v>75</v>
      </c>
      <c r="B3" s="29" t="s">
        <v>76</v>
      </c>
      <c r="D3" s="27" t="s">
        <v>1</v>
      </c>
      <c r="E3" s="26"/>
      <c r="F3" s="27" t="s">
        <v>2</v>
      </c>
      <c r="H3" s="2" t="s">
        <v>77</v>
      </c>
      <c r="I3" s="2" t="s">
        <v>78</v>
      </c>
      <c r="J3" s="2" t="s">
        <v>126</v>
      </c>
      <c r="K3" s="28"/>
      <c r="L3" s="28"/>
    </row>
    <row r="4" customFormat="false" ht="12.75" hidden="false" customHeight="false" outlineLevel="0" collapsed="false">
      <c r="D4" s="5"/>
      <c r="E4" s="5"/>
      <c r="F4" s="5"/>
      <c r="H4" s="7"/>
      <c r="I4" s="17"/>
    </row>
    <row r="5" customFormat="false" ht="12.75" hidden="false" customHeight="false" outlineLevel="0" collapsed="false">
      <c r="D5" s="5"/>
      <c r="E5" s="5"/>
      <c r="F5" s="5"/>
      <c r="I5" s="31"/>
      <c r="K5" s="35"/>
    </row>
    <row r="6" customFormat="false" ht="12.75" hidden="false" customHeight="false" outlineLevel="0" collapsed="false">
      <c r="D6" s="5"/>
      <c r="E6" s="5"/>
      <c r="F6" s="5"/>
      <c r="I6" s="31"/>
      <c r="K6" s="35"/>
    </row>
    <row r="7" customFormat="false" ht="12.75" hidden="false" customHeight="false" outlineLevel="0" collapsed="false">
      <c r="A7" s="0" t="s">
        <v>79</v>
      </c>
      <c r="B7" s="0" t="n">
        <v>12</v>
      </c>
      <c r="D7" s="32" t="n">
        <v>14583.51</v>
      </c>
      <c r="E7" s="5"/>
      <c r="F7" s="5"/>
      <c r="H7" s="0" t="s">
        <v>83</v>
      </c>
      <c r="I7" s="31" t="n">
        <v>96022051</v>
      </c>
      <c r="J7" s="0" t="s">
        <v>127</v>
      </c>
      <c r="K7" s="35"/>
    </row>
    <row r="8" customFormat="false" ht="12.75" hidden="false" customHeight="false" outlineLevel="0" collapsed="false">
      <c r="D8" s="5"/>
      <c r="E8" s="5"/>
      <c r="F8" s="5"/>
      <c r="I8" s="31"/>
    </row>
    <row r="9" customFormat="false" ht="12.75" hidden="false" customHeight="false" outlineLevel="0" collapsed="false">
      <c r="A9" s="36" t="s">
        <v>79</v>
      </c>
      <c r="B9" s="37" t="n">
        <v>12</v>
      </c>
      <c r="C9" s="37"/>
      <c r="D9" s="38" t="n">
        <f aca="false">1650890.4+321346</f>
        <v>1972236.4</v>
      </c>
      <c r="E9" s="39"/>
      <c r="F9" s="39"/>
      <c r="G9" s="37"/>
      <c r="H9" s="37" t="s">
        <v>115</v>
      </c>
      <c r="I9" s="40" t="s">
        <v>121</v>
      </c>
      <c r="J9" s="0" t="s">
        <v>128</v>
      </c>
      <c r="K9" s="0" t="s">
        <v>116</v>
      </c>
      <c r="M9" s="45" t="n">
        <v>834449</v>
      </c>
      <c r="N9" s="0" t="s">
        <v>117</v>
      </c>
    </row>
    <row r="10" customFormat="false" ht="12.75" hidden="false" customHeight="false" outlineLevel="0" collapsed="false">
      <c r="A10" s="28"/>
      <c r="B10" s="28"/>
      <c r="C10" s="28"/>
      <c r="D10" s="5"/>
      <c r="E10" s="5"/>
      <c r="F10" s="5"/>
      <c r="G10" s="28"/>
      <c r="H10" s="28"/>
      <c r="I10" s="46"/>
      <c r="J10" s="0" t="s">
        <v>129</v>
      </c>
    </row>
    <row r="11" customFormat="false" ht="12.75" hidden="false" customHeight="false" outlineLevel="0" collapsed="false">
      <c r="A11" s="0" t="s">
        <v>79</v>
      </c>
      <c r="B11" s="0" t="n">
        <v>12</v>
      </c>
      <c r="D11" s="32" t="n">
        <v>4208.12</v>
      </c>
      <c r="E11" s="5"/>
      <c r="F11" s="5"/>
      <c r="H11" s="0" t="s">
        <v>130</v>
      </c>
      <c r="I11" s="31"/>
      <c r="J11" s="0" t="s">
        <v>128</v>
      </c>
    </row>
    <row r="12" customFormat="false" ht="12.75" hidden="false" customHeight="false" outlineLevel="0" collapsed="false">
      <c r="E12" s="5"/>
      <c r="F12" s="5"/>
      <c r="I12" s="31"/>
    </row>
    <row r="13" customFormat="false" ht="12.75" hidden="false" customHeight="false" outlineLevel="0" collapsed="false">
      <c r="A13" s="0" t="s">
        <v>79</v>
      </c>
      <c r="B13" s="0" t="n">
        <v>12</v>
      </c>
      <c r="D13" s="32" t="n">
        <v>0</v>
      </c>
      <c r="E13" s="5"/>
      <c r="F13" s="5"/>
      <c r="H13" s="0" t="s">
        <v>131</v>
      </c>
      <c r="I13" s="31" t="n">
        <v>96006770</v>
      </c>
      <c r="J13" s="0" t="s">
        <v>127</v>
      </c>
    </row>
    <row r="14" customFormat="false" ht="12.75" hidden="false" customHeight="false" outlineLevel="0" collapsed="false">
      <c r="D14" s="5"/>
      <c r="E14" s="5"/>
      <c r="F14" s="5"/>
      <c r="I14" s="31"/>
    </row>
    <row r="15" customFormat="false" ht="12.75" hidden="false" customHeight="false" outlineLevel="0" collapsed="false">
      <c r="A15" s="0" t="s">
        <v>79</v>
      </c>
      <c r="B15" s="0" t="n">
        <v>12</v>
      </c>
      <c r="D15" s="32" t="n">
        <v>495.63</v>
      </c>
      <c r="E15" s="5"/>
      <c r="F15" s="5"/>
      <c r="H15" s="0" t="s">
        <v>95</v>
      </c>
      <c r="I15" s="31" t="n">
        <v>96008703</v>
      </c>
      <c r="J15" s="0" t="s">
        <v>128</v>
      </c>
    </row>
    <row r="16" customFormat="false" ht="12.75" hidden="false" customHeight="false" outlineLevel="0" collapsed="false">
      <c r="E16" s="5"/>
      <c r="F16" s="5"/>
      <c r="I16" s="31"/>
    </row>
    <row r="17" customFormat="false" ht="12.75" hidden="false" customHeight="false" outlineLevel="0" collapsed="false">
      <c r="A17" s="0" t="s">
        <v>98</v>
      </c>
      <c r="B17" s="0" t="n">
        <v>16</v>
      </c>
      <c r="D17" s="32" t="n">
        <v>1140</v>
      </c>
      <c r="E17" s="5"/>
      <c r="F17" s="5"/>
      <c r="H17" s="0" t="s">
        <v>99</v>
      </c>
      <c r="I17" s="31" t="n">
        <v>96020553</v>
      </c>
      <c r="J17" s="0" t="s">
        <v>127</v>
      </c>
    </row>
    <row r="18" customFormat="false" ht="12.75" hidden="false" customHeight="false" outlineLevel="0" collapsed="false">
      <c r="D18" s="5"/>
      <c r="E18" s="5"/>
      <c r="F18" s="5"/>
      <c r="I18" s="31"/>
    </row>
    <row r="19" customFormat="false" ht="12.75" hidden="false" customHeight="false" outlineLevel="0" collapsed="false">
      <c r="A19" s="0" t="s">
        <v>98</v>
      </c>
      <c r="B19" s="0" t="n">
        <v>16</v>
      </c>
      <c r="D19" s="32" t="n">
        <v>74701</v>
      </c>
      <c r="E19" s="5"/>
      <c r="F19" s="5"/>
      <c r="H19" s="0" t="s">
        <v>100</v>
      </c>
      <c r="I19" s="31" t="s">
        <v>132</v>
      </c>
      <c r="J19" s="0" t="s">
        <v>127</v>
      </c>
    </row>
    <row r="20" customFormat="false" ht="12.75" hidden="false" customHeight="false" outlineLevel="0" collapsed="false">
      <c r="D20" s="5"/>
      <c r="E20" s="5"/>
      <c r="F20" s="5"/>
      <c r="I20" s="31"/>
    </row>
    <row r="21" customFormat="false" ht="12.75" hidden="false" customHeight="false" outlineLevel="0" collapsed="false">
      <c r="A21" s="0" t="s">
        <v>98</v>
      </c>
      <c r="B21" s="0" t="n">
        <v>16</v>
      </c>
      <c r="D21" s="32" t="n">
        <v>960.92</v>
      </c>
      <c r="E21" s="5"/>
      <c r="F21" s="5"/>
      <c r="H21" s="0" t="s">
        <v>102</v>
      </c>
      <c r="I21" s="31" t="n">
        <v>96019628</v>
      </c>
      <c r="J21" s="0" t="s">
        <v>127</v>
      </c>
    </row>
    <row r="22" customFormat="false" ht="12.75" hidden="false" customHeight="false" outlineLevel="0" collapsed="false">
      <c r="D22" s="5"/>
      <c r="E22" s="5"/>
      <c r="F22" s="5"/>
      <c r="I22" s="31"/>
    </row>
    <row r="23" customFormat="false" ht="12.75" hidden="false" customHeight="false" outlineLevel="0" collapsed="false">
      <c r="A23" s="0" t="s">
        <v>98</v>
      </c>
      <c r="B23" s="0" t="n">
        <v>16</v>
      </c>
      <c r="D23" s="32" t="n">
        <v>77034.72</v>
      </c>
      <c r="E23" s="5"/>
      <c r="F23" s="5"/>
      <c r="H23" s="0" t="s">
        <v>103</v>
      </c>
      <c r="I23" s="31" t="s">
        <v>133</v>
      </c>
      <c r="J23" s="0" t="s">
        <v>127</v>
      </c>
    </row>
    <row r="24" customFormat="false" ht="12.75" hidden="false" customHeight="false" outlineLevel="0" collapsed="false">
      <c r="D24" s="5"/>
      <c r="E24" s="5"/>
      <c r="F24" s="5"/>
    </row>
    <row r="25" customFormat="false" ht="12.75" hidden="false" customHeight="false" outlineLevel="0" collapsed="false">
      <c r="A25" s="0" t="s">
        <v>98</v>
      </c>
      <c r="B25" s="0" t="n">
        <v>16</v>
      </c>
      <c r="D25" s="32" t="n">
        <v>0</v>
      </c>
      <c r="E25" s="5"/>
      <c r="F25" s="5" t="n">
        <v>98300</v>
      </c>
      <c r="H25" s="0" t="s">
        <v>45</v>
      </c>
      <c r="I25" s="31" t="n">
        <v>96019236</v>
      </c>
      <c r="J25" s="0" t="s">
        <v>127</v>
      </c>
    </row>
    <row r="26" customFormat="false" ht="12.75" hidden="false" customHeight="false" outlineLevel="0" collapsed="false">
      <c r="E26" s="5"/>
      <c r="F26" s="5"/>
      <c r="I26" s="31"/>
    </row>
    <row r="27" customFormat="false" ht="12.75" hidden="false" customHeight="false" outlineLevel="0" collapsed="false">
      <c r="A27" s="36" t="s">
        <v>98</v>
      </c>
      <c r="B27" s="37" t="n">
        <v>16</v>
      </c>
      <c r="C27" s="37"/>
      <c r="D27" s="38" t="n">
        <f aca="false">103822.68+165443</f>
        <v>269265.68</v>
      </c>
      <c r="E27" s="39"/>
      <c r="F27" s="39"/>
      <c r="G27" s="37"/>
      <c r="H27" s="37" t="s">
        <v>115</v>
      </c>
      <c r="I27" s="40" t="s">
        <v>124</v>
      </c>
      <c r="J27" s="0" t="s">
        <v>128</v>
      </c>
      <c r="M27" s="0" t="n">
        <v>165443</v>
      </c>
      <c r="N27" s="0" t="s">
        <v>135</v>
      </c>
    </row>
    <row r="28" customFormat="false" ht="12.75" hidden="false" customHeight="false" outlineLevel="0" collapsed="false">
      <c r="D28" s="5"/>
      <c r="E28" s="5"/>
      <c r="F28" s="5"/>
      <c r="I28" s="31"/>
      <c r="J28" s="0" t="s">
        <v>129</v>
      </c>
    </row>
    <row r="29" customFormat="false" ht="12.75" hidden="false" customHeight="false" outlineLevel="0" collapsed="false">
      <c r="D29" s="5"/>
      <c r="E29" s="5"/>
      <c r="F29" s="5"/>
      <c r="H29" s="8"/>
      <c r="I29" s="31"/>
    </row>
    <row r="30" customFormat="false" ht="12.75" hidden="false" customHeight="false" outlineLevel="0" collapsed="false">
      <c r="D30" s="5"/>
      <c r="E30" s="5"/>
      <c r="F30" s="5"/>
      <c r="H30" s="8"/>
      <c r="I30" s="31"/>
    </row>
    <row r="31" customFormat="false" ht="12.75" hidden="false" customHeight="false" outlineLevel="0" collapsed="false">
      <c r="A31" s="7" t="s">
        <v>12</v>
      </c>
      <c r="B31" s="7"/>
      <c r="C31" s="7"/>
      <c r="D31" s="42" t="n">
        <f aca="false">SUM(D7:D27)</f>
        <v>2414625.98</v>
      </c>
      <c r="E31" s="7"/>
      <c r="F31" s="24" t="n">
        <f aca="false">SUM(F25:F29)</f>
        <v>98300</v>
      </c>
      <c r="G31" s="7"/>
      <c r="H31" s="8"/>
      <c r="I31" s="31"/>
    </row>
    <row r="32" customFormat="false" ht="12.75" hidden="false" customHeight="false" outlineLevel="0" collapsed="false">
      <c r="I32" s="31"/>
    </row>
    <row r="33" customFormat="false" ht="12.75" hidden="false" customHeight="false" outlineLevel="0" collapsed="false">
      <c r="A33" s="0" t="s">
        <v>71</v>
      </c>
      <c r="I33" s="31"/>
    </row>
    <row r="34" customFormat="false" ht="12.75" hidden="false" customHeight="false" outlineLevel="0" collapsed="false">
      <c r="E34" s="0" t="s">
        <v>73</v>
      </c>
      <c r="I34" s="31"/>
    </row>
    <row r="35" customFormat="false" ht="12.75" hidden="false" customHeight="false" outlineLevel="0" collapsed="false">
      <c r="I35" s="31"/>
    </row>
    <row r="36" customFormat="false" ht="12.75" hidden="false" customHeight="false" outlineLevel="0" collapsed="false">
      <c r="A36" s="0" t="s">
        <v>106</v>
      </c>
      <c r="B36" s="0" t="s">
        <v>107</v>
      </c>
      <c r="I36" s="31"/>
    </row>
    <row r="37" customFormat="false" ht="12.75" hidden="false" customHeight="false" outlineLevel="0" collapsed="false">
      <c r="A37" s="0" t="s">
        <v>108</v>
      </c>
      <c r="B37" s="0" t="s">
        <v>109</v>
      </c>
      <c r="I37" s="31"/>
    </row>
    <row r="38" customFormat="false" ht="12.75" hidden="false" customHeight="false" outlineLevel="0" collapsed="false">
      <c r="B38" s="36" t="s">
        <v>119</v>
      </c>
      <c r="C38" s="37"/>
      <c r="D38" s="37"/>
      <c r="E38" s="37"/>
      <c r="F38" s="37"/>
      <c r="G38" s="37"/>
      <c r="H38" s="43"/>
      <c r="I38" s="31"/>
    </row>
    <row r="39" customFormat="false" ht="12.75" hidden="false" customHeight="false" outlineLevel="0" collapsed="false">
      <c r="I39" s="31"/>
    </row>
    <row r="40" customFormat="false" ht="12.75" hidden="false" customHeight="false" outlineLevel="0" collapsed="false">
      <c r="I40" s="31"/>
    </row>
    <row r="41" customFormat="false" ht="12.75" hidden="false" customHeight="false" outlineLevel="0" collapsed="false">
      <c r="I41" s="31"/>
    </row>
    <row r="42" customFormat="false" ht="12.75" hidden="false" customHeight="false" outlineLevel="0" collapsed="false">
      <c r="I42" s="31"/>
    </row>
    <row r="43" customFormat="false" ht="12.75" hidden="false" customHeight="false" outlineLevel="0" collapsed="false">
      <c r="I43" s="31"/>
    </row>
    <row r="44" customFormat="false" ht="12.75" hidden="false" customHeight="false" outlineLevel="0" collapsed="false">
      <c r="I44" s="31"/>
    </row>
    <row r="45" customFormat="false" ht="12.75" hidden="false" customHeight="false" outlineLevel="0" collapsed="false">
      <c r="I45" s="31"/>
    </row>
    <row r="46" customFormat="false" ht="12.75" hidden="false" customHeight="false" outlineLevel="0" collapsed="false">
      <c r="I46" s="31"/>
    </row>
    <row r="47" customFormat="false" ht="12.75" hidden="false" customHeight="false" outlineLevel="0" collapsed="false">
      <c r="I47" s="31"/>
    </row>
    <row r="48" customFormat="false" ht="12.75" hidden="false" customHeight="false" outlineLevel="0" collapsed="false">
      <c r="I48" s="31"/>
    </row>
    <row r="49" customFormat="false" ht="12.75" hidden="false" customHeight="false" outlineLevel="0" collapsed="false">
      <c r="I49" s="31"/>
    </row>
    <row r="50" customFormat="false" ht="12.75" hidden="false" customHeight="false" outlineLevel="0" collapsed="false">
      <c r="I50" s="31"/>
    </row>
    <row r="51" customFormat="false" ht="12.75" hidden="false" customHeight="false" outlineLevel="0" collapsed="false">
      <c r="I51" s="31"/>
    </row>
    <row r="52" customFormat="false" ht="12.75" hidden="false" customHeight="false" outlineLevel="0" collapsed="false">
      <c r="I52" s="31"/>
    </row>
    <row r="53" customFormat="false" ht="12.75" hidden="false" customHeight="false" outlineLevel="0" collapsed="false">
      <c r="I53" s="31"/>
    </row>
    <row r="54" customFormat="false" ht="12.75" hidden="false" customHeight="false" outlineLevel="0" collapsed="false">
      <c r="I54" s="31"/>
    </row>
    <row r="55" customFormat="false" ht="12.75" hidden="false" customHeight="false" outlineLevel="0" collapsed="false">
      <c r="I55" s="31"/>
    </row>
    <row r="56" customFormat="false" ht="12.75" hidden="false" customHeight="false" outlineLevel="0" collapsed="false">
      <c r="I56" s="31"/>
    </row>
    <row r="57" customFormat="false" ht="12.75" hidden="false" customHeight="false" outlineLevel="0" collapsed="false">
      <c r="I57" s="31"/>
    </row>
    <row r="58" customFormat="false" ht="12.75" hidden="false" customHeight="false" outlineLevel="0" collapsed="false">
      <c r="I58" s="31"/>
    </row>
    <row r="59" customFormat="false" ht="12.75" hidden="false" customHeight="false" outlineLevel="0" collapsed="false">
      <c r="I59" s="31"/>
    </row>
    <row r="60" customFormat="false" ht="12.75" hidden="false" customHeight="false" outlineLevel="0" collapsed="false">
      <c r="I60" s="31"/>
    </row>
    <row r="61" customFormat="false" ht="12.75" hidden="false" customHeight="false" outlineLevel="0" collapsed="false">
      <c r="I61" s="31"/>
    </row>
    <row r="62" customFormat="false" ht="12.75" hidden="false" customHeight="false" outlineLevel="0" collapsed="false">
      <c r="I62" s="31"/>
    </row>
    <row r="63" customFormat="false" ht="12.75" hidden="false" customHeight="false" outlineLevel="0" collapsed="false">
      <c r="I63" s="31"/>
    </row>
    <row r="64" customFormat="false" ht="12.75" hidden="false" customHeight="false" outlineLevel="0" collapsed="false">
      <c r="I64" s="31"/>
    </row>
    <row r="65" customFormat="false" ht="12.75" hidden="false" customHeight="false" outlineLevel="0" collapsed="false">
      <c r="I65" s="31"/>
    </row>
    <row r="66" customFormat="false" ht="12.75" hidden="false" customHeight="false" outlineLevel="0" collapsed="false">
      <c r="I66" s="31"/>
    </row>
    <row r="67" customFormat="false" ht="12.75" hidden="false" customHeight="false" outlineLevel="0" collapsed="false">
      <c r="I67" s="31"/>
    </row>
    <row r="68" customFormat="false" ht="12.75" hidden="false" customHeight="false" outlineLevel="0" collapsed="false">
      <c r="I68" s="31"/>
    </row>
    <row r="69" customFormat="false" ht="12.75" hidden="false" customHeight="false" outlineLevel="0" collapsed="false">
      <c r="I69" s="31"/>
    </row>
    <row r="70" customFormat="false" ht="12.75" hidden="false" customHeight="false" outlineLevel="0" collapsed="false">
      <c r="I70" s="31"/>
    </row>
    <row r="71" customFormat="false" ht="12.75" hidden="false" customHeight="false" outlineLevel="0" collapsed="false">
      <c r="I71" s="31"/>
    </row>
    <row r="72" customFormat="false" ht="12.75" hidden="false" customHeight="false" outlineLevel="0" collapsed="false">
      <c r="I72" s="31"/>
    </row>
    <row r="73" customFormat="false" ht="12.75" hidden="false" customHeight="false" outlineLevel="0" collapsed="false">
      <c r="I73" s="31"/>
    </row>
    <row r="74" customFormat="false" ht="12.75" hidden="false" customHeight="false" outlineLevel="0" collapsed="false">
      <c r="I74" s="31"/>
    </row>
    <row r="75" customFormat="false" ht="12.75" hidden="false" customHeight="false" outlineLevel="0" collapsed="false">
      <c r="I75" s="31"/>
    </row>
    <row r="76" customFormat="false" ht="12.75" hidden="false" customHeight="false" outlineLevel="0" collapsed="false">
      <c r="I76" s="31"/>
    </row>
    <row r="77" customFormat="false" ht="12.75" hidden="false" customHeight="false" outlineLevel="0" collapsed="false">
      <c r="I77" s="31"/>
    </row>
    <row r="78" customFormat="false" ht="12.75" hidden="false" customHeight="false" outlineLevel="0" collapsed="false">
      <c r="I78" s="31"/>
    </row>
    <row r="79" customFormat="false" ht="12.75" hidden="false" customHeight="false" outlineLevel="0" collapsed="false">
      <c r="I79" s="31"/>
    </row>
    <row r="80" customFormat="false" ht="12.75" hidden="false" customHeight="false" outlineLevel="0" collapsed="false">
      <c r="I80" s="31"/>
    </row>
    <row r="81" customFormat="false" ht="12.75" hidden="false" customHeight="false" outlineLevel="0" collapsed="false">
      <c r="I81" s="31"/>
    </row>
    <row r="82" customFormat="false" ht="12.75" hidden="false" customHeight="false" outlineLevel="0" collapsed="false">
      <c r="I82" s="31"/>
    </row>
    <row r="83" customFormat="false" ht="12.75" hidden="false" customHeight="false" outlineLevel="0" collapsed="false">
      <c r="I83" s="31"/>
    </row>
    <row r="84" customFormat="false" ht="12.75" hidden="false" customHeight="false" outlineLevel="0" collapsed="false">
      <c r="I84" s="31"/>
    </row>
    <row r="85" customFormat="false" ht="12.75" hidden="false" customHeight="false" outlineLevel="0" collapsed="false">
      <c r="I85" s="31"/>
    </row>
    <row r="86" customFormat="false" ht="12.75" hidden="false" customHeight="false" outlineLevel="0" collapsed="false">
      <c r="I86" s="31"/>
    </row>
  </sheetData>
  <mergeCells count="1">
    <mergeCell ref="A1:O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99"/>
    <col collapsed="false" customWidth="true" hidden="false" outlineLevel="0" max="3" min="3" style="0" width="3.7"/>
    <col collapsed="false" customWidth="true" hidden="false" outlineLevel="0" max="4" min="4" style="0" width="13.14"/>
    <col collapsed="false" customWidth="true" hidden="false" outlineLevel="0" max="5" min="5" style="0" width="3.99"/>
    <col collapsed="false" customWidth="true" hidden="false" outlineLevel="0" max="6" min="6" style="0" width="11.28"/>
    <col collapsed="false" customWidth="true" hidden="false" outlineLevel="0" max="7" min="7" style="0" width="4.41"/>
    <col collapsed="false" customWidth="true" hidden="false" outlineLevel="0" max="8" min="8" style="0" width="40.56"/>
    <col collapsed="false" customWidth="true" hidden="false" outlineLevel="0" max="9" min="9" style="0" width="36.42"/>
    <col collapsed="false" customWidth="true" hidden="false" outlineLevel="0" max="10" min="10" style="0" width="20.56"/>
    <col collapsed="false" customWidth="true" hidden="false" outlineLevel="0" max="11" min="11" style="0" width="8.7"/>
  </cols>
  <sheetData>
    <row r="1" customFormat="false" ht="15.75" hidden="false" customHeight="false" outlineLevel="0" collapsed="false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</row>
    <row r="3" customFormat="false" ht="25.5" hidden="false" customHeight="false" outlineLevel="0" collapsed="false">
      <c r="A3" s="2" t="s">
        <v>75</v>
      </c>
      <c r="B3" s="29" t="s">
        <v>76</v>
      </c>
      <c r="D3" s="27" t="s">
        <v>1</v>
      </c>
      <c r="E3" s="26"/>
      <c r="F3" s="27" t="s">
        <v>2</v>
      </c>
      <c r="H3" s="2" t="s">
        <v>77</v>
      </c>
      <c r="I3" s="2" t="s">
        <v>78</v>
      </c>
      <c r="J3" s="2" t="s">
        <v>126</v>
      </c>
      <c r="K3" s="28"/>
      <c r="L3" s="28"/>
    </row>
    <row r="4" customFormat="false" ht="12.75" hidden="false" customHeight="false" outlineLevel="0" collapsed="false">
      <c r="D4" s="5"/>
      <c r="E4" s="5"/>
      <c r="F4" s="5"/>
      <c r="H4" s="7"/>
      <c r="I4" s="17"/>
    </row>
    <row r="5" customFormat="false" ht="12.75" hidden="false" customHeight="false" outlineLevel="0" collapsed="false">
      <c r="D5" s="5"/>
      <c r="E5" s="5"/>
      <c r="F5" s="5"/>
      <c r="I5" s="31"/>
      <c r="K5" s="35"/>
    </row>
    <row r="6" customFormat="false" ht="12.75" hidden="false" customHeight="false" outlineLevel="0" collapsed="false">
      <c r="D6" s="5"/>
      <c r="E6" s="5"/>
      <c r="F6" s="5"/>
      <c r="I6" s="31"/>
      <c r="K6" s="35"/>
    </row>
    <row r="7" customFormat="false" ht="12.75" hidden="false" customHeight="false" outlineLevel="0" collapsed="false">
      <c r="A7" s="0" t="s">
        <v>79</v>
      </c>
      <c r="B7" s="0" t="n">
        <v>12</v>
      </c>
      <c r="D7" s="32" t="n">
        <v>50120</v>
      </c>
      <c r="E7" s="5"/>
      <c r="F7" s="5"/>
      <c r="H7" s="0" t="s">
        <v>83</v>
      </c>
      <c r="I7" s="31" t="n">
        <v>96022051</v>
      </c>
      <c r="J7" s="0" t="s">
        <v>127</v>
      </c>
      <c r="K7" s="35"/>
    </row>
    <row r="8" customFormat="false" ht="12.75" hidden="false" customHeight="false" outlineLevel="0" collapsed="false">
      <c r="D8" s="5"/>
      <c r="E8" s="5"/>
      <c r="F8" s="5"/>
      <c r="I8" s="31"/>
    </row>
    <row r="9" customFormat="false" ht="12.75" hidden="false" customHeight="false" outlineLevel="0" collapsed="false">
      <c r="A9" s="36" t="s">
        <v>79</v>
      </c>
      <c r="B9" s="37" t="n">
        <v>12</v>
      </c>
      <c r="C9" s="37"/>
      <c r="D9" s="38" t="n">
        <f aca="false">948084+251751+266504</f>
        <v>1466339</v>
      </c>
      <c r="E9" s="39"/>
      <c r="F9" s="39"/>
      <c r="G9" s="37"/>
      <c r="H9" s="37" t="s">
        <v>115</v>
      </c>
      <c r="I9" s="40" t="s">
        <v>121</v>
      </c>
      <c r="J9" s="0" t="s">
        <v>128</v>
      </c>
      <c r="K9" s="0" t="s">
        <v>116</v>
      </c>
      <c r="M9" s="45" t="s">
        <v>137</v>
      </c>
      <c r="N9" s="0" t="s">
        <v>137</v>
      </c>
    </row>
    <row r="10" customFormat="false" ht="12.75" hidden="false" customHeight="false" outlineLevel="0" collapsed="false">
      <c r="A10" s="28"/>
      <c r="B10" s="28"/>
      <c r="C10" s="28"/>
      <c r="D10" s="5"/>
      <c r="E10" s="5"/>
      <c r="F10" s="5"/>
      <c r="G10" s="28"/>
      <c r="H10" s="28"/>
      <c r="I10" s="46"/>
      <c r="J10" s="0" t="s">
        <v>129</v>
      </c>
      <c r="M10" s="45"/>
    </row>
    <row r="11" customFormat="false" ht="12.75" hidden="false" customHeight="false" outlineLevel="0" collapsed="false">
      <c r="A11" s="0" t="s">
        <v>79</v>
      </c>
      <c r="B11" s="28"/>
      <c r="C11" s="28"/>
      <c r="D11" s="32" t="n">
        <v>1172</v>
      </c>
      <c r="E11" s="5"/>
      <c r="F11" s="5"/>
      <c r="G11" s="28"/>
      <c r="H11" s="28" t="s">
        <v>138</v>
      </c>
      <c r="I11" s="46"/>
      <c r="J11" s="0" t="s">
        <v>139</v>
      </c>
      <c r="M11" s="45"/>
    </row>
    <row r="12" customFormat="false" ht="12.75" hidden="false" customHeight="false" outlineLevel="0" collapsed="false">
      <c r="A12" s="28"/>
      <c r="B12" s="28"/>
      <c r="C12" s="28"/>
      <c r="D12" s="5"/>
      <c r="E12" s="5"/>
      <c r="F12" s="5"/>
      <c r="G12" s="28"/>
      <c r="H12" s="28"/>
      <c r="I12" s="46"/>
      <c r="M12" s="45"/>
    </row>
    <row r="13" customFormat="false" ht="12.75" hidden="false" customHeight="false" outlineLevel="0" collapsed="false">
      <c r="A13" s="0" t="s">
        <v>79</v>
      </c>
      <c r="B13" s="28"/>
      <c r="C13" s="28"/>
      <c r="D13" s="32" t="n">
        <v>6880</v>
      </c>
      <c r="E13" s="5"/>
      <c r="F13" s="5"/>
      <c r="G13" s="28"/>
      <c r="H13" s="28" t="s">
        <v>140</v>
      </c>
      <c r="I13" s="46"/>
      <c r="J13" s="0" t="s">
        <v>139</v>
      </c>
      <c r="M13" s="45"/>
    </row>
    <row r="14" customFormat="false" ht="12.75" hidden="false" customHeight="false" outlineLevel="0" collapsed="false">
      <c r="A14" s="28"/>
      <c r="B14" s="28"/>
      <c r="C14" s="28"/>
      <c r="D14" s="5"/>
      <c r="E14" s="5"/>
      <c r="F14" s="5"/>
      <c r="G14" s="28"/>
      <c r="H14" s="28"/>
      <c r="I14" s="46"/>
      <c r="M14" s="45"/>
    </row>
    <row r="15" customFormat="false" ht="12.75" hidden="false" customHeight="false" outlineLevel="0" collapsed="false">
      <c r="A15" s="0" t="s">
        <v>79</v>
      </c>
      <c r="B15" s="28"/>
      <c r="C15" s="28"/>
      <c r="D15" s="32" t="n">
        <v>4612</v>
      </c>
      <c r="E15" s="5"/>
      <c r="F15" s="5"/>
      <c r="G15" s="28"/>
      <c r="H15" s="28" t="s">
        <v>141</v>
      </c>
      <c r="I15" s="46"/>
      <c r="J15" s="0" t="s">
        <v>139</v>
      </c>
      <c r="M15" s="45"/>
    </row>
    <row r="16" customFormat="false" ht="12.75" hidden="false" customHeight="false" outlineLevel="0" collapsed="false">
      <c r="A16" s="28"/>
      <c r="B16" s="28"/>
      <c r="C16" s="28"/>
      <c r="D16" s="5"/>
      <c r="E16" s="5"/>
      <c r="F16" s="5"/>
      <c r="G16" s="28"/>
      <c r="H16" s="28"/>
      <c r="I16" s="46"/>
      <c r="J16" s="0" t="s">
        <v>137</v>
      </c>
    </row>
    <row r="17" customFormat="false" ht="12.75" hidden="false" customHeight="false" outlineLevel="0" collapsed="false">
      <c r="A17" s="0" t="s">
        <v>79</v>
      </c>
      <c r="B17" s="0" t="n">
        <v>12</v>
      </c>
      <c r="D17" s="32" t="n">
        <v>0</v>
      </c>
      <c r="E17" s="5"/>
      <c r="F17" s="5"/>
      <c r="H17" s="0" t="s">
        <v>130</v>
      </c>
      <c r="I17" s="31"/>
      <c r="J17" s="0" t="s">
        <v>128</v>
      </c>
    </row>
    <row r="18" customFormat="false" ht="12.75" hidden="false" customHeight="false" outlineLevel="0" collapsed="false">
      <c r="E18" s="5"/>
      <c r="F18" s="5"/>
      <c r="I18" s="31"/>
    </row>
    <row r="19" customFormat="false" ht="12.75" hidden="false" customHeight="false" outlineLevel="0" collapsed="false">
      <c r="A19" s="0" t="s">
        <v>79</v>
      </c>
      <c r="B19" s="0" t="n">
        <v>12</v>
      </c>
      <c r="D19" s="32" t="n">
        <v>390</v>
      </c>
      <c r="E19" s="5"/>
      <c r="F19" s="5"/>
      <c r="H19" s="0" t="s">
        <v>131</v>
      </c>
      <c r="I19" s="31" t="n">
        <v>96006770</v>
      </c>
      <c r="J19" s="0" t="s">
        <v>127</v>
      </c>
    </row>
    <row r="20" customFormat="false" ht="12.75" hidden="false" customHeight="false" outlineLevel="0" collapsed="false">
      <c r="D20" s="5"/>
      <c r="E20" s="5"/>
      <c r="F20" s="5"/>
      <c r="I20" s="31"/>
    </row>
    <row r="21" customFormat="false" ht="12.75" hidden="false" customHeight="false" outlineLevel="0" collapsed="false">
      <c r="A21" s="0" t="s">
        <v>79</v>
      </c>
      <c r="B21" s="0" t="n">
        <v>12</v>
      </c>
      <c r="D21" s="32" t="n">
        <v>14876</v>
      </c>
      <c r="E21" s="5"/>
      <c r="F21" s="5"/>
      <c r="H21" s="0" t="s">
        <v>95</v>
      </c>
      <c r="I21" s="31" t="n">
        <v>96008703</v>
      </c>
      <c r="J21" s="0" t="s">
        <v>127</v>
      </c>
    </row>
    <row r="22" customFormat="false" ht="12.75" hidden="false" customHeight="false" outlineLevel="0" collapsed="false">
      <c r="E22" s="5"/>
      <c r="F22" s="5"/>
      <c r="I22" s="31"/>
    </row>
    <row r="23" customFormat="false" ht="12.75" hidden="false" customHeight="false" outlineLevel="0" collapsed="false">
      <c r="A23" s="0" t="s">
        <v>98</v>
      </c>
      <c r="B23" s="0" t="n">
        <v>16</v>
      </c>
      <c r="D23" s="32" t="n">
        <v>2115.18</v>
      </c>
      <c r="E23" s="5"/>
      <c r="F23" s="5"/>
      <c r="H23" s="0" t="s">
        <v>99</v>
      </c>
      <c r="I23" s="31" t="n">
        <v>96020553</v>
      </c>
      <c r="J23" s="0" t="s">
        <v>127</v>
      </c>
    </row>
    <row r="24" customFormat="false" ht="12.75" hidden="false" customHeight="false" outlineLevel="0" collapsed="false">
      <c r="D24" s="5"/>
      <c r="E24" s="5"/>
      <c r="F24" s="5"/>
      <c r="I24" s="31"/>
    </row>
    <row r="25" customFormat="false" ht="12.75" hidden="false" customHeight="false" outlineLevel="0" collapsed="false">
      <c r="A25" s="0" t="s">
        <v>98</v>
      </c>
      <c r="B25" s="0" t="n">
        <v>16</v>
      </c>
      <c r="D25" s="32" t="n">
        <v>77781</v>
      </c>
      <c r="E25" s="5"/>
      <c r="F25" s="5"/>
      <c r="H25" s="0" t="s">
        <v>100</v>
      </c>
      <c r="I25" s="31" t="s">
        <v>132</v>
      </c>
      <c r="J25" s="0" t="s">
        <v>139</v>
      </c>
    </row>
    <row r="26" customFormat="false" ht="12.75" hidden="false" customHeight="false" outlineLevel="0" collapsed="false">
      <c r="D26" s="5"/>
      <c r="E26" s="5"/>
      <c r="F26" s="5"/>
      <c r="I26" s="31"/>
    </row>
    <row r="27" customFormat="false" ht="12.75" hidden="false" customHeight="false" outlineLevel="0" collapsed="false">
      <c r="A27" s="0" t="s">
        <v>98</v>
      </c>
      <c r="B27" s="0" t="n">
        <v>16</v>
      </c>
      <c r="D27" s="32" t="n">
        <v>1117</v>
      </c>
      <c r="E27" s="5"/>
      <c r="F27" s="5"/>
      <c r="H27" s="0" t="s">
        <v>102</v>
      </c>
      <c r="I27" s="31" t="n">
        <v>96019628</v>
      </c>
      <c r="J27" s="0" t="s">
        <v>127</v>
      </c>
    </row>
    <row r="28" customFormat="false" ht="12.75" hidden="false" customHeight="false" outlineLevel="0" collapsed="false">
      <c r="D28" s="5"/>
      <c r="E28" s="5"/>
      <c r="F28" s="5"/>
      <c r="I28" s="31"/>
    </row>
    <row r="29" customFormat="false" ht="12.75" hidden="false" customHeight="false" outlineLevel="0" collapsed="false">
      <c r="A29" s="0" t="s">
        <v>98</v>
      </c>
      <c r="B29" s="0" t="n">
        <v>16</v>
      </c>
      <c r="D29" s="32" t="n">
        <v>112642</v>
      </c>
      <c r="E29" s="5"/>
      <c r="F29" s="5"/>
      <c r="H29" s="0" t="s">
        <v>103</v>
      </c>
      <c r="I29" s="31" t="s">
        <v>133</v>
      </c>
      <c r="J29" s="0" t="s">
        <v>127</v>
      </c>
    </row>
    <row r="30" customFormat="false" ht="12.75" hidden="false" customHeight="false" outlineLevel="0" collapsed="false">
      <c r="D30" s="5"/>
      <c r="E30" s="5"/>
      <c r="F30" s="5"/>
    </row>
    <row r="31" customFormat="false" ht="12.75" hidden="false" customHeight="false" outlineLevel="0" collapsed="false">
      <c r="A31" s="0" t="s">
        <v>98</v>
      </c>
      <c r="B31" s="0" t="n">
        <v>16</v>
      </c>
      <c r="D31" s="32" t="n">
        <v>0</v>
      </c>
      <c r="E31" s="5"/>
      <c r="F31" s="5" t="n">
        <v>98300</v>
      </c>
      <c r="H31" s="0" t="s">
        <v>45</v>
      </c>
      <c r="I31" s="31" t="n">
        <v>96019236</v>
      </c>
      <c r="J31" s="0" t="s">
        <v>127</v>
      </c>
    </row>
    <row r="32" customFormat="false" ht="12.75" hidden="false" customHeight="false" outlineLevel="0" collapsed="false">
      <c r="E32" s="5"/>
      <c r="F32" s="5"/>
      <c r="I32" s="31"/>
    </row>
    <row r="33" customFormat="false" ht="12.75" hidden="false" customHeight="false" outlineLevel="0" collapsed="false">
      <c r="A33" s="36" t="s">
        <v>98</v>
      </c>
      <c r="B33" s="37" t="n">
        <v>16</v>
      </c>
      <c r="C33" s="37"/>
      <c r="D33" s="38" t="n">
        <f aca="false">119066+162279</f>
        <v>281345</v>
      </c>
      <c r="E33" s="39"/>
      <c r="F33" s="39"/>
      <c r="G33" s="37"/>
      <c r="H33" s="37" t="s">
        <v>115</v>
      </c>
      <c r="I33" s="40" t="s">
        <v>124</v>
      </c>
      <c r="J33" s="0" t="s">
        <v>128</v>
      </c>
      <c r="M33" s="0" t="n">
        <v>165443</v>
      </c>
      <c r="N33" s="0" t="s">
        <v>135</v>
      </c>
    </row>
    <row r="34" customFormat="false" ht="12.75" hidden="false" customHeight="false" outlineLevel="0" collapsed="false">
      <c r="D34" s="5"/>
      <c r="E34" s="5"/>
      <c r="F34" s="5"/>
      <c r="I34" s="31"/>
      <c r="J34" s="0" t="s">
        <v>129</v>
      </c>
    </row>
    <row r="35" customFormat="false" ht="12.75" hidden="false" customHeight="false" outlineLevel="0" collapsed="false">
      <c r="D35" s="5"/>
      <c r="E35" s="5"/>
      <c r="F35" s="5"/>
      <c r="H35" s="8"/>
      <c r="I35" s="31"/>
    </row>
    <row r="36" customFormat="false" ht="12.75" hidden="false" customHeight="false" outlineLevel="0" collapsed="false">
      <c r="D36" s="5"/>
      <c r="E36" s="5"/>
      <c r="F36" s="5"/>
      <c r="H36" s="8"/>
      <c r="I36" s="31"/>
    </row>
    <row r="37" customFormat="false" ht="12.75" hidden="false" customHeight="false" outlineLevel="0" collapsed="false">
      <c r="A37" s="7" t="s">
        <v>12</v>
      </c>
      <c r="B37" s="7"/>
      <c r="C37" s="7"/>
      <c r="D37" s="42" t="n">
        <f aca="false">SUM(D7:D33)</f>
        <v>2019389.18</v>
      </c>
      <c r="E37" s="7"/>
      <c r="F37" s="24" t="n">
        <f aca="false">SUM(F31:F35)</f>
        <v>98300</v>
      </c>
      <c r="G37" s="7"/>
      <c r="H37" s="8"/>
      <c r="I37" s="31"/>
    </row>
    <row r="38" customFormat="false" ht="12.75" hidden="false" customHeight="false" outlineLevel="0" collapsed="false">
      <c r="I38" s="31"/>
    </row>
    <row r="39" customFormat="false" ht="12.75" hidden="false" customHeight="false" outlineLevel="0" collapsed="false">
      <c r="A39" s="0" t="s">
        <v>71</v>
      </c>
      <c r="I39" s="31"/>
    </row>
    <row r="40" customFormat="false" ht="12.75" hidden="false" customHeight="false" outlineLevel="0" collapsed="false">
      <c r="E40" s="0" t="s">
        <v>73</v>
      </c>
      <c r="I40" s="31"/>
    </row>
    <row r="41" customFormat="false" ht="12.75" hidden="false" customHeight="false" outlineLevel="0" collapsed="false">
      <c r="I41" s="31"/>
    </row>
    <row r="42" customFormat="false" ht="12.75" hidden="false" customHeight="false" outlineLevel="0" collapsed="false">
      <c r="A42" s="0" t="s">
        <v>106</v>
      </c>
      <c r="B42" s="0" t="s">
        <v>107</v>
      </c>
      <c r="I42" s="31"/>
    </row>
    <row r="43" customFormat="false" ht="12.75" hidden="false" customHeight="false" outlineLevel="0" collapsed="false">
      <c r="A43" s="0" t="s">
        <v>108</v>
      </c>
      <c r="B43" s="0" t="s">
        <v>109</v>
      </c>
      <c r="I43" s="31"/>
    </row>
    <row r="44" customFormat="false" ht="12.75" hidden="false" customHeight="false" outlineLevel="0" collapsed="false">
      <c r="B44" s="36" t="s">
        <v>119</v>
      </c>
      <c r="C44" s="37"/>
      <c r="D44" s="37"/>
      <c r="E44" s="37"/>
      <c r="F44" s="37"/>
      <c r="G44" s="37"/>
      <c r="H44" s="43"/>
      <c r="I44" s="31"/>
    </row>
    <row r="45" customFormat="false" ht="12.75" hidden="false" customHeight="false" outlineLevel="0" collapsed="false">
      <c r="I45" s="31"/>
    </row>
    <row r="46" customFormat="false" ht="12.75" hidden="false" customHeight="false" outlineLevel="0" collapsed="false">
      <c r="I46" s="31"/>
    </row>
    <row r="47" customFormat="false" ht="12.75" hidden="false" customHeight="false" outlineLevel="0" collapsed="false">
      <c r="I47" s="31"/>
    </row>
    <row r="48" customFormat="false" ht="12.75" hidden="false" customHeight="false" outlineLevel="0" collapsed="false">
      <c r="I48" s="31"/>
    </row>
    <row r="49" customFormat="false" ht="12.75" hidden="false" customHeight="false" outlineLevel="0" collapsed="false">
      <c r="I49" s="31"/>
    </row>
    <row r="50" customFormat="false" ht="12.75" hidden="false" customHeight="false" outlineLevel="0" collapsed="false">
      <c r="I50" s="31"/>
    </row>
    <row r="51" customFormat="false" ht="12.75" hidden="false" customHeight="false" outlineLevel="0" collapsed="false">
      <c r="I51" s="31"/>
    </row>
    <row r="52" customFormat="false" ht="12.75" hidden="false" customHeight="false" outlineLevel="0" collapsed="false">
      <c r="I52" s="31"/>
    </row>
    <row r="53" customFormat="false" ht="12.75" hidden="false" customHeight="false" outlineLevel="0" collapsed="false">
      <c r="I53" s="31"/>
    </row>
    <row r="54" customFormat="false" ht="12.75" hidden="false" customHeight="false" outlineLevel="0" collapsed="false">
      <c r="I54" s="31"/>
    </row>
    <row r="55" customFormat="false" ht="12.75" hidden="false" customHeight="false" outlineLevel="0" collapsed="false">
      <c r="I55" s="31"/>
    </row>
    <row r="56" customFormat="false" ht="12.75" hidden="false" customHeight="false" outlineLevel="0" collapsed="false">
      <c r="I56" s="31"/>
    </row>
    <row r="57" customFormat="false" ht="12.75" hidden="false" customHeight="false" outlineLevel="0" collapsed="false">
      <c r="I57" s="31"/>
    </row>
    <row r="58" customFormat="false" ht="12.75" hidden="false" customHeight="false" outlineLevel="0" collapsed="false">
      <c r="I58" s="31"/>
    </row>
    <row r="59" customFormat="false" ht="12.75" hidden="false" customHeight="false" outlineLevel="0" collapsed="false">
      <c r="I59" s="31"/>
    </row>
    <row r="60" customFormat="false" ht="12.75" hidden="false" customHeight="false" outlineLevel="0" collapsed="false">
      <c r="I60" s="31"/>
    </row>
    <row r="61" customFormat="false" ht="12.75" hidden="false" customHeight="false" outlineLevel="0" collapsed="false">
      <c r="I61" s="31"/>
    </row>
    <row r="62" customFormat="false" ht="12.75" hidden="false" customHeight="false" outlineLevel="0" collapsed="false">
      <c r="I62" s="31"/>
    </row>
    <row r="63" customFormat="false" ht="12.75" hidden="false" customHeight="false" outlineLevel="0" collapsed="false">
      <c r="I63" s="31"/>
    </row>
    <row r="64" customFormat="false" ht="12.75" hidden="false" customHeight="false" outlineLevel="0" collapsed="false">
      <c r="I64" s="31"/>
    </row>
    <row r="65" customFormat="false" ht="12.75" hidden="false" customHeight="false" outlineLevel="0" collapsed="false">
      <c r="I65" s="31"/>
    </row>
    <row r="66" customFormat="false" ht="12.75" hidden="false" customHeight="false" outlineLevel="0" collapsed="false">
      <c r="I66" s="31"/>
    </row>
    <row r="67" customFormat="false" ht="12.75" hidden="false" customHeight="false" outlineLevel="0" collapsed="false">
      <c r="I67" s="31"/>
    </row>
    <row r="68" customFormat="false" ht="12.75" hidden="false" customHeight="false" outlineLevel="0" collapsed="false">
      <c r="I68" s="31"/>
    </row>
    <row r="69" customFormat="false" ht="12.75" hidden="false" customHeight="false" outlineLevel="0" collapsed="false">
      <c r="I69" s="31"/>
    </row>
    <row r="70" customFormat="false" ht="12.75" hidden="false" customHeight="false" outlineLevel="0" collapsed="false">
      <c r="I70" s="31"/>
    </row>
    <row r="71" customFormat="false" ht="12.75" hidden="false" customHeight="false" outlineLevel="0" collapsed="false">
      <c r="I71" s="31"/>
    </row>
    <row r="72" customFormat="false" ht="12.75" hidden="false" customHeight="false" outlineLevel="0" collapsed="false">
      <c r="I72" s="31"/>
    </row>
    <row r="73" customFormat="false" ht="12.75" hidden="false" customHeight="false" outlineLevel="0" collapsed="false">
      <c r="I73" s="31"/>
    </row>
    <row r="74" customFormat="false" ht="12.75" hidden="false" customHeight="false" outlineLevel="0" collapsed="false">
      <c r="I74" s="31"/>
    </row>
    <row r="75" customFormat="false" ht="12.75" hidden="false" customHeight="false" outlineLevel="0" collapsed="false">
      <c r="I75" s="31"/>
    </row>
    <row r="76" customFormat="false" ht="12.75" hidden="false" customHeight="false" outlineLevel="0" collapsed="false">
      <c r="I76" s="31"/>
    </row>
    <row r="77" customFormat="false" ht="12.75" hidden="false" customHeight="false" outlineLevel="0" collapsed="false">
      <c r="I77" s="31"/>
    </row>
    <row r="78" customFormat="false" ht="12.75" hidden="false" customHeight="false" outlineLevel="0" collapsed="false">
      <c r="I78" s="31"/>
    </row>
    <row r="79" customFormat="false" ht="12.75" hidden="false" customHeight="false" outlineLevel="0" collapsed="false">
      <c r="I79" s="31"/>
    </row>
    <row r="80" customFormat="false" ht="12.75" hidden="false" customHeight="false" outlineLevel="0" collapsed="false">
      <c r="I80" s="31"/>
    </row>
    <row r="81" customFormat="false" ht="12.75" hidden="false" customHeight="false" outlineLevel="0" collapsed="false">
      <c r="I81" s="31"/>
    </row>
    <row r="82" customFormat="false" ht="12.75" hidden="false" customHeight="false" outlineLevel="0" collapsed="false">
      <c r="I82" s="31"/>
    </row>
    <row r="83" customFormat="false" ht="12.75" hidden="false" customHeight="false" outlineLevel="0" collapsed="false">
      <c r="I83" s="31"/>
    </row>
    <row r="84" customFormat="false" ht="12.75" hidden="false" customHeight="false" outlineLevel="0" collapsed="false">
      <c r="I84" s="31"/>
    </row>
    <row r="85" customFormat="false" ht="12.75" hidden="false" customHeight="false" outlineLevel="0" collapsed="false">
      <c r="I85" s="31"/>
    </row>
    <row r="86" customFormat="false" ht="12.75" hidden="false" customHeight="false" outlineLevel="0" collapsed="false">
      <c r="I86" s="31"/>
    </row>
    <row r="87" customFormat="false" ht="12.75" hidden="false" customHeight="false" outlineLevel="0" collapsed="false">
      <c r="I87" s="31"/>
    </row>
    <row r="88" customFormat="false" ht="12.75" hidden="false" customHeight="false" outlineLevel="0" collapsed="false">
      <c r="I88" s="31"/>
    </row>
    <row r="89" customFormat="false" ht="12.75" hidden="false" customHeight="false" outlineLevel="0" collapsed="false">
      <c r="I89" s="31"/>
    </row>
    <row r="90" customFormat="false" ht="12.75" hidden="false" customHeight="false" outlineLevel="0" collapsed="false">
      <c r="I90" s="31"/>
    </row>
    <row r="91" customFormat="false" ht="12.75" hidden="false" customHeight="false" outlineLevel="0" collapsed="false">
      <c r="I91" s="31"/>
    </row>
    <row r="92" customFormat="false" ht="12.75" hidden="false" customHeight="false" outlineLevel="0" collapsed="false">
      <c r="I92" s="31"/>
    </row>
  </sheetData>
  <mergeCells count="1">
    <mergeCell ref="A1:O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6" activeCellId="0" sqref="H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99"/>
    <col collapsed="false" customWidth="true" hidden="false" outlineLevel="0" max="3" min="3" style="0" width="3.7"/>
    <col collapsed="false" customWidth="true" hidden="false" outlineLevel="0" max="4" min="4" style="0" width="13.14"/>
    <col collapsed="false" customWidth="true" hidden="false" outlineLevel="0" max="5" min="5" style="0" width="3.99"/>
    <col collapsed="false" customWidth="true" hidden="false" outlineLevel="0" max="6" min="6" style="0" width="11.28"/>
    <col collapsed="false" customWidth="true" hidden="false" outlineLevel="0" max="7" min="7" style="0" width="4.41"/>
    <col collapsed="false" customWidth="true" hidden="false" outlineLevel="0" max="8" min="8" style="0" width="40.56"/>
    <col collapsed="false" customWidth="true" hidden="false" outlineLevel="0" max="9" min="9" style="0" width="36.42"/>
    <col collapsed="false" customWidth="true" hidden="false" outlineLevel="0" max="10" min="10" style="0" width="79.99"/>
    <col collapsed="false" customWidth="true" hidden="false" outlineLevel="0" max="11" min="11" style="0" width="8.7"/>
  </cols>
  <sheetData>
    <row r="1" customFormat="false" ht="15.75" hidden="false" customHeight="false" outlineLevel="0" collapsed="false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</row>
    <row r="3" customFormat="false" ht="25.5" hidden="false" customHeight="false" outlineLevel="0" collapsed="false">
      <c r="A3" s="2" t="s">
        <v>75</v>
      </c>
      <c r="B3" s="29" t="s">
        <v>76</v>
      </c>
      <c r="D3" s="27" t="s">
        <v>1</v>
      </c>
      <c r="E3" s="26"/>
      <c r="F3" s="27" t="s">
        <v>2</v>
      </c>
      <c r="H3" s="2" t="s">
        <v>77</v>
      </c>
      <c r="I3" s="2" t="s">
        <v>78</v>
      </c>
      <c r="J3" s="2" t="s">
        <v>126</v>
      </c>
      <c r="K3" s="28"/>
      <c r="L3" s="28"/>
    </row>
    <row r="4" customFormat="false" ht="12.75" hidden="false" customHeight="false" outlineLevel="0" collapsed="false">
      <c r="D4" s="5"/>
      <c r="E4" s="5"/>
      <c r="F4" s="5"/>
      <c r="H4" s="7"/>
      <c r="I4" s="17"/>
    </row>
    <row r="5" customFormat="false" ht="12.75" hidden="false" customHeight="false" outlineLevel="0" collapsed="false">
      <c r="D5" s="5"/>
      <c r="E5" s="5"/>
      <c r="F5" s="5"/>
      <c r="I5" s="31"/>
      <c r="K5" s="35"/>
    </row>
    <row r="6" customFormat="false" ht="12.75" hidden="false" customHeight="false" outlineLevel="0" collapsed="false">
      <c r="D6" s="5"/>
      <c r="E6" s="5"/>
      <c r="F6" s="5"/>
      <c r="I6" s="31"/>
      <c r="K6" s="35"/>
    </row>
    <row r="7" customFormat="false" ht="12.75" hidden="false" customHeight="false" outlineLevel="0" collapsed="false">
      <c r="A7" s="0" t="s">
        <v>79</v>
      </c>
      <c r="B7" s="0" t="n">
        <v>12</v>
      </c>
      <c r="D7" s="32" t="n">
        <v>44356</v>
      </c>
      <c r="E7" s="5"/>
      <c r="F7" s="5"/>
      <c r="H7" s="0" t="s">
        <v>83</v>
      </c>
      <c r="I7" s="31" t="n">
        <v>96022051</v>
      </c>
      <c r="J7" s="0" t="s">
        <v>127</v>
      </c>
      <c r="K7" s="35"/>
    </row>
    <row r="8" customFormat="false" ht="12.75" hidden="false" customHeight="false" outlineLevel="0" collapsed="false">
      <c r="D8" s="5"/>
      <c r="E8" s="5"/>
      <c r="F8" s="5"/>
      <c r="I8" s="31"/>
    </row>
    <row r="9" customFormat="false" ht="12.75" hidden="false" customHeight="false" outlineLevel="0" collapsed="false">
      <c r="A9" s="36" t="s">
        <v>79</v>
      </c>
      <c r="B9" s="37" t="n">
        <v>12</v>
      </c>
      <c r="C9" s="37"/>
      <c r="D9" s="38" t="n">
        <f aca="false">799981+289305+224431</f>
        <v>1313717</v>
      </c>
      <c r="E9" s="39"/>
      <c r="F9" s="39"/>
      <c r="G9" s="37"/>
      <c r="H9" s="37" t="s">
        <v>115</v>
      </c>
      <c r="I9" s="40" t="s">
        <v>121</v>
      </c>
      <c r="J9" s="0" t="s">
        <v>143</v>
      </c>
      <c r="M9" s="45" t="s">
        <v>137</v>
      </c>
      <c r="N9" s="0" t="s">
        <v>137</v>
      </c>
    </row>
    <row r="10" customFormat="false" ht="12.75" hidden="false" customHeight="false" outlineLevel="0" collapsed="false">
      <c r="A10" s="28"/>
      <c r="B10" s="28"/>
      <c r="C10" s="28"/>
      <c r="D10" s="5"/>
      <c r="E10" s="5"/>
      <c r="F10" s="5"/>
      <c r="G10" s="28"/>
      <c r="H10" s="28"/>
      <c r="I10" s="46"/>
      <c r="M10" s="45"/>
    </row>
    <row r="11" customFormat="false" ht="12.75" hidden="false" customHeight="false" outlineLevel="0" collapsed="false">
      <c r="A11" s="28" t="s">
        <v>79</v>
      </c>
      <c r="B11" s="28" t="n">
        <v>12</v>
      </c>
      <c r="C11" s="28"/>
      <c r="D11" s="32" t="n">
        <v>8017</v>
      </c>
      <c r="E11" s="5"/>
      <c r="F11" s="5"/>
      <c r="G11" s="28"/>
      <c r="H11" s="28" t="s">
        <v>144</v>
      </c>
      <c r="I11" s="46"/>
      <c r="J11" s="0" t="s">
        <v>128</v>
      </c>
      <c r="M11" s="45"/>
    </row>
    <row r="12" customFormat="false" ht="12.75" hidden="false" customHeight="false" outlineLevel="0" collapsed="false">
      <c r="A12" s="28"/>
      <c r="B12" s="28"/>
      <c r="C12" s="28"/>
      <c r="D12" s="5"/>
      <c r="E12" s="5"/>
      <c r="F12" s="5"/>
      <c r="G12" s="28"/>
      <c r="H12" s="28"/>
      <c r="I12" s="46"/>
      <c r="M12" s="45"/>
    </row>
    <row r="13" customFormat="false" ht="12.75" hidden="false" customHeight="false" outlineLevel="0" collapsed="false">
      <c r="A13" s="0" t="s">
        <v>79</v>
      </c>
      <c r="B13" s="28"/>
      <c r="C13" s="28"/>
      <c r="D13" s="32" t="n">
        <v>540</v>
      </c>
      <c r="E13" s="5"/>
      <c r="F13" s="5"/>
      <c r="G13" s="28"/>
      <c r="H13" s="28" t="s">
        <v>138</v>
      </c>
      <c r="I13" s="46"/>
      <c r="J13" s="0" t="s">
        <v>139</v>
      </c>
      <c r="M13" s="45"/>
    </row>
    <row r="14" customFormat="false" ht="12.75" hidden="false" customHeight="false" outlineLevel="0" collapsed="false">
      <c r="A14" s="28"/>
      <c r="B14" s="28"/>
      <c r="C14" s="28"/>
      <c r="D14" s="5"/>
      <c r="E14" s="5"/>
      <c r="F14" s="5"/>
      <c r="G14" s="28"/>
      <c r="H14" s="28"/>
      <c r="I14" s="46"/>
      <c r="M14" s="45"/>
    </row>
    <row r="15" customFormat="false" ht="12.75" hidden="false" customHeight="false" outlineLevel="0" collapsed="false">
      <c r="A15" s="0" t="s">
        <v>79</v>
      </c>
      <c r="B15" s="28"/>
      <c r="C15" s="28"/>
      <c r="D15" s="32"/>
      <c r="E15" s="5"/>
      <c r="F15" s="5"/>
      <c r="G15" s="28"/>
      <c r="H15" s="28" t="s">
        <v>140</v>
      </c>
      <c r="I15" s="46"/>
      <c r="J15" s="0" t="s">
        <v>139</v>
      </c>
      <c r="M15" s="45"/>
    </row>
    <row r="16" customFormat="false" ht="12.75" hidden="false" customHeight="false" outlineLevel="0" collapsed="false">
      <c r="A16" s="28"/>
      <c r="B16" s="28"/>
      <c r="C16" s="28"/>
      <c r="D16" s="5"/>
      <c r="E16" s="5"/>
      <c r="F16" s="5"/>
      <c r="G16" s="28"/>
      <c r="H16" s="28"/>
      <c r="I16" s="46"/>
      <c r="M16" s="45"/>
    </row>
    <row r="17" customFormat="false" ht="12.75" hidden="false" customHeight="false" outlineLevel="0" collapsed="false">
      <c r="A17" s="0" t="s">
        <v>79</v>
      </c>
      <c r="B17" s="28"/>
      <c r="C17" s="28"/>
      <c r="D17" s="32" t="n">
        <v>3584</v>
      </c>
      <c r="E17" s="5"/>
      <c r="F17" s="5"/>
      <c r="G17" s="28"/>
      <c r="H17" s="28" t="s">
        <v>141</v>
      </c>
      <c r="I17" s="46"/>
      <c r="J17" s="0" t="s">
        <v>139</v>
      </c>
      <c r="M17" s="45"/>
    </row>
    <row r="18" customFormat="false" ht="12.75" hidden="false" customHeight="false" outlineLevel="0" collapsed="false">
      <c r="A18" s="28"/>
      <c r="B18" s="28"/>
      <c r="C18" s="28"/>
      <c r="D18" s="5"/>
      <c r="E18" s="5"/>
      <c r="F18" s="5"/>
      <c r="G18" s="28"/>
      <c r="H18" s="28"/>
      <c r="I18" s="46"/>
      <c r="J18" s="0" t="s">
        <v>137</v>
      </c>
    </row>
    <row r="19" customFormat="false" ht="12.75" hidden="true" customHeight="false" outlineLevel="0" collapsed="false">
      <c r="A19" s="0" t="s">
        <v>79</v>
      </c>
      <c r="B19" s="0" t="n">
        <v>12</v>
      </c>
      <c r="D19" s="32"/>
      <c r="E19" s="5"/>
      <c r="F19" s="5"/>
      <c r="H19" s="0" t="s">
        <v>130</v>
      </c>
      <c r="I19" s="31"/>
      <c r="J19" s="0" t="s">
        <v>128</v>
      </c>
    </row>
    <row r="20" customFormat="false" ht="12.75" hidden="true" customHeight="false" outlineLevel="0" collapsed="false">
      <c r="E20" s="5"/>
      <c r="F20" s="5"/>
      <c r="I20" s="31"/>
    </row>
    <row r="21" customFormat="false" ht="12.75" hidden="true" customHeight="false" outlineLevel="0" collapsed="false">
      <c r="A21" s="0" t="s">
        <v>79</v>
      </c>
      <c r="B21" s="0" t="n">
        <v>12</v>
      </c>
      <c r="D21" s="32"/>
      <c r="E21" s="5"/>
      <c r="F21" s="5"/>
      <c r="H21" s="0" t="s">
        <v>131</v>
      </c>
      <c r="I21" s="31" t="n">
        <v>96006770</v>
      </c>
      <c r="J21" s="0" t="s">
        <v>127</v>
      </c>
    </row>
    <row r="22" customFormat="false" ht="12.75" hidden="true" customHeight="false" outlineLevel="0" collapsed="false">
      <c r="D22" s="5"/>
      <c r="E22" s="5"/>
      <c r="F22" s="5"/>
      <c r="I22" s="31"/>
    </row>
    <row r="23" customFormat="false" ht="12.75" hidden="false" customHeight="false" outlineLevel="0" collapsed="false">
      <c r="A23" s="0" t="s">
        <v>79</v>
      </c>
      <c r="B23" s="0" t="n">
        <v>12</v>
      </c>
      <c r="D23" s="32" t="n">
        <v>13917</v>
      </c>
      <c r="E23" s="5"/>
      <c r="F23" s="5"/>
      <c r="H23" s="0" t="s">
        <v>95</v>
      </c>
      <c r="I23" s="31" t="n">
        <v>96008703</v>
      </c>
      <c r="J23" s="0" t="s">
        <v>127</v>
      </c>
    </row>
    <row r="24" customFormat="false" ht="12.75" hidden="false" customHeight="false" outlineLevel="0" collapsed="false">
      <c r="E24" s="5"/>
      <c r="F24" s="5"/>
      <c r="I24" s="31"/>
    </row>
    <row r="25" customFormat="false" ht="12.75" hidden="false" customHeight="false" outlineLevel="0" collapsed="false">
      <c r="A25" s="0" t="s">
        <v>98</v>
      </c>
      <c r="B25" s="0" t="n">
        <v>16</v>
      </c>
      <c r="D25" s="32" t="n">
        <v>1008.59</v>
      </c>
      <c r="E25" s="5"/>
      <c r="F25" s="5"/>
      <c r="H25" s="0" t="s">
        <v>99</v>
      </c>
      <c r="I25" s="31" t="n">
        <v>96020553</v>
      </c>
      <c r="J25" s="0" t="s">
        <v>127</v>
      </c>
    </row>
    <row r="26" customFormat="false" ht="12.75" hidden="false" customHeight="false" outlineLevel="0" collapsed="false">
      <c r="D26" s="5"/>
      <c r="E26" s="5"/>
      <c r="F26" s="5"/>
      <c r="I26" s="31"/>
    </row>
    <row r="27" customFormat="false" ht="12.75" hidden="false" customHeight="false" outlineLevel="0" collapsed="false">
      <c r="A27" s="0" t="s">
        <v>98</v>
      </c>
      <c r="B27" s="0" t="n">
        <v>16</v>
      </c>
      <c r="D27" s="32" t="n">
        <v>133652.17</v>
      </c>
      <c r="E27" s="5"/>
      <c r="F27" s="5"/>
      <c r="H27" s="0" t="s">
        <v>100</v>
      </c>
      <c r="I27" s="31" t="s">
        <v>132</v>
      </c>
      <c r="J27" s="0" t="s">
        <v>127</v>
      </c>
    </row>
    <row r="28" customFormat="false" ht="12.75" hidden="false" customHeight="false" outlineLevel="0" collapsed="false">
      <c r="D28" s="5"/>
      <c r="E28" s="5"/>
      <c r="F28" s="5"/>
      <c r="I28" s="31"/>
    </row>
    <row r="29" customFormat="false" ht="12.75" hidden="false" customHeight="false" outlineLevel="0" collapsed="false">
      <c r="A29" s="0" t="s">
        <v>98</v>
      </c>
      <c r="B29" s="0" t="n">
        <v>16</v>
      </c>
      <c r="D29" s="32" t="n">
        <v>435</v>
      </c>
      <c r="E29" s="5"/>
      <c r="F29" s="5"/>
      <c r="H29" s="0" t="s">
        <v>102</v>
      </c>
      <c r="I29" s="31" t="n">
        <v>96019628</v>
      </c>
      <c r="J29" s="0" t="s">
        <v>127</v>
      </c>
    </row>
    <row r="30" customFormat="false" ht="12.75" hidden="false" customHeight="false" outlineLevel="0" collapsed="false">
      <c r="D30" s="5"/>
      <c r="E30" s="5"/>
      <c r="F30" s="5"/>
      <c r="I30" s="31"/>
    </row>
    <row r="31" customFormat="false" ht="12.75" hidden="false" customHeight="false" outlineLevel="0" collapsed="false">
      <c r="A31" s="0" t="s">
        <v>98</v>
      </c>
      <c r="B31" s="0" t="n">
        <v>16</v>
      </c>
      <c r="D31" s="32" t="n">
        <v>123138.56</v>
      </c>
      <c r="E31" s="5"/>
      <c r="F31" s="5"/>
      <c r="H31" s="0" t="s">
        <v>103</v>
      </c>
      <c r="I31" s="31" t="s">
        <v>133</v>
      </c>
      <c r="J31" s="0" t="s">
        <v>127</v>
      </c>
    </row>
    <row r="32" customFormat="false" ht="12.75" hidden="false" customHeight="false" outlineLevel="0" collapsed="false">
      <c r="D32" s="5"/>
      <c r="E32" s="5"/>
      <c r="F32" s="5"/>
    </row>
    <row r="33" customFormat="false" ht="12.75" hidden="false" customHeight="false" outlineLevel="0" collapsed="false">
      <c r="A33" s="0" t="s">
        <v>98</v>
      </c>
      <c r="B33" s="0" t="n">
        <v>16</v>
      </c>
      <c r="D33" s="32"/>
      <c r="E33" s="5"/>
      <c r="F33" s="5" t="n">
        <v>98300</v>
      </c>
      <c r="H33" s="0" t="s">
        <v>45</v>
      </c>
      <c r="I33" s="31" t="n">
        <v>96019236</v>
      </c>
      <c r="J33" s="0" t="s">
        <v>127</v>
      </c>
    </row>
    <row r="34" customFormat="false" ht="12.75" hidden="false" customHeight="false" outlineLevel="0" collapsed="false">
      <c r="E34" s="5"/>
      <c r="F34" s="5"/>
      <c r="I34" s="31"/>
    </row>
    <row r="35" customFormat="false" ht="12.75" hidden="false" customHeight="false" outlineLevel="0" collapsed="false">
      <c r="A35" s="36" t="s">
        <v>98</v>
      </c>
      <c r="B35" s="37" t="n">
        <v>16</v>
      </c>
      <c r="C35" s="37"/>
      <c r="D35" s="38" t="n">
        <f aca="false">64391+179405</f>
        <v>243796</v>
      </c>
      <c r="E35" s="39"/>
      <c r="F35" s="39"/>
      <c r="G35" s="37"/>
      <c r="H35" s="37" t="s">
        <v>115</v>
      </c>
      <c r="I35" s="40" t="s">
        <v>124</v>
      </c>
      <c r="J35" s="0" t="s">
        <v>145</v>
      </c>
    </row>
    <row r="36" customFormat="false" ht="12.75" hidden="false" customHeight="false" outlineLevel="0" collapsed="false">
      <c r="D36" s="5"/>
      <c r="E36" s="5"/>
      <c r="F36" s="5"/>
      <c r="I36" s="31"/>
    </row>
    <row r="37" customFormat="false" ht="12.75" hidden="false" customHeight="false" outlineLevel="0" collapsed="false">
      <c r="D37" s="5"/>
      <c r="E37" s="5"/>
      <c r="F37" s="5"/>
      <c r="H37" s="8"/>
      <c r="I37" s="31"/>
    </row>
    <row r="38" customFormat="false" ht="12.75" hidden="false" customHeight="false" outlineLevel="0" collapsed="false">
      <c r="D38" s="5"/>
      <c r="E38" s="5"/>
      <c r="F38" s="5"/>
      <c r="H38" s="8"/>
      <c r="I38" s="31"/>
    </row>
    <row r="39" customFormat="false" ht="12.75" hidden="false" customHeight="false" outlineLevel="0" collapsed="false">
      <c r="A39" s="7" t="s">
        <v>12</v>
      </c>
      <c r="B39" s="7"/>
      <c r="C39" s="7"/>
      <c r="D39" s="42" t="n">
        <f aca="false">SUM(D7:D35)</f>
        <v>1886161.32</v>
      </c>
      <c r="E39" s="7"/>
      <c r="F39" s="24" t="n">
        <f aca="false">SUM(F33:F37)</f>
        <v>98300</v>
      </c>
      <c r="G39" s="7"/>
      <c r="H39" s="8"/>
      <c r="I39" s="31"/>
    </row>
    <row r="40" customFormat="false" ht="12.75" hidden="false" customHeight="false" outlineLevel="0" collapsed="false">
      <c r="D40" s="8"/>
      <c r="I40" s="31"/>
    </row>
    <row r="41" customFormat="false" ht="12.75" hidden="false" customHeight="false" outlineLevel="0" collapsed="false">
      <c r="A41" s="0" t="s">
        <v>71</v>
      </c>
      <c r="E41" s="0" t="s">
        <v>73</v>
      </c>
      <c r="I41" s="31"/>
    </row>
    <row r="42" customFormat="false" ht="12.75" hidden="false" customHeight="false" outlineLevel="0" collapsed="false">
      <c r="I42" s="31"/>
    </row>
    <row r="43" customFormat="false" ht="12.75" hidden="false" customHeight="false" outlineLevel="0" collapsed="false">
      <c r="I43" s="31"/>
    </row>
    <row r="44" customFormat="false" ht="12.75" hidden="false" customHeight="false" outlineLevel="0" collapsed="false">
      <c r="I44" s="31"/>
    </row>
    <row r="45" customFormat="false" ht="12.75" hidden="false" customHeight="false" outlineLevel="0" collapsed="false">
      <c r="A45" s="0" t="s">
        <v>108</v>
      </c>
      <c r="I45" s="31"/>
    </row>
    <row r="46" customFormat="false" ht="12.75" hidden="false" customHeight="false" outlineLevel="0" collapsed="false">
      <c r="B46" s="36"/>
      <c r="C46" s="37"/>
      <c r="D46" s="37"/>
      <c r="E46" s="37"/>
      <c r="F46" s="37"/>
      <c r="G46" s="37"/>
      <c r="H46" s="43"/>
      <c r="I46" s="31"/>
    </row>
    <row r="47" customFormat="false" ht="12.75" hidden="false" customHeight="false" outlineLevel="0" collapsed="false">
      <c r="I47" s="31"/>
    </row>
    <row r="48" customFormat="false" ht="12.75" hidden="false" customHeight="false" outlineLevel="0" collapsed="false">
      <c r="I48" s="31"/>
    </row>
    <row r="49" customFormat="false" ht="12.75" hidden="false" customHeight="false" outlineLevel="0" collapsed="false">
      <c r="I49" s="31"/>
    </row>
    <row r="50" customFormat="false" ht="12.75" hidden="false" customHeight="false" outlineLevel="0" collapsed="false">
      <c r="I50" s="31"/>
    </row>
    <row r="51" customFormat="false" ht="12.75" hidden="false" customHeight="false" outlineLevel="0" collapsed="false">
      <c r="I51" s="31"/>
    </row>
    <row r="52" customFormat="false" ht="12.75" hidden="false" customHeight="false" outlineLevel="0" collapsed="false">
      <c r="I52" s="31"/>
    </row>
    <row r="53" customFormat="false" ht="12.75" hidden="false" customHeight="false" outlineLevel="0" collapsed="false">
      <c r="I53" s="31"/>
    </row>
    <row r="54" customFormat="false" ht="12.75" hidden="false" customHeight="false" outlineLevel="0" collapsed="false">
      <c r="I54" s="31"/>
    </row>
    <row r="55" customFormat="false" ht="12.75" hidden="false" customHeight="false" outlineLevel="0" collapsed="false">
      <c r="I55" s="31"/>
    </row>
    <row r="56" customFormat="false" ht="12.75" hidden="false" customHeight="false" outlineLevel="0" collapsed="false">
      <c r="I56" s="31"/>
    </row>
    <row r="57" customFormat="false" ht="12.75" hidden="false" customHeight="false" outlineLevel="0" collapsed="false">
      <c r="I57" s="31"/>
    </row>
    <row r="58" customFormat="false" ht="12.75" hidden="false" customHeight="false" outlineLevel="0" collapsed="false">
      <c r="I58" s="31"/>
    </row>
    <row r="59" customFormat="false" ht="12.75" hidden="false" customHeight="false" outlineLevel="0" collapsed="false">
      <c r="I59" s="31"/>
    </row>
    <row r="60" customFormat="false" ht="12.75" hidden="false" customHeight="false" outlineLevel="0" collapsed="false">
      <c r="I60" s="31"/>
    </row>
    <row r="61" customFormat="false" ht="12.75" hidden="false" customHeight="false" outlineLevel="0" collapsed="false">
      <c r="I61" s="31"/>
    </row>
    <row r="62" customFormat="false" ht="12.75" hidden="false" customHeight="false" outlineLevel="0" collapsed="false">
      <c r="I62" s="31"/>
    </row>
    <row r="63" customFormat="false" ht="12.75" hidden="false" customHeight="false" outlineLevel="0" collapsed="false">
      <c r="I63" s="31"/>
    </row>
    <row r="64" customFormat="false" ht="12.75" hidden="false" customHeight="false" outlineLevel="0" collapsed="false">
      <c r="I64" s="31"/>
    </row>
    <row r="65" customFormat="false" ht="12.75" hidden="false" customHeight="false" outlineLevel="0" collapsed="false">
      <c r="I65" s="31"/>
    </row>
    <row r="66" customFormat="false" ht="12.75" hidden="false" customHeight="false" outlineLevel="0" collapsed="false">
      <c r="I66" s="31"/>
    </row>
    <row r="67" customFormat="false" ht="12.75" hidden="false" customHeight="false" outlineLevel="0" collapsed="false">
      <c r="I67" s="31"/>
    </row>
    <row r="68" customFormat="false" ht="12.75" hidden="false" customHeight="false" outlineLevel="0" collapsed="false">
      <c r="I68" s="31"/>
    </row>
    <row r="69" customFormat="false" ht="12.75" hidden="false" customHeight="false" outlineLevel="0" collapsed="false">
      <c r="I69" s="31"/>
    </row>
    <row r="70" customFormat="false" ht="12.75" hidden="false" customHeight="false" outlineLevel="0" collapsed="false">
      <c r="I70" s="31"/>
    </row>
    <row r="71" customFormat="false" ht="12.75" hidden="false" customHeight="false" outlineLevel="0" collapsed="false">
      <c r="I71" s="31"/>
    </row>
    <row r="72" customFormat="false" ht="12.75" hidden="false" customHeight="false" outlineLevel="0" collapsed="false">
      <c r="I72" s="31"/>
    </row>
    <row r="73" customFormat="false" ht="12.75" hidden="false" customHeight="false" outlineLevel="0" collapsed="false">
      <c r="I73" s="31"/>
    </row>
    <row r="74" customFormat="false" ht="12.75" hidden="false" customHeight="false" outlineLevel="0" collapsed="false">
      <c r="I74" s="31"/>
    </row>
    <row r="75" customFormat="false" ht="12.75" hidden="false" customHeight="false" outlineLevel="0" collapsed="false">
      <c r="I75" s="31"/>
    </row>
    <row r="76" customFormat="false" ht="12.75" hidden="false" customHeight="false" outlineLevel="0" collapsed="false">
      <c r="I76" s="31"/>
    </row>
    <row r="77" customFormat="false" ht="12.75" hidden="false" customHeight="false" outlineLevel="0" collapsed="false">
      <c r="I77" s="31"/>
    </row>
    <row r="78" customFormat="false" ht="12.75" hidden="false" customHeight="false" outlineLevel="0" collapsed="false">
      <c r="I78" s="31"/>
    </row>
    <row r="79" customFormat="false" ht="12.75" hidden="false" customHeight="false" outlineLevel="0" collapsed="false">
      <c r="I79" s="31"/>
    </row>
    <row r="80" customFormat="false" ht="12.75" hidden="false" customHeight="false" outlineLevel="0" collapsed="false">
      <c r="I80" s="31"/>
    </row>
    <row r="81" customFormat="false" ht="12.75" hidden="false" customHeight="false" outlineLevel="0" collapsed="false">
      <c r="I81" s="31"/>
    </row>
    <row r="82" customFormat="false" ht="12.75" hidden="false" customHeight="false" outlineLevel="0" collapsed="false">
      <c r="I82" s="31"/>
    </row>
    <row r="83" customFormat="false" ht="12.75" hidden="false" customHeight="false" outlineLevel="0" collapsed="false">
      <c r="I83" s="31"/>
    </row>
    <row r="84" customFormat="false" ht="12.75" hidden="false" customHeight="false" outlineLevel="0" collapsed="false">
      <c r="I84" s="31"/>
    </row>
    <row r="85" customFormat="false" ht="12.75" hidden="false" customHeight="false" outlineLevel="0" collapsed="false">
      <c r="I85" s="31"/>
    </row>
    <row r="86" customFormat="false" ht="12.75" hidden="false" customHeight="false" outlineLevel="0" collapsed="false">
      <c r="I86" s="31"/>
    </row>
    <row r="87" customFormat="false" ht="12.75" hidden="false" customHeight="false" outlineLevel="0" collapsed="false">
      <c r="I87" s="31"/>
    </row>
    <row r="88" customFormat="false" ht="12.75" hidden="false" customHeight="false" outlineLevel="0" collapsed="false">
      <c r="I88" s="31"/>
    </row>
    <row r="89" customFormat="false" ht="12.75" hidden="false" customHeight="false" outlineLevel="0" collapsed="false">
      <c r="I89" s="31"/>
    </row>
    <row r="90" customFormat="false" ht="12.75" hidden="false" customHeight="false" outlineLevel="0" collapsed="false">
      <c r="I90" s="31"/>
    </row>
    <row r="91" customFormat="false" ht="12.75" hidden="false" customHeight="false" outlineLevel="0" collapsed="false">
      <c r="I91" s="31"/>
    </row>
    <row r="92" customFormat="false" ht="12.75" hidden="false" customHeight="false" outlineLevel="0" collapsed="false">
      <c r="I92" s="31"/>
    </row>
    <row r="93" customFormat="false" ht="12.75" hidden="false" customHeight="false" outlineLevel="0" collapsed="false">
      <c r="I93" s="31"/>
    </row>
    <row r="94" customFormat="false" ht="12.75" hidden="false" customHeight="false" outlineLevel="0" collapsed="false">
      <c r="I94" s="31"/>
    </row>
  </sheetData>
  <mergeCells count="1">
    <mergeCell ref="A1:O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31" activeCellId="0" sqref="F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3" min="3" style="0" width="13.4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9" t="s">
        <v>13</v>
      </c>
      <c r="B1" s="9"/>
      <c r="C1" s="9"/>
      <c r="D1" s="9"/>
      <c r="E1" s="9"/>
      <c r="F1" s="9"/>
    </row>
    <row r="3" customFormat="false" ht="12.75" hidden="false" customHeight="false" outlineLevel="0" collapsed="false">
      <c r="A3" s="7" t="s">
        <v>14</v>
      </c>
      <c r="C3" s="7" t="s">
        <v>15</v>
      </c>
      <c r="E3" s="7" t="s">
        <v>16</v>
      </c>
      <c r="G3" s="7" t="s">
        <v>17</v>
      </c>
    </row>
    <row r="4" customFormat="false" ht="12.75" hidden="false" customHeight="false" outlineLevel="0" collapsed="false">
      <c r="A4" s="7" t="s">
        <v>18</v>
      </c>
    </row>
    <row r="5" customFormat="false" ht="12.75" hidden="false" customHeight="false" outlineLevel="0" collapsed="false">
      <c r="A5" s="10" t="s">
        <v>19</v>
      </c>
      <c r="C5" s="11" t="n">
        <v>920</v>
      </c>
      <c r="D5" s="11"/>
      <c r="E5" s="11" t="n">
        <v>1226</v>
      </c>
      <c r="F5" s="11"/>
      <c r="G5" s="12" t="n">
        <f aca="false">C5-E5</f>
        <v>-306</v>
      </c>
    </row>
    <row r="6" customFormat="false" ht="12.75" hidden="false" customHeight="false" outlineLevel="0" collapsed="false">
      <c r="C6" s="11"/>
      <c r="D6" s="11"/>
      <c r="E6" s="11"/>
      <c r="F6" s="11"/>
      <c r="G6" s="11"/>
    </row>
    <row r="7" customFormat="false" ht="12.75" hidden="false" customHeight="false" outlineLevel="0" collapsed="false">
      <c r="A7" s="7" t="s">
        <v>20</v>
      </c>
      <c r="C7" s="11"/>
      <c r="D7" s="11"/>
      <c r="E7" s="11"/>
      <c r="F7" s="11"/>
      <c r="G7" s="11"/>
    </row>
    <row r="8" customFormat="false" ht="12.75" hidden="false" customHeight="false" outlineLevel="0" collapsed="false">
      <c r="A8" s="10" t="s">
        <v>19</v>
      </c>
      <c r="C8" s="11" t="n">
        <f aca="false">51614</f>
        <v>51614</v>
      </c>
      <c r="D8" s="11"/>
      <c r="E8" s="11" t="n">
        <f aca="false">40452+3120</f>
        <v>43572</v>
      </c>
      <c r="F8" s="11"/>
      <c r="G8" s="12"/>
    </row>
    <row r="9" customFormat="false" ht="12.75" hidden="false" customHeight="false" outlineLevel="0" collapsed="false">
      <c r="A9" s="10" t="s">
        <v>21</v>
      </c>
      <c r="C9" s="13" t="n">
        <v>7490</v>
      </c>
      <c r="D9" s="11"/>
      <c r="E9" s="13"/>
      <c r="F9" s="11"/>
      <c r="G9" s="11"/>
    </row>
    <row r="10" customFormat="false" ht="12.75" hidden="false" customHeight="false" outlineLevel="0" collapsed="false">
      <c r="A10" s="0" t="s">
        <v>22</v>
      </c>
      <c r="C10" s="11" t="n">
        <f aca="false">SUM(C8:C9)</f>
        <v>59104</v>
      </c>
      <c r="D10" s="11"/>
      <c r="E10" s="11" t="n">
        <f aca="false">SUM(E8:E9)</f>
        <v>43572</v>
      </c>
      <c r="F10" s="11"/>
      <c r="G10" s="12" t="n">
        <f aca="false">C10-E10</f>
        <v>15532</v>
      </c>
    </row>
    <row r="11" customFormat="false" ht="12.75" hidden="false" customHeight="false" outlineLevel="0" collapsed="false">
      <c r="C11" s="11"/>
      <c r="D11" s="11"/>
      <c r="E11" s="11"/>
      <c r="F11" s="11"/>
      <c r="G11" s="11"/>
    </row>
    <row r="12" customFormat="false" ht="12.75" hidden="false" customHeight="false" outlineLevel="0" collapsed="false">
      <c r="A12" s="7" t="s">
        <v>23</v>
      </c>
      <c r="C12" s="11"/>
      <c r="D12" s="11"/>
      <c r="E12" s="11"/>
      <c r="F12" s="11"/>
      <c r="G12" s="11"/>
    </row>
    <row r="13" customFormat="false" ht="12.75" hidden="false" customHeight="false" outlineLevel="0" collapsed="false">
      <c r="A13" s="10" t="s">
        <v>19</v>
      </c>
      <c r="C13" s="11" t="n">
        <v>492</v>
      </c>
      <c r="D13" s="11"/>
      <c r="E13" s="11" t="n">
        <v>91320</v>
      </c>
      <c r="F13" s="11"/>
      <c r="G13" s="11"/>
    </row>
    <row r="14" customFormat="false" ht="12.75" hidden="false" customHeight="false" outlineLevel="0" collapsed="false">
      <c r="A14" s="10" t="s">
        <v>21</v>
      </c>
      <c r="C14" s="13" t="n">
        <v>88839</v>
      </c>
      <c r="D14" s="11"/>
      <c r="E14" s="13"/>
      <c r="F14" s="11"/>
      <c r="G14" s="11"/>
    </row>
    <row r="15" customFormat="false" ht="12.75" hidden="false" customHeight="false" outlineLevel="0" collapsed="false">
      <c r="A15" s="0" t="s">
        <v>22</v>
      </c>
      <c r="C15" s="11" t="n">
        <f aca="false">SUM(C13:C14)</f>
        <v>89331</v>
      </c>
      <c r="D15" s="11"/>
      <c r="E15" s="11" t="n">
        <f aca="false">SUM(E13:E14)</f>
        <v>91320</v>
      </c>
      <c r="F15" s="11"/>
      <c r="G15" s="12" t="n">
        <f aca="false">C15-E15</f>
        <v>-1989</v>
      </c>
    </row>
    <row r="16" customFormat="false" ht="13.5" hidden="false" customHeight="false" outlineLevel="0" collapsed="false">
      <c r="C16" s="14"/>
      <c r="D16" s="14"/>
      <c r="E16" s="14"/>
      <c r="F16" s="14"/>
      <c r="G16" s="14"/>
    </row>
    <row r="17" customFormat="false" ht="13.5" hidden="false" customHeight="false" outlineLevel="0" collapsed="false">
      <c r="C17" s="14"/>
      <c r="D17" s="14"/>
      <c r="E17" s="7" t="s">
        <v>24</v>
      </c>
      <c r="F17" s="15"/>
      <c r="G17" s="16" t="n">
        <f aca="false">SUM(G5:G15)</f>
        <v>13237</v>
      </c>
    </row>
    <row r="24" customFormat="false" ht="12.75" hidden="false" customHeight="false" outlineLevel="0" collapsed="false">
      <c r="C24" s="17" t="s">
        <v>19</v>
      </c>
      <c r="E24" s="17" t="s">
        <v>21</v>
      </c>
    </row>
    <row r="25" customFormat="false" ht="12.75" hidden="false" customHeight="false" outlineLevel="0" collapsed="false">
      <c r="A25" s="0" t="s">
        <v>15</v>
      </c>
      <c r="C25" s="18" t="n">
        <v>1113319</v>
      </c>
      <c r="E25" s="18" t="n">
        <v>96329</v>
      </c>
    </row>
    <row r="26" customFormat="false" ht="12.75" hidden="false" customHeight="false" outlineLevel="0" collapsed="false">
      <c r="A26" s="0" t="s">
        <v>25</v>
      </c>
      <c r="C26" s="18" t="n">
        <v>228000</v>
      </c>
      <c r="E26" s="18" t="n">
        <v>0</v>
      </c>
    </row>
    <row r="27" customFormat="false" ht="12.75" hidden="false" customHeight="false" outlineLevel="0" collapsed="false">
      <c r="A27" s="0" t="s">
        <v>26</v>
      </c>
      <c r="C27" s="18" t="n">
        <v>306</v>
      </c>
      <c r="E27" s="18" t="s">
        <v>27</v>
      </c>
    </row>
    <row r="28" customFormat="false" ht="12.75" hidden="false" customHeight="false" outlineLevel="0" collapsed="false">
      <c r="A28" s="0" t="s">
        <v>28</v>
      </c>
      <c r="C28" s="18" t="n">
        <v>-15532</v>
      </c>
      <c r="E28" s="18" t="n">
        <v>0</v>
      </c>
    </row>
    <row r="29" customFormat="false" ht="12.75" hidden="false" customHeight="false" outlineLevel="0" collapsed="false">
      <c r="A29" s="0" t="s">
        <v>29</v>
      </c>
      <c r="C29" s="13" t="n">
        <v>0</v>
      </c>
      <c r="E29" s="19" t="n">
        <v>1989</v>
      </c>
    </row>
    <row r="30" customFormat="false" ht="13.5" hidden="false" customHeight="false" outlineLevel="0" collapsed="false">
      <c r="C30" s="11"/>
    </row>
    <row r="31" customFormat="false" ht="13.5" hidden="false" customHeight="false" outlineLevel="0" collapsed="false">
      <c r="C31" s="20" t="n">
        <f aca="false">SUM(C25:C30)</f>
        <v>1326093</v>
      </c>
      <c r="E31" s="21" t="n">
        <f aca="false">SUM(E25:E30)</f>
        <v>98318</v>
      </c>
    </row>
    <row r="32" customFormat="false" ht="12.75" hidden="false" customHeight="false" outlineLevel="0" collapsed="false">
      <c r="C32" s="11"/>
    </row>
    <row r="33" customFormat="false" ht="12.75" hidden="false" customHeight="false" outlineLevel="0" collapsed="false">
      <c r="C33" s="11"/>
    </row>
    <row r="34" customFormat="false" ht="12.75" hidden="false" customHeight="false" outlineLevel="0" collapsed="false">
      <c r="C34" s="11"/>
    </row>
    <row r="35" customFormat="false" ht="12.75" hidden="false" customHeight="false" outlineLevel="0" collapsed="false">
      <c r="C35" s="11"/>
    </row>
    <row r="36" customFormat="false" ht="12.75" hidden="false" customHeight="false" outlineLevel="0" collapsed="false">
      <c r="C36" s="11"/>
    </row>
    <row r="37" customFormat="false" ht="12.75" hidden="false" customHeight="false" outlineLevel="0" collapsed="false">
      <c r="C37" s="11"/>
    </row>
  </sheetData>
  <mergeCells count="1">
    <mergeCell ref="A1:F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7"/>
    <col collapsed="false" customWidth="true" hidden="false" outlineLevel="0" max="7" min="7" style="0" width="9.7"/>
  </cols>
  <sheetData>
    <row r="1" customFormat="false" ht="15.75" hidden="false" customHeight="false" outlineLevel="0" collapsed="false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12.75" hidden="false" customHeight="false" outlineLevel="0" collapsed="false">
      <c r="D3" s="2" t="s">
        <v>1</v>
      </c>
      <c r="E3" s="2"/>
      <c r="G3" s="3" t="s">
        <v>2</v>
      </c>
      <c r="H3" s="3"/>
      <c r="J3" s="2" t="s">
        <v>3</v>
      </c>
      <c r="K3" s="4"/>
      <c r="L3" s="4"/>
      <c r="M3" s="4"/>
    </row>
    <row r="4" customFormat="false" ht="12.75" hidden="false" customHeight="false" outlineLevel="0" collapsed="false">
      <c r="D4" s="5"/>
      <c r="E4" s="5"/>
      <c r="F4" s="5"/>
      <c r="G4" s="5"/>
      <c r="H4" s="6"/>
      <c r="J4" s="7"/>
    </row>
    <row r="5" customFormat="false" ht="12.75" hidden="false" customHeight="false" outlineLevel="0" collapsed="false">
      <c r="A5" s="0" t="s">
        <v>4</v>
      </c>
      <c r="D5" s="5" t="n">
        <f aca="false">843877-D9-D11-D15-D17</f>
        <v>826349.1</v>
      </c>
      <c r="E5" s="5"/>
      <c r="F5" s="5"/>
      <c r="G5" s="5"/>
      <c r="H5" s="6"/>
      <c r="I5" s="0" t="s">
        <v>31</v>
      </c>
      <c r="J5" s="0" t="s">
        <v>5</v>
      </c>
    </row>
    <row r="6" customFormat="false" ht="12.75" hidden="false" customHeight="false" outlineLevel="0" collapsed="false">
      <c r="D6" s="5"/>
      <c r="E6" s="5"/>
      <c r="F6" s="5"/>
      <c r="G6" s="5"/>
      <c r="H6" s="6"/>
    </row>
    <row r="7" customFormat="false" ht="12.75" hidden="false" customHeight="false" outlineLevel="0" collapsed="false">
      <c r="A7" s="0" t="s">
        <v>4</v>
      </c>
      <c r="D7" s="5" t="n">
        <v>173600</v>
      </c>
      <c r="E7" s="5"/>
      <c r="F7" s="5"/>
      <c r="G7" s="5"/>
      <c r="H7" s="6"/>
      <c r="J7" s="0" t="s">
        <v>32</v>
      </c>
    </row>
    <row r="8" customFormat="false" ht="12.75" hidden="false" customHeight="false" outlineLevel="0" collapsed="false">
      <c r="D8" s="5"/>
      <c r="E8" s="5"/>
      <c r="F8" s="5"/>
      <c r="G8" s="5"/>
      <c r="H8" s="6"/>
    </row>
    <row r="9" customFormat="false" ht="12.75" hidden="false" customHeight="false" outlineLevel="0" collapsed="false">
      <c r="A9" s="0" t="s">
        <v>6</v>
      </c>
      <c r="D9" s="5" t="n">
        <v>1450</v>
      </c>
      <c r="E9" s="5"/>
      <c r="F9" s="5"/>
      <c r="G9" s="5"/>
      <c r="H9" s="6"/>
      <c r="J9" s="0" t="s">
        <v>7</v>
      </c>
    </row>
    <row r="10" customFormat="false" ht="12.75" hidden="false" customHeight="false" outlineLevel="0" collapsed="false">
      <c r="D10" s="5"/>
      <c r="E10" s="5"/>
      <c r="F10" s="5"/>
      <c r="G10" s="5"/>
      <c r="H10" s="6"/>
    </row>
    <row r="11" customFormat="false" ht="12.75" hidden="false" customHeight="false" outlineLevel="0" collapsed="false">
      <c r="A11" s="0" t="s">
        <v>6</v>
      </c>
      <c r="D11" s="5" t="n">
        <v>100.45</v>
      </c>
      <c r="E11" s="5"/>
      <c r="F11" s="5"/>
      <c r="G11" s="5"/>
      <c r="H11" s="6"/>
      <c r="J11" s="0" t="s">
        <v>8</v>
      </c>
    </row>
    <row r="12" customFormat="false" ht="12.75" hidden="false" customHeight="false" outlineLevel="0" collapsed="false">
      <c r="D12" s="5"/>
      <c r="E12" s="5"/>
      <c r="F12" s="5"/>
      <c r="G12" s="5"/>
      <c r="H12" s="6"/>
    </row>
    <row r="13" customFormat="false" ht="12.75" hidden="false" customHeight="false" outlineLevel="0" collapsed="false">
      <c r="A13" s="0" t="s">
        <v>6</v>
      </c>
      <c r="D13" s="5"/>
      <c r="E13" s="5"/>
      <c r="F13" s="5"/>
      <c r="G13" s="5" t="n">
        <v>197160</v>
      </c>
      <c r="H13" s="6"/>
      <c r="J13" s="0" t="s">
        <v>8</v>
      </c>
    </row>
    <row r="14" customFormat="false" ht="12.75" hidden="false" customHeight="false" outlineLevel="0" collapsed="false">
      <c r="D14" s="5"/>
      <c r="E14" s="5"/>
      <c r="F14" s="5"/>
      <c r="G14" s="5"/>
      <c r="H14" s="6"/>
    </row>
    <row r="15" customFormat="false" ht="12.75" hidden="false" customHeight="false" outlineLevel="0" collapsed="false">
      <c r="A15" s="0" t="s">
        <v>6</v>
      </c>
      <c r="D15" s="5" t="n">
        <f aca="false">17747.45-D26</f>
        <v>15797.45</v>
      </c>
      <c r="E15" s="5"/>
      <c r="F15" s="5"/>
      <c r="G15" s="5"/>
      <c r="H15" s="6"/>
      <c r="J15" s="0" t="s">
        <v>9</v>
      </c>
    </row>
    <row r="16" customFormat="false" ht="12.75" hidden="false" customHeight="false" outlineLevel="0" collapsed="false">
      <c r="D16" s="5"/>
      <c r="E16" s="5"/>
      <c r="F16" s="5"/>
      <c r="G16" s="5"/>
      <c r="H16" s="6"/>
    </row>
    <row r="17" customFormat="false" ht="12.75" hidden="false" customHeight="false" outlineLevel="0" collapsed="false">
      <c r="A17" s="0" t="s">
        <v>6</v>
      </c>
      <c r="D17" s="5" t="n">
        <v>180</v>
      </c>
      <c r="E17" s="5"/>
      <c r="F17" s="5"/>
      <c r="G17" s="5"/>
      <c r="H17" s="6"/>
      <c r="J17" s="0" t="s">
        <v>33</v>
      </c>
    </row>
    <row r="18" customFormat="false" ht="12.75" hidden="false" customHeight="false" outlineLevel="0" collapsed="false">
      <c r="D18" s="5"/>
      <c r="E18" s="5"/>
      <c r="F18" s="5"/>
      <c r="G18" s="5"/>
      <c r="H18" s="6"/>
    </row>
    <row r="19" customFormat="false" ht="12.75" hidden="false" customHeight="false" outlineLevel="0" collapsed="false">
      <c r="A19" s="0" t="s">
        <v>6</v>
      </c>
      <c r="D19" s="5"/>
      <c r="E19" s="5"/>
      <c r="F19" s="5"/>
      <c r="G19" s="5" t="n">
        <v>300</v>
      </c>
      <c r="H19" s="6"/>
      <c r="J19" s="0" t="s">
        <v>34</v>
      </c>
    </row>
    <row r="20" customFormat="false" ht="12.75" hidden="false" customHeight="false" outlineLevel="0" collapsed="false">
      <c r="D20" s="5"/>
      <c r="E20" s="5"/>
      <c r="F20" s="5"/>
      <c r="G20" s="5"/>
      <c r="H20" s="6"/>
      <c r="J20" s="0" t="s">
        <v>35</v>
      </c>
    </row>
    <row r="21" customFormat="false" ht="12.75" hidden="false" customHeight="false" outlineLevel="0" collapsed="false">
      <c r="D21" s="5"/>
      <c r="E21" s="5"/>
      <c r="F21" s="5"/>
      <c r="G21" s="5"/>
      <c r="H21" s="6"/>
    </row>
    <row r="22" customFormat="false" ht="12.75" hidden="false" customHeight="false" outlineLevel="0" collapsed="false">
      <c r="A22" s="0" t="s">
        <v>6</v>
      </c>
      <c r="D22" s="5" t="n">
        <v>4713</v>
      </c>
      <c r="E22" s="5"/>
      <c r="F22" s="5"/>
      <c r="G22" s="5"/>
      <c r="H22" s="6"/>
      <c r="J22" s="0" t="s">
        <v>36</v>
      </c>
    </row>
    <row r="23" customFormat="false" ht="12.75" hidden="false" customHeight="false" outlineLevel="0" collapsed="false">
      <c r="D23" s="5"/>
      <c r="E23" s="5"/>
      <c r="F23" s="5"/>
      <c r="G23" s="5"/>
      <c r="H23" s="6"/>
    </row>
    <row r="24" customFormat="false" ht="12.75" hidden="false" customHeight="false" outlineLevel="0" collapsed="false">
      <c r="A24" s="0" t="s">
        <v>11</v>
      </c>
      <c r="D24" s="5" t="n">
        <v>70</v>
      </c>
      <c r="E24" s="5"/>
      <c r="F24" s="5"/>
      <c r="G24" s="5"/>
      <c r="H24" s="6"/>
      <c r="J24" s="0" t="s">
        <v>37</v>
      </c>
    </row>
    <row r="25" customFormat="false" ht="12.75" hidden="false" customHeight="false" outlineLevel="0" collapsed="false">
      <c r="D25" s="5"/>
      <c r="E25" s="5"/>
      <c r="F25" s="5"/>
      <c r="G25" s="5"/>
      <c r="H25" s="6"/>
    </row>
    <row r="26" customFormat="false" ht="12.75" hidden="false" customHeight="false" outlineLevel="0" collapsed="false">
      <c r="A26" s="0" t="s">
        <v>11</v>
      </c>
      <c r="D26" s="5" t="n">
        <v>1950</v>
      </c>
      <c r="E26" s="5"/>
      <c r="F26" s="5"/>
      <c r="G26" s="5"/>
      <c r="H26" s="6"/>
      <c r="J26" s="0" t="s">
        <v>9</v>
      </c>
    </row>
    <row r="27" customFormat="false" ht="12.75" hidden="false" customHeight="false" outlineLevel="0" collapsed="false">
      <c r="D27" s="5"/>
      <c r="E27" s="5"/>
      <c r="F27" s="5"/>
      <c r="G27" s="5"/>
      <c r="H27" s="6"/>
    </row>
    <row r="28" customFormat="false" ht="12.75" hidden="false" customHeight="false" outlineLevel="0" collapsed="false">
      <c r="A28" s="0" t="s">
        <v>11</v>
      </c>
      <c r="D28" s="5" t="n">
        <f aca="false">76129.46-D17-D24</f>
        <v>75879.46</v>
      </c>
      <c r="E28" s="5"/>
      <c r="F28" s="5"/>
      <c r="G28" s="5"/>
      <c r="H28" s="6"/>
      <c r="J28" s="0" t="s">
        <v>33</v>
      </c>
    </row>
    <row r="29" customFormat="false" ht="12.75" hidden="false" customHeight="false" outlineLevel="0" collapsed="false">
      <c r="D29" s="4"/>
      <c r="G29" s="4"/>
    </row>
    <row r="30" customFormat="false" ht="12.75" hidden="false" customHeight="false" outlineLevel="0" collapsed="false">
      <c r="A30" s="0" t="s">
        <v>38</v>
      </c>
      <c r="D30" s="8" t="n">
        <f aca="false">SUM(D5:D29)</f>
        <v>1100089.46</v>
      </c>
      <c r="G30" s="8" t="n">
        <f aca="false">SUM(G5:G29)</f>
        <v>197460</v>
      </c>
    </row>
  </sheetData>
  <mergeCells count="2">
    <mergeCell ref="A1:N1"/>
    <mergeCell ref="G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  <col collapsed="false" customWidth="true" hidden="false" outlineLevel="0" max="5" min="5" style="0" width="10.41"/>
    <col collapsed="false" customWidth="true" hidden="false" outlineLevel="0" max="7" min="6" style="0" width="9.7"/>
  </cols>
  <sheetData>
    <row r="1" customFormat="false" ht="15.75" hidden="false" customHeight="false" outlineLevel="0" collapsed="false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customFormat="false" ht="12.75" hidden="false" customHeight="false" outlineLevel="0" collapsed="false">
      <c r="D3" s="2" t="s">
        <v>1</v>
      </c>
      <c r="E3" s="2"/>
      <c r="H3" s="2" t="s">
        <v>3</v>
      </c>
      <c r="I3" s="4"/>
      <c r="J3" s="4"/>
      <c r="K3" s="4"/>
    </row>
    <row r="4" customFormat="false" ht="12.75" hidden="false" customHeight="false" outlineLevel="0" collapsed="false">
      <c r="D4" s="5"/>
      <c r="E4" s="5"/>
      <c r="F4" s="5"/>
      <c r="H4" s="7"/>
    </row>
    <row r="5" customFormat="false" ht="12.75" hidden="false" customHeight="false" outlineLevel="0" collapsed="false">
      <c r="A5" s="0" t="s">
        <v>4</v>
      </c>
      <c r="D5" s="5" t="n">
        <f aca="false">1083457-D7-D9-D11-D13-D15-D17-D19</f>
        <v>912625.23</v>
      </c>
      <c r="E5" s="5"/>
      <c r="F5" s="5"/>
      <c r="H5" s="0" t="s">
        <v>5</v>
      </c>
    </row>
    <row r="6" customFormat="false" ht="12.75" hidden="false" customHeight="false" outlineLevel="0" collapsed="false">
      <c r="D6" s="5"/>
      <c r="E6" s="5"/>
      <c r="F6" s="5"/>
    </row>
    <row r="7" customFormat="false" ht="12.75" hidden="false" customHeight="false" outlineLevel="0" collapsed="false">
      <c r="A7" s="0" t="s">
        <v>4</v>
      </c>
      <c r="D7" s="5" t="n">
        <v>1834</v>
      </c>
      <c r="E7" s="5"/>
      <c r="F7" s="5"/>
      <c r="H7" s="0" t="s">
        <v>40</v>
      </c>
    </row>
    <row r="8" customFormat="false" ht="12.75" hidden="false" customHeight="false" outlineLevel="0" collapsed="false">
      <c r="D8" s="5"/>
      <c r="E8" s="5"/>
      <c r="F8" s="5"/>
    </row>
    <row r="9" customFormat="false" ht="12.75" hidden="false" customHeight="false" outlineLevel="0" collapsed="false">
      <c r="A9" s="0" t="s">
        <v>6</v>
      </c>
      <c r="D9" s="5" t="n">
        <v>15774.3</v>
      </c>
      <c r="E9" s="5"/>
      <c r="F9" s="5"/>
      <c r="H9" s="0" t="s">
        <v>41</v>
      </c>
    </row>
    <row r="10" customFormat="false" ht="12.75" hidden="false" customHeight="false" outlineLevel="0" collapsed="false">
      <c r="D10" s="5"/>
      <c r="E10" s="5"/>
      <c r="F10" s="5"/>
    </row>
    <row r="11" customFormat="false" ht="12.75" hidden="false" customHeight="false" outlineLevel="0" collapsed="false">
      <c r="A11" s="0" t="s">
        <v>6</v>
      </c>
      <c r="D11" s="5" t="n">
        <v>17600</v>
      </c>
      <c r="E11" s="5"/>
      <c r="F11" s="5"/>
      <c r="H11" s="0" t="s">
        <v>42</v>
      </c>
    </row>
    <row r="12" customFormat="false" ht="12.75" hidden="false" customHeight="false" outlineLevel="0" collapsed="false">
      <c r="D12" s="5"/>
      <c r="E12" s="5"/>
      <c r="F12" s="5"/>
    </row>
    <row r="13" customFormat="false" ht="12.75" hidden="false" customHeight="false" outlineLevel="0" collapsed="false">
      <c r="A13" s="0" t="s">
        <v>6</v>
      </c>
      <c r="D13" s="5" t="n">
        <v>67784</v>
      </c>
      <c r="E13" s="5"/>
      <c r="F13" s="5"/>
      <c r="H13" s="0" t="s">
        <v>9</v>
      </c>
    </row>
    <row r="14" customFormat="false" ht="12.75" hidden="false" customHeight="false" outlineLevel="0" collapsed="false">
      <c r="D14" s="5"/>
      <c r="E14" s="5"/>
      <c r="F14" s="5"/>
    </row>
    <row r="15" customFormat="false" ht="12.75" hidden="false" customHeight="false" outlineLevel="0" collapsed="false">
      <c r="A15" s="0" t="s">
        <v>6</v>
      </c>
      <c r="D15" s="5" t="n">
        <v>47392.47</v>
      </c>
      <c r="E15" s="5"/>
      <c r="F15" s="5"/>
      <c r="H15" s="0" t="s">
        <v>10</v>
      </c>
    </row>
    <row r="16" customFormat="false" ht="12.75" hidden="false" customHeight="false" outlineLevel="0" collapsed="false">
      <c r="D16" s="5"/>
      <c r="E16" s="5"/>
      <c r="F16" s="5"/>
    </row>
    <row r="17" customFormat="false" ht="12.75" hidden="false" customHeight="false" outlineLevel="0" collapsed="false">
      <c r="A17" s="0" t="s">
        <v>6</v>
      </c>
      <c r="D17" s="5" t="n">
        <v>12697</v>
      </c>
      <c r="E17" s="5"/>
      <c r="F17" s="5"/>
      <c r="H17" s="0" t="s">
        <v>43</v>
      </c>
    </row>
    <row r="18" customFormat="false" ht="12.75" hidden="false" customHeight="false" outlineLevel="0" collapsed="false">
      <c r="D18" s="5"/>
      <c r="E18" s="5"/>
      <c r="F18" s="5"/>
    </row>
    <row r="19" customFormat="false" ht="12.75" hidden="false" customHeight="false" outlineLevel="0" collapsed="false">
      <c r="A19" s="0" t="s">
        <v>6</v>
      </c>
      <c r="D19" s="5" t="n">
        <v>7750</v>
      </c>
      <c r="E19" s="5"/>
      <c r="F19" s="5"/>
      <c r="H19" s="0" t="s">
        <v>44</v>
      </c>
    </row>
    <row r="20" customFormat="false" ht="12.75" hidden="false" customHeight="false" outlineLevel="0" collapsed="false">
      <c r="D20" s="5"/>
      <c r="E20" s="5"/>
      <c r="F20" s="5"/>
    </row>
    <row r="21" customFormat="false" ht="12.75" hidden="false" customHeight="false" outlineLevel="0" collapsed="false">
      <c r="A21" s="0" t="s">
        <v>6</v>
      </c>
      <c r="D21" s="5"/>
      <c r="E21" s="5"/>
      <c r="F21" s="5" t="n">
        <v>93300</v>
      </c>
      <c r="H21" s="0" t="s">
        <v>45</v>
      </c>
    </row>
    <row r="22" customFormat="false" ht="12.75" hidden="false" customHeight="false" outlineLevel="0" collapsed="false">
      <c r="D22" s="5"/>
      <c r="E22" s="5"/>
      <c r="F22" s="5"/>
    </row>
    <row r="23" customFormat="false" ht="12.75" hidden="false" customHeight="false" outlineLevel="0" collapsed="false">
      <c r="A23" s="0" t="s">
        <v>6</v>
      </c>
      <c r="D23" s="23"/>
      <c r="E23" s="5"/>
      <c r="F23" s="23" t="n">
        <v>62000</v>
      </c>
      <c r="H23" s="0" t="s">
        <v>46</v>
      </c>
    </row>
    <row r="24" customFormat="false" ht="12.75" hidden="false" customHeight="false" outlineLevel="0" collapsed="false">
      <c r="D24" s="5"/>
      <c r="E24" s="5"/>
      <c r="F24" s="5"/>
    </row>
    <row r="25" customFormat="false" ht="12.75" hidden="false" customHeight="false" outlineLevel="0" collapsed="false">
      <c r="A25" s="7" t="s">
        <v>12</v>
      </c>
      <c r="B25" s="7"/>
      <c r="C25" s="7"/>
      <c r="D25" s="24" t="n">
        <f aca="false">SUM(D5:D24)</f>
        <v>1083457</v>
      </c>
      <c r="E25" s="7"/>
      <c r="F25" s="24" t="n">
        <f aca="false">SUM(F21:F23)</f>
        <v>155300</v>
      </c>
      <c r="G25" s="7"/>
    </row>
  </sheetData>
  <mergeCells count="1">
    <mergeCell ref="A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  <col collapsed="false" customWidth="true" hidden="false" outlineLevel="0" max="5" min="5" style="0" width="10.41"/>
    <col collapsed="false" customWidth="true" hidden="false" outlineLevel="0" max="7" min="6" style="0" width="9.7"/>
  </cols>
  <sheetData>
    <row r="1" customFormat="false" ht="15.75" hidden="false" customHeight="false" outlineLevel="0" collapsed="false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customFormat="false" ht="12.75" hidden="false" customHeight="false" outlineLevel="0" collapsed="false">
      <c r="D3" s="2" t="s">
        <v>1</v>
      </c>
      <c r="E3" s="2"/>
      <c r="H3" s="2" t="s">
        <v>3</v>
      </c>
      <c r="I3" s="4"/>
      <c r="J3" s="4"/>
      <c r="K3" s="4"/>
    </row>
    <row r="4" customFormat="false" ht="12.75" hidden="false" customHeight="false" outlineLevel="0" collapsed="false">
      <c r="D4" s="5"/>
      <c r="E4" s="5"/>
      <c r="F4" s="5"/>
      <c r="H4" s="7"/>
    </row>
    <row r="5" customFormat="false" ht="12.75" hidden="false" customHeight="false" outlineLevel="0" collapsed="false">
      <c r="A5" s="0" t="s">
        <v>4</v>
      </c>
      <c r="D5" s="5" t="n">
        <f aca="false">823333-D7-D9-D11-D13-D15-D17</f>
        <v>603096.075</v>
      </c>
      <c r="E5" s="5"/>
      <c r="F5" s="5"/>
      <c r="H5" s="0" t="s">
        <v>5</v>
      </c>
    </row>
    <row r="6" customFormat="false" ht="12.75" hidden="false" customHeight="false" outlineLevel="0" collapsed="false">
      <c r="D6" s="5"/>
      <c r="E6" s="5"/>
      <c r="F6" s="5"/>
    </row>
    <row r="7" customFormat="false" ht="12.75" hidden="false" customHeight="false" outlineLevel="0" collapsed="false">
      <c r="A7" s="0" t="s">
        <v>4</v>
      </c>
      <c r="D7" s="5" t="n">
        <v>1240</v>
      </c>
      <c r="E7" s="5"/>
      <c r="F7" s="5"/>
      <c r="H7" s="0" t="s">
        <v>40</v>
      </c>
    </row>
    <row r="8" customFormat="false" ht="12.75" hidden="false" customHeight="false" outlineLevel="0" collapsed="false">
      <c r="D8" s="5"/>
      <c r="E8" s="5"/>
      <c r="F8" s="5"/>
    </row>
    <row r="9" customFormat="false" ht="12.75" hidden="false" customHeight="false" outlineLevel="0" collapsed="false">
      <c r="A9" s="0" t="s">
        <v>6</v>
      </c>
      <c r="D9" s="5" t="n">
        <v>11606</v>
      </c>
      <c r="E9" s="5"/>
      <c r="F9" s="5"/>
      <c r="H9" s="0" t="s">
        <v>41</v>
      </c>
    </row>
    <row r="10" customFormat="false" ht="12.75" hidden="false" customHeight="false" outlineLevel="0" collapsed="false">
      <c r="D10" s="5"/>
      <c r="E10" s="5"/>
      <c r="F10" s="5"/>
    </row>
    <row r="11" customFormat="false" ht="12.75" hidden="false" customHeight="false" outlineLevel="0" collapsed="false">
      <c r="A11" s="0" t="s">
        <v>6</v>
      </c>
      <c r="D11" s="5" t="n">
        <v>18875</v>
      </c>
      <c r="E11" s="5"/>
      <c r="F11" s="5"/>
      <c r="H11" s="0" t="s">
        <v>42</v>
      </c>
    </row>
    <row r="12" customFormat="false" ht="12.75" hidden="false" customHeight="false" outlineLevel="0" collapsed="false">
      <c r="D12" s="5"/>
      <c r="E12" s="5"/>
      <c r="F12" s="5"/>
    </row>
    <row r="13" customFormat="false" ht="12.75" hidden="false" customHeight="false" outlineLevel="0" collapsed="false">
      <c r="A13" s="0" t="s">
        <v>6</v>
      </c>
      <c r="D13" s="5" t="n">
        <v>132639</v>
      </c>
      <c r="E13" s="5"/>
      <c r="F13" s="5"/>
      <c r="H13" s="0" t="s">
        <v>9</v>
      </c>
    </row>
    <row r="14" customFormat="false" ht="12.75" hidden="false" customHeight="false" outlineLevel="0" collapsed="false">
      <c r="D14" s="5"/>
      <c r="E14" s="5"/>
      <c r="F14" s="5"/>
    </row>
    <row r="15" customFormat="false" ht="12.75" hidden="false" customHeight="false" outlineLevel="0" collapsed="false">
      <c r="A15" s="0" t="s">
        <v>6</v>
      </c>
      <c r="D15" s="5" t="n">
        <v>43476.925</v>
      </c>
      <c r="E15" s="5"/>
      <c r="F15" s="5"/>
      <c r="H15" s="0" t="s">
        <v>10</v>
      </c>
    </row>
    <row r="16" customFormat="false" ht="12.75" hidden="false" customHeight="false" outlineLevel="0" collapsed="false">
      <c r="D16" s="5"/>
      <c r="E16" s="5"/>
      <c r="F16" s="5"/>
    </row>
    <row r="17" customFormat="false" ht="12.75" hidden="false" customHeight="false" outlineLevel="0" collapsed="false">
      <c r="A17" s="0" t="s">
        <v>6</v>
      </c>
      <c r="D17" s="5" t="n">
        <v>12400</v>
      </c>
      <c r="E17" s="5"/>
      <c r="F17" s="5"/>
      <c r="H17" s="0" t="s">
        <v>43</v>
      </c>
    </row>
    <row r="18" customFormat="false" ht="12.75" hidden="false" customHeight="false" outlineLevel="0" collapsed="false">
      <c r="D18" s="5"/>
      <c r="E18" s="5"/>
      <c r="F18" s="5"/>
    </row>
    <row r="19" customFormat="false" ht="12.75" hidden="false" customHeight="false" outlineLevel="0" collapsed="false">
      <c r="A19" s="0" t="s">
        <v>6</v>
      </c>
      <c r="D19" s="23"/>
      <c r="E19" s="5"/>
      <c r="F19" s="5" t="n">
        <v>98300</v>
      </c>
      <c r="H19" s="0" t="s">
        <v>45</v>
      </c>
    </row>
    <row r="20" customFormat="false" ht="12.75" hidden="false" customHeight="false" outlineLevel="0" collapsed="false">
      <c r="D20" s="5"/>
      <c r="E20" s="5"/>
      <c r="F20" s="23"/>
      <c r="H20" s="0" t="s">
        <v>48</v>
      </c>
    </row>
    <row r="21" customFormat="false" ht="12.75" hidden="false" customHeight="false" outlineLevel="0" collapsed="false">
      <c r="D21" s="5"/>
      <c r="E21" s="5"/>
      <c r="F21" s="5"/>
    </row>
    <row r="22" customFormat="false" ht="12.75" hidden="false" customHeight="false" outlineLevel="0" collapsed="false">
      <c r="A22" s="7" t="s">
        <v>12</v>
      </c>
      <c r="B22" s="7"/>
      <c r="C22" s="7"/>
      <c r="D22" s="24" t="n">
        <f aca="false">SUM(D5:D21)</f>
        <v>823333</v>
      </c>
      <c r="E22" s="7"/>
      <c r="F22" s="24" t="n">
        <f aca="false">SUM(F19:F20)</f>
        <v>98300</v>
      </c>
      <c r="G22" s="7"/>
    </row>
  </sheetData>
  <mergeCells count="1">
    <mergeCell ref="A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99"/>
    <col collapsed="false" customWidth="true" hidden="false" outlineLevel="0" max="5" min="5" style="0" width="10.41"/>
    <col collapsed="false" customWidth="true" hidden="false" outlineLevel="0" max="7" min="6" style="0" width="9.7"/>
  </cols>
  <sheetData>
    <row r="1" customFormat="false" ht="15.75" hidden="false" customHeight="false" outlineLevel="0" collapsed="false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customFormat="false" ht="12.75" hidden="false" customHeight="false" outlineLevel="0" collapsed="false">
      <c r="D3" s="2" t="s">
        <v>1</v>
      </c>
      <c r="E3" s="2"/>
      <c r="H3" s="2" t="s">
        <v>3</v>
      </c>
      <c r="I3" s="4"/>
      <c r="J3" s="4"/>
      <c r="K3" s="4"/>
    </row>
    <row r="4" customFormat="false" ht="12.75" hidden="false" customHeight="false" outlineLevel="0" collapsed="false">
      <c r="D4" s="5"/>
      <c r="E4" s="5"/>
      <c r="F4" s="5"/>
      <c r="H4" s="7"/>
    </row>
    <row r="5" customFormat="false" ht="12.75" hidden="false" customHeight="false" outlineLevel="0" collapsed="false">
      <c r="A5" s="0" t="s">
        <v>4</v>
      </c>
      <c r="D5" s="25" t="n">
        <f aca="false">689539+3500*31-D7-D9-D11-D13-D15-D17+5020</f>
        <v>581951.72</v>
      </c>
      <c r="E5" s="5"/>
      <c r="F5" s="5"/>
      <c r="H5" s="0" t="s">
        <v>5</v>
      </c>
    </row>
    <row r="6" customFormat="false" ht="12.75" hidden="false" customHeight="false" outlineLevel="0" collapsed="false">
      <c r="D6" s="5"/>
      <c r="E6" s="5"/>
      <c r="F6" s="5"/>
    </row>
    <row r="7" customFormat="false" ht="12.75" hidden="false" customHeight="false" outlineLevel="0" collapsed="false">
      <c r="A7" s="0" t="s">
        <v>4</v>
      </c>
      <c r="D7" s="5" t="n">
        <v>1240</v>
      </c>
      <c r="E7" s="5"/>
      <c r="F7" s="5"/>
      <c r="H7" s="0" t="s">
        <v>50</v>
      </c>
    </row>
    <row r="8" customFormat="false" ht="12.75" hidden="false" customHeight="false" outlineLevel="0" collapsed="false">
      <c r="D8" s="5"/>
      <c r="E8" s="5"/>
      <c r="F8" s="5"/>
    </row>
    <row r="9" customFormat="false" ht="12.75" hidden="false" customHeight="false" outlineLevel="0" collapsed="false">
      <c r="A9" s="0" t="s">
        <v>6</v>
      </c>
      <c r="D9" s="5" t="n">
        <v>14962.28</v>
      </c>
      <c r="E9" s="5"/>
      <c r="F9" s="5"/>
      <c r="H9" s="0" t="s">
        <v>51</v>
      </c>
    </row>
    <row r="10" customFormat="false" ht="12.75" hidden="false" customHeight="false" outlineLevel="0" collapsed="false">
      <c r="D10" s="5"/>
      <c r="E10" s="5"/>
      <c r="F10" s="5"/>
    </row>
    <row r="11" customFormat="false" ht="12.75" hidden="false" customHeight="false" outlineLevel="0" collapsed="false">
      <c r="A11" s="0" t="s">
        <v>6</v>
      </c>
      <c r="D11" s="5" t="n">
        <v>2875</v>
      </c>
      <c r="E11" s="5"/>
      <c r="F11" s="5"/>
      <c r="H11" s="0" t="s">
        <v>52</v>
      </c>
    </row>
    <row r="12" customFormat="false" ht="12.75" hidden="false" customHeight="false" outlineLevel="0" collapsed="false">
      <c r="D12" s="5"/>
      <c r="E12" s="5"/>
      <c r="F12" s="5"/>
    </row>
    <row r="13" customFormat="false" ht="12.75" hidden="false" customHeight="false" outlineLevel="0" collapsed="false">
      <c r="A13" s="0" t="s">
        <v>6</v>
      </c>
      <c r="D13" s="5" t="n">
        <v>106475</v>
      </c>
      <c r="E13" s="5"/>
      <c r="F13" s="5"/>
      <c r="H13" s="0" t="s">
        <v>53</v>
      </c>
    </row>
    <row r="14" customFormat="false" ht="12.75" hidden="false" customHeight="false" outlineLevel="0" collapsed="false">
      <c r="D14" s="5"/>
      <c r="E14" s="5"/>
      <c r="F14" s="5"/>
    </row>
    <row r="15" customFormat="false" ht="12.75" hidden="false" customHeight="false" outlineLevel="0" collapsed="false">
      <c r="A15" s="0" t="s">
        <v>6</v>
      </c>
      <c r="D15" s="5" t="n">
        <v>79931</v>
      </c>
      <c r="E15" s="5"/>
      <c r="F15" s="5"/>
      <c r="H15" s="0" t="s">
        <v>54</v>
      </c>
    </row>
    <row r="16" customFormat="false" ht="12.75" hidden="false" customHeight="false" outlineLevel="0" collapsed="false">
      <c r="D16" s="5"/>
      <c r="E16" s="5"/>
      <c r="F16" s="5"/>
    </row>
    <row r="17" customFormat="false" ht="12.75" hidden="false" customHeight="false" outlineLevel="0" collapsed="false">
      <c r="A17" s="0" t="s">
        <v>6</v>
      </c>
      <c r="D17" s="5" t="n">
        <v>15624</v>
      </c>
      <c r="E17" s="5"/>
      <c r="F17" s="5"/>
      <c r="H17" s="0" t="s">
        <v>55</v>
      </c>
    </row>
    <row r="18" customFormat="false" ht="12.75" hidden="false" customHeight="false" outlineLevel="0" collapsed="false">
      <c r="D18" s="5"/>
      <c r="E18" s="5"/>
      <c r="F18" s="5"/>
    </row>
    <row r="19" customFormat="false" ht="12.75" hidden="false" customHeight="false" outlineLevel="0" collapsed="false">
      <c r="A19" s="0" t="s">
        <v>6</v>
      </c>
      <c r="D19" s="5"/>
      <c r="E19" s="5"/>
      <c r="F19" s="5" t="n">
        <v>98300</v>
      </c>
      <c r="H19" s="0" t="s">
        <v>45</v>
      </c>
    </row>
    <row r="20" customFormat="false" ht="12.75" hidden="false" customHeight="false" outlineLevel="0" collapsed="false">
      <c r="D20" s="5"/>
      <c r="E20" s="5"/>
      <c r="F20" s="5"/>
      <c r="H20" s="0" t="s">
        <v>48</v>
      </c>
    </row>
    <row r="21" customFormat="false" ht="12.75" hidden="false" customHeight="false" outlineLevel="0" collapsed="false">
      <c r="D21" s="5"/>
      <c r="E21" s="5"/>
      <c r="F21" s="5"/>
    </row>
    <row r="22" customFormat="false" ht="12.75" hidden="false" customHeight="false" outlineLevel="0" collapsed="false">
      <c r="A22" s="0" t="s">
        <v>6</v>
      </c>
      <c r="D22" s="23"/>
      <c r="E22" s="5"/>
      <c r="F22" s="23" t="n">
        <v>10000</v>
      </c>
      <c r="H22" s="0" t="s">
        <v>56</v>
      </c>
    </row>
    <row r="23" customFormat="false" ht="12.75" hidden="false" customHeight="false" outlineLevel="0" collapsed="false">
      <c r="D23" s="5"/>
      <c r="E23" s="5"/>
      <c r="F23" s="5"/>
    </row>
    <row r="24" customFormat="false" ht="12.75" hidden="false" customHeight="false" outlineLevel="0" collapsed="false">
      <c r="A24" s="7" t="s">
        <v>12</v>
      </c>
      <c r="B24" s="7"/>
      <c r="C24" s="7"/>
      <c r="D24" s="24" t="n">
        <f aca="false">SUM(D5:D23)</f>
        <v>803059</v>
      </c>
      <c r="E24" s="7"/>
      <c r="F24" s="24" t="n">
        <f aca="false">SUM(F19:F22)</f>
        <v>108300</v>
      </c>
      <c r="G24" s="7"/>
    </row>
  </sheetData>
  <mergeCells count="1">
    <mergeCell ref="A1:N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99"/>
    <col collapsed="false" customWidth="true" hidden="false" outlineLevel="0" max="5" min="5" style="0" width="10.41"/>
    <col collapsed="false" customWidth="true" hidden="false" outlineLevel="0" max="7" min="6" style="0" width="9.7"/>
  </cols>
  <sheetData>
    <row r="1" customFormat="false" ht="15.75" hidden="false" customHeight="false" outlineLevel="0" collapsed="false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customFormat="false" ht="12.75" hidden="false" customHeight="false" outlineLevel="0" collapsed="false">
      <c r="D3" s="2" t="s">
        <v>1</v>
      </c>
      <c r="E3" s="2"/>
      <c r="H3" s="2" t="s">
        <v>3</v>
      </c>
      <c r="I3" s="4"/>
      <c r="J3" s="4"/>
      <c r="K3" s="4"/>
    </row>
    <row r="4" customFormat="false" ht="12.75" hidden="false" customHeight="false" outlineLevel="0" collapsed="false">
      <c r="D4" s="5"/>
      <c r="E4" s="5"/>
      <c r="F4" s="5"/>
      <c r="H4" s="7"/>
    </row>
    <row r="5" customFormat="false" ht="12.75" hidden="false" customHeight="false" outlineLevel="0" collapsed="false">
      <c r="A5" s="0" t="s">
        <v>4</v>
      </c>
      <c r="D5" s="25" t="n">
        <f aca="false">784705.54+4000*30-D7-D9-D11-D13-D15</f>
        <v>677185.315</v>
      </c>
      <c r="E5" s="5"/>
      <c r="F5" s="5"/>
      <c r="H5" s="0" t="s">
        <v>5</v>
      </c>
    </row>
    <row r="6" customFormat="false" ht="12.75" hidden="false" customHeight="false" outlineLevel="0" collapsed="false">
      <c r="D6" s="5"/>
      <c r="E6" s="5"/>
      <c r="F6" s="5"/>
    </row>
    <row r="7" customFormat="false" ht="12.75" hidden="false" customHeight="false" outlineLevel="0" collapsed="false">
      <c r="A7" s="0" t="s">
        <v>6</v>
      </c>
      <c r="D7" s="5" t="n">
        <v>6995.41</v>
      </c>
      <c r="E7" s="5"/>
      <c r="F7" s="5"/>
      <c r="H7" s="0" t="s">
        <v>58</v>
      </c>
    </row>
    <row r="8" customFormat="false" ht="12.75" hidden="false" customHeight="false" outlineLevel="0" collapsed="false">
      <c r="D8" s="5"/>
      <c r="E8" s="5"/>
      <c r="F8" s="5"/>
    </row>
    <row r="9" customFormat="false" ht="12.75" hidden="false" customHeight="false" outlineLevel="0" collapsed="false">
      <c r="A9" s="0" t="s">
        <v>4</v>
      </c>
      <c r="D9" s="5" t="n">
        <v>1200</v>
      </c>
      <c r="E9" s="5"/>
      <c r="F9" s="5"/>
      <c r="H9" s="0" t="s">
        <v>50</v>
      </c>
    </row>
    <row r="10" customFormat="false" ht="12.75" hidden="false" customHeight="false" outlineLevel="0" collapsed="false">
      <c r="D10" s="5"/>
      <c r="E10" s="5"/>
      <c r="F10" s="5"/>
    </row>
    <row r="11" customFormat="false" ht="12.75" hidden="false" customHeight="false" outlineLevel="0" collapsed="false">
      <c r="A11" s="0" t="s">
        <v>6</v>
      </c>
      <c r="D11" s="5" t="n">
        <v>93547.201</v>
      </c>
      <c r="E11" s="5"/>
      <c r="F11" s="5"/>
      <c r="H11" s="0" t="s">
        <v>53</v>
      </c>
    </row>
    <row r="12" customFormat="false" ht="12.75" hidden="false" customHeight="false" outlineLevel="0" collapsed="false">
      <c r="D12" s="5"/>
      <c r="E12" s="5"/>
      <c r="F12" s="5"/>
    </row>
    <row r="13" customFormat="false" ht="12.75" hidden="false" customHeight="false" outlineLevel="0" collapsed="false">
      <c r="A13" s="0" t="s">
        <v>6</v>
      </c>
      <c r="D13" s="5" t="n">
        <f aca="false">85495.614+33882</f>
        <v>119377.614</v>
      </c>
      <c r="E13" s="5"/>
      <c r="F13" s="5"/>
      <c r="H13" s="0" t="s">
        <v>54</v>
      </c>
    </row>
    <row r="14" customFormat="false" ht="12.75" hidden="false" customHeight="false" outlineLevel="0" collapsed="false">
      <c r="D14" s="5"/>
      <c r="E14" s="5"/>
      <c r="F14" s="5"/>
    </row>
    <row r="15" customFormat="false" ht="12.75" hidden="false" customHeight="false" outlineLevel="0" collapsed="false">
      <c r="A15" s="0" t="s">
        <v>6</v>
      </c>
      <c r="D15" s="5" t="n">
        <v>6400</v>
      </c>
      <c r="E15" s="5"/>
      <c r="F15" s="5"/>
      <c r="H15" s="0" t="s">
        <v>55</v>
      </c>
    </row>
    <row r="16" customFormat="false" ht="12.75" hidden="false" customHeight="false" outlineLevel="0" collapsed="false">
      <c r="D16" s="5"/>
      <c r="E16" s="5"/>
      <c r="F16" s="5"/>
    </row>
    <row r="17" customFormat="false" ht="12.75" hidden="false" customHeight="false" outlineLevel="0" collapsed="false">
      <c r="A17" s="0" t="s">
        <v>6</v>
      </c>
      <c r="D17" s="5"/>
      <c r="E17" s="5"/>
      <c r="F17" s="5" t="n">
        <v>98300</v>
      </c>
      <c r="H17" s="0" t="s">
        <v>45</v>
      </c>
    </row>
    <row r="18" customFormat="false" ht="12.75" hidden="false" customHeight="false" outlineLevel="0" collapsed="false">
      <c r="D18" s="5"/>
      <c r="E18" s="5"/>
      <c r="F18" s="5"/>
      <c r="H18" s="0" t="s">
        <v>48</v>
      </c>
    </row>
    <row r="19" customFormat="false" ht="12.75" hidden="false" customHeight="false" outlineLevel="0" collapsed="false">
      <c r="D19" s="5"/>
      <c r="E19" s="5"/>
      <c r="F19" s="5"/>
    </row>
    <row r="20" customFormat="false" ht="12.75" hidden="false" customHeight="false" outlineLevel="0" collapsed="false">
      <c r="D20" s="5"/>
      <c r="E20" s="5"/>
      <c r="F20" s="5"/>
    </row>
    <row r="21" customFormat="false" ht="12.75" hidden="false" customHeight="false" outlineLevel="0" collapsed="false">
      <c r="A21" s="7" t="s">
        <v>12</v>
      </c>
      <c r="B21" s="7"/>
      <c r="C21" s="7"/>
      <c r="D21" s="24" t="n">
        <f aca="false">SUM(D5:D20)</f>
        <v>904705.54</v>
      </c>
      <c r="E21" s="7"/>
      <c r="F21" s="24" t="n">
        <f aca="false">SUM(F17:F19)</f>
        <v>98300</v>
      </c>
      <c r="G21" s="7"/>
    </row>
  </sheetData>
  <mergeCells count="1">
    <mergeCell ref="A1:N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99"/>
    <col collapsed="false" customWidth="true" hidden="false" outlineLevel="0" max="5" min="5" style="0" width="10.41"/>
    <col collapsed="false" customWidth="true" hidden="false" outlineLevel="0" max="6" min="6" style="0" width="3.99"/>
    <col collapsed="false" customWidth="true" hidden="false" outlineLevel="0" max="7" min="7" style="0" width="9.7"/>
    <col collapsed="false" customWidth="true" hidden="false" outlineLevel="0" max="9" min="9" style="0" width="4.41"/>
  </cols>
  <sheetData>
    <row r="1" customFormat="false" ht="15.75" hidden="false" customHeight="false" outlineLevel="0" collapsed="false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customFormat="false" ht="12.75" hidden="false" customHeight="false" outlineLevel="0" collapsed="false">
      <c r="D3" s="3" t="s">
        <v>1</v>
      </c>
      <c r="E3" s="3"/>
      <c r="F3" s="26"/>
      <c r="G3" s="3" t="s">
        <v>2</v>
      </c>
      <c r="H3" s="3"/>
      <c r="J3" s="2" t="s">
        <v>3</v>
      </c>
      <c r="K3" s="4"/>
      <c r="L3" s="4"/>
      <c r="M3" s="4"/>
    </row>
    <row r="4" customFormat="false" ht="12.75" hidden="false" customHeight="false" outlineLevel="0" collapsed="false">
      <c r="D4" s="5"/>
      <c r="E4" s="5"/>
      <c r="F4" s="5"/>
      <c r="G4" s="5"/>
      <c r="H4" s="5"/>
      <c r="J4" s="7"/>
    </row>
    <row r="5" customFormat="false" ht="12.75" hidden="false" customHeight="false" outlineLevel="0" collapsed="false">
      <c r="A5" s="0" t="s">
        <v>4</v>
      </c>
      <c r="D5" s="25" t="n">
        <f aca="false">868568.27+4000*31-D7-D9-D11-D13-D15-D17-D19</f>
        <v>669812.77</v>
      </c>
      <c r="E5" s="5"/>
      <c r="F5" s="5"/>
      <c r="G5" s="5"/>
      <c r="H5" s="5"/>
      <c r="J5" s="0" t="s">
        <v>5</v>
      </c>
    </row>
    <row r="6" customFormat="false" ht="12.75" hidden="false" customHeight="false" outlineLevel="0" collapsed="false">
      <c r="D6" s="5"/>
      <c r="E6" s="5"/>
      <c r="F6" s="5"/>
      <c r="G6" s="5"/>
      <c r="H6" s="5"/>
    </row>
    <row r="7" customFormat="false" ht="12.75" hidden="false" customHeight="false" outlineLevel="0" collapsed="false">
      <c r="A7" s="0" t="s">
        <v>4</v>
      </c>
      <c r="D7" s="5" t="n">
        <v>1177</v>
      </c>
      <c r="E7" s="5"/>
      <c r="F7" s="5"/>
      <c r="G7" s="5"/>
      <c r="H7" s="5"/>
      <c r="J7" s="0" t="s">
        <v>50</v>
      </c>
    </row>
    <row r="8" customFormat="false" ht="12.75" hidden="false" customHeight="false" outlineLevel="0" collapsed="false">
      <c r="D8" s="5"/>
      <c r="E8" s="5"/>
      <c r="F8" s="5"/>
      <c r="G8" s="5"/>
      <c r="H8" s="5"/>
    </row>
    <row r="9" customFormat="false" ht="12.75" hidden="false" customHeight="false" outlineLevel="0" collapsed="false">
      <c r="A9" s="0" t="s">
        <v>6</v>
      </c>
      <c r="D9" s="5" t="n">
        <v>139074</v>
      </c>
      <c r="E9" s="5"/>
      <c r="F9" s="5"/>
      <c r="G9" s="5"/>
      <c r="H9" s="5"/>
      <c r="J9" s="0" t="s">
        <v>53</v>
      </c>
    </row>
    <row r="10" customFormat="false" ht="12.75" hidden="false" customHeight="false" outlineLevel="0" collapsed="false">
      <c r="D10" s="5"/>
      <c r="E10" s="5"/>
      <c r="F10" s="5"/>
      <c r="G10" s="5"/>
      <c r="H10" s="5"/>
    </row>
    <row r="11" customFormat="false" ht="12.75" hidden="false" customHeight="false" outlineLevel="0" collapsed="false">
      <c r="A11" s="0" t="s">
        <v>6</v>
      </c>
      <c r="D11" s="5" t="n">
        <v>148089</v>
      </c>
      <c r="E11" s="5"/>
      <c r="F11" s="5"/>
      <c r="G11" s="5"/>
      <c r="H11" s="5"/>
      <c r="J11" s="0" t="s">
        <v>54</v>
      </c>
    </row>
    <row r="12" customFormat="false" ht="12.75" hidden="false" customHeight="false" outlineLevel="0" collapsed="false">
      <c r="D12" s="5"/>
      <c r="E12" s="5"/>
      <c r="F12" s="5"/>
      <c r="G12" s="5"/>
      <c r="H12" s="5"/>
    </row>
    <row r="13" customFormat="false" ht="12.75" hidden="false" customHeight="false" outlineLevel="0" collapsed="false">
      <c r="A13" s="0" t="s">
        <v>6</v>
      </c>
      <c r="D13" s="5" t="n">
        <v>3022.5</v>
      </c>
      <c r="E13" s="5"/>
      <c r="F13" s="5"/>
      <c r="G13" s="5"/>
      <c r="H13" s="5"/>
      <c r="J13" s="0" t="s">
        <v>55</v>
      </c>
    </row>
    <row r="14" customFormat="false" ht="12.75" hidden="false" customHeight="false" outlineLevel="0" collapsed="false">
      <c r="D14" s="5"/>
      <c r="E14" s="5"/>
      <c r="F14" s="5"/>
      <c r="G14" s="5"/>
      <c r="H14" s="5"/>
    </row>
    <row r="15" customFormat="false" ht="12.75" hidden="false" customHeight="false" outlineLevel="0" collapsed="false">
      <c r="A15" s="0" t="s">
        <v>6</v>
      </c>
      <c r="D15" s="5" t="n">
        <v>2175</v>
      </c>
      <c r="E15" s="5"/>
      <c r="F15" s="5"/>
      <c r="G15" s="5"/>
      <c r="H15" s="5"/>
      <c r="J15" s="0" t="s">
        <v>60</v>
      </c>
    </row>
    <row r="16" customFormat="false" ht="12.75" hidden="false" customHeight="false" outlineLevel="0" collapsed="false">
      <c r="D16" s="5"/>
      <c r="E16" s="5"/>
      <c r="F16" s="5"/>
      <c r="G16" s="5"/>
      <c r="H16" s="5"/>
    </row>
    <row r="17" customFormat="false" ht="12.75" hidden="false" customHeight="false" outlineLevel="0" collapsed="false">
      <c r="A17" s="0" t="s">
        <v>6</v>
      </c>
      <c r="D17" s="5" t="n">
        <v>14123</v>
      </c>
      <c r="E17" s="5"/>
      <c r="F17" s="5"/>
      <c r="G17" s="5"/>
      <c r="H17" s="5"/>
      <c r="J17" s="0" t="s">
        <v>61</v>
      </c>
    </row>
    <row r="18" customFormat="false" ht="12.75" hidden="false" customHeight="false" outlineLevel="0" collapsed="false">
      <c r="D18" s="5"/>
      <c r="E18" s="5"/>
      <c r="F18" s="5"/>
      <c r="G18" s="5"/>
      <c r="H18" s="5"/>
    </row>
    <row r="19" customFormat="false" ht="12.75" hidden="false" customHeight="false" outlineLevel="0" collapsed="false">
      <c r="A19" s="0" t="s">
        <v>6</v>
      </c>
      <c r="D19" s="5" t="n">
        <v>15095</v>
      </c>
      <c r="E19" s="5"/>
      <c r="F19" s="5"/>
      <c r="G19" s="5"/>
      <c r="H19" s="5"/>
      <c r="J19" s="0" t="s">
        <v>62</v>
      </c>
    </row>
    <row r="20" customFormat="false" ht="12.75" hidden="false" customHeight="false" outlineLevel="0" collapsed="false">
      <c r="D20" s="5"/>
      <c r="E20" s="5"/>
      <c r="F20" s="5"/>
      <c r="G20" s="5"/>
      <c r="H20" s="5"/>
    </row>
    <row r="21" customFormat="false" ht="12.75" hidden="false" customHeight="false" outlineLevel="0" collapsed="false">
      <c r="A21" s="0" t="s">
        <v>6</v>
      </c>
      <c r="D21" s="5"/>
      <c r="E21" s="5"/>
      <c r="F21" s="5"/>
      <c r="G21" s="5"/>
      <c r="H21" s="5" t="n">
        <v>98300</v>
      </c>
      <c r="J21" s="0" t="s">
        <v>45</v>
      </c>
    </row>
    <row r="22" customFormat="false" ht="12.75" hidden="false" customHeight="false" outlineLevel="0" collapsed="false">
      <c r="D22" s="5"/>
      <c r="E22" s="5"/>
      <c r="F22" s="5"/>
      <c r="G22" s="5"/>
      <c r="H22" s="5"/>
      <c r="J22" s="0" t="s">
        <v>63</v>
      </c>
    </row>
    <row r="23" customFormat="false" ht="12.75" hidden="false" customHeight="false" outlineLevel="0" collapsed="false">
      <c r="D23" s="5"/>
      <c r="E23" s="5"/>
      <c r="F23" s="5"/>
      <c r="G23" s="5"/>
      <c r="H23" s="5"/>
    </row>
    <row r="24" customFormat="false" ht="12.75" hidden="false" customHeight="false" outlineLevel="0" collapsed="false">
      <c r="D24" s="5"/>
      <c r="E24" s="5"/>
      <c r="F24" s="5"/>
      <c r="G24" s="5"/>
      <c r="H24" s="5"/>
    </row>
    <row r="25" customFormat="false" ht="12.75" hidden="false" customHeight="false" outlineLevel="0" collapsed="false">
      <c r="A25" s="7" t="s">
        <v>12</v>
      </c>
      <c r="B25" s="7"/>
      <c r="C25" s="7"/>
      <c r="D25" s="24" t="n">
        <f aca="false">SUM(D5:D24)</f>
        <v>992568.27</v>
      </c>
      <c r="E25" s="7"/>
      <c r="F25" s="7"/>
      <c r="G25" s="7"/>
      <c r="H25" s="24" t="n">
        <f aca="false">SUM(H21:H23)</f>
        <v>98300</v>
      </c>
      <c r="I25" s="7"/>
    </row>
  </sheetData>
  <mergeCells count="3">
    <mergeCell ref="A1:P1"/>
    <mergeCell ref="D3:E3"/>
    <mergeCell ref="G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99"/>
    <col collapsed="false" customWidth="true" hidden="false" outlineLevel="0" max="5" min="5" style="0" width="3.99"/>
    <col collapsed="false" customWidth="true" hidden="false" outlineLevel="0" max="6" min="6" style="0" width="9.7"/>
    <col collapsed="false" customWidth="true" hidden="false" outlineLevel="0" max="7" min="7" style="0" width="4.41"/>
    <col collapsed="false" customWidth="true" hidden="false" outlineLevel="0" max="8" min="8" style="0" width="60.7"/>
  </cols>
  <sheetData>
    <row r="1" customFormat="false" ht="15.75" hidden="false" customHeight="false" outlineLevel="0" collapsed="false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</row>
    <row r="3" customFormat="false" ht="25.5" hidden="false" customHeight="false" outlineLevel="0" collapsed="false">
      <c r="D3" s="27" t="s">
        <v>1</v>
      </c>
      <c r="E3" s="26"/>
      <c r="F3" s="27" t="s">
        <v>2</v>
      </c>
      <c r="H3" s="2" t="s">
        <v>3</v>
      </c>
      <c r="I3" s="28"/>
      <c r="J3" s="28"/>
      <c r="K3" s="28"/>
    </row>
    <row r="4" customFormat="false" ht="12.75" hidden="false" customHeight="false" outlineLevel="0" collapsed="false">
      <c r="D4" s="5"/>
      <c r="E4" s="5"/>
      <c r="F4" s="5"/>
      <c r="H4" s="7"/>
    </row>
    <row r="5" customFormat="false" ht="12.75" hidden="false" customHeight="false" outlineLevel="0" collapsed="false">
      <c r="A5" s="0" t="s">
        <v>4</v>
      </c>
      <c r="D5" s="25" t="n">
        <f aca="false">977753-D7-D9-D11-D13-D15-D17-D19</f>
        <v>642397.95</v>
      </c>
      <c r="E5" s="5"/>
      <c r="F5" s="5"/>
      <c r="H5" s="0" t="s">
        <v>5</v>
      </c>
    </row>
    <row r="6" customFormat="false" ht="12.75" hidden="false" customHeight="false" outlineLevel="0" collapsed="false">
      <c r="D6" s="5"/>
      <c r="E6" s="5"/>
      <c r="F6" s="5"/>
    </row>
    <row r="7" customFormat="false" ht="12.75" hidden="false" customHeight="false" outlineLevel="0" collapsed="false">
      <c r="A7" s="0" t="s">
        <v>4</v>
      </c>
      <c r="D7" s="5" t="n">
        <v>1031.8</v>
      </c>
      <c r="E7" s="5"/>
      <c r="F7" s="5"/>
      <c r="H7" s="0" t="s">
        <v>50</v>
      </c>
    </row>
    <row r="8" customFormat="false" ht="12.75" hidden="false" customHeight="false" outlineLevel="0" collapsed="false">
      <c r="D8" s="5"/>
      <c r="E8" s="5"/>
      <c r="F8" s="5"/>
    </row>
    <row r="9" customFormat="false" ht="12.75" hidden="false" customHeight="false" outlineLevel="0" collapsed="false">
      <c r="A9" s="0" t="s">
        <v>6</v>
      </c>
      <c r="D9" s="5" t="n">
        <v>108114.89</v>
      </c>
      <c r="E9" s="5"/>
      <c r="F9" s="5"/>
      <c r="H9" s="0" t="s">
        <v>65</v>
      </c>
    </row>
    <row r="10" customFormat="false" ht="12.75" hidden="false" customHeight="false" outlineLevel="0" collapsed="false">
      <c r="D10" s="5"/>
      <c r="E10" s="5"/>
      <c r="F10" s="5"/>
    </row>
    <row r="11" customFormat="false" ht="12.75" hidden="false" customHeight="false" outlineLevel="0" collapsed="false">
      <c r="A11" s="0" t="s">
        <v>6</v>
      </c>
      <c r="D11" s="5" t="n">
        <v>176601.79</v>
      </c>
      <c r="E11" s="5"/>
      <c r="F11" s="5"/>
      <c r="H11" s="0" t="s">
        <v>66</v>
      </c>
    </row>
    <row r="12" customFormat="false" ht="12.75" hidden="false" customHeight="false" outlineLevel="0" collapsed="false">
      <c r="D12" s="5"/>
      <c r="E12" s="5"/>
      <c r="F12" s="5"/>
    </row>
    <row r="13" customFormat="false" ht="12.75" hidden="false" customHeight="false" outlineLevel="0" collapsed="false">
      <c r="A13" s="0" t="s">
        <v>6</v>
      </c>
      <c r="D13" s="5" t="n">
        <v>7776</v>
      </c>
      <c r="E13" s="5"/>
      <c r="F13" s="5"/>
      <c r="H13" s="0" t="s">
        <v>55</v>
      </c>
    </row>
    <row r="14" customFormat="false" ht="12.75" hidden="false" customHeight="false" outlineLevel="0" collapsed="false">
      <c r="D14" s="5"/>
      <c r="E14" s="5"/>
      <c r="F14" s="5"/>
    </row>
    <row r="15" customFormat="false" ht="12.75" hidden="false" customHeight="false" outlineLevel="0" collapsed="false">
      <c r="A15" s="0" t="s">
        <v>6</v>
      </c>
      <c r="D15" s="5" t="n">
        <v>0</v>
      </c>
      <c r="E15" s="5"/>
      <c r="F15" s="5"/>
      <c r="H15" s="0" t="s">
        <v>60</v>
      </c>
    </row>
    <row r="16" customFormat="false" ht="12.75" hidden="false" customHeight="false" outlineLevel="0" collapsed="false">
      <c r="D16" s="5"/>
      <c r="E16" s="5"/>
      <c r="F16" s="5"/>
    </row>
    <row r="17" customFormat="false" ht="12.75" hidden="false" customHeight="false" outlineLevel="0" collapsed="false">
      <c r="A17" s="0" t="s">
        <v>6</v>
      </c>
      <c r="D17" s="5" t="n">
        <v>9451.24</v>
      </c>
      <c r="E17" s="5"/>
      <c r="F17" s="5"/>
      <c r="H17" s="0" t="s">
        <v>67</v>
      </c>
    </row>
    <row r="18" customFormat="false" ht="12.75" hidden="false" customHeight="false" outlineLevel="0" collapsed="false">
      <c r="D18" s="5"/>
      <c r="E18" s="5"/>
      <c r="F18" s="5"/>
    </row>
    <row r="19" customFormat="false" ht="12.75" hidden="false" customHeight="false" outlineLevel="0" collapsed="false">
      <c r="A19" s="0" t="s">
        <v>6</v>
      </c>
      <c r="D19" s="5" t="n">
        <f aca="false">32379.33</f>
        <v>32379.33</v>
      </c>
      <c r="E19" s="5"/>
      <c r="F19" s="5"/>
      <c r="H19" s="0" t="s">
        <v>68</v>
      </c>
    </row>
    <row r="20" customFormat="false" ht="12.75" hidden="false" customHeight="false" outlineLevel="0" collapsed="false">
      <c r="D20" s="5"/>
      <c r="E20" s="5"/>
      <c r="F20" s="5"/>
    </row>
    <row r="21" customFormat="false" ht="12.75" hidden="false" customHeight="false" outlineLevel="0" collapsed="false">
      <c r="A21" s="0" t="s">
        <v>6</v>
      </c>
      <c r="D21" s="5"/>
      <c r="E21" s="5"/>
      <c r="F21" s="5" t="n">
        <v>93300</v>
      </c>
      <c r="H21" s="0" t="s">
        <v>69</v>
      </c>
    </row>
    <row r="22" customFormat="false" ht="12.75" hidden="false" customHeight="false" outlineLevel="0" collapsed="false">
      <c r="D22" s="5"/>
      <c r="E22" s="5"/>
      <c r="F22" s="5"/>
    </row>
    <row r="23" customFormat="false" ht="12.75" hidden="false" customHeight="false" outlineLevel="0" collapsed="false">
      <c r="A23" s="0" t="s">
        <v>6</v>
      </c>
      <c r="D23" s="23"/>
      <c r="E23" s="5"/>
      <c r="F23" s="23" t="n">
        <v>15000</v>
      </c>
      <c r="H23" s="0" t="s">
        <v>70</v>
      </c>
    </row>
    <row r="24" customFormat="false" ht="12.75" hidden="false" customHeight="false" outlineLevel="0" collapsed="false">
      <c r="D24" s="5"/>
      <c r="E24" s="5"/>
      <c r="F24" s="5"/>
    </row>
    <row r="25" customFormat="false" ht="12.75" hidden="false" customHeight="false" outlineLevel="0" collapsed="false">
      <c r="D25" s="5"/>
      <c r="E25" s="5"/>
      <c r="F25" s="5"/>
    </row>
    <row r="26" customFormat="false" ht="12.75" hidden="false" customHeight="false" outlineLevel="0" collapsed="false">
      <c r="A26" s="7" t="s">
        <v>12</v>
      </c>
      <c r="B26" s="7"/>
      <c r="C26" s="7"/>
      <c r="D26" s="24" t="n">
        <f aca="false">SUM(D5:D25)</f>
        <v>977753</v>
      </c>
      <c r="E26" s="7"/>
      <c r="F26" s="24" t="n">
        <f aca="false">SUM(F21:F24)</f>
        <v>108300</v>
      </c>
      <c r="G26" s="7"/>
    </row>
    <row r="28" customFormat="false" ht="12.75" hidden="false" customHeight="false" outlineLevel="0" collapsed="false">
      <c r="A28" s="0" t="s">
        <v>71</v>
      </c>
      <c r="D28" s="0" t="s">
        <v>72</v>
      </c>
    </row>
    <row r="29" customFormat="false" ht="12.75" hidden="false" customHeight="false" outlineLevel="0" collapsed="false">
      <c r="D29" s="0" t="s">
        <v>73</v>
      </c>
    </row>
  </sheetData>
  <mergeCells count="1">
    <mergeCell ref="A1:N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1998-12-03T15:23:11Z</dcterms:created>
  <dc:creator>Tim Blanchard</dc:creator>
  <dc:description/>
  <dc:language>en-US</dc:language>
  <cp:lastModifiedBy>bhull</cp:lastModifiedBy>
  <cp:lastPrinted>2000-03-01T17:48:23Z</cp:lastPrinted>
  <cp:revision>0</cp:revision>
  <dc:subject/>
  <dc:title/>
</cp:coreProperties>
</file>