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ternal" sheetId="1" state="visible" r:id="rId3"/>
    <sheet name="Sheet2" sheetId="2" state="visible" r:id="rId4"/>
    <sheet name="external" sheetId="3" state="visible" r:id="rId5"/>
  </sheets>
  <definedNames>
    <definedName function="false" hidden="false" localSheetId="0" name="_xlnm.Print_Area" vbProcedure="false">internal!$A$1:$L$48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<sst xmlns="http://schemas.openxmlformats.org/spreadsheetml/2006/main" count="100" uniqueCount="71">
  <si>
    <t xml:space="preserve">DOYLE</t>
  </si>
  <si>
    <t xml:space="preserve">NOVEMBER   2000</t>
  </si>
  <si>
    <t xml:space="preserve">GAS VOLUMES</t>
  </si>
  <si>
    <t xml:space="preserve">GAS COSTS</t>
  </si>
  <si>
    <t xml:space="preserve">PURCHASES</t>
  </si>
  <si>
    <t xml:space="preserve">GDA</t>
  </si>
  <si>
    <t xml:space="preserve">COMMODITY</t>
  </si>
  <si>
    <t xml:space="preserve">DAILY TRANS</t>
  </si>
  <si>
    <t xml:space="preserve">DAY AHEAD</t>
  </si>
  <si>
    <t xml:space="preserve">RECEIPT</t>
  </si>
  <si>
    <t xml:space="preserve">DELIVERY</t>
  </si>
  <si>
    <t xml:space="preserve">BURN</t>
  </si>
  <si>
    <t xml:space="preserve">IMBALANCE</t>
  </si>
  <si>
    <t xml:space="preserve">STA 85</t>
  </si>
  <si>
    <t xml:space="preserve">FT</t>
  </si>
  <si>
    <t xml:space="preserve">IT @ .1941</t>
  </si>
  <si>
    <t xml:space="preserve">COST</t>
  </si>
  <si>
    <t xml:space="preserve">DAY</t>
  </si>
  <si>
    <t xml:space="preserve">REQUEST</t>
  </si>
  <si>
    <t xml:space="preserve">zero</t>
  </si>
  <si>
    <t xml:space="preserve">DEL'd x Comm.</t>
  </si>
  <si>
    <t xml:space="preserve">BOLD DATE = PIPELINE ACTUALS</t>
  </si>
  <si>
    <t xml:space="preserve">DAY AHEAD REQUEST = "Schedule 8's" total MW x heat rate estimate of 12.1</t>
  </si>
  <si>
    <t xml:space="preserve">ENRON POWER MARKETING INC.</t>
  </si>
  <si>
    <t xml:space="preserve">PROJECTED BURN RATES</t>
  </si>
  <si>
    <t xml:space="preserve">GAS NOMINATIONS</t>
  </si>
  <si>
    <t xml:space="preserve">GAS</t>
  </si>
  <si>
    <t xml:space="preserve">DATE</t>
  </si>
  <si>
    <t xml:space="preserve">NOMINATED</t>
  </si>
  <si>
    <t xml:space="preserve">REQUIREMENT</t>
  </si>
  <si>
    <t xml:space="preserve">via TRANSIT</t>
  </si>
  <si>
    <t xml:space="preserve">ESTIMATE</t>
  </si>
  <si>
    <t xml:space="preserve">LONG / SHORT</t>
  </si>
  <si>
    <t xml:space="preserve"> BALANCE </t>
  </si>
  <si>
    <t xml:space="preserve">estimate</t>
  </si>
  <si>
    <t xml:space="preserve">GAS FLOW ESTIMATES</t>
  </si>
  <si>
    <t xml:space="preserve">ESTIMATED</t>
  </si>
  <si>
    <t xml:space="preserve">ESTIMATED </t>
  </si>
  <si>
    <t xml:space="preserve">TOTAL EST</t>
  </si>
  <si>
    <t xml:space="preserve">TOTAL FLOW</t>
  </si>
  <si>
    <t xml:space="preserve">HRLY RATE</t>
  </si>
  <si>
    <t xml:space="preserve">FLOW HRS</t>
  </si>
  <si>
    <t xml:space="preserve">QUANTITY</t>
  </si>
  <si>
    <t xml:space="preserve">MMMBTU/HOUR</t>
  </si>
  <si>
    <t xml:space="preserve">FLOW HRS (CST)</t>
  </si>
  <si>
    <t xml:space="preserve">9:00am - noon</t>
  </si>
  <si>
    <t xml:space="preserve">11:45am - 9:00pm</t>
  </si>
  <si>
    <t xml:space="preserve">7:00pm - 9:00pm</t>
  </si>
  <si>
    <t xml:space="preserve">9:00am - 11:00am</t>
  </si>
  <si>
    <t xml:space="preserve">10:45am - 3:00pm</t>
  </si>
  <si>
    <t xml:space="preserve">4:00pm - 6:00pm</t>
  </si>
  <si>
    <t xml:space="preserve">      CONTACT:    Jim Homco</t>
  </si>
  <si>
    <t xml:space="preserve">713-853-7898  office</t>
  </si>
  <si>
    <t xml:space="preserve">DATE / TIME</t>
  </si>
  <si>
    <t xml:space="preserve">800-507-0571  pager</t>
  </si>
  <si>
    <t xml:space="preserve">                       Jason Crawford</t>
  </si>
  <si>
    <t xml:space="preserve">713-853-3309  office</t>
  </si>
  <si>
    <t xml:space="preserve">Generation Control Room (24 Hour)</t>
  </si>
  <si>
    <t xml:space="preserve"> </t>
  </si>
  <si>
    <t xml:space="preserve">800-928-6914  pager</t>
  </si>
  <si>
    <t xml:space="preserve">877-294-3900</t>
  </si>
  <si>
    <t xml:space="preserve">  '   JANUARY  2001</t>
  </si>
  <si>
    <t xml:space="preserve">PURCHASE</t>
  </si>
  <si>
    <t xml:space="preserve">TRANSPORT</t>
  </si>
  <si>
    <t xml:space="preserve">Delivered Price</t>
  </si>
  <si>
    <t xml:space="preserve">IT @ .1907</t>
  </si>
  <si>
    <t xml:space="preserve">fixed 10,000 @$13.00</t>
  </si>
  <si>
    <t xml:space="preserve">    10,000 @ 11.50</t>
  </si>
  <si>
    <t xml:space="preserve">fixed  $12.00</t>
  </si>
  <si>
    <t xml:space="preserve">fixed $8.90</t>
  </si>
  <si>
    <t xml:space="preserve">fixed $8.50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</si>
</sst>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"/>
    <numFmt numFmtId="166" formatCode="0_);[RED]\(0\)"/>
    <numFmt numFmtId="167" formatCode="[$-409]mmm\-yy"/>
    <numFmt numFmtId="168" formatCode="[$-409]d\-mmm"/>
    <numFmt numFmtId="169" formatCode="0.000"/>
    <numFmt numFmtId="170" formatCode="0.00"/>
    <numFmt numFmtId="171" formatCode="\$#,##0.00"/>
    <numFmt numFmtId="172" formatCode="[$-409]m/d/yyyy"/>
    <numFmt numFmtId="173" formatCode="_(* #,##0.00_);_(* \(#,##0.00\);_(* \-??_);_(@_)"/>
    <numFmt numFmtId="174" formatCode="#,##0"/>
    <numFmt numFmtId="175" formatCode="[$-409]m/d/yyyy\ h: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99"/>
    <col collapsed="false" customWidth="true" hidden="false" outlineLevel="0" max="4" min="4" style="1" width="11.28"/>
    <col collapsed="false" customWidth="true" hidden="false" outlineLevel="0" max="5" min="5" style="0" width="9.7"/>
    <col collapsed="false" customWidth="true" hidden="false" outlineLevel="0" max="6" min="6" style="2" width="12.28"/>
    <col collapsed="false" customWidth="true" hidden="false" outlineLevel="0" max="7" min="7" style="0" width="3.14"/>
    <col collapsed="false" customWidth="true" hidden="false" outlineLevel="0" max="8" min="8" style="0" width="10.71"/>
    <col collapsed="false" customWidth="true" hidden="false" outlineLevel="0" max="9" min="9" style="0" width="11.85"/>
    <col collapsed="false" customWidth="true" hidden="false" outlineLevel="0" max="10" min="10" style="0" width="10.99"/>
    <col collapsed="false" customWidth="true" hidden="false" outlineLevel="0" max="11" min="11" style="0" width="15.28"/>
    <col collapsed="false" customWidth="true" hidden="false" outlineLevel="0" max="12" min="12" style="0" width="3.42"/>
  </cols>
  <sheetData>
    <row r="1" customFormat="false" ht="18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4" t="s">
        <v>1</v>
      </c>
    </row>
    <row r="3" customFormat="false" ht="15.75" hidden="false" customHeight="false" outlineLevel="0" collapsed="false">
      <c r="A3" s="4"/>
    </row>
    <row r="4" customFormat="false" ht="18" hidden="false" customHeight="false" outlineLevel="0" collapsed="false">
      <c r="A4" s="4"/>
      <c r="B4" s="5" t="s">
        <v>2</v>
      </c>
      <c r="C4" s="5"/>
      <c r="D4" s="5"/>
      <c r="E4" s="5"/>
      <c r="F4" s="5"/>
      <c r="H4" s="5" t="s">
        <v>3</v>
      </c>
      <c r="I4" s="5"/>
      <c r="J4" s="5"/>
      <c r="K4" s="5"/>
      <c r="L4" s="6"/>
    </row>
    <row r="5" customFormat="false" ht="12.75" hidden="false" customHeight="false" outlineLevel="0" collapsed="false">
      <c r="B5" s="7"/>
      <c r="C5" s="8" t="s">
        <v>4</v>
      </c>
      <c r="D5" s="8"/>
      <c r="E5" s="9"/>
      <c r="F5" s="10"/>
      <c r="H5" s="11" t="s">
        <v>5</v>
      </c>
      <c r="I5" s="12" t="s">
        <v>6</v>
      </c>
      <c r="J5" s="12"/>
      <c r="K5" s="13" t="s">
        <v>7</v>
      </c>
      <c r="L5" s="8"/>
    </row>
    <row r="6" customFormat="false" ht="12.75" hidden="false" customHeight="false" outlineLevel="0" collapsed="false">
      <c r="B6" s="14" t="s">
        <v>8</v>
      </c>
      <c r="C6" s="8" t="s">
        <v>9</v>
      </c>
      <c r="D6" s="15" t="s">
        <v>10</v>
      </c>
      <c r="E6" s="8" t="s">
        <v>11</v>
      </c>
      <c r="F6" s="10" t="s">
        <v>12</v>
      </c>
      <c r="H6" s="14" t="s">
        <v>13</v>
      </c>
      <c r="I6" s="16" t="s">
        <v>14</v>
      </c>
      <c r="J6" s="16" t="s">
        <v>15</v>
      </c>
      <c r="K6" s="17" t="s">
        <v>16</v>
      </c>
      <c r="L6" s="8"/>
    </row>
    <row r="7" customFormat="false" ht="12.75" hidden="false" customHeight="false" outlineLevel="0" collapsed="false">
      <c r="A7" s="18" t="s">
        <v>17</v>
      </c>
      <c r="B7" s="14" t="s">
        <v>18</v>
      </c>
      <c r="C7" s="8"/>
      <c r="D7" s="15"/>
      <c r="E7" s="8"/>
      <c r="F7" s="10"/>
      <c r="H7" s="19"/>
      <c r="I7" s="16" t="s">
        <v>19</v>
      </c>
      <c r="J7" s="16"/>
      <c r="K7" s="17" t="s">
        <v>20</v>
      </c>
      <c r="L7" s="8"/>
    </row>
    <row r="8" customFormat="false" ht="12.75" hidden="false" customHeight="false" outlineLevel="0" collapsed="false">
      <c r="A8" s="20" t="n">
        <v>36831</v>
      </c>
      <c r="B8" s="21" t="n">
        <v>0</v>
      </c>
      <c r="C8" s="22" t="n">
        <v>0</v>
      </c>
      <c r="D8" s="23" t="n">
        <f aca="false">C8*0.981</f>
        <v>0</v>
      </c>
      <c r="E8" s="22" t="n">
        <v>0</v>
      </c>
      <c r="F8" s="24" t="n">
        <f aca="false">D8-E8</f>
        <v>0</v>
      </c>
      <c r="H8" s="25" t="n">
        <v>0</v>
      </c>
      <c r="I8" s="26" t="n">
        <v>0.0306</v>
      </c>
      <c r="J8" s="26" t="n">
        <v>0.1941</v>
      </c>
      <c r="K8" s="27" t="n">
        <f aca="false">D8*I8</f>
        <v>0</v>
      </c>
      <c r="L8" s="22"/>
    </row>
    <row r="9" customFormat="false" ht="12.75" hidden="false" customHeight="false" outlineLevel="0" collapsed="false">
      <c r="A9" s="20" t="n">
        <v>36832</v>
      </c>
      <c r="B9" s="21" t="n">
        <v>0</v>
      </c>
      <c r="C9" s="22" t="n">
        <v>0</v>
      </c>
      <c r="D9" s="23" t="n">
        <f aca="false">C9*0.981</f>
        <v>0</v>
      </c>
      <c r="E9" s="22" t="n">
        <v>0</v>
      </c>
      <c r="F9" s="24" t="n">
        <f aca="false">(D9-E9)+F8</f>
        <v>0</v>
      </c>
      <c r="H9" s="25" t="n">
        <v>0</v>
      </c>
      <c r="I9" s="26" t="n">
        <v>0.0306</v>
      </c>
      <c r="J9" s="26" t="n">
        <v>0.1941</v>
      </c>
      <c r="K9" s="27" t="n">
        <f aca="false">D9*I9</f>
        <v>0</v>
      </c>
      <c r="L9" s="22"/>
    </row>
    <row r="10" customFormat="false" ht="12.75" hidden="false" customHeight="false" outlineLevel="0" collapsed="false">
      <c r="A10" s="20" t="n">
        <v>36833</v>
      </c>
      <c r="B10" s="21" t="n">
        <v>0</v>
      </c>
      <c r="C10" s="22" t="n">
        <v>0</v>
      </c>
      <c r="D10" s="23" t="n">
        <f aca="false">C10*0.981</f>
        <v>0</v>
      </c>
      <c r="E10" s="22" t="n">
        <v>0</v>
      </c>
      <c r="F10" s="24" t="n">
        <f aca="false">(D10-E10)+F9</f>
        <v>0</v>
      </c>
      <c r="H10" s="25" t="n">
        <v>0</v>
      </c>
      <c r="I10" s="26" t="n">
        <v>0.0306</v>
      </c>
      <c r="J10" s="26" t="n">
        <v>0.1941</v>
      </c>
      <c r="K10" s="27" t="n">
        <f aca="false">D10*I10</f>
        <v>0</v>
      </c>
      <c r="L10" s="22"/>
    </row>
    <row r="11" customFormat="false" ht="12.75" hidden="false" customHeight="false" outlineLevel="0" collapsed="false">
      <c r="A11" s="20" t="n">
        <v>36834</v>
      </c>
      <c r="B11" s="21" t="n">
        <v>0</v>
      </c>
      <c r="C11" s="22" t="n">
        <v>0</v>
      </c>
      <c r="D11" s="23" t="n">
        <f aca="false">C11*0.981</f>
        <v>0</v>
      </c>
      <c r="E11" s="22" t="n">
        <v>0</v>
      </c>
      <c r="F11" s="24" t="n">
        <f aca="false">(D11-E11)+F10</f>
        <v>0</v>
      </c>
      <c r="H11" s="25" t="n">
        <v>0</v>
      </c>
      <c r="I11" s="26" t="n">
        <v>0.0306</v>
      </c>
      <c r="J11" s="26" t="n">
        <v>0.1941</v>
      </c>
      <c r="K11" s="27" t="n">
        <f aca="false">D11*I11</f>
        <v>0</v>
      </c>
      <c r="L11" s="22"/>
    </row>
    <row r="12" customFormat="false" ht="12.75" hidden="false" customHeight="false" outlineLevel="0" collapsed="false">
      <c r="A12" s="20" t="n">
        <v>36835</v>
      </c>
      <c r="B12" s="21" t="n">
        <v>0</v>
      </c>
      <c r="C12" s="22" t="n">
        <v>0</v>
      </c>
      <c r="D12" s="23" t="n">
        <f aca="false">C12*0.981</f>
        <v>0</v>
      </c>
      <c r="E12" s="22" t="n">
        <v>0</v>
      </c>
      <c r="F12" s="24" t="n">
        <f aca="false">(D12-E12)+F11</f>
        <v>0</v>
      </c>
      <c r="H12" s="25" t="n">
        <v>0</v>
      </c>
      <c r="I12" s="26" t="n">
        <v>0.0306</v>
      </c>
      <c r="J12" s="26" t="n">
        <v>0.1941</v>
      </c>
      <c r="K12" s="27" t="n">
        <f aca="false">D12*I12</f>
        <v>0</v>
      </c>
      <c r="L12" s="22"/>
    </row>
    <row r="13" customFormat="false" ht="12.75" hidden="false" customHeight="false" outlineLevel="0" collapsed="false">
      <c r="A13" s="20" t="n">
        <v>36836</v>
      </c>
      <c r="B13" s="21" t="n">
        <v>0</v>
      </c>
      <c r="C13" s="22" t="n">
        <v>0</v>
      </c>
      <c r="D13" s="23" t="n">
        <f aca="false">C13*0.981</f>
        <v>0</v>
      </c>
      <c r="E13" s="22" t="n">
        <v>0</v>
      </c>
      <c r="F13" s="24" t="n">
        <f aca="false">(D13-E13)+F12</f>
        <v>0</v>
      </c>
      <c r="H13" s="25" t="n">
        <v>0</v>
      </c>
      <c r="I13" s="26" t="n">
        <v>0.0306</v>
      </c>
      <c r="J13" s="26" t="n">
        <v>0.1941</v>
      </c>
      <c r="K13" s="27" t="n">
        <f aca="false">D13*I13</f>
        <v>0</v>
      </c>
      <c r="L13" s="22"/>
    </row>
    <row r="14" customFormat="false" ht="12.75" hidden="false" customHeight="false" outlineLevel="0" collapsed="false">
      <c r="A14" s="20" t="n">
        <v>36837</v>
      </c>
      <c r="B14" s="21" t="n">
        <v>0</v>
      </c>
      <c r="C14" s="22" t="n">
        <v>0</v>
      </c>
      <c r="D14" s="23" t="n">
        <f aca="false">C14*0.981</f>
        <v>0</v>
      </c>
      <c r="E14" s="22" t="n">
        <v>0</v>
      </c>
      <c r="F14" s="24" t="n">
        <f aca="false">(D14-E14)+F13</f>
        <v>0</v>
      </c>
      <c r="H14" s="25"/>
      <c r="I14" s="26" t="n">
        <v>0.0306</v>
      </c>
      <c r="J14" s="26" t="n">
        <v>0.1941</v>
      </c>
      <c r="K14" s="27" t="n">
        <f aca="false">D14*I14</f>
        <v>0</v>
      </c>
      <c r="L14" s="22"/>
    </row>
    <row r="15" customFormat="false" ht="12.75" hidden="false" customHeight="false" outlineLevel="0" collapsed="false">
      <c r="A15" s="20" t="n">
        <v>36838</v>
      </c>
      <c r="B15" s="21" t="n">
        <v>0</v>
      </c>
      <c r="C15" s="22" t="n">
        <v>0</v>
      </c>
      <c r="D15" s="23" t="n">
        <f aca="false">C15*0.981</f>
        <v>0</v>
      </c>
      <c r="E15" s="22" t="n">
        <v>0</v>
      </c>
      <c r="F15" s="24" t="n">
        <f aca="false">(D15-E15)+F14</f>
        <v>0</v>
      </c>
      <c r="H15" s="25"/>
      <c r="I15" s="26" t="n">
        <v>0.0306</v>
      </c>
      <c r="J15" s="26" t="n">
        <v>0.1941</v>
      </c>
      <c r="K15" s="27" t="n">
        <f aca="false">D15*I15</f>
        <v>0</v>
      </c>
      <c r="L15" s="22"/>
    </row>
    <row r="16" customFormat="false" ht="12.75" hidden="false" customHeight="false" outlineLevel="0" collapsed="false">
      <c r="A16" s="20" t="n">
        <v>36839</v>
      </c>
      <c r="B16" s="21" t="n">
        <v>0</v>
      </c>
      <c r="C16" s="22" t="n">
        <v>0</v>
      </c>
      <c r="D16" s="23" t="n">
        <f aca="false">C16*0.981</f>
        <v>0</v>
      </c>
      <c r="E16" s="22" t="n">
        <v>0</v>
      </c>
      <c r="F16" s="24" t="n">
        <f aca="false">(D16-E16)+F15</f>
        <v>0</v>
      </c>
      <c r="H16" s="25"/>
      <c r="I16" s="26" t="n">
        <v>0.0306</v>
      </c>
      <c r="J16" s="26" t="n">
        <v>0.1941</v>
      </c>
      <c r="K16" s="27" t="n">
        <f aca="false">D16*I16</f>
        <v>0</v>
      </c>
      <c r="L16" s="22"/>
    </row>
    <row r="17" customFormat="false" ht="12.75" hidden="false" customHeight="false" outlineLevel="0" collapsed="false">
      <c r="A17" s="20" t="n">
        <v>36840</v>
      </c>
      <c r="B17" s="21" t="n">
        <v>0</v>
      </c>
      <c r="C17" s="22" t="n">
        <v>0</v>
      </c>
      <c r="D17" s="23" t="n">
        <f aca="false">C17*0.981</f>
        <v>0</v>
      </c>
      <c r="E17" s="22" t="n">
        <v>0</v>
      </c>
      <c r="F17" s="24" t="n">
        <f aca="false">(D17-E17)+F16</f>
        <v>0</v>
      </c>
      <c r="H17" s="25"/>
      <c r="I17" s="26" t="n">
        <v>0.0306</v>
      </c>
      <c r="J17" s="26" t="n">
        <v>0.1941</v>
      </c>
      <c r="K17" s="27" t="n">
        <f aca="false">D17*I17</f>
        <v>0</v>
      </c>
      <c r="L17" s="22"/>
    </row>
    <row r="18" customFormat="false" ht="12.75" hidden="false" customHeight="false" outlineLevel="0" collapsed="false">
      <c r="A18" s="20" t="n">
        <v>36841</v>
      </c>
      <c r="B18" s="21" t="n">
        <v>0</v>
      </c>
      <c r="C18" s="22" t="n">
        <v>0</v>
      </c>
      <c r="D18" s="23" t="n">
        <f aca="false">C18*0.981</f>
        <v>0</v>
      </c>
      <c r="E18" s="22" t="n">
        <v>0</v>
      </c>
      <c r="F18" s="24" t="n">
        <f aca="false">(D18-E18)+F17</f>
        <v>0</v>
      </c>
      <c r="H18" s="25"/>
      <c r="I18" s="26" t="n">
        <v>0.0306</v>
      </c>
      <c r="J18" s="26" t="n">
        <v>0.1941</v>
      </c>
      <c r="K18" s="27" t="n">
        <f aca="false">D18*I18</f>
        <v>0</v>
      </c>
      <c r="L18" s="22"/>
    </row>
    <row r="19" customFormat="false" ht="12.75" hidden="false" customHeight="false" outlineLevel="0" collapsed="false">
      <c r="A19" s="20" t="n">
        <v>36842</v>
      </c>
      <c r="B19" s="21" t="n">
        <v>0</v>
      </c>
      <c r="C19" s="22" t="n">
        <v>0</v>
      </c>
      <c r="D19" s="23" t="n">
        <f aca="false">C19*0.981</f>
        <v>0</v>
      </c>
      <c r="E19" s="22" t="n">
        <v>0</v>
      </c>
      <c r="F19" s="24" t="n">
        <f aca="false">(D19-E19)+F18</f>
        <v>0</v>
      </c>
      <c r="H19" s="25"/>
      <c r="I19" s="26" t="n">
        <v>0.0306</v>
      </c>
      <c r="J19" s="26" t="n">
        <v>0.1941</v>
      </c>
      <c r="K19" s="27" t="n">
        <f aca="false">D19*I19</f>
        <v>0</v>
      </c>
      <c r="L19" s="22"/>
    </row>
    <row r="20" customFormat="false" ht="12.75" hidden="false" customHeight="false" outlineLevel="0" collapsed="false">
      <c r="A20" s="20" t="n">
        <v>36843</v>
      </c>
      <c r="B20" s="21" t="n">
        <v>0</v>
      </c>
      <c r="C20" s="22" t="n">
        <v>0</v>
      </c>
      <c r="D20" s="23" t="n">
        <f aca="false">C20*0.981</f>
        <v>0</v>
      </c>
      <c r="E20" s="22" t="n">
        <v>0</v>
      </c>
      <c r="F20" s="24" t="n">
        <f aca="false">(D20-E20)+F19</f>
        <v>0</v>
      </c>
      <c r="H20" s="25"/>
      <c r="I20" s="26" t="n">
        <v>0.0306</v>
      </c>
      <c r="J20" s="26" t="n">
        <v>0.1941</v>
      </c>
      <c r="K20" s="27" t="n">
        <f aca="false">D20*I20</f>
        <v>0</v>
      </c>
      <c r="L20" s="22"/>
    </row>
    <row r="21" customFormat="false" ht="12.75" hidden="false" customHeight="false" outlineLevel="0" collapsed="false">
      <c r="A21" s="20" t="n">
        <v>36844</v>
      </c>
      <c r="B21" s="21" t="n">
        <v>0</v>
      </c>
      <c r="C21" s="22" t="n">
        <v>0</v>
      </c>
      <c r="D21" s="23" t="n">
        <v>0</v>
      </c>
      <c r="E21" s="22" t="n">
        <v>0</v>
      </c>
      <c r="F21" s="24" t="n">
        <f aca="false">(D21-E21)+F20</f>
        <v>0</v>
      </c>
      <c r="H21" s="25"/>
      <c r="I21" s="26" t="n">
        <v>0.0306</v>
      </c>
      <c r="J21" s="26" t="n">
        <v>0.1941</v>
      </c>
      <c r="K21" s="27" t="n">
        <f aca="false">D21*I21</f>
        <v>0</v>
      </c>
      <c r="L21" s="22"/>
    </row>
    <row r="22" customFormat="false" ht="12.75" hidden="false" customHeight="false" outlineLevel="0" collapsed="false">
      <c r="A22" s="20" t="n">
        <v>36845</v>
      </c>
      <c r="B22" s="21" t="n">
        <v>0</v>
      </c>
      <c r="C22" s="22" t="n">
        <v>0</v>
      </c>
      <c r="D22" s="23" t="n">
        <v>0</v>
      </c>
      <c r="E22" s="22" t="n">
        <v>0</v>
      </c>
      <c r="F22" s="24" t="n">
        <f aca="false">(D22-E22)+F21</f>
        <v>0</v>
      </c>
      <c r="H22" s="25"/>
      <c r="I22" s="26" t="n">
        <v>0.0306</v>
      </c>
      <c r="J22" s="26" t="n">
        <v>0.1941</v>
      </c>
      <c r="K22" s="27" t="n">
        <f aca="false">D22*I22</f>
        <v>0</v>
      </c>
      <c r="L22" s="22"/>
    </row>
    <row r="23" customFormat="false" ht="12.75" hidden="false" customHeight="false" outlineLevel="0" collapsed="false">
      <c r="A23" s="20" t="n">
        <v>36846</v>
      </c>
      <c r="B23" s="21" t="n">
        <v>0</v>
      </c>
      <c r="C23" s="22" t="n">
        <v>0</v>
      </c>
      <c r="D23" s="23" t="n">
        <f aca="false">C23*0.981</f>
        <v>0</v>
      </c>
      <c r="E23" s="22" t="n">
        <v>0</v>
      </c>
      <c r="F23" s="24" t="n">
        <f aca="false">(D23-E23)+F22</f>
        <v>0</v>
      </c>
      <c r="H23" s="25"/>
      <c r="I23" s="26" t="n">
        <v>0.0306</v>
      </c>
      <c r="J23" s="26" t="n">
        <v>0.1941</v>
      </c>
      <c r="K23" s="27" t="n">
        <f aca="false">D23*I23</f>
        <v>0</v>
      </c>
      <c r="L23" s="28"/>
    </row>
    <row r="24" customFormat="false" ht="12.75" hidden="false" customHeight="false" outlineLevel="0" collapsed="false">
      <c r="A24" s="20" t="n">
        <v>36847</v>
      </c>
      <c r="B24" s="21" t="n">
        <v>0</v>
      </c>
      <c r="C24" s="22" t="n">
        <v>0</v>
      </c>
      <c r="D24" s="23" t="n">
        <f aca="false">C24*0.981</f>
        <v>0</v>
      </c>
      <c r="E24" s="22" t="n">
        <v>0</v>
      </c>
      <c r="F24" s="24" t="n">
        <f aca="false">(D24-E24)+F23</f>
        <v>0</v>
      </c>
      <c r="H24" s="25"/>
      <c r="I24" s="26" t="n">
        <v>0.0306</v>
      </c>
      <c r="J24" s="26" t="n">
        <v>0.1941</v>
      </c>
      <c r="K24" s="27" t="n">
        <f aca="false">D24*I24</f>
        <v>0</v>
      </c>
      <c r="L24" s="28"/>
    </row>
    <row r="25" customFormat="false" ht="12.75" hidden="false" customHeight="false" outlineLevel="0" collapsed="false">
      <c r="A25" s="20" t="n">
        <v>36848</v>
      </c>
      <c r="B25" s="21" t="n">
        <v>0</v>
      </c>
      <c r="C25" s="22" t="n">
        <v>0</v>
      </c>
      <c r="D25" s="23" t="n">
        <f aca="false">C25*0.981</f>
        <v>0</v>
      </c>
      <c r="E25" s="22" t="n">
        <v>0</v>
      </c>
      <c r="F25" s="24" t="n">
        <f aca="false">(D25-E25)+F24</f>
        <v>0</v>
      </c>
      <c r="H25" s="25"/>
      <c r="I25" s="26" t="n">
        <v>0.0306</v>
      </c>
      <c r="J25" s="26" t="n">
        <v>0.1941</v>
      </c>
      <c r="K25" s="27" t="n">
        <f aca="false">D25*I25</f>
        <v>0</v>
      </c>
      <c r="L25" s="28"/>
    </row>
    <row r="26" customFormat="false" ht="12.75" hidden="false" customHeight="false" outlineLevel="0" collapsed="false">
      <c r="A26" s="20" t="n">
        <v>36849</v>
      </c>
      <c r="B26" s="21" t="n">
        <v>0</v>
      </c>
      <c r="C26" s="22" t="n">
        <v>0</v>
      </c>
      <c r="D26" s="23" t="n">
        <f aca="false">C26*0.981</f>
        <v>0</v>
      </c>
      <c r="E26" s="22" t="n">
        <v>0</v>
      </c>
      <c r="F26" s="24" t="n">
        <f aca="false">(D26-E26)+F25</f>
        <v>0</v>
      </c>
      <c r="H26" s="25"/>
      <c r="I26" s="26" t="n">
        <v>0.0306</v>
      </c>
      <c r="J26" s="26" t="n">
        <v>0.1941</v>
      </c>
      <c r="K26" s="27" t="n">
        <f aca="false">D26*I26</f>
        <v>0</v>
      </c>
      <c r="L26" s="28"/>
    </row>
    <row r="27" customFormat="false" ht="12.75" hidden="false" customHeight="false" outlineLevel="0" collapsed="false">
      <c r="A27" s="20" t="n">
        <v>36850</v>
      </c>
      <c r="B27" s="21" t="n">
        <v>0</v>
      </c>
      <c r="C27" s="22" t="n">
        <v>0</v>
      </c>
      <c r="D27" s="23" t="n">
        <f aca="false">C27*0.981</f>
        <v>0</v>
      </c>
      <c r="E27" s="22" t="n">
        <v>0</v>
      </c>
      <c r="F27" s="24" t="n">
        <f aca="false">(D27-E27)+F26</f>
        <v>0</v>
      </c>
      <c r="H27" s="25"/>
      <c r="I27" s="26" t="n">
        <v>0.0306</v>
      </c>
      <c r="J27" s="26" t="n">
        <v>0.1941</v>
      </c>
      <c r="K27" s="27" t="n">
        <f aca="false">D27*I27</f>
        <v>0</v>
      </c>
      <c r="L27" s="28"/>
    </row>
    <row r="28" customFormat="false" ht="12.75" hidden="false" customHeight="false" outlineLevel="0" collapsed="false">
      <c r="A28" s="20" t="n">
        <v>36851</v>
      </c>
      <c r="B28" s="21" t="n">
        <v>0</v>
      </c>
      <c r="C28" s="22" t="n">
        <v>0</v>
      </c>
      <c r="D28" s="23" t="n">
        <f aca="false">C28*0.981</f>
        <v>0</v>
      </c>
      <c r="E28" s="22" t="n">
        <v>0</v>
      </c>
      <c r="F28" s="24" t="n">
        <f aca="false">(D28-E28)+F27</f>
        <v>0</v>
      </c>
      <c r="H28" s="25"/>
      <c r="I28" s="26" t="n">
        <v>0.0306</v>
      </c>
      <c r="J28" s="26" t="n">
        <v>0.1941</v>
      </c>
      <c r="K28" s="27" t="n">
        <f aca="false">D28*I28</f>
        <v>0</v>
      </c>
      <c r="L28" s="28"/>
    </row>
    <row r="29" customFormat="false" ht="12.75" hidden="false" customHeight="false" outlineLevel="0" collapsed="false">
      <c r="A29" s="20" t="n">
        <v>36852</v>
      </c>
      <c r="B29" s="21" t="n">
        <v>0</v>
      </c>
      <c r="C29" s="22" t="n">
        <v>0</v>
      </c>
      <c r="D29" s="23" t="n">
        <f aca="false">C29*0.981</f>
        <v>0</v>
      </c>
      <c r="E29" s="22" t="n">
        <v>0</v>
      </c>
      <c r="F29" s="24" t="n">
        <f aca="false">(D29-E29)+F28</f>
        <v>0</v>
      </c>
      <c r="H29" s="25"/>
      <c r="I29" s="26" t="n">
        <v>0.0306</v>
      </c>
      <c r="J29" s="26" t="n">
        <v>0.1941</v>
      </c>
      <c r="K29" s="27" t="n">
        <f aca="false">D29*I29</f>
        <v>0</v>
      </c>
      <c r="L29" s="28"/>
    </row>
    <row r="30" customFormat="false" ht="12.75" hidden="false" customHeight="false" outlineLevel="0" collapsed="false">
      <c r="A30" s="20" t="n">
        <v>36853</v>
      </c>
      <c r="B30" s="21" t="n">
        <v>0</v>
      </c>
      <c r="C30" s="22" t="n">
        <v>0</v>
      </c>
      <c r="D30" s="23" t="n">
        <f aca="false">C30*0.981</f>
        <v>0</v>
      </c>
      <c r="E30" s="22" t="n">
        <v>0</v>
      </c>
      <c r="F30" s="24" t="n">
        <f aca="false">(D30-E30)+F29</f>
        <v>0</v>
      </c>
      <c r="H30" s="25"/>
      <c r="I30" s="26" t="n">
        <v>0.0306</v>
      </c>
      <c r="J30" s="26" t="n">
        <v>0.1941</v>
      </c>
      <c r="K30" s="27" t="n">
        <f aca="false">D30*I30</f>
        <v>0</v>
      </c>
      <c r="L30" s="28"/>
    </row>
    <row r="31" customFormat="false" ht="12.75" hidden="false" customHeight="false" outlineLevel="0" collapsed="false">
      <c r="A31" s="20" t="n">
        <v>36854</v>
      </c>
      <c r="B31" s="21" t="n">
        <v>0</v>
      </c>
      <c r="C31" s="22" t="n">
        <v>0</v>
      </c>
      <c r="D31" s="23" t="n">
        <f aca="false">C31*0.981</f>
        <v>0</v>
      </c>
      <c r="E31" s="22" t="n">
        <v>0</v>
      </c>
      <c r="F31" s="24" t="n">
        <f aca="false">(D31-E31)+F30</f>
        <v>0</v>
      </c>
      <c r="G31" s="26"/>
      <c r="H31" s="25"/>
      <c r="I31" s="26" t="n">
        <v>0.0306</v>
      </c>
      <c r="J31" s="26" t="n">
        <v>0.1941</v>
      </c>
      <c r="K31" s="27" t="n">
        <f aca="false">D31*I31</f>
        <v>0</v>
      </c>
      <c r="L31" s="28"/>
    </row>
    <row r="32" customFormat="false" ht="12.75" hidden="false" customHeight="false" outlineLevel="0" collapsed="false">
      <c r="A32" s="20" t="n">
        <v>36855</v>
      </c>
      <c r="B32" s="21" t="n">
        <v>0</v>
      </c>
      <c r="C32" s="22" t="n">
        <v>0</v>
      </c>
      <c r="D32" s="23" t="n">
        <f aca="false">C32*0.981</f>
        <v>0</v>
      </c>
      <c r="E32" s="22" t="n">
        <v>0</v>
      </c>
      <c r="F32" s="24" t="n">
        <f aca="false">(D32-E32)+F31</f>
        <v>0</v>
      </c>
      <c r="H32" s="25"/>
      <c r="I32" s="26" t="n">
        <v>0.0306</v>
      </c>
      <c r="J32" s="26" t="n">
        <v>0.1941</v>
      </c>
      <c r="K32" s="27" t="n">
        <f aca="false">D32*I32</f>
        <v>0</v>
      </c>
      <c r="L32" s="28"/>
    </row>
    <row r="33" customFormat="false" ht="12.75" hidden="false" customHeight="false" outlineLevel="0" collapsed="false">
      <c r="A33" s="20" t="n">
        <v>36856</v>
      </c>
      <c r="B33" s="21" t="n">
        <v>0</v>
      </c>
      <c r="C33" s="22" t="n">
        <v>0</v>
      </c>
      <c r="D33" s="23" t="n">
        <f aca="false">C33*0.981</f>
        <v>0</v>
      </c>
      <c r="E33" s="22" t="n">
        <v>0</v>
      </c>
      <c r="F33" s="24" t="n">
        <f aca="false">(D33-E33)+F32</f>
        <v>0</v>
      </c>
      <c r="H33" s="25"/>
      <c r="I33" s="26" t="n">
        <v>0.0306</v>
      </c>
      <c r="J33" s="26" t="n">
        <v>0.1941</v>
      </c>
      <c r="K33" s="27" t="n">
        <f aca="false">D33*I33</f>
        <v>0</v>
      </c>
      <c r="L33" s="28"/>
    </row>
    <row r="34" customFormat="false" ht="12.75" hidden="false" customHeight="false" outlineLevel="0" collapsed="false">
      <c r="A34" s="20" t="n">
        <v>36857</v>
      </c>
      <c r="B34" s="21" t="n">
        <v>0</v>
      </c>
      <c r="C34" s="22" t="n">
        <v>0</v>
      </c>
      <c r="D34" s="23" t="n">
        <f aca="false">C34*0.981</f>
        <v>0</v>
      </c>
      <c r="E34" s="22" t="n">
        <v>0</v>
      </c>
      <c r="F34" s="24" t="n">
        <f aca="false">(D34-E34)+F33</f>
        <v>0</v>
      </c>
      <c r="H34" s="25"/>
      <c r="I34" s="26" t="n">
        <v>0.0306</v>
      </c>
      <c r="J34" s="26" t="n">
        <v>0.1941</v>
      </c>
      <c r="K34" s="27" t="n">
        <f aca="false">D34*I34</f>
        <v>0</v>
      </c>
      <c r="L34" s="28"/>
    </row>
    <row r="35" customFormat="false" ht="12.75" hidden="false" customHeight="false" outlineLevel="0" collapsed="false">
      <c r="A35" s="20" t="n">
        <v>36858</v>
      </c>
      <c r="B35" s="21" t="n">
        <v>0</v>
      </c>
      <c r="C35" s="22" t="n">
        <v>0</v>
      </c>
      <c r="D35" s="23" t="n">
        <f aca="false">C35*0.981</f>
        <v>0</v>
      </c>
      <c r="E35" s="22" t="n">
        <v>0</v>
      </c>
      <c r="F35" s="24" t="n">
        <f aca="false">(D35-E35)+F34</f>
        <v>0</v>
      </c>
      <c r="H35" s="25"/>
      <c r="I35" s="26" t="n">
        <v>0.0306</v>
      </c>
      <c r="J35" s="26" t="n">
        <v>0.1941</v>
      </c>
      <c r="K35" s="27" t="n">
        <f aca="false">D35*I35</f>
        <v>0</v>
      </c>
      <c r="L35" s="28"/>
    </row>
    <row r="36" customFormat="false" ht="12.75" hidden="false" customHeight="false" outlineLevel="0" collapsed="false">
      <c r="A36" s="20" t="n">
        <v>36859</v>
      </c>
      <c r="B36" s="21" t="n">
        <v>0</v>
      </c>
      <c r="C36" s="22" t="n">
        <v>0</v>
      </c>
      <c r="D36" s="23" t="n">
        <f aca="false">C36*0.981</f>
        <v>0</v>
      </c>
      <c r="E36" s="22" t="n">
        <v>0</v>
      </c>
      <c r="F36" s="24" t="n">
        <f aca="false">(D36-E36)+F35</f>
        <v>0</v>
      </c>
      <c r="H36" s="25"/>
      <c r="I36" s="26" t="n">
        <v>0.0306</v>
      </c>
      <c r="J36" s="26" t="n">
        <v>0.1941</v>
      </c>
      <c r="K36" s="27" t="n">
        <f aca="false">D36*I36</f>
        <v>0</v>
      </c>
      <c r="L36" s="28"/>
    </row>
    <row r="37" customFormat="false" ht="12.75" hidden="false" customHeight="false" outlineLevel="0" collapsed="false">
      <c r="A37" s="20" t="n">
        <v>36860</v>
      </c>
      <c r="B37" s="21" t="n">
        <v>0</v>
      </c>
      <c r="C37" s="22" t="n">
        <v>0</v>
      </c>
      <c r="D37" s="23" t="n">
        <f aca="false">C37*0.981</f>
        <v>0</v>
      </c>
      <c r="E37" s="22" t="n">
        <v>0</v>
      </c>
      <c r="F37" s="24" t="n">
        <f aca="false">(D37-E37)+F36</f>
        <v>0</v>
      </c>
      <c r="H37" s="25"/>
      <c r="I37" s="26" t="n">
        <v>0.0306</v>
      </c>
      <c r="J37" s="26" t="n">
        <v>0.1941</v>
      </c>
      <c r="K37" s="27" t="n">
        <f aca="false">D37*I37</f>
        <v>0</v>
      </c>
      <c r="L37" s="28"/>
    </row>
    <row r="38" customFormat="false" ht="12.75" hidden="false" customHeight="false" outlineLevel="0" collapsed="false">
      <c r="A38" s="20" t="n">
        <v>36861</v>
      </c>
      <c r="B38" s="21" t="n">
        <v>0</v>
      </c>
      <c r="C38" s="22" t="n">
        <v>0</v>
      </c>
      <c r="D38" s="23" t="n">
        <f aca="false">C38*0.981</f>
        <v>0</v>
      </c>
      <c r="E38" s="22" t="n">
        <v>0</v>
      </c>
      <c r="F38" s="24" t="n">
        <f aca="false">(D38-E38)+F37</f>
        <v>0</v>
      </c>
      <c r="H38" s="25"/>
      <c r="I38" s="26"/>
      <c r="J38" s="26"/>
      <c r="K38" s="27"/>
      <c r="L38" s="28"/>
    </row>
    <row r="39" customFormat="false" ht="12.75" hidden="false" customHeight="false" outlineLevel="0" collapsed="false">
      <c r="B39" s="21"/>
      <c r="C39" s="22"/>
      <c r="D39" s="23"/>
      <c r="E39" s="22"/>
      <c r="F39" s="24"/>
      <c r="H39" s="21"/>
      <c r="I39" s="21"/>
      <c r="J39" s="29"/>
      <c r="K39" s="29"/>
      <c r="L39" s="22"/>
    </row>
    <row r="40" customFormat="false" ht="12.75" hidden="false" customHeight="false" outlineLevel="0" collapsed="false">
      <c r="B40" s="21" t="n">
        <f aca="false">SUM(B25:B39)</f>
        <v>0</v>
      </c>
      <c r="C40" s="22" t="n">
        <f aca="false">SUM(C8:C39)</f>
        <v>0</v>
      </c>
      <c r="D40" s="23" t="n">
        <f aca="false">SUM(D8:D39)</f>
        <v>0</v>
      </c>
      <c r="E40" s="22" t="n">
        <f aca="false">SUM(E8:E39)</f>
        <v>0</v>
      </c>
      <c r="F40" s="24" t="n">
        <f aca="false">F38</f>
        <v>0</v>
      </c>
      <c r="G40" s="22"/>
      <c r="H40" s="21"/>
      <c r="I40" s="30"/>
      <c r="J40" s="31"/>
      <c r="K40" s="32" t="n">
        <f aca="false">SUM(K23:K39)</f>
        <v>0</v>
      </c>
      <c r="L40" s="28"/>
    </row>
    <row r="43" customFormat="false" ht="12.75" hidden="false" customHeight="false" outlineLevel="0" collapsed="false">
      <c r="B43" s="18" t="s">
        <v>21</v>
      </c>
    </row>
    <row r="44" customFormat="false" ht="12.75" hidden="false" customHeight="false" outlineLevel="0" collapsed="false">
      <c r="B44" s="0" t="s">
        <v>22</v>
      </c>
    </row>
  </sheetData>
  <mergeCells count="4">
    <mergeCell ref="B4:F4"/>
    <mergeCell ref="H4:K4"/>
    <mergeCell ref="C5:D5"/>
    <mergeCell ref="I5:J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11.13"/>
    <col collapsed="false" customWidth="true" hidden="false" outlineLevel="0" max="3" min="3" style="0" width="12.7"/>
    <col collapsed="false" customWidth="true" hidden="false" outlineLevel="0" max="4" min="4" style="0" width="14.56"/>
    <col collapsed="false" customWidth="true" hidden="false" outlineLevel="0" max="5" min="5" style="0" width="14.99"/>
    <col collapsed="false" customWidth="true" hidden="false" outlineLevel="0" max="6" min="6" style="0" width="16.42"/>
    <col collapsed="false" customWidth="true" hidden="false" outlineLevel="0" max="7" min="7" style="0" width="15.13"/>
    <col collapsed="false" customWidth="true" hidden="false" outlineLevel="0" max="8" min="8" style="0" width="0.41"/>
  </cols>
  <sheetData>
    <row r="1" customFormat="false" ht="15.75" hidden="false" customHeight="false" outlineLevel="0" collapsed="false">
      <c r="A1" s="33" t="s">
        <v>23</v>
      </c>
      <c r="B1" s="33"/>
      <c r="C1" s="33"/>
      <c r="D1" s="33"/>
      <c r="E1" s="33"/>
      <c r="F1" s="33"/>
      <c r="G1" s="33"/>
      <c r="H1" s="33"/>
    </row>
    <row r="2" customFormat="false" ht="15.75" hidden="false" customHeight="false" outlineLevel="0" collapsed="false">
      <c r="A2" s="33" t="s">
        <v>24</v>
      </c>
      <c r="B2" s="33"/>
      <c r="C2" s="33"/>
      <c r="D2" s="33"/>
      <c r="E2" s="33"/>
      <c r="F2" s="33"/>
      <c r="G2" s="33"/>
      <c r="H2" s="33"/>
    </row>
    <row r="3" customFormat="false" ht="15.75" hidden="false" customHeight="false" outlineLevel="0" collapsed="false">
      <c r="A3" s="33" t="s">
        <v>0</v>
      </c>
      <c r="B3" s="33"/>
      <c r="C3" s="33"/>
      <c r="D3" s="33"/>
      <c r="E3" s="33"/>
      <c r="F3" s="33"/>
      <c r="G3" s="33"/>
      <c r="H3" s="33"/>
    </row>
    <row r="6" customFormat="false" ht="15.75" hidden="false" customHeight="false" outlineLevel="0" collapsed="false">
      <c r="A6" s="33" t="s">
        <v>25</v>
      </c>
      <c r="B6" s="33"/>
      <c r="C6" s="33"/>
      <c r="D6" s="33"/>
      <c r="E6" s="33"/>
      <c r="F6" s="33"/>
      <c r="G6" s="33"/>
      <c r="H6" s="33"/>
    </row>
    <row r="8" customFormat="false" ht="12.75" hidden="false" customHeight="false" outlineLevel="0" collapsed="false">
      <c r="C8" s="34" t="s">
        <v>26</v>
      </c>
      <c r="D8" s="34" t="s">
        <v>26</v>
      </c>
    </row>
    <row r="9" customFormat="false" ht="12.75" hidden="false" customHeight="false" outlineLevel="0" collapsed="false">
      <c r="A9" s="18"/>
      <c r="B9" s="34" t="s">
        <v>27</v>
      </c>
      <c r="C9" s="34" t="s">
        <v>28</v>
      </c>
      <c r="D9" s="34" t="s">
        <v>29</v>
      </c>
      <c r="E9" s="18"/>
      <c r="F9" s="18"/>
    </row>
    <row r="10" customFormat="false" ht="12.75" hidden="false" customHeight="false" outlineLevel="0" collapsed="false">
      <c r="A10" s="18"/>
      <c r="C10" s="34" t="s">
        <v>30</v>
      </c>
      <c r="D10" s="34" t="s">
        <v>31</v>
      </c>
      <c r="E10" s="34" t="s">
        <v>32</v>
      </c>
      <c r="F10" s="34" t="s">
        <v>33</v>
      </c>
    </row>
    <row r="11" customFormat="false" ht="12.75" hidden="false" customHeight="false" outlineLevel="0" collapsed="false">
      <c r="F11" s="0" t="n">
        <v>-36590</v>
      </c>
      <c r="G11" s="0" t="s">
        <v>34</v>
      </c>
    </row>
    <row r="12" customFormat="false" ht="12.75" hidden="false" customHeight="false" outlineLevel="0" collapsed="false">
      <c r="B12" s="35" t="n">
        <f aca="true">NOW()-1</f>
        <v>45925.8891949416</v>
      </c>
      <c r="C12" s="0" t="n">
        <v>20000</v>
      </c>
      <c r="D12" s="0" t="n">
        <v>15000</v>
      </c>
      <c r="E12" s="0" t="n">
        <f aca="false">C12-D12</f>
        <v>5000</v>
      </c>
      <c r="F12" s="22" t="n">
        <f aca="false">E12+F11</f>
        <v>-31590</v>
      </c>
    </row>
    <row r="13" customFormat="false" ht="12.75" hidden="false" customHeight="false" outlineLevel="0" collapsed="false">
      <c r="B13" s="35" t="n">
        <f aca="true">NOW()</f>
        <v>45926.8891949419</v>
      </c>
      <c r="C13" s="0" t="n">
        <v>20000</v>
      </c>
      <c r="D13" s="0" t="n">
        <v>18000</v>
      </c>
      <c r="E13" s="0" t="n">
        <f aca="false">C13-D13</f>
        <v>2000</v>
      </c>
      <c r="F13" s="22" t="n">
        <f aca="false">E13+F12</f>
        <v>-29590</v>
      </c>
    </row>
    <row r="14" customFormat="false" ht="12.75" hidden="false" customHeight="false" outlineLevel="0" collapsed="false">
      <c r="B14" s="35" t="n">
        <f aca="true">NOW()+1</f>
        <v>45927.8891949419</v>
      </c>
      <c r="C14" s="0" t="n">
        <v>20000</v>
      </c>
      <c r="D14" s="0" t="n">
        <v>5000</v>
      </c>
      <c r="E14" s="0" t="n">
        <f aca="false">C14-D14</f>
        <v>15000</v>
      </c>
      <c r="F14" s="22" t="n">
        <f aca="false">E14+F13</f>
        <v>-14590</v>
      </c>
    </row>
    <row r="15" customFormat="false" ht="12.75" hidden="false" customHeight="false" outlineLevel="0" collapsed="false">
      <c r="B15" s="35" t="n">
        <f aca="true">NOW()+2</f>
        <v>45928.889194942</v>
      </c>
      <c r="C15" s="0" t="n">
        <v>20000</v>
      </c>
      <c r="D15" s="0" t="n">
        <v>5000</v>
      </c>
      <c r="E15" s="0" t="n">
        <f aca="false">C15-D15</f>
        <v>15000</v>
      </c>
      <c r="F15" s="22" t="n">
        <f aca="false">E15+F14</f>
        <v>410</v>
      </c>
    </row>
    <row r="16" customFormat="false" ht="12.75" hidden="false" customHeight="false" outlineLevel="0" collapsed="false">
      <c r="B16" s="35" t="n">
        <f aca="true">NOW()+3</f>
        <v>45929.8891949421</v>
      </c>
      <c r="C16" s="0" t="n">
        <v>20000</v>
      </c>
      <c r="D16" s="0" t="n">
        <v>18000</v>
      </c>
      <c r="E16" s="0" t="n">
        <f aca="false">C16-D16</f>
        <v>2000</v>
      </c>
      <c r="F16" s="22" t="n">
        <f aca="false">E16+F15</f>
        <v>2410</v>
      </c>
    </row>
    <row r="17" customFormat="false" ht="12.75" hidden="false" customHeight="false" outlineLevel="0" collapsed="false">
      <c r="B17" s="35"/>
    </row>
    <row r="18" customFormat="false" ht="12.75" hidden="false" customHeight="false" outlineLevel="0" collapsed="false">
      <c r="B18" s="35"/>
    </row>
    <row r="19" customFormat="false" ht="12.75" hidden="false" customHeight="false" outlineLevel="0" collapsed="false">
      <c r="B19" s="35"/>
      <c r="C19" s="18"/>
    </row>
    <row r="20" customFormat="false" ht="12.75" hidden="false" customHeight="false" outlineLevel="0" collapsed="false">
      <c r="B20" s="35"/>
      <c r="C20" s="18"/>
    </row>
    <row r="21" customFormat="false" ht="15.75" hidden="false" customHeight="false" outlineLevel="0" collapsed="false">
      <c r="A21" s="33" t="s">
        <v>35</v>
      </c>
      <c r="B21" s="33"/>
      <c r="C21" s="33"/>
      <c r="D21" s="33"/>
      <c r="E21" s="33"/>
      <c r="F21" s="33"/>
      <c r="G21" s="33"/>
      <c r="H21" s="33"/>
    </row>
    <row r="23" customFormat="false" ht="12.75" hidden="false" customHeight="false" outlineLevel="0" collapsed="false">
      <c r="B23" s="18"/>
      <c r="C23" s="18"/>
      <c r="D23" s="34" t="s">
        <v>36</v>
      </c>
      <c r="E23" s="34" t="s">
        <v>37</v>
      </c>
      <c r="F23" s="18"/>
    </row>
    <row r="24" customFormat="false" ht="12.75" hidden="false" customHeight="false" outlineLevel="0" collapsed="false">
      <c r="B24" s="18"/>
      <c r="C24" s="34" t="s">
        <v>38</v>
      </c>
      <c r="D24" s="34" t="s">
        <v>39</v>
      </c>
      <c r="E24" s="34" t="s">
        <v>40</v>
      </c>
      <c r="F24" s="34" t="s">
        <v>37</v>
      </c>
    </row>
    <row r="25" customFormat="false" ht="12.75" hidden="false" customHeight="false" outlineLevel="0" collapsed="false">
      <c r="B25" s="34" t="s">
        <v>27</v>
      </c>
      <c r="C25" s="34" t="s">
        <v>41</v>
      </c>
      <c r="D25" s="34" t="s">
        <v>42</v>
      </c>
      <c r="E25" s="18" t="s">
        <v>43</v>
      </c>
      <c r="F25" s="34" t="s">
        <v>44</v>
      </c>
    </row>
    <row r="26" customFormat="false" ht="12.75" hidden="false" customHeight="false" outlineLevel="0" collapsed="false">
      <c r="B26" s="34"/>
      <c r="C26" s="34"/>
      <c r="D26" s="34"/>
      <c r="E26" s="18"/>
      <c r="F26" s="34"/>
    </row>
    <row r="27" customFormat="false" ht="12.75" hidden="false" customHeight="false" outlineLevel="0" collapsed="false">
      <c r="B27" s="35" t="n">
        <f aca="true">NOW()</f>
        <v>45926.8891949422</v>
      </c>
      <c r="C27" s="36" t="n">
        <v>3</v>
      </c>
      <c r="D27" s="37" t="n">
        <f aca="false">C27*E27</f>
        <v>2250</v>
      </c>
      <c r="E27" s="38" t="n">
        <v>750</v>
      </c>
      <c r="F27" s="39" t="s">
        <v>45</v>
      </c>
    </row>
    <row r="28" customFormat="false" ht="12.75" hidden="false" customHeight="false" outlineLevel="0" collapsed="false">
      <c r="B28" s="35" t="n">
        <f aca="true">NOW()</f>
        <v>45926.8891949423</v>
      </c>
      <c r="C28" s="36" t="n">
        <v>9</v>
      </c>
      <c r="D28" s="37" t="n">
        <f aca="false">C28*E28</f>
        <v>15750</v>
      </c>
      <c r="E28" s="38" t="n">
        <v>1750</v>
      </c>
      <c r="F28" s="39" t="s">
        <v>46</v>
      </c>
    </row>
    <row r="29" customFormat="false" ht="13.5" hidden="false" customHeight="false" outlineLevel="0" collapsed="false">
      <c r="B29" s="35" t="n">
        <f aca="true">NOW()</f>
        <v>45926.8891949423</v>
      </c>
      <c r="C29" s="36" t="n">
        <v>0</v>
      </c>
      <c r="D29" s="37" t="n">
        <f aca="false">C29*E29</f>
        <v>0</v>
      </c>
      <c r="E29" s="38" t="n">
        <v>0</v>
      </c>
      <c r="F29" s="39" t="s">
        <v>47</v>
      </c>
    </row>
    <row r="30" customFormat="false" ht="12.75" hidden="false" customHeight="false" outlineLevel="0" collapsed="false">
      <c r="B30" s="35"/>
      <c r="C30" s="36"/>
      <c r="D30" s="40" t="n">
        <f aca="false">SUM(D25:D29)</f>
        <v>18000</v>
      </c>
      <c r="E30" s="38"/>
      <c r="F30" s="39"/>
    </row>
    <row r="32" customFormat="false" ht="12.75" hidden="false" customHeight="false" outlineLevel="0" collapsed="false">
      <c r="B32" s="35" t="n">
        <f aca="true">NOW()+1</f>
        <v>45927.8891949424</v>
      </c>
      <c r="C32" s="36" t="n">
        <v>0</v>
      </c>
      <c r="D32" s="37" t="n">
        <f aca="false">C32*E32</f>
        <v>0</v>
      </c>
      <c r="E32" s="38" t="n">
        <v>0</v>
      </c>
      <c r="F32" s="39" t="s">
        <v>48</v>
      </c>
      <c r="G32" s="39"/>
    </row>
    <row r="33" customFormat="false" ht="12.75" hidden="false" customHeight="false" outlineLevel="0" collapsed="false">
      <c r="B33" s="35" t="n">
        <f aca="true">NOW()+1</f>
        <v>45927.8891949424</v>
      </c>
      <c r="C33" s="36" t="n">
        <v>5</v>
      </c>
      <c r="D33" s="37" t="n">
        <f aca="false">C33*E33</f>
        <v>5000</v>
      </c>
      <c r="E33" s="38" t="n">
        <v>1000</v>
      </c>
      <c r="F33" s="39" t="s">
        <v>49</v>
      </c>
    </row>
    <row r="34" customFormat="false" ht="13.5" hidden="false" customHeight="false" outlineLevel="0" collapsed="false">
      <c r="B34" s="35" t="n">
        <f aca="true">NOW()+1</f>
        <v>45927.8891949425</v>
      </c>
      <c r="C34" s="36" t="n">
        <v>0</v>
      </c>
      <c r="D34" s="37" t="n">
        <f aca="false">C34*E34</f>
        <v>0</v>
      </c>
      <c r="E34" s="38" t="n">
        <v>0</v>
      </c>
      <c r="F34" s="39" t="s">
        <v>50</v>
      </c>
    </row>
    <row r="35" customFormat="false" ht="12.75" hidden="false" customHeight="false" outlineLevel="0" collapsed="false">
      <c r="B35" s="35"/>
      <c r="C35" s="36"/>
      <c r="D35" s="40" t="n">
        <f aca="false">SUM(D32:D34)</f>
        <v>5000</v>
      </c>
      <c r="E35" s="38"/>
      <c r="F35" s="39"/>
    </row>
    <row r="36" customFormat="false" ht="12.75" hidden="false" customHeight="false" outlineLevel="0" collapsed="false">
      <c r="B36" s="35"/>
      <c r="C36" s="36"/>
      <c r="D36" s="37"/>
      <c r="E36" s="38"/>
      <c r="F36" s="39"/>
    </row>
    <row r="37" customFormat="false" ht="12.75" hidden="false" customHeight="false" outlineLevel="0" collapsed="false">
      <c r="B37" s="35" t="n">
        <f aca="true">NOW()+2</f>
        <v>45928.8891949426</v>
      </c>
      <c r="C37" s="36" t="n">
        <v>0</v>
      </c>
      <c r="D37" s="37" t="n">
        <f aca="false">C37*E37</f>
        <v>0</v>
      </c>
      <c r="E37" s="38" t="n">
        <v>0</v>
      </c>
      <c r="F37" s="39" t="s">
        <v>48</v>
      </c>
    </row>
    <row r="38" customFormat="false" ht="12.75" hidden="false" customHeight="false" outlineLevel="0" collapsed="false">
      <c r="B38" s="35" t="n">
        <f aca="true">NOW()+2</f>
        <v>45928.8891949426</v>
      </c>
      <c r="C38" s="36" t="n">
        <v>5</v>
      </c>
      <c r="D38" s="37" t="n">
        <f aca="false">C38*E38</f>
        <v>5000</v>
      </c>
      <c r="E38" s="38" t="n">
        <v>1000</v>
      </c>
      <c r="F38" s="39" t="s">
        <v>49</v>
      </c>
    </row>
    <row r="39" customFormat="false" ht="13.5" hidden="false" customHeight="false" outlineLevel="0" collapsed="false">
      <c r="B39" s="35" t="n">
        <f aca="true">NOW()+2</f>
        <v>45928.8891949427</v>
      </c>
      <c r="C39" s="36" t="n">
        <v>0</v>
      </c>
      <c r="D39" s="37" t="n">
        <f aca="false">C39*E39</f>
        <v>0</v>
      </c>
      <c r="E39" s="38" t="n">
        <v>0</v>
      </c>
      <c r="F39" s="39" t="s">
        <v>50</v>
      </c>
    </row>
    <row r="40" customFormat="false" ht="12.75" hidden="false" customHeight="false" outlineLevel="0" collapsed="false">
      <c r="B40" s="35"/>
      <c r="C40" s="36"/>
      <c r="D40" s="40" t="n">
        <f aca="false">SUM(D37:D39)</f>
        <v>5000</v>
      </c>
      <c r="E40" s="38"/>
      <c r="F40" s="39"/>
    </row>
    <row r="41" customFormat="false" ht="12.75" hidden="false" customHeight="false" outlineLevel="0" collapsed="false">
      <c r="B41" s="35"/>
      <c r="C41" s="36"/>
      <c r="D41" s="37"/>
      <c r="E41" s="38"/>
      <c r="F41" s="39"/>
    </row>
    <row r="42" customFormat="false" ht="12.75" hidden="false" customHeight="false" outlineLevel="0" collapsed="false">
      <c r="B42" s="35"/>
      <c r="C42" s="39"/>
      <c r="D42" s="41"/>
      <c r="E42" s="39"/>
      <c r="F42" s="39"/>
    </row>
    <row r="43" customFormat="false" ht="12.75" hidden="false" customHeight="false" outlineLevel="0" collapsed="false">
      <c r="B43" s="35"/>
      <c r="C43" s="39"/>
      <c r="D43" s="41"/>
      <c r="E43" s="39"/>
      <c r="F43" s="39"/>
    </row>
    <row r="46" customFormat="false" ht="12.75" hidden="false" customHeight="false" outlineLevel="0" collapsed="false">
      <c r="A46" s="0" t="s">
        <v>51</v>
      </c>
      <c r="D46" s="0" t="s">
        <v>52</v>
      </c>
      <c r="F46" s="42" t="s">
        <v>53</v>
      </c>
      <c r="G46" s="42" t="n">
        <f aca="true">NOW()</f>
        <v>45926.8891949427</v>
      </c>
    </row>
    <row r="47" customFormat="false" ht="12.75" hidden="false" customHeight="false" outlineLevel="0" collapsed="false">
      <c r="D47" s="0" t="s">
        <v>54</v>
      </c>
    </row>
    <row r="48" customFormat="false" ht="12.75" hidden="false" customHeight="false" outlineLevel="0" collapsed="false">
      <c r="A48" s="43" t="s">
        <v>55</v>
      </c>
      <c r="B48" s="43"/>
      <c r="C48" s="43"/>
      <c r="D48" s="0" t="s">
        <v>56</v>
      </c>
      <c r="F48" s="0" t="s">
        <v>57</v>
      </c>
    </row>
    <row r="49" customFormat="false" ht="12.75" hidden="false" customHeight="false" outlineLevel="0" collapsed="false">
      <c r="A49" s="44"/>
      <c r="B49" s="0" t="s">
        <v>58</v>
      </c>
      <c r="C49" s="44" t="s">
        <v>58</v>
      </c>
      <c r="D49" s="0" t="s">
        <v>59</v>
      </c>
      <c r="G49" s="0" t="s">
        <v>60</v>
      </c>
    </row>
  </sheetData>
  <mergeCells count="6">
    <mergeCell ref="A1:H1"/>
    <mergeCell ref="A2:H2"/>
    <mergeCell ref="A3:H3"/>
    <mergeCell ref="A6:H6"/>
    <mergeCell ref="A21:H21"/>
    <mergeCell ref="A48:C4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9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H34" activeCellId="0" sqref="H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2.28"/>
    <col collapsed="false" customWidth="true" hidden="false" outlineLevel="0" max="3" min="3" style="0" width="10.28"/>
    <col collapsed="false" customWidth="true" hidden="false" outlineLevel="0" max="4" min="4" style="0" width="11.85"/>
    <col collapsed="false" customWidth="true" hidden="false" outlineLevel="0" max="5" min="5" style="0" width="9.56"/>
    <col collapsed="false" customWidth="true" hidden="false" outlineLevel="0" max="6" min="6" style="0" width="12.28"/>
    <col collapsed="false" customWidth="true" hidden="false" outlineLevel="0" max="7" min="7" style="0" width="3.99"/>
    <col collapsed="false" customWidth="true" hidden="false" outlineLevel="0" max="8" min="8" style="39" width="20.41"/>
    <col collapsed="false" customWidth="true" hidden="false" outlineLevel="0" max="9" min="9" style="0" width="3.14"/>
    <col collapsed="false" customWidth="true" hidden="false" outlineLevel="0" max="10" min="10" style="0" width="11.85"/>
    <col collapsed="false" customWidth="true" hidden="false" outlineLevel="0" max="11" min="11" style="0" width="11.99"/>
    <col collapsed="false" customWidth="true" hidden="false" outlineLevel="0" max="12" min="12" style="0" width="15.28"/>
  </cols>
  <sheetData>
    <row r="1" customFormat="false" ht="18" hidden="false" customHeight="false" outlineLevel="0" collapsed="false">
      <c r="A1" s="3" t="s">
        <v>0</v>
      </c>
      <c r="D1" s="1"/>
      <c r="F1" s="2"/>
      <c r="G1" s="2"/>
      <c r="H1" s="45"/>
    </row>
    <row r="2" customFormat="false" ht="15.75" hidden="false" customHeight="false" outlineLevel="0" collapsed="false">
      <c r="A2" s="4" t="s">
        <v>61</v>
      </c>
      <c r="D2" s="1"/>
      <c r="F2" s="2"/>
      <c r="G2" s="2"/>
      <c r="H2" s="45"/>
    </row>
    <row r="3" customFormat="false" ht="15.75" hidden="false" customHeight="false" outlineLevel="0" collapsed="false">
      <c r="A3" s="4"/>
      <c r="D3" s="1"/>
      <c r="F3" s="2"/>
      <c r="G3" s="2"/>
      <c r="H3" s="45"/>
    </row>
    <row r="4" customFormat="false" ht="18" hidden="false" customHeight="false" outlineLevel="0" collapsed="false">
      <c r="A4" s="4"/>
      <c r="B4" s="5" t="s">
        <v>2</v>
      </c>
      <c r="C4" s="5"/>
      <c r="D4" s="5"/>
      <c r="E4" s="5"/>
      <c r="F4" s="5"/>
      <c r="G4" s="46"/>
      <c r="H4" s="5" t="s">
        <v>62</v>
      </c>
      <c r="J4" s="5" t="s">
        <v>63</v>
      </c>
      <c r="K4" s="5"/>
      <c r="L4" s="5"/>
      <c r="M4" s="6"/>
    </row>
    <row r="5" customFormat="false" ht="12.75" hidden="false" customHeight="false" outlineLevel="0" collapsed="false">
      <c r="B5" s="7"/>
      <c r="C5" s="8" t="s">
        <v>4</v>
      </c>
      <c r="D5" s="8"/>
      <c r="E5" s="9"/>
      <c r="F5" s="10"/>
      <c r="G5" s="47"/>
      <c r="H5" s="48" t="s">
        <v>64</v>
      </c>
      <c r="J5" s="12" t="s">
        <v>6</v>
      </c>
      <c r="K5" s="12"/>
      <c r="L5" s="13" t="s">
        <v>7</v>
      </c>
      <c r="M5" s="8"/>
    </row>
    <row r="6" customFormat="false" ht="12.75" hidden="false" customHeight="false" outlineLevel="0" collapsed="false">
      <c r="B6" s="14" t="s">
        <v>8</v>
      </c>
      <c r="C6" s="8" t="s">
        <v>9</v>
      </c>
      <c r="D6" s="15" t="s">
        <v>10</v>
      </c>
      <c r="E6" s="8" t="s">
        <v>11</v>
      </c>
      <c r="F6" s="10" t="s">
        <v>12</v>
      </c>
      <c r="G6" s="47"/>
      <c r="H6" s="48"/>
      <c r="J6" s="16" t="s">
        <v>14</v>
      </c>
      <c r="K6" s="16" t="s">
        <v>65</v>
      </c>
      <c r="L6" s="17" t="s">
        <v>16</v>
      </c>
      <c r="M6" s="8"/>
    </row>
    <row r="7" customFormat="false" ht="12.75" hidden="false" customHeight="false" outlineLevel="0" collapsed="false">
      <c r="A7" s="18" t="s">
        <v>17</v>
      </c>
      <c r="B7" s="14" t="s">
        <v>18</v>
      </c>
      <c r="C7" s="8"/>
      <c r="D7" s="15"/>
      <c r="E7" s="8"/>
      <c r="F7" s="10"/>
      <c r="G7" s="47"/>
      <c r="H7" s="48"/>
      <c r="J7" s="16" t="s">
        <v>19</v>
      </c>
      <c r="K7" s="16"/>
      <c r="L7" s="17" t="s">
        <v>20</v>
      </c>
      <c r="M7" s="8"/>
    </row>
    <row r="8" customFormat="false" ht="12.75" hidden="false" customHeight="false" outlineLevel="0" collapsed="false">
      <c r="A8" s="49" t="n">
        <v>36892</v>
      </c>
      <c r="B8" s="21" t="n">
        <v>0</v>
      </c>
      <c r="C8" s="22" t="n">
        <v>0</v>
      </c>
      <c r="D8" s="23" t="n">
        <f aca="false">C8*0.981</f>
        <v>0</v>
      </c>
      <c r="E8" s="22" t="n">
        <v>0</v>
      </c>
      <c r="F8" s="24" t="n">
        <f aca="false">D8-E8</f>
        <v>0</v>
      </c>
      <c r="G8" s="50"/>
      <c r="H8" s="51"/>
      <c r="J8" s="26" t="n">
        <v>0.0306</v>
      </c>
      <c r="K8" s="26" t="n">
        <v>0.1907</v>
      </c>
      <c r="L8" s="27" t="n">
        <f aca="false">D8*K8</f>
        <v>0</v>
      </c>
      <c r="M8" s="22"/>
    </row>
    <row r="9" customFormat="false" ht="12.75" hidden="false" customHeight="false" outlineLevel="0" collapsed="false">
      <c r="A9" s="49" t="n">
        <v>36893</v>
      </c>
      <c r="B9" s="21" t="n">
        <v>0</v>
      </c>
      <c r="C9" s="22" t="n">
        <v>0</v>
      </c>
      <c r="D9" s="23" t="n">
        <f aca="false">C9*0.981</f>
        <v>0</v>
      </c>
      <c r="E9" s="22" t="n">
        <v>0</v>
      </c>
      <c r="F9" s="24" t="n">
        <f aca="false">(D9-E9)+F8</f>
        <v>0</v>
      </c>
      <c r="G9" s="50"/>
      <c r="H9" s="51"/>
      <c r="J9" s="26" t="n">
        <v>0.0306</v>
      </c>
      <c r="K9" s="26" t="n">
        <v>0.1907</v>
      </c>
      <c r="L9" s="27" t="n">
        <f aca="false">D9*K9</f>
        <v>0</v>
      </c>
      <c r="M9" s="22"/>
    </row>
    <row r="10" customFormat="false" ht="12.75" hidden="false" customHeight="false" outlineLevel="0" collapsed="false">
      <c r="A10" s="49" t="n">
        <v>36894</v>
      </c>
      <c r="B10" s="21" t="n">
        <v>0</v>
      </c>
      <c r="C10" s="22" t="n">
        <v>0</v>
      </c>
      <c r="D10" s="23" t="n">
        <f aca="false">C10*0.981</f>
        <v>0</v>
      </c>
      <c r="E10" s="22" t="n">
        <v>0</v>
      </c>
      <c r="F10" s="24" t="n">
        <f aca="false">(D10-E10)+F9</f>
        <v>0</v>
      </c>
      <c r="G10" s="50"/>
      <c r="H10" s="51"/>
      <c r="J10" s="26" t="n">
        <v>0.0306</v>
      </c>
      <c r="K10" s="26" t="n">
        <v>0.1907</v>
      </c>
      <c r="L10" s="27" t="n">
        <f aca="false">D10*K10</f>
        <v>0</v>
      </c>
      <c r="M10" s="22"/>
    </row>
    <row r="11" customFormat="false" ht="12.75" hidden="false" customHeight="false" outlineLevel="0" collapsed="false">
      <c r="A11" s="49" t="n">
        <v>36895</v>
      </c>
      <c r="B11" s="21" t="n">
        <v>21000</v>
      </c>
      <c r="C11" s="22" t="n">
        <v>20000</v>
      </c>
      <c r="D11" s="23" t="n">
        <v>20000</v>
      </c>
      <c r="E11" s="22" t="n">
        <v>16507</v>
      </c>
      <c r="F11" s="24" t="n">
        <f aca="false">(D11-E11)+F10</f>
        <v>3493</v>
      </c>
      <c r="G11" s="50"/>
      <c r="H11" s="51" t="s">
        <v>66</v>
      </c>
      <c r="J11" s="26" t="n">
        <v>0.0306</v>
      </c>
      <c r="K11" s="26" t="n">
        <v>0.1907</v>
      </c>
      <c r="L11" s="27" t="n">
        <v>0</v>
      </c>
      <c r="M11" s="22"/>
    </row>
    <row r="12" customFormat="false" ht="12.75" hidden="false" customHeight="false" outlineLevel="0" collapsed="false">
      <c r="A12" s="49" t="n">
        <v>36896</v>
      </c>
      <c r="B12" s="21" t="n">
        <v>0</v>
      </c>
      <c r="C12" s="22" t="n">
        <v>0</v>
      </c>
      <c r="D12" s="23" t="n">
        <f aca="false">C12*0.981</f>
        <v>0</v>
      </c>
      <c r="E12" s="22" t="n">
        <v>187</v>
      </c>
      <c r="F12" s="24" t="n">
        <f aca="false">(D12-E12)+F11</f>
        <v>3306</v>
      </c>
      <c r="G12" s="50"/>
      <c r="H12" s="51" t="s">
        <v>67</v>
      </c>
      <c r="J12" s="26" t="n">
        <v>0.0306</v>
      </c>
      <c r="K12" s="26" t="n">
        <v>0.1907</v>
      </c>
      <c r="L12" s="27" t="n">
        <v>0</v>
      </c>
      <c r="M12" s="22"/>
    </row>
    <row r="13" customFormat="false" ht="12.75" hidden="false" customHeight="false" outlineLevel="0" collapsed="false">
      <c r="A13" s="49" t="n">
        <v>36897</v>
      </c>
      <c r="B13" s="21" t="n">
        <v>0</v>
      </c>
      <c r="C13" s="22" t="n">
        <v>0</v>
      </c>
      <c r="D13" s="23" t="n">
        <f aca="false">C13*0.981</f>
        <v>0</v>
      </c>
      <c r="E13" s="22" t="n">
        <v>0</v>
      </c>
      <c r="F13" s="24" t="n">
        <f aca="false">(D13-E13)+F12</f>
        <v>3306</v>
      </c>
      <c r="G13" s="50"/>
      <c r="H13" s="51"/>
      <c r="J13" s="26" t="n">
        <v>0.0306</v>
      </c>
      <c r="K13" s="26" t="n">
        <v>0.1907</v>
      </c>
      <c r="L13" s="27" t="n">
        <f aca="false">D13*K13</f>
        <v>0</v>
      </c>
      <c r="M13" s="22"/>
    </row>
    <row r="14" customFormat="false" ht="12.75" hidden="false" customHeight="false" outlineLevel="0" collapsed="false">
      <c r="A14" s="49" t="n">
        <v>36898</v>
      </c>
      <c r="B14" s="21" t="n">
        <v>0</v>
      </c>
      <c r="C14" s="22" t="n">
        <v>0</v>
      </c>
      <c r="D14" s="23" t="n">
        <f aca="false">C14*0.981</f>
        <v>0</v>
      </c>
      <c r="E14" s="22" t="n">
        <v>0</v>
      </c>
      <c r="F14" s="24" t="n">
        <f aca="false">(D14-E14)+F13</f>
        <v>3306</v>
      </c>
      <c r="G14" s="50"/>
      <c r="H14" s="51"/>
      <c r="J14" s="26" t="n">
        <v>0.0306</v>
      </c>
      <c r="K14" s="26" t="n">
        <v>0.1907</v>
      </c>
      <c r="L14" s="27" t="n">
        <f aca="false">D14*K14</f>
        <v>0</v>
      </c>
      <c r="M14" s="22"/>
    </row>
    <row r="15" customFormat="false" ht="12.75" hidden="false" customHeight="false" outlineLevel="0" collapsed="false">
      <c r="A15" s="49" t="n">
        <v>36899</v>
      </c>
      <c r="B15" s="21" t="n">
        <v>0</v>
      </c>
      <c r="C15" s="22" t="n">
        <v>0</v>
      </c>
      <c r="D15" s="23" t="n">
        <f aca="false">C15*0.981</f>
        <v>0</v>
      </c>
      <c r="E15" s="22" t="n">
        <v>0</v>
      </c>
      <c r="F15" s="24" t="n">
        <f aca="false">(D15-E15)+F14</f>
        <v>3306</v>
      </c>
      <c r="G15" s="50"/>
      <c r="H15" s="51"/>
      <c r="J15" s="26" t="n">
        <v>0.0306</v>
      </c>
      <c r="K15" s="26" t="n">
        <v>0.1907</v>
      </c>
      <c r="L15" s="27" t="n">
        <f aca="false">D15*K15</f>
        <v>0</v>
      </c>
      <c r="M15" s="22"/>
    </row>
    <row r="16" customFormat="false" ht="12.75" hidden="false" customHeight="false" outlineLevel="0" collapsed="false">
      <c r="A16" s="49" t="n">
        <v>36900</v>
      </c>
      <c r="B16" s="21" t="n">
        <v>0</v>
      </c>
      <c r="C16" s="22" t="n">
        <v>0</v>
      </c>
      <c r="D16" s="23" t="n">
        <f aca="false">C16*0.981</f>
        <v>0</v>
      </c>
      <c r="E16" s="22" t="n">
        <v>0</v>
      </c>
      <c r="F16" s="24" t="n">
        <f aca="false">(D16-E16)+F15</f>
        <v>3306</v>
      </c>
      <c r="G16" s="50"/>
      <c r="H16" s="51"/>
      <c r="J16" s="26" t="n">
        <v>0.0306</v>
      </c>
      <c r="K16" s="26" t="n">
        <v>0.1907</v>
      </c>
      <c r="L16" s="27" t="n">
        <v>0</v>
      </c>
      <c r="M16" s="22"/>
    </row>
    <row r="17" customFormat="false" ht="12.75" hidden="false" customHeight="false" outlineLevel="0" collapsed="false">
      <c r="A17" s="49" t="n">
        <v>36901</v>
      </c>
      <c r="B17" s="21" t="n">
        <v>6500</v>
      </c>
      <c r="C17" s="22" t="n">
        <v>1900</v>
      </c>
      <c r="D17" s="23" t="n">
        <v>1900</v>
      </c>
      <c r="E17" s="22" t="n">
        <v>4611</v>
      </c>
      <c r="F17" s="24" t="n">
        <f aca="false">(D17-E17)+F16</f>
        <v>595</v>
      </c>
      <c r="G17" s="50"/>
      <c r="H17" s="51" t="s">
        <v>68</v>
      </c>
      <c r="J17" s="26" t="n">
        <v>0.0306</v>
      </c>
      <c r="K17" s="26" t="n">
        <v>0.1907</v>
      </c>
      <c r="L17" s="27" t="n">
        <v>0</v>
      </c>
      <c r="M17" s="22"/>
    </row>
    <row r="18" customFormat="false" ht="12.75" hidden="false" customHeight="false" outlineLevel="0" collapsed="false">
      <c r="A18" s="49" t="n">
        <v>36902</v>
      </c>
      <c r="B18" s="21" t="n">
        <v>0</v>
      </c>
      <c r="C18" s="22" t="n">
        <v>1900</v>
      </c>
      <c r="D18" s="23" t="n">
        <v>1900</v>
      </c>
      <c r="E18" s="22" t="n">
        <v>0</v>
      </c>
      <c r="F18" s="24" t="n">
        <f aca="false">(D18-E18)+F17</f>
        <v>2495</v>
      </c>
      <c r="G18" s="50"/>
      <c r="H18" s="51" t="s">
        <v>68</v>
      </c>
      <c r="J18" s="26" t="n">
        <v>0.0306</v>
      </c>
      <c r="K18" s="26" t="n">
        <v>0.1907</v>
      </c>
      <c r="L18" s="27" t="n">
        <v>0</v>
      </c>
      <c r="M18" s="22"/>
    </row>
    <row r="19" customFormat="false" ht="12.75" hidden="false" customHeight="false" outlineLevel="0" collapsed="false">
      <c r="A19" s="49" t="n">
        <v>36903</v>
      </c>
      <c r="B19" s="21" t="n">
        <v>0</v>
      </c>
      <c r="C19" s="22" t="n">
        <v>0</v>
      </c>
      <c r="D19" s="23" t="n">
        <f aca="false">C19*0.981</f>
        <v>0</v>
      </c>
      <c r="E19" s="22" t="n">
        <v>0</v>
      </c>
      <c r="F19" s="24" t="n">
        <f aca="false">(D19-E19)+F18</f>
        <v>2495</v>
      </c>
      <c r="G19" s="50"/>
      <c r="H19" s="51"/>
      <c r="J19" s="26" t="n">
        <v>0.0306</v>
      </c>
      <c r="K19" s="26" t="n">
        <v>0.1907</v>
      </c>
      <c r="L19" s="27" t="n">
        <f aca="false">D19*K19</f>
        <v>0</v>
      </c>
      <c r="M19" s="22"/>
    </row>
    <row r="20" customFormat="false" ht="12.75" hidden="false" customHeight="false" outlineLevel="0" collapsed="false">
      <c r="A20" s="49" t="n">
        <v>36904</v>
      </c>
      <c r="B20" s="21" t="n">
        <v>0</v>
      </c>
      <c r="C20" s="22" t="n">
        <v>0</v>
      </c>
      <c r="D20" s="23" t="n">
        <f aca="false">C20*0.981</f>
        <v>0</v>
      </c>
      <c r="E20" s="22" t="n">
        <v>0</v>
      </c>
      <c r="F20" s="24" t="n">
        <f aca="false">(D20-E20)+F19</f>
        <v>2495</v>
      </c>
      <c r="G20" s="50"/>
      <c r="H20" s="51"/>
      <c r="J20" s="26" t="n">
        <v>0.0306</v>
      </c>
      <c r="K20" s="26" t="n">
        <v>0.1907</v>
      </c>
      <c r="L20" s="27" t="n">
        <f aca="false">D20*K20</f>
        <v>0</v>
      </c>
      <c r="M20" s="22"/>
    </row>
    <row r="21" customFormat="false" ht="12.75" hidden="false" customHeight="false" outlineLevel="0" collapsed="false">
      <c r="A21" s="49" t="n">
        <v>36905</v>
      </c>
      <c r="B21" s="21" t="n">
        <v>0</v>
      </c>
      <c r="C21" s="22" t="n">
        <v>0</v>
      </c>
      <c r="D21" s="23" t="n">
        <f aca="false">C21*0.981</f>
        <v>0</v>
      </c>
      <c r="E21" s="22" t="n">
        <v>0</v>
      </c>
      <c r="F21" s="24" t="n">
        <f aca="false">(D21-E21)+F20</f>
        <v>2495</v>
      </c>
      <c r="G21" s="50"/>
      <c r="H21" s="51"/>
      <c r="J21" s="26" t="n">
        <v>0.0306</v>
      </c>
      <c r="K21" s="26" t="n">
        <v>0.1907</v>
      </c>
      <c r="L21" s="27" t="n">
        <f aca="false">D21*K21</f>
        <v>0</v>
      </c>
      <c r="M21" s="22"/>
    </row>
    <row r="22" customFormat="false" ht="12.75" hidden="false" customHeight="false" outlineLevel="0" collapsed="false">
      <c r="A22" s="49" t="n">
        <v>36906</v>
      </c>
      <c r="B22" s="21" t="n">
        <v>0</v>
      </c>
      <c r="C22" s="22" t="n">
        <v>0</v>
      </c>
      <c r="D22" s="23" t="n">
        <f aca="false">C22*0.981</f>
        <v>0</v>
      </c>
      <c r="E22" s="22" t="n">
        <v>0</v>
      </c>
      <c r="F22" s="24" t="n">
        <f aca="false">(D22-E22)+F21</f>
        <v>2495</v>
      </c>
      <c r="G22" s="50"/>
      <c r="H22" s="51"/>
      <c r="J22" s="26" t="n">
        <v>0.0306</v>
      </c>
      <c r="K22" s="26" t="n">
        <v>0.1907</v>
      </c>
      <c r="L22" s="27" t="n">
        <f aca="false">D22*K22</f>
        <v>0</v>
      </c>
      <c r="M22" s="22"/>
    </row>
    <row r="23" customFormat="false" ht="12.75" hidden="false" customHeight="false" outlineLevel="0" collapsed="false">
      <c r="A23" s="49" t="n">
        <v>36907</v>
      </c>
      <c r="B23" s="21" t="n">
        <v>0</v>
      </c>
      <c r="C23" s="22" t="n">
        <v>0</v>
      </c>
      <c r="D23" s="23" t="n">
        <f aca="false">C23*0.981</f>
        <v>0</v>
      </c>
      <c r="E23" s="22" t="n">
        <v>0</v>
      </c>
      <c r="F23" s="24" t="n">
        <f aca="false">(D23-E23)+F22</f>
        <v>2495</v>
      </c>
      <c r="G23" s="50"/>
      <c r="H23" s="51"/>
      <c r="J23" s="26" t="n">
        <v>0.0306</v>
      </c>
      <c r="K23" s="26" t="n">
        <v>0.1907</v>
      </c>
      <c r="L23" s="27" t="n">
        <f aca="false">D23*K23</f>
        <v>0</v>
      </c>
      <c r="M23" s="28"/>
    </row>
    <row r="24" customFormat="false" ht="12.75" hidden="false" customHeight="false" outlineLevel="0" collapsed="false">
      <c r="A24" s="49" t="n">
        <v>36908</v>
      </c>
      <c r="B24" s="21" t="n">
        <v>0</v>
      </c>
      <c r="C24" s="22" t="n">
        <v>0</v>
      </c>
      <c r="D24" s="23" t="n">
        <f aca="false">C24*0.981</f>
        <v>0</v>
      </c>
      <c r="E24" s="22" t="n">
        <v>0</v>
      </c>
      <c r="F24" s="24" t="n">
        <f aca="false">(D24-E24)+F23</f>
        <v>2495</v>
      </c>
      <c r="G24" s="50"/>
      <c r="H24" s="51"/>
      <c r="J24" s="26" t="n">
        <v>0.0306</v>
      </c>
      <c r="K24" s="26" t="n">
        <v>0.1907</v>
      </c>
      <c r="L24" s="27" t="n">
        <f aca="false">D24*K24</f>
        <v>0</v>
      </c>
      <c r="M24" s="28"/>
    </row>
    <row r="25" customFormat="false" ht="12.75" hidden="false" customHeight="false" outlineLevel="0" collapsed="false">
      <c r="A25" s="49" t="n">
        <v>36909</v>
      </c>
      <c r="B25" s="21" t="n">
        <v>0</v>
      </c>
      <c r="C25" s="22" t="n">
        <v>0</v>
      </c>
      <c r="D25" s="23" t="n">
        <f aca="false">C25*0.981</f>
        <v>0</v>
      </c>
      <c r="E25" s="22" t="n">
        <v>0</v>
      </c>
      <c r="F25" s="24" t="n">
        <f aca="false">(D25-E25)+F24</f>
        <v>2495</v>
      </c>
      <c r="G25" s="50"/>
      <c r="H25" s="51"/>
      <c r="J25" s="26" t="n">
        <v>0.0306</v>
      </c>
      <c r="K25" s="26" t="n">
        <v>0.1907</v>
      </c>
      <c r="L25" s="27" t="n">
        <f aca="false">D25*K25</f>
        <v>0</v>
      </c>
      <c r="M25" s="28"/>
    </row>
    <row r="26" customFormat="false" ht="12.75" hidden="false" customHeight="false" outlineLevel="0" collapsed="false">
      <c r="A26" s="49" t="n">
        <v>36910</v>
      </c>
      <c r="B26" s="21" t="n">
        <v>0</v>
      </c>
      <c r="C26" s="22" t="n">
        <v>0</v>
      </c>
      <c r="D26" s="23" t="n">
        <f aca="false">C26*0.981</f>
        <v>0</v>
      </c>
      <c r="E26" s="22" t="n">
        <v>0</v>
      </c>
      <c r="F26" s="24" t="n">
        <f aca="false">(D26-E26)+F25</f>
        <v>2495</v>
      </c>
      <c r="G26" s="50"/>
      <c r="H26" s="51"/>
      <c r="J26" s="26" t="n">
        <v>0.0306</v>
      </c>
      <c r="K26" s="26" t="n">
        <v>0.1907</v>
      </c>
      <c r="L26" s="27" t="n">
        <f aca="false">D26*K26</f>
        <v>0</v>
      </c>
      <c r="M26" s="28"/>
    </row>
    <row r="27" customFormat="false" ht="12.75" hidden="false" customHeight="false" outlineLevel="0" collapsed="false">
      <c r="A27" s="49" t="n">
        <v>36911</v>
      </c>
      <c r="B27" s="21" t="n">
        <v>0</v>
      </c>
      <c r="C27" s="22" t="n">
        <v>2500</v>
      </c>
      <c r="D27" s="23" t="n">
        <v>2500</v>
      </c>
      <c r="E27" s="22" t="n">
        <v>0</v>
      </c>
      <c r="F27" s="24" t="n">
        <f aca="false">(D27-E27)+F26</f>
        <v>4995</v>
      </c>
      <c r="G27" s="50"/>
      <c r="H27" s="52" t="s">
        <v>69</v>
      </c>
      <c r="J27" s="26" t="n">
        <v>0.0306</v>
      </c>
      <c r="K27" s="26" t="n">
        <v>0.1907</v>
      </c>
      <c r="L27" s="27" t="n">
        <v>0</v>
      </c>
      <c r="M27" s="28"/>
    </row>
    <row r="28" customFormat="false" ht="12.75" hidden="false" customHeight="false" outlineLevel="0" collapsed="false">
      <c r="A28" s="49" t="n">
        <v>36912</v>
      </c>
      <c r="B28" s="21" t="n">
        <v>5000</v>
      </c>
      <c r="C28" s="22" t="n">
        <v>2500</v>
      </c>
      <c r="D28" s="23" t="n">
        <v>2500</v>
      </c>
      <c r="E28" s="22" t="n">
        <v>6106</v>
      </c>
      <c r="F28" s="24" t="n">
        <f aca="false">(D28-E28)+F27</f>
        <v>1389</v>
      </c>
      <c r="G28" s="50"/>
      <c r="H28" s="52" t="s">
        <v>69</v>
      </c>
      <c r="J28" s="26" t="n">
        <v>0.0306</v>
      </c>
      <c r="K28" s="26" t="n">
        <v>0.1907</v>
      </c>
      <c r="L28" s="27" t="n">
        <v>0</v>
      </c>
      <c r="M28" s="28"/>
    </row>
    <row r="29" customFormat="false" ht="12.75" hidden="false" customHeight="false" outlineLevel="0" collapsed="false">
      <c r="A29" s="49" t="n">
        <v>36913</v>
      </c>
      <c r="B29" s="21" t="n">
        <v>5000</v>
      </c>
      <c r="C29" s="22" t="n">
        <v>2500</v>
      </c>
      <c r="D29" s="23" t="n">
        <v>2500</v>
      </c>
      <c r="E29" s="22" t="n">
        <v>6322</v>
      </c>
      <c r="F29" s="24" t="n">
        <f aca="false">(D29-E29)+F28</f>
        <v>-2433</v>
      </c>
      <c r="G29" s="50"/>
      <c r="H29" s="52" t="s">
        <v>69</v>
      </c>
      <c r="J29" s="26" t="n">
        <v>0.0306</v>
      </c>
      <c r="K29" s="26" t="n">
        <v>0.1907</v>
      </c>
      <c r="L29" s="27" t="n">
        <v>0</v>
      </c>
      <c r="M29" s="28"/>
    </row>
    <row r="30" customFormat="false" ht="12.75" hidden="false" customHeight="false" outlineLevel="0" collapsed="false">
      <c r="A30" s="49" t="n">
        <v>36914</v>
      </c>
      <c r="B30" s="21" t="n">
        <v>0</v>
      </c>
      <c r="C30" s="22" t="n">
        <v>0</v>
      </c>
      <c r="D30" s="23" t="n">
        <f aca="false">C30*0.981</f>
        <v>0</v>
      </c>
      <c r="E30" s="22" t="n">
        <v>122</v>
      </c>
      <c r="F30" s="24" t="n">
        <f aca="false">(D30-E30)+F29</f>
        <v>-2555</v>
      </c>
      <c r="G30" s="50"/>
      <c r="H30" s="51"/>
      <c r="J30" s="26" t="n">
        <v>0.0306</v>
      </c>
      <c r="K30" s="26" t="n">
        <v>0.1907</v>
      </c>
      <c r="L30" s="27" t="n">
        <f aca="false">D30*K30</f>
        <v>0</v>
      </c>
      <c r="M30" s="28"/>
    </row>
    <row r="31" customFormat="false" ht="12.75" hidden="false" customHeight="false" outlineLevel="0" collapsed="false">
      <c r="A31" s="20" t="n">
        <v>36915</v>
      </c>
      <c r="B31" s="21" t="n">
        <v>0</v>
      </c>
      <c r="C31" s="22" t="n">
        <v>0</v>
      </c>
      <c r="D31" s="23" t="n">
        <f aca="false">C31*0.981</f>
        <v>0</v>
      </c>
      <c r="E31" s="22" t="n">
        <v>0</v>
      </c>
      <c r="F31" s="24" t="n">
        <f aca="false">(D31-E31)+F30</f>
        <v>-2555</v>
      </c>
      <c r="G31" s="50"/>
      <c r="H31" s="51"/>
      <c r="J31" s="26" t="n">
        <v>0.0306</v>
      </c>
      <c r="K31" s="26" t="n">
        <v>0.1907</v>
      </c>
      <c r="L31" s="27" t="n">
        <f aca="false">D31*K31</f>
        <v>0</v>
      </c>
      <c r="M31" s="28"/>
    </row>
    <row r="32" customFormat="false" ht="12.75" hidden="false" customHeight="false" outlineLevel="0" collapsed="false">
      <c r="A32" s="20" t="n">
        <v>36916</v>
      </c>
      <c r="B32" s="21" t="n">
        <v>5750</v>
      </c>
      <c r="C32" s="22" t="n">
        <v>0</v>
      </c>
      <c r="D32" s="23" t="n">
        <f aca="false">C32*0.981</f>
        <v>0</v>
      </c>
      <c r="E32" s="22" t="n">
        <v>5750</v>
      </c>
      <c r="F32" s="24" t="n">
        <f aca="false">(D32-E32)+F31</f>
        <v>-8305</v>
      </c>
      <c r="G32" s="50"/>
      <c r="H32" s="51"/>
      <c r="J32" s="26" t="n">
        <v>0.0306</v>
      </c>
      <c r="K32" s="26" t="n">
        <v>0.1907</v>
      </c>
      <c r="L32" s="27" t="n">
        <f aca="false">D32*K32</f>
        <v>0</v>
      </c>
      <c r="M32" s="28"/>
    </row>
    <row r="33" customFormat="false" ht="12.75" hidden="false" customHeight="false" outlineLevel="0" collapsed="false">
      <c r="A33" s="20" t="n">
        <v>36917</v>
      </c>
      <c r="B33" s="21" t="n">
        <v>1750</v>
      </c>
      <c r="C33" s="22" t="n">
        <v>10000</v>
      </c>
      <c r="D33" s="23" t="n">
        <v>10000</v>
      </c>
      <c r="E33" s="22" t="n">
        <v>1750</v>
      </c>
      <c r="F33" s="24" t="n">
        <f aca="false">(D33-E33)+F32</f>
        <v>-55</v>
      </c>
      <c r="G33" s="50"/>
      <c r="H33" s="52" t="s">
        <v>70</v>
      </c>
      <c r="J33" s="26" t="n">
        <v>0.0306</v>
      </c>
      <c r="K33" s="26" t="n">
        <v>0.1907</v>
      </c>
      <c r="L33" s="27" t="n">
        <f aca="false">D33*K33</f>
        <v>1907</v>
      </c>
      <c r="M33" s="28"/>
    </row>
    <row r="34" customFormat="false" ht="12.75" hidden="false" customHeight="false" outlineLevel="0" collapsed="false">
      <c r="A34" s="20" t="n">
        <v>36918</v>
      </c>
      <c r="B34" s="21" t="n">
        <v>0</v>
      </c>
      <c r="C34" s="22" t="n">
        <v>0</v>
      </c>
      <c r="D34" s="23" t="n">
        <f aca="false">C34*0.981</f>
        <v>0</v>
      </c>
      <c r="E34" s="22" t="n">
        <v>0</v>
      </c>
      <c r="F34" s="24" t="n">
        <f aca="false">(D34-E34)+F33</f>
        <v>-55</v>
      </c>
      <c r="G34" s="50"/>
      <c r="H34" s="51"/>
      <c r="J34" s="26" t="n">
        <v>0.0306</v>
      </c>
      <c r="K34" s="26" t="n">
        <v>0.1907</v>
      </c>
      <c r="L34" s="27" t="n">
        <f aca="false">D34*K34</f>
        <v>0</v>
      </c>
      <c r="M34" s="28"/>
    </row>
    <row r="35" customFormat="false" ht="12.75" hidden="false" customHeight="false" outlineLevel="0" collapsed="false">
      <c r="A35" s="20" t="n">
        <v>36919</v>
      </c>
      <c r="B35" s="21" t="n">
        <v>0</v>
      </c>
      <c r="C35" s="22" t="n">
        <v>0</v>
      </c>
      <c r="D35" s="23" t="n">
        <f aca="false">C35*0.981</f>
        <v>0</v>
      </c>
      <c r="E35" s="22" t="n">
        <v>0</v>
      </c>
      <c r="F35" s="24" t="n">
        <f aca="false">(D35-E35)+F34</f>
        <v>-55</v>
      </c>
      <c r="G35" s="50"/>
      <c r="H35" s="51"/>
      <c r="J35" s="26" t="n">
        <v>0.0306</v>
      </c>
      <c r="K35" s="26" t="n">
        <v>0.1907</v>
      </c>
      <c r="L35" s="27" t="n">
        <f aca="false">D35*K35</f>
        <v>0</v>
      </c>
      <c r="M35" s="28"/>
    </row>
    <row r="36" customFormat="false" ht="12.75" hidden="false" customHeight="false" outlineLevel="0" collapsed="false">
      <c r="A36" s="20" t="n">
        <v>36920</v>
      </c>
      <c r="B36" s="21" t="n">
        <v>0</v>
      </c>
      <c r="C36" s="22" t="n">
        <v>0</v>
      </c>
      <c r="D36" s="23" t="n">
        <f aca="false">C36*0.981</f>
        <v>0</v>
      </c>
      <c r="E36" s="22" t="n">
        <v>0</v>
      </c>
      <c r="F36" s="24" t="n">
        <f aca="false">(D36-E36)+F35</f>
        <v>-55</v>
      </c>
      <c r="G36" s="50"/>
      <c r="H36" s="51"/>
      <c r="J36" s="26" t="n">
        <v>0.0306</v>
      </c>
      <c r="K36" s="26" t="n">
        <v>0.1907</v>
      </c>
      <c r="L36" s="27" t="n">
        <f aca="false">D36*K36</f>
        <v>0</v>
      </c>
      <c r="M36" s="28"/>
    </row>
    <row r="37" customFormat="false" ht="12.75" hidden="false" customHeight="false" outlineLevel="0" collapsed="false">
      <c r="A37" s="20" t="n">
        <v>36921</v>
      </c>
      <c r="B37" s="21" t="n">
        <v>0</v>
      </c>
      <c r="C37" s="22" t="n">
        <v>0</v>
      </c>
      <c r="D37" s="23" t="n">
        <f aca="false">C37*0.981</f>
        <v>0</v>
      </c>
      <c r="E37" s="22" t="n">
        <v>0</v>
      </c>
      <c r="F37" s="24" t="n">
        <f aca="false">(D37-E37)+F36</f>
        <v>-55</v>
      </c>
      <c r="G37" s="50"/>
      <c r="H37" s="51"/>
      <c r="J37" s="26" t="n">
        <v>0.0306</v>
      </c>
      <c r="K37" s="26" t="n">
        <v>0.1907</v>
      </c>
      <c r="L37" s="27" t="n">
        <f aca="false">D37*K37</f>
        <v>0</v>
      </c>
      <c r="M37" s="28"/>
    </row>
    <row r="38" customFormat="false" ht="12.75" hidden="false" customHeight="false" outlineLevel="0" collapsed="false">
      <c r="A38" s="20" t="n">
        <v>36922</v>
      </c>
      <c r="B38" s="21"/>
      <c r="C38" s="22"/>
      <c r="D38" s="23"/>
      <c r="E38" s="22"/>
      <c r="F38" s="24"/>
      <c r="G38" s="50"/>
      <c r="H38" s="51"/>
      <c r="J38" s="26"/>
      <c r="K38" s="26"/>
      <c r="L38" s="27"/>
      <c r="M38" s="28"/>
    </row>
    <row r="39" customFormat="false" ht="12.75" hidden="false" customHeight="false" outlineLevel="0" collapsed="false">
      <c r="B39" s="21" t="n">
        <f aca="false">SUM(B8:B38)</f>
        <v>45000</v>
      </c>
      <c r="C39" s="22" t="n">
        <f aca="false">SUM(C8:C38)</f>
        <v>41300</v>
      </c>
      <c r="D39" s="23" t="n">
        <f aca="false">SUM(D8:D38)</f>
        <v>41300</v>
      </c>
      <c r="E39" s="22" t="n">
        <f aca="false">SUM(E8:E38)</f>
        <v>41355</v>
      </c>
      <c r="F39" s="24" t="n">
        <f aca="false">F38</f>
        <v>0</v>
      </c>
      <c r="G39" s="50"/>
      <c r="H39" s="51"/>
      <c r="I39" s="22"/>
      <c r="J39" s="30"/>
      <c r="K39" s="31"/>
      <c r="L39" s="32" t="n">
        <f aca="false">SUM(L8:L38)</f>
        <v>1907</v>
      </c>
      <c r="M39" s="28"/>
    </row>
    <row r="40" customFormat="false" ht="12.75" hidden="false" customHeight="false" outlineLevel="0" collapsed="false">
      <c r="D40" s="1"/>
      <c r="F40" s="2"/>
      <c r="G40" s="2"/>
      <c r="H40" s="45"/>
    </row>
    <row r="41" customFormat="false" ht="12.75" hidden="false" customHeight="false" outlineLevel="0" collapsed="false">
      <c r="B41" s="18" t="s">
        <v>21</v>
      </c>
      <c r="C41" s="18"/>
    </row>
    <row r="42" customFormat="false" ht="12.75" hidden="false" customHeight="false" outlineLevel="0" collapsed="false">
      <c r="B42" s="0" t="s">
        <v>22</v>
      </c>
    </row>
    <row r="44" customFormat="false" ht="12.75" hidden="false" customHeight="false" outlineLevel="0" collapsed="false">
      <c r="B44" s="53"/>
    </row>
    <row r="46" customFormat="false" ht="12.75" hidden="false" customHeight="false" outlineLevel="0" collapsed="false">
      <c r="B46" s="53"/>
      <c r="C46" s="18"/>
      <c r="D46" s="18"/>
      <c r="E46" s="18"/>
      <c r="F46" s="18"/>
      <c r="G46" s="18"/>
      <c r="H46" s="34"/>
      <c r="I46" s="18"/>
    </row>
    <row r="48" customFormat="false" ht="12.75" hidden="false" customHeight="false" outlineLevel="0" collapsed="false">
      <c r="B48" s="18"/>
    </row>
    <row r="49" customFormat="false" ht="12.75" hidden="false" customHeight="false" outlineLevel="0" collapsed="false">
      <c r="B49" s="18"/>
    </row>
  </sheetData>
  <mergeCells count="4">
    <mergeCell ref="B4:F4"/>
    <mergeCell ref="J4:L4"/>
    <mergeCell ref="C5:D5"/>
    <mergeCell ref="J5:K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2000-05-15T19:32:56Z</dcterms:created>
  <dc:creator>jhomco</dc:creator>
  <dc:description/>
  <dc:language>en-US</dc:language>
  <cp:lastModifiedBy>jhomco</cp:lastModifiedBy>
  <cp:lastPrinted>2001-01-19T15:41:47Z</cp:lastPrinted>
  <cp:revision>0</cp:revision>
  <dc:subject/>
  <dc:title/>
</cp:coreProperties>
</file>