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<sst xmlns="http://schemas.openxmlformats.org/spreadsheetml/2006/main" count="73" uniqueCount="65">
  <si>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</si>
  <si>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</si>
  <si>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</si>
  <si>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</si>
  <si>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</si>
  <si>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</si>
  <si>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</si>
  <si>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</si>
  <si>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</si>
  <si>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</si>
  <si>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</si>
  <si>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</si>
  <si>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</si>
  <si>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</si>
  <si>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</si>
  <si>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</si>
  <si>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</si>
  <si>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</si>
  <si>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</si>
  <si>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</si>
  <si>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</si>
  <si>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</si>
  <si>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</si>
  <si>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</si>
  <si>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</si>
  <si>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</si>
  <si>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</si>
  <si>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</si>
  <si>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</si>
  <si>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</si>
  <si>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</si>
  <si>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</si>
  <si>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</si>
  <si>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</si>
  <si>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</si>
  <si>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</si>
  <si>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</si>
  <si>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</si>
  <si>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</si>
  <si>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APRIL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</si>
  <si>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</si>
  <si>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</si>
  <si>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</si>
  <si>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</si>
  <si>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</si>
  <si>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</si>
  <si>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</si>
  <si>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</si>
  <si>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</si>
  <si>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</si>
  <si>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</si>
  <si>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</si>
  <si>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</si>
  <si>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.1861</t>
  </si>
  <si>
    <t xml:space="preserve">COST</t>
  </si>
  <si>
    <t xml:space="preserve">DAY</t>
  </si>
  <si>
    <t xml:space="preserve">REQUEST *</t>
  </si>
  <si>
    <t xml:space="preserve">none for Apr</t>
  </si>
  <si>
    <t xml:space="preserve">DEL'd x Comm.</t>
  </si>
  <si>
    <t xml:space="preserve">  *   9-Apr</t>
  </si>
  <si>
    <t xml:space="preserve">BOLD DATE = PIPELINE ACTUALS</t>
  </si>
  <si>
    <t xml:space="preserve">DAY AHEAD REQUEST = "Schedule 8's" total MW x heat rate estimate of 12.1</t>
  </si>
  <si>
    <t xml:space="preserve">IT commodity rate and zone 4 to 4 fuel changes for April (new = $0.1861 commod. &amp; fuel = 1.89% )</t>
  </si>
  <si>
    <t xml:space="preserve"> *  Intraday request - shorted pipe for one day.</t>
  </si>
  <si>
    <t xml:space="preserve">All gas purchased at Sta 85 GD plus $0.05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</si>
</sst>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45925.889158629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45926.8891586316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45927.8891586316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45928.8891586317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45929.8891586318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45926.8891586319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45926.8891586319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45926.8891586319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45927.8891586321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45927.8891586321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45927.8891586322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45928.8891586322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45928.8891586323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45928.8891586323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45926.8891586324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36982</v>
      </c>
      <c r="B8" s="38" t="n">
        <v>0</v>
      </c>
      <c r="C8" s="5" t="n">
        <v>0</v>
      </c>
      <c r="D8" s="39" t="n">
        <f aca="false">C8*0.9811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0.1861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36983</v>
      </c>
      <c r="B9" s="38" t="n">
        <v>0</v>
      </c>
      <c r="C9" s="5" t="n">
        <v>0</v>
      </c>
      <c r="D9" s="39" t="n">
        <f aca="false">C9*0.9811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0.1861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n">
        <v>36984</v>
      </c>
      <c r="B10" s="38" t="n">
        <v>0</v>
      </c>
      <c r="C10" s="5" t="n">
        <v>0</v>
      </c>
      <c r="D10" s="39" t="n">
        <f aca="false">C10*0.9811</f>
        <v>0</v>
      </c>
      <c r="E10" s="5" t="n">
        <v>0</v>
      </c>
      <c r="F10" s="40" t="n">
        <f aca="false">(D10-E10)+F9</f>
        <v>0</v>
      </c>
      <c r="G10" s="41"/>
      <c r="H10" s="36"/>
      <c r="J10" s="42" t="n">
        <v>0.0306</v>
      </c>
      <c r="K10" s="43" t="n">
        <v>0.1861</v>
      </c>
      <c r="L10" s="44" t="n">
        <f aca="false">D10*K10</f>
        <v>0</v>
      </c>
      <c r="M10" s="5"/>
    </row>
    <row r="11" customFormat="false" ht="12.75" hidden="false" customHeight="false" outlineLevel="0" collapsed="false">
      <c r="A11" s="37" t="n">
        <v>36985</v>
      </c>
      <c r="B11" s="38" t="n">
        <v>0</v>
      </c>
      <c r="C11" s="5" t="n">
        <v>0</v>
      </c>
      <c r="D11" s="39" t="n">
        <f aca="false">C11*0.9811</f>
        <v>0</v>
      </c>
      <c r="E11" s="5" t="n">
        <v>0</v>
      </c>
      <c r="F11" s="40" t="n">
        <f aca="false">(D11-E11)+F10</f>
        <v>0</v>
      </c>
      <c r="G11" s="41"/>
      <c r="H11" s="36"/>
      <c r="J11" s="42" t="n">
        <v>0.0306</v>
      </c>
      <c r="K11" s="43" t="n">
        <v>0.1861</v>
      </c>
      <c r="L11" s="44" t="n">
        <f aca="false">D11*K11</f>
        <v>0</v>
      </c>
      <c r="M11" s="5"/>
    </row>
    <row r="12" customFormat="false" ht="12.75" hidden="false" customHeight="false" outlineLevel="0" collapsed="false">
      <c r="A12" s="37" t="n">
        <v>36986</v>
      </c>
      <c r="B12" s="38" t="n">
        <v>0</v>
      </c>
      <c r="C12" s="5" t="n">
        <v>0</v>
      </c>
      <c r="D12" s="39" t="n">
        <f aca="false">C12*0.9811</f>
        <v>0</v>
      </c>
      <c r="E12" s="5" t="n">
        <v>0</v>
      </c>
      <c r="F12" s="40" t="n">
        <f aca="false">(D12-E12)+F11</f>
        <v>0</v>
      </c>
      <c r="G12" s="41"/>
      <c r="H12" s="36"/>
      <c r="J12" s="42" t="n">
        <v>0.0306</v>
      </c>
      <c r="K12" s="43" t="n">
        <v>0.1861</v>
      </c>
      <c r="L12" s="44" t="n">
        <f aca="false">D12*K12</f>
        <v>0</v>
      </c>
      <c r="M12" s="5"/>
    </row>
    <row r="13" customFormat="false" ht="12.75" hidden="false" customHeight="false" outlineLevel="0" collapsed="false">
      <c r="A13" s="37" t="n">
        <v>36987</v>
      </c>
      <c r="B13" s="38" t="n">
        <v>0</v>
      </c>
      <c r="C13" s="5" t="n">
        <v>0</v>
      </c>
      <c r="D13" s="39" t="n">
        <f aca="false">C13*0.9811</f>
        <v>0</v>
      </c>
      <c r="E13" s="5" t="n">
        <v>0</v>
      </c>
      <c r="F13" s="40" t="n">
        <f aca="false">(D13-E13)+F12</f>
        <v>0</v>
      </c>
      <c r="G13" s="41"/>
      <c r="H13" s="36"/>
      <c r="J13" s="42" t="n">
        <v>0.0306</v>
      </c>
      <c r="K13" s="43" t="n">
        <v>0.1861</v>
      </c>
      <c r="L13" s="44" t="n">
        <f aca="false">D13*K13</f>
        <v>0</v>
      </c>
      <c r="M13" s="5"/>
    </row>
    <row r="14" customFormat="false" ht="12.75" hidden="false" customHeight="false" outlineLevel="0" collapsed="false">
      <c r="A14" s="37" t="n">
        <v>36988</v>
      </c>
      <c r="B14" s="38" t="n">
        <v>0</v>
      </c>
      <c r="C14" s="5" t="n">
        <v>0</v>
      </c>
      <c r="D14" s="39" t="n">
        <f aca="false">C14*0.9811</f>
        <v>0</v>
      </c>
      <c r="E14" s="5" t="n">
        <v>0</v>
      </c>
      <c r="F14" s="40" t="n">
        <f aca="false">(D14-E14)+F13</f>
        <v>0</v>
      </c>
      <c r="G14" s="41"/>
      <c r="H14" s="36"/>
      <c r="J14" s="42" t="n">
        <v>0.0306</v>
      </c>
      <c r="K14" s="43" t="n">
        <v>0.1861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36989</v>
      </c>
      <c r="B15" s="38" t="n">
        <v>0</v>
      </c>
      <c r="C15" s="5" t="n">
        <v>0</v>
      </c>
      <c r="D15" s="39" t="n">
        <f aca="false">C15*0.9811</f>
        <v>0</v>
      </c>
      <c r="E15" s="5" t="n">
        <v>0</v>
      </c>
      <c r="F15" s="40" t="n">
        <f aca="false">(D15-E15)+F14</f>
        <v>0</v>
      </c>
      <c r="G15" s="41"/>
      <c r="H15" s="36"/>
      <c r="J15" s="42" t="n">
        <v>0.0306</v>
      </c>
      <c r="K15" s="43" t="n">
        <v>0.1861</v>
      </c>
      <c r="L15" s="44" t="n">
        <f aca="false">D15*K15</f>
        <v>0</v>
      </c>
      <c r="M15" s="5"/>
    </row>
    <row r="16" customFormat="false" ht="12.75" hidden="false" customHeight="false" outlineLevel="0" collapsed="false">
      <c r="A16" s="37" t="s">
        <v>59</v>
      </c>
      <c r="B16" s="38" t="n">
        <v>6800</v>
      </c>
      <c r="C16" s="5" t="n">
        <v>0</v>
      </c>
      <c r="D16" s="39" t="n">
        <f aca="false">C16*0.9811</f>
        <v>0</v>
      </c>
      <c r="E16" s="5" t="n">
        <v>5605</v>
      </c>
      <c r="F16" s="40" t="n">
        <f aca="false">(D16-E16)+F15</f>
        <v>-5605</v>
      </c>
      <c r="G16" s="41"/>
      <c r="H16" s="36"/>
      <c r="J16" s="42" t="n">
        <v>0.0306</v>
      </c>
      <c r="K16" s="43" t="n">
        <v>0.1861</v>
      </c>
      <c r="L16" s="44" t="n">
        <f aca="false">D16*K16</f>
        <v>0</v>
      </c>
      <c r="M16" s="5"/>
    </row>
    <row r="17" customFormat="false" ht="12.75" hidden="false" customHeight="false" outlineLevel="0" collapsed="false">
      <c r="A17" s="37" t="n">
        <v>36991</v>
      </c>
      <c r="B17" s="38" t="n">
        <v>13000</v>
      </c>
      <c r="C17" s="5" t="n">
        <v>17500</v>
      </c>
      <c r="D17" s="39" t="n">
        <f aca="false">C17*0.9811</f>
        <v>17169.25</v>
      </c>
      <c r="E17" s="5" t="n">
        <v>15041</v>
      </c>
      <c r="F17" s="40" t="n">
        <f aca="false">(D17-E17)+F16</f>
        <v>-3476.75</v>
      </c>
      <c r="G17" s="41"/>
      <c r="H17" s="36" t="n">
        <v>5.57</v>
      </c>
      <c r="J17" s="42" t="n">
        <v>0.0306</v>
      </c>
      <c r="K17" s="43" t="n">
        <v>0.1861</v>
      </c>
      <c r="L17" s="44" t="n">
        <f aca="false">D17*K17</f>
        <v>3195.197425</v>
      </c>
      <c r="M17" s="5"/>
    </row>
    <row r="18" customFormat="false" ht="12.75" hidden="false" customHeight="false" outlineLevel="0" collapsed="false">
      <c r="A18" s="37" t="n">
        <v>36992</v>
      </c>
      <c r="B18" s="38" t="n">
        <v>13000</v>
      </c>
      <c r="C18" s="5" t="n">
        <v>13000</v>
      </c>
      <c r="D18" s="39" t="n">
        <f aca="false">C18*0.9811</f>
        <v>12754.3</v>
      </c>
      <c r="E18" s="5" t="n">
        <v>13909</v>
      </c>
      <c r="F18" s="40" t="n">
        <f aca="false">(D18-E18)+F17</f>
        <v>-4631.45</v>
      </c>
      <c r="G18" s="41"/>
      <c r="H18" s="36" t="n">
        <v>5.675</v>
      </c>
      <c r="J18" s="42" t="n">
        <v>0.0306</v>
      </c>
      <c r="K18" s="43" t="n">
        <v>0.1861</v>
      </c>
      <c r="L18" s="44" t="n">
        <f aca="false">D18*K18</f>
        <v>2373.57523</v>
      </c>
      <c r="M18" s="5"/>
    </row>
    <row r="19" customFormat="false" ht="12.75" hidden="false" customHeight="false" outlineLevel="0" collapsed="false">
      <c r="A19" s="37" t="n">
        <v>36993</v>
      </c>
      <c r="B19" s="38" t="n">
        <v>17425</v>
      </c>
      <c r="C19" s="5" t="n">
        <v>15000</v>
      </c>
      <c r="D19" s="39" t="n">
        <f aca="false">C19*0.9811</f>
        <v>14716.5</v>
      </c>
      <c r="E19" s="5" t="n">
        <v>17646</v>
      </c>
      <c r="F19" s="40" t="n">
        <f aca="false">(D19-E19)+F18</f>
        <v>-7560.95</v>
      </c>
      <c r="G19" s="41"/>
      <c r="H19" s="36" t="n">
        <v>5.55</v>
      </c>
      <c r="J19" s="42" t="n">
        <v>0.0306</v>
      </c>
      <c r="K19" s="43" t="n">
        <v>0.1861</v>
      </c>
      <c r="L19" s="44" t="n">
        <f aca="false">D19*K19</f>
        <v>2738.74065</v>
      </c>
      <c r="M19" s="5"/>
    </row>
    <row r="20" customFormat="false" ht="12.75" hidden="false" customHeight="false" outlineLevel="0" collapsed="false">
      <c r="A20" s="37" t="n">
        <v>36994</v>
      </c>
      <c r="B20" s="38" t="n">
        <v>0</v>
      </c>
      <c r="C20" s="5" t="n">
        <v>2000</v>
      </c>
      <c r="D20" s="39" t="n">
        <f aca="false">C20*0.9811</f>
        <v>1962.2</v>
      </c>
      <c r="E20" s="5" t="n">
        <v>0</v>
      </c>
      <c r="F20" s="40" t="n">
        <f aca="false">(D20-E20)+F19</f>
        <v>-5598.75</v>
      </c>
      <c r="G20" s="41"/>
      <c r="H20" s="36" t="n">
        <v>5.43</v>
      </c>
      <c r="J20" s="42" t="n">
        <v>0.0306</v>
      </c>
      <c r="K20" s="43" t="n">
        <v>0.1861</v>
      </c>
      <c r="L20" s="44" t="n">
        <f aca="false">D20*K20</f>
        <v>365.16542</v>
      </c>
      <c r="M20" s="5"/>
    </row>
    <row r="21" customFormat="false" ht="12.75" hidden="false" customHeight="false" outlineLevel="0" collapsed="false">
      <c r="A21" s="37" t="n">
        <v>36995</v>
      </c>
      <c r="B21" s="38" t="n">
        <v>0</v>
      </c>
      <c r="C21" s="5" t="n">
        <v>2000</v>
      </c>
      <c r="D21" s="39" t="n">
        <f aca="false">C21*0.9811</f>
        <v>1962.2</v>
      </c>
      <c r="E21" s="5" t="n">
        <v>0</v>
      </c>
      <c r="F21" s="40" t="n">
        <f aca="false">(D21-E21)+F20</f>
        <v>-3636.55</v>
      </c>
      <c r="G21" s="41"/>
      <c r="H21" s="36" t="n">
        <v>5.43</v>
      </c>
      <c r="J21" s="42" t="n">
        <v>0.0306</v>
      </c>
      <c r="K21" s="43" t="n">
        <v>0.1861</v>
      </c>
      <c r="L21" s="44" t="n">
        <f aca="false">D21*K21</f>
        <v>365.16542</v>
      </c>
      <c r="M21" s="5"/>
    </row>
    <row r="22" customFormat="false" ht="12.75" hidden="false" customHeight="false" outlineLevel="0" collapsed="false">
      <c r="A22" s="37" t="n">
        <v>36996</v>
      </c>
      <c r="B22" s="38" t="n">
        <v>0</v>
      </c>
      <c r="C22" s="5" t="n">
        <v>2000</v>
      </c>
      <c r="D22" s="39" t="n">
        <f aca="false">C22*0.9811</f>
        <v>1962.2</v>
      </c>
      <c r="E22" s="5" t="n">
        <v>0</v>
      </c>
      <c r="F22" s="40" t="n">
        <f aca="false">(D22-E22)+F21</f>
        <v>-1674.35</v>
      </c>
      <c r="G22" s="41"/>
      <c r="H22" s="36" t="n">
        <v>5.43</v>
      </c>
      <c r="J22" s="42" t="n">
        <v>0.0306</v>
      </c>
      <c r="K22" s="43" t="n">
        <v>0.1861</v>
      </c>
      <c r="L22" s="44" t="n">
        <f aca="false">D22*K22</f>
        <v>365.16542</v>
      </c>
      <c r="M22" s="5"/>
    </row>
    <row r="23" customFormat="false" ht="12.75" hidden="false" customHeight="false" outlineLevel="0" collapsed="false">
      <c r="A23" s="37" t="n">
        <v>36997</v>
      </c>
      <c r="B23" s="38" t="n">
        <v>0</v>
      </c>
      <c r="C23" s="5" t="n">
        <v>2000</v>
      </c>
      <c r="D23" s="39" t="n">
        <f aca="false">C23*0.9811</f>
        <v>1962.2</v>
      </c>
      <c r="E23" s="5" t="n">
        <v>0</v>
      </c>
      <c r="F23" s="40" t="n">
        <f aca="false">(D23-E23)+F22</f>
        <v>287.849999999999</v>
      </c>
      <c r="G23" s="41"/>
      <c r="H23" s="36" t="n">
        <v>5.43</v>
      </c>
      <c r="J23" s="42" t="n">
        <v>0.0306</v>
      </c>
      <c r="K23" s="43" t="n">
        <v>0.1861</v>
      </c>
      <c r="L23" s="44" t="n">
        <f aca="false">D23*K23</f>
        <v>365.16542</v>
      </c>
      <c r="M23" s="45"/>
    </row>
    <row r="24" customFormat="false" ht="12.75" hidden="false" customHeight="false" outlineLevel="0" collapsed="false">
      <c r="A24" s="37" t="n">
        <v>36998</v>
      </c>
      <c r="B24" s="38" t="n">
        <v>0</v>
      </c>
      <c r="C24" s="5" t="n">
        <v>0</v>
      </c>
      <c r="D24" s="39" t="n">
        <f aca="false">C24*0.9811</f>
        <v>0</v>
      </c>
      <c r="E24" s="5" t="n">
        <v>1073</v>
      </c>
      <c r="F24" s="40" t="n">
        <f aca="false">(D24-E24)+F23</f>
        <v>-785.150000000001</v>
      </c>
      <c r="G24" s="41"/>
      <c r="H24" s="36"/>
      <c r="J24" s="42" t="n">
        <v>0.0306</v>
      </c>
      <c r="K24" s="43" t="n">
        <v>0.1861</v>
      </c>
      <c r="L24" s="44" t="n">
        <f aca="false">D24*K24</f>
        <v>0</v>
      </c>
      <c r="M24" s="45"/>
    </row>
    <row r="25" customFormat="false" ht="12.75" hidden="false" customHeight="false" outlineLevel="0" collapsed="false">
      <c r="A25" s="37" t="n">
        <v>36999</v>
      </c>
      <c r="B25" s="38" t="n">
        <v>0</v>
      </c>
      <c r="C25" s="5" t="n">
        <v>0</v>
      </c>
      <c r="D25" s="39" t="n">
        <f aca="false">C25*0.9811</f>
        <v>0</v>
      </c>
      <c r="E25" s="5" t="n">
        <v>4107</v>
      </c>
      <c r="F25" s="40" t="n">
        <f aca="false">(D25-E25)+F24</f>
        <v>-4892.15</v>
      </c>
      <c r="G25" s="41"/>
      <c r="H25" s="36"/>
      <c r="J25" s="42" t="n">
        <v>0.0306</v>
      </c>
      <c r="K25" s="43" t="n">
        <v>0.1861</v>
      </c>
      <c r="L25" s="44" t="n">
        <f aca="false">D25*K25</f>
        <v>0</v>
      </c>
      <c r="M25" s="45"/>
    </row>
    <row r="26" customFormat="false" ht="12.75" hidden="false" customHeight="false" outlineLevel="0" collapsed="false">
      <c r="A26" s="37" t="n">
        <v>37000</v>
      </c>
      <c r="B26" s="38" t="n">
        <v>4000</v>
      </c>
      <c r="C26" s="5" t="n">
        <v>4500</v>
      </c>
      <c r="D26" s="39" t="n">
        <f aca="false">C26*0.9811</f>
        <v>4414.95</v>
      </c>
      <c r="E26" s="5" t="n">
        <v>186</v>
      </c>
      <c r="F26" s="40" t="n">
        <f aca="false">(D26-E26)+F25</f>
        <v>-663.200000000002</v>
      </c>
      <c r="G26" s="41"/>
      <c r="H26" s="36" t="n">
        <v>5.26</v>
      </c>
      <c r="J26" s="42" t="n">
        <v>0.0306</v>
      </c>
      <c r="K26" s="43" t="n">
        <v>0.1861</v>
      </c>
      <c r="L26" s="44" t="n">
        <f aca="false">D26*K26</f>
        <v>821.622195</v>
      </c>
      <c r="M26" s="45"/>
    </row>
    <row r="27" customFormat="false" ht="12.75" hidden="false" customHeight="false" outlineLevel="0" collapsed="false">
      <c r="A27" s="37" t="n">
        <v>37001</v>
      </c>
      <c r="B27" s="38" t="n">
        <v>0</v>
      </c>
      <c r="C27" s="5" t="n">
        <v>0</v>
      </c>
      <c r="D27" s="39" t="n">
        <f aca="false">C27*0.9811</f>
        <v>0</v>
      </c>
      <c r="E27" s="5" t="n">
        <v>0</v>
      </c>
      <c r="F27" s="40" t="n">
        <f aca="false">(D27-E27)+F26</f>
        <v>-663.200000000002</v>
      </c>
      <c r="G27" s="41"/>
      <c r="H27" s="36"/>
      <c r="J27" s="42" t="n">
        <v>0.0306</v>
      </c>
      <c r="K27" s="43" t="n">
        <v>0.1861</v>
      </c>
      <c r="L27" s="44" t="n">
        <f aca="false">D27*K27</f>
        <v>0</v>
      </c>
      <c r="M27" s="45"/>
    </row>
    <row r="28" customFormat="false" ht="12.75" hidden="false" customHeight="false" outlineLevel="0" collapsed="false">
      <c r="A28" s="37" t="n">
        <v>37002</v>
      </c>
      <c r="B28" s="38" t="n">
        <v>0</v>
      </c>
      <c r="C28" s="5" t="n">
        <v>0</v>
      </c>
      <c r="D28" s="39" t="n">
        <f aca="false">C28*0.9811</f>
        <v>0</v>
      </c>
      <c r="E28" s="5" t="n">
        <v>0</v>
      </c>
      <c r="F28" s="40" t="n">
        <f aca="false">(D28-E28)+F27</f>
        <v>-663.200000000002</v>
      </c>
      <c r="G28" s="41"/>
      <c r="H28" s="36"/>
      <c r="J28" s="42" t="n">
        <v>0.0306</v>
      </c>
      <c r="K28" s="43" t="n">
        <v>0.1861</v>
      </c>
      <c r="L28" s="44" t="n">
        <f aca="false">D28*K28</f>
        <v>0</v>
      </c>
      <c r="M28" s="45"/>
    </row>
    <row r="29" customFormat="false" ht="12.75" hidden="false" customHeight="false" outlineLevel="0" collapsed="false">
      <c r="A29" s="37" t="n">
        <v>37003</v>
      </c>
      <c r="B29" s="38" t="n">
        <v>0</v>
      </c>
      <c r="C29" s="5" t="n">
        <v>0</v>
      </c>
      <c r="D29" s="39" t="n">
        <f aca="false">C29*0.9811</f>
        <v>0</v>
      </c>
      <c r="E29" s="5" t="n">
        <v>0</v>
      </c>
      <c r="F29" s="40" t="n">
        <f aca="false">(D29-E29)+F28</f>
        <v>-663.200000000002</v>
      </c>
      <c r="G29" s="41"/>
      <c r="H29" s="36"/>
      <c r="J29" s="42" t="n">
        <v>0.0306</v>
      </c>
      <c r="K29" s="43" t="n">
        <v>0.1861</v>
      </c>
      <c r="L29" s="44" t="n">
        <f aca="false">D29*K29</f>
        <v>0</v>
      </c>
      <c r="M29" s="45"/>
    </row>
    <row r="30" customFormat="false" ht="12.75" hidden="false" customHeight="false" outlineLevel="0" collapsed="false">
      <c r="A30" s="37" t="n">
        <v>37004</v>
      </c>
      <c r="B30" s="38" t="n">
        <v>0</v>
      </c>
      <c r="C30" s="5" t="n">
        <v>0</v>
      </c>
      <c r="D30" s="39" t="n">
        <f aca="false">C30*0.9811</f>
        <v>0</v>
      </c>
      <c r="E30" s="5" t="n">
        <v>0</v>
      </c>
      <c r="F30" s="40" t="n">
        <f aca="false">(D30-E30)+F29</f>
        <v>-663.200000000002</v>
      </c>
      <c r="G30" s="41"/>
      <c r="H30" s="36"/>
      <c r="J30" s="42" t="n">
        <v>0.0306</v>
      </c>
      <c r="K30" s="43" t="n">
        <v>0.1861</v>
      </c>
      <c r="L30" s="44" t="n">
        <f aca="false">D30*K30</f>
        <v>0</v>
      </c>
      <c r="M30" s="45"/>
    </row>
    <row r="31" customFormat="false" ht="12.75" hidden="false" customHeight="false" outlineLevel="0" collapsed="false">
      <c r="A31" s="37" t="n">
        <v>37005</v>
      </c>
      <c r="B31" s="38" t="n">
        <v>3000</v>
      </c>
      <c r="C31" s="5" t="n">
        <v>0</v>
      </c>
      <c r="D31" s="39" t="n">
        <f aca="false">C31*0.9811</f>
        <v>0</v>
      </c>
      <c r="E31" s="5" t="n">
        <v>206</v>
      </c>
      <c r="F31" s="40" t="n">
        <f aca="false">(D31-E31)+F30</f>
        <v>-869.200000000002</v>
      </c>
      <c r="G31" s="41"/>
      <c r="H31" s="36"/>
      <c r="J31" s="42" t="n">
        <v>0.0306</v>
      </c>
      <c r="K31" s="43" t="n">
        <v>0.1861</v>
      </c>
      <c r="L31" s="44" t="n">
        <f aca="false">D31*K31</f>
        <v>0</v>
      </c>
      <c r="M31" s="45"/>
    </row>
    <row r="32" customFormat="false" ht="12.75" hidden="false" customHeight="false" outlineLevel="0" collapsed="false">
      <c r="A32" s="37" t="n">
        <v>37006</v>
      </c>
      <c r="B32" s="38" t="n">
        <v>0</v>
      </c>
      <c r="C32" s="5" t="n">
        <v>3750</v>
      </c>
      <c r="D32" s="39" t="n">
        <f aca="false">C32*0.9811</f>
        <v>3679.125</v>
      </c>
      <c r="E32" s="5" t="n">
        <v>0</v>
      </c>
      <c r="F32" s="40" t="n">
        <f aca="false">(D32-E32)+F31</f>
        <v>2809.925</v>
      </c>
      <c r="G32" s="41"/>
      <c r="H32" s="36" t="n">
        <v>5.22</v>
      </c>
      <c r="J32" s="42" t="n">
        <v>0.0306</v>
      </c>
      <c r="K32" s="43" t="n">
        <v>0.1861</v>
      </c>
      <c r="L32" s="44" t="n">
        <f aca="false">D32*K32</f>
        <v>684.6851625</v>
      </c>
      <c r="M32" s="45"/>
    </row>
    <row r="33" customFormat="false" ht="12.75" hidden="false" customHeight="false" outlineLevel="0" collapsed="false">
      <c r="A33" s="37" t="n">
        <v>37007</v>
      </c>
      <c r="B33" s="38" t="n">
        <v>3000</v>
      </c>
      <c r="C33" s="5" t="n">
        <v>0</v>
      </c>
      <c r="D33" s="39" t="n">
        <f aca="false">C33*0.9811</f>
        <v>0</v>
      </c>
      <c r="E33" s="5" t="n">
        <v>2731</v>
      </c>
      <c r="F33" s="40" t="n">
        <f aca="false">(D33-E33)+F32</f>
        <v>78.9249999999984</v>
      </c>
      <c r="G33" s="41"/>
      <c r="H33" s="36"/>
      <c r="J33" s="42" t="n">
        <v>0.0306</v>
      </c>
      <c r="K33" s="43" t="n">
        <v>0.1861</v>
      </c>
      <c r="L33" s="44" t="n">
        <f aca="false">D33*K33</f>
        <v>0</v>
      </c>
      <c r="M33" s="45"/>
    </row>
    <row r="34" customFormat="false" ht="12.75" hidden="false" customHeight="false" outlineLevel="0" collapsed="false">
      <c r="A34" s="37" t="n">
        <v>37008</v>
      </c>
      <c r="B34" s="38" t="n">
        <v>0</v>
      </c>
      <c r="C34" s="5" t="n">
        <v>0</v>
      </c>
      <c r="D34" s="39" t="n">
        <f aca="false">C34*0.9811</f>
        <v>0</v>
      </c>
      <c r="E34" s="5" t="n">
        <v>67</v>
      </c>
      <c r="F34" s="40" t="n">
        <f aca="false">(D34-E34)+F33</f>
        <v>11.9249999999984</v>
      </c>
      <c r="G34" s="41"/>
      <c r="H34" s="36"/>
      <c r="J34" s="42" t="n">
        <v>0.0306</v>
      </c>
      <c r="K34" s="43" t="n">
        <v>0.1861</v>
      </c>
      <c r="L34" s="44" t="n">
        <f aca="false">D34*K34</f>
        <v>0</v>
      </c>
      <c r="M34" s="45"/>
    </row>
    <row r="35" customFormat="false" ht="12.75" hidden="false" customHeight="false" outlineLevel="0" collapsed="false">
      <c r="A35" s="37" t="n">
        <v>37009</v>
      </c>
      <c r="B35" s="38" t="n">
        <v>0</v>
      </c>
      <c r="C35" s="5" t="n">
        <v>0</v>
      </c>
      <c r="D35" s="39" t="n">
        <f aca="false">C35*0.9811</f>
        <v>0</v>
      </c>
      <c r="E35" s="5" t="n">
        <v>0</v>
      </c>
      <c r="F35" s="40" t="n">
        <f aca="false">(D35-E35)+F34</f>
        <v>11.9249999999984</v>
      </c>
      <c r="G35" s="41"/>
      <c r="H35" s="36"/>
      <c r="J35" s="42" t="n">
        <v>0.0306</v>
      </c>
      <c r="K35" s="43" t="n">
        <v>0.1861</v>
      </c>
      <c r="L35" s="44" t="n">
        <f aca="false">D35*K35</f>
        <v>0</v>
      </c>
      <c r="M35" s="45"/>
    </row>
    <row r="36" customFormat="false" ht="12.75" hidden="false" customHeight="false" outlineLevel="0" collapsed="false">
      <c r="A36" s="37" t="n">
        <v>37010</v>
      </c>
      <c r="B36" s="38" t="n">
        <v>0</v>
      </c>
      <c r="C36" s="5" t="n">
        <v>0</v>
      </c>
      <c r="D36" s="39" t="n">
        <f aca="false">C36*0.9811</f>
        <v>0</v>
      </c>
      <c r="E36" s="5" t="n">
        <v>0</v>
      </c>
      <c r="F36" s="40" t="n">
        <f aca="false">(D36-E36)+F35</f>
        <v>11.9249999999984</v>
      </c>
      <c r="G36" s="41"/>
      <c r="H36" s="36"/>
      <c r="J36" s="42" t="n">
        <v>0.0306</v>
      </c>
      <c r="K36" s="43" t="n">
        <v>0.1861</v>
      </c>
      <c r="L36" s="44" t="n">
        <f aca="false">D36*K36</f>
        <v>0</v>
      </c>
      <c r="M36" s="45"/>
    </row>
    <row r="37" customFormat="false" ht="12.75" hidden="false" customHeight="false" outlineLevel="0" collapsed="false">
      <c r="A37" s="37" t="n">
        <v>37011</v>
      </c>
      <c r="B37" s="38" t="n">
        <v>0</v>
      </c>
      <c r="C37" s="5" t="n">
        <v>0</v>
      </c>
      <c r="D37" s="39" t="n">
        <f aca="false">C37*0.9811</f>
        <v>0</v>
      </c>
      <c r="E37" s="5" t="n">
        <v>0</v>
      </c>
      <c r="F37" s="40" t="n">
        <f aca="false">(D37-E37)+F36</f>
        <v>11.9249999999984</v>
      </c>
      <c r="G37" s="41"/>
      <c r="H37" s="36"/>
      <c r="J37" s="42" t="n">
        <v>0.0306</v>
      </c>
      <c r="K37" s="43" t="n">
        <v>0.1861</v>
      </c>
      <c r="L37" s="44" t="n">
        <f aca="false">D37*K37</f>
        <v>0</v>
      </c>
      <c r="M37" s="45"/>
    </row>
    <row r="38" customFormat="false" ht="12.75" hidden="false" customHeight="false" outlineLevel="0" collapsed="false">
      <c r="A38" s="37"/>
      <c r="B38" s="38" t="n">
        <v>0</v>
      </c>
      <c r="C38" s="5" t="n">
        <v>0</v>
      </c>
      <c r="D38" s="39" t="n">
        <f aca="false">C38*0.981</f>
        <v>0</v>
      </c>
      <c r="E38" s="5" t="n">
        <v>0</v>
      </c>
      <c r="F38" s="40" t="n">
        <f aca="false">(D38-E38)+F37</f>
        <v>11.9249999999984</v>
      </c>
      <c r="G38" s="41"/>
      <c r="H38" s="36"/>
      <c r="J38" s="42" t="n">
        <v>0.0306</v>
      </c>
      <c r="K38" s="43" t="n">
        <v>0.1861</v>
      </c>
      <c r="L38" s="44" t="n">
        <f aca="false">D38*K38</f>
        <v>0</v>
      </c>
      <c r="M38" s="45"/>
    </row>
    <row r="39" customFormat="false" ht="12.75" hidden="false" customHeight="false" outlineLevel="0" collapsed="false">
      <c r="B39" s="38" t="n">
        <f aca="false">SUM(B8:B38)</f>
        <v>60225</v>
      </c>
      <c r="C39" s="5" t="n">
        <f aca="false">SUM(C8:C38)</f>
        <v>61750</v>
      </c>
      <c r="D39" s="39" t="n">
        <f aca="false">SUM(D8:D38)</f>
        <v>60582.925</v>
      </c>
      <c r="E39" s="5" t="n">
        <f aca="false">SUM(E8:E38)</f>
        <v>60571</v>
      </c>
      <c r="F39" s="40" t="n">
        <f aca="false">F38</f>
        <v>11.9249999999984</v>
      </c>
      <c r="G39" s="41"/>
      <c r="H39" s="46"/>
      <c r="I39" s="5"/>
      <c r="J39" s="47"/>
      <c r="K39" s="48"/>
      <c r="L39" s="49" t="n">
        <f aca="false">SUM(L8:L38)</f>
        <v>11274.4823425</v>
      </c>
      <c r="M39" s="45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60</v>
      </c>
      <c r="C41" s="3"/>
    </row>
    <row r="42" customFormat="false" ht="12.75" hidden="false" customHeight="false" outlineLevel="0" collapsed="false">
      <c r="B42" s="0" t="s">
        <v>61</v>
      </c>
    </row>
    <row r="43" customFormat="false" ht="12.75" hidden="false" customHeight="false" outlineLevel="0" collapsed="false">
      <c r="B43" s="0" t="s">
        <v>62</v>
      </c>
    </row>
    <row r="44" customFormat="false" ht="12.75" hidden="false" customHeight="false" outlineLevel="0" collapsed="false">
      <c r="B44" s="0" t="s">
        <v>63</v>
      </c>
    </row>
    <row r="45" customFormat="false" ht="12.75" hidden="false" customHeight="false" outlineLevel="0" collapsed="false">
      <c r="B45" s="0" t="s">
        <v>64</v>
      </c>
    </row>
    <row r="46" customFormat="false" ht="12.75" hidden="false" customHeight="false" outlineLevel="0" collapsed="false">
      <c r="B46" s="50"/>
    </row>
    <row r="47" customFormat="false" ht="12.75" hidden="false" customHeight="false" outlineLevel="0" collapsed="false">
      <c r="B47" s="50"/>
    </row>
    <row r="48" customFormat="false" ht="12.75" hidden="false" customHeight="false" outlineLevel="0" collapsed="false">
      <c r="B48" s="50"/>
      <c r="C48" s="3"/>
      <c r="D48" s="3"/>
      <c r="E48" s="3"/>
      <c r="F48" s="3"/>
      <c r="G48" s="3"/>
      <c r="H48" s="2"/>
      <c r="I48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2001-05-02T12:27:23Z</dcterms:modified>
  <cp:revision>0</cp:revision>
  <dc:subject/>
  <dc:title/>
</cp:coreProperties>
</file>