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Tie In, Loop, &amp; River X-in" sheetId="2" state="visible" r:id="rId4"/>
    <sheet name="Measurement Facilities Onl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<sst xmlns="http://schemas.openxmlformats.org/spreadsheetml/2006/main" count="74" uniqueCount="43">
  <si>
    <t xml:space="preserve">Enron Corp</t>
  </si>
  <si>
    <t xml:space="preserve">Standard Estimate Report</t>
  </si>
  <si>
    <t xml:space="preserve">Page 9</t>
  </si>
  <si>
    <t xml:space="preserve">Topock Lateral Expansion Tie-in, Loop, and River Crossing</t>
  </si>
  <si>
    <t xml:space="preserve">10/05/2001  </t>
  </si>
  <si>
    <t xml:space="preserve">ASSUMPTIONS:</t>
  </si>
  <si>
    <t xml:space="preserve">1. </t>
  </si>
  <si>
    <t xml:space="preserve">No Selexol plant expansion included in this estimate.  Assumption made expansion volumes would by-pass Selexol plant.</t>
  </si>
  <si>
    <t xml:space="preserve">2. </t>
  </si>
  <si>
    <t xml:space="preserve">No extra right of way costs to deal with Native Americans other than the normal.</t>
  </si>
  <si>
    <t xml:space="preserve">3. </t>
  </si>
  <si>
    <t xml:space="preserve">No tax gross up included.</t>
  </si>
  <si>
    <t xml:space="preserve">4. </t>
  </si>
  <si>
    <r>
      <rPr>
        <sz val="10"/>
        <rFont val="Arial"/>
        <family val="0"/>
      </rPr>
      <t xml:space="preserve">Expansion good for 300 MMcf/d </t>
    </r>
    <r>
      <rPr>
        <b val="true"/>
        <i val="true"/>
        <sz val="10"/>
        <rFont val="Arial"/>
        <family val="2"/>
      </rPr>
      <t xml:space="preserve">ONLY</t>
    </r>
    <r>
      <rPr>
        <sz val="10"/>
        <rFont val="Arial"/>
        <family val="0"/>
      </rPr>
      <t xml:space="preserve">.  No room to expand behind 300 MMcf/d without major costs.</t>
    </r>
  </si>
  <si>
    <t xml:space="preserve">5. </t>
  </si>
  <si>
    <r>
      <rPr>
        <sz val="10"/>
        <rFont val="Arial"/>
        <family val="0"/>
      </rPr>
      <t xml:space="preserve">The cost estimate has a </t>
    </r>
    <r>
      <rPr>
        <u val="single"/>
        <sz val="10"/>
        <rFont val="Arial"/>
        <family val="2"/>
      </rPr>
      <t xml:space="preserve">+</t>
    </r>
    <r>
      <rPr>
        <sz val="10"/>
        <rFont val="Arial"/>
        <family val="2"/>
      </rPr>
      <t xml:space="preserve"> 30% variance and the numbers given are in the middle of the range.</t>
    </r>
  </si>
  <si>
    <t xml:space="preserve">6.</t>
  </si>
  <si>
    <t xml:space="preserve">No cost allowance in the for any other expansions to get gas to the Topock lateral.</t>
  </si>
  <si>
    <t xml:space="preserve">Estimate Totals</t>
  </si>
  <si>
    <t xml:space="preserve">Labor</t>
  </si>
  <si>
    <t xml:space="preserve">Materials</t>
  </si>
  <si>
    <t xml:space="preserve">Freight  (%)</t>
  </si>
  <si>
    <t xml:space="preserve">Tax  (%)</t>
  </si>
  <si>
    <t xml:space="preserve">Colorado River X-ing (LS)</t>
  </si>
  <si>
    <t xml:space="preserve">Pipeline Right of Way  (LS)</t>
  </si>
  <si>
    <t xml:space="preserve">Environmental  (LS)</t>
  </si>
  <si>
    <t xml:space="preserve">CSUP - Survey (LS)</t>
  </si>
  <si>
    <t xml:space="preserve">CSUP - Inspection (LS)</t>
  </si>
  <si>
    <t xml:space="preserve">DLAB - District Labor (LS)</t>
  </si>
  <si>
    <t xml:space="preserve">Engineering - Enron  (LS)</t>
  </si>
  <si>
    <t xml:space="preserve">Engineering - Contract  (LS)</t>
  </si>
  <si>
    <t xml:space="preserve">Engineering - AsBuiltDwg  (LS)</t>
  </si>
  <si>
    <t xml:space="preserve">PROJECT MANAGEMENT  (LS)</t>
  </si>
  <si>
    <t xml:space="preserve">CONTINGENCY  (%)</t>
  </si>
  <si>
    <t xml:space="preserve">OVERHEAD  (%)</t>
  </si>
  <si>
    <t xml:space="preserve">  </t>
  </si>
  <si>
    <t xml:space="preserve">AFUDC (% of Current Total)</t>
  </si>
  <si>
    <t xml:space="preserve">GROSS RECEIPTS (%)</t>
  </si>
  <si>
    <t xml:space="preserve">ESCALATION (2002)  (%)</t>
  </si>
  <si>
    <t xml:space="preserve">Total</t>
  </si>
  <si>
    <r>
      <rPr>
        <sz val="10"/>
        <rFont val="Arial"/>
        <family val="0"/>
      </rPr>
      <t xml:space="preserve">Note:  This is a </t>
    </r>
    <r>
      <rPr>
        <u val="single"/>
        <sz val="10"/>
        <rFont val="Arial"/>
        <family val="2"/>
      </rPr>
      <t xml:space="preserve">+</t>
    </r>
    <r>
      <rPr>
        <sz val="10"/>
        <rFont val="Arial"/>
        <family val="2"/>
      </rPr>
      <t xml:space="preserve"> 30% cost estimate.</t>
    </r>
  </si>
  <si>
    <t xml:space="preserve">Topock Lateral Expansion Measurment Facilities Only</t>
  </si>
  <si>
    <t xml:space="preserve">Subcontract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</si>
</sst>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0%"/>
    <numFmt numFmtId="169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6.7"/>
    <col collapsed="false" customWidth="true" hidden="false" outlineLevel="0" max="3" min="3" style="0" width="6.7"/>
    <col collapsed="false" customWidth="true" hidden="false" outlineLevel="0" max="14" min="13" style="0" width="6.7"/>
  </cols>
  <sheetData>
    <row r="1" customFormat="false" ht="15.75" hidden="false" customHeight="false" outlineLevel="0" collapsed="false">
      <c r="A1" s="2" t="s">
        <v>0</v>
      </c>
      <c r="F1" s="3"/>
      <c r="H1" s="4" t="s">
        <v>1</v>
      </c>
      <c r="J1" s="5"/>
      <c r="P1" s="6" t="s">
        <v>2</v>
      </c>
    </row>
    <row r="2" customFormat="false" ht="12.75" hidden="false" customHeight="false" outlineLevel="0" collapsed="false">
      <c r="A2" s="7"/>
      <c r="B2" s="8"/>
      <c r="C2" s="7"/>
      <c r="D2" s="7"/>
      <c r="E2" s="7"/>
      <c r="F2" s="9"/>
      <c r="G2" s="7"/>
      <c r="H2" s="10" t="s">
        <v>3</v>
      </c>
      <c r="I2" s="7"/>
      <c r="J2" s="11"/>
      <c r="K2" s="7"/>
      <c r="L2" s="7"/>
      <c r="M2" s="7"/>
      <c r="N2" s="7"/>
      <c r="O2" s="7"/>
      <c r="P2" s="12" t="s">
        <v>4</v>
      </c>
    </row>
    <row r="5" customFormat="false" ht="12.75" hidden="false" customHeight="false" outlineLevel="0" collapsed="false">
      <c r="A5" s="13" t="s">
        <v>5</v>
      </c>
    </row>
    <row r="7" customFormat="false" ht="12.75" hidden="false" customHeight="false" outlineLevel="0" collapsed="false">
      <c r="B7" s="1" t="s">
        <v>6</v>
      </c>
      <c r="C7" s="0" t="s">
        <v>7</v>
      </c>
    </row>
    <row r="9" customFormat="false" ht="12.75" hidden="false" customHeight="false" outlineLevel="0" collapsed="false">
      <c r="B9" s="1" t="s">
        <v>8</v>
      </c>
      <c r="C9" s="0" t="s">
        <v>9</v>
      </c>
    </row>
    <row r="11" customFormat="false" ht="12.75" hidden="false" customHeight="false" outlineLevel="0" collapsed="false">
      <c r="B11" s="1" t="s">
        <v>10</v>
      </c>
      <c r="C11" s="0" t="s">
        <v>11</v>
      </c>
    </row>
    <row r="13" customFormat="false" ht="12.75" hidden="false" customHeight="false" outlineLevel="0" collapsed="false">
      <c r="B13" s="1" t="s">
        <v>12</v>
      </c>
      <c r="C13" s="0" t="s">
        <v>13</v>
      </c>
    </row>
    <row r="15" customFormat="false" ht="12.75" hidden="false" customHeight="false" outlineLevel="0" collapsed="false">
      <c r="B15" s="1" t="s">
        <v>14</v>
      </c>
      <c r="C15" s="0" t="s">
        <v>15</v>
      </c>
    </row>
    <row r="17" customFormat="false" ht="12.75" hidden="false" customHeight="false" outlineLevel="0" collapsed="false">
      <c r="B17" s="1" t="s">
        <v>16</v>
      </c>
      <c r="C17" s="0" t="s">
        <v>17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7"/>
    <col collapsed="false" customWidth="true" hidden="false" outlineLevel="0" max="6" min="6" style="3" width="11.42"/>
    <col collapsed="false" customWidth="true" hidden="false" outlineLevel="0" max="7" min="7" style="0" width="2.7"/>
    <col collapsed="false" customWidth="true" hidden="false" outlineLevel="0" max="8" min="8" style="3" width="11.85"/>
    <col collapsed="false" customWidth="true" hidden="false" outlineLevel="0" max="9" min="9" style="0" width="2.7"/>
    <col collapsed="false" customWidth="true" hidden="false" outlineLevel="0" max="10" min="10" style="5" width="12.7"/>
    <col collapsed="false" customWidth="true" hidden="false" outlineLevel="0" max="11" min="11" style="0" width="2.7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6" min="16" style="0" width="9.7"/>
  </cols>
  <sheetData>
    <row r="1" customFormat="false" ht="15.75" hidden="false" customHeight="false" outlineLevel="0" collapsed="false">
      <c r="A1" s="2" t="s">
        <v>0</v>
      </c>
      <c r="H1" s="4" t="s">
        <v>1</v>
      </c>
      <c r="P1" s="6" t="s">
        <v>2</v>
      </c>
    </row>
    <row r="2" customFormat="false" ht="12.75" hidden="false" customHeight="false" outlineLevel="0" collapsed="false">
      <c r="A2" s="7"/>
      <c r="B2" s="7"/>
      <c r="C2" s="7"/>
      <c r="D2" s="7"/>
      <c r="E2" s="7"/>
      <c r="F2" s="9"/>
      <c r="G2" s="7"/>
      <c r="H2" s="10" t="s">
        <v>3</v>
      </c>
      <c r="I2" s="7"/>
      <c r="J2" s="11"/>
      <c r="K2" s="7"/>
      <c r="L2" s="7"/>
      <c r="M2" s="7"/>
      <c r="N2" s="7"/>
      <c r="O2" s="7"/>
      <c r="P2" s="12" t="s">
        <v>4</v>
      </c>
    </row>
    <row r="4" customFormat="false" ht="15.75" hidden="false" customHeight="false" outlineLevel="0" collapsed="false">
      <c r="H4" s="14" t="s">
        <v>18</v>
      </c>
    </row>
    <row r="5" customFormat="false" ht="9.95" hidden="false" customHeight="true" outlineLevel="0" collapsed="false">
      <c r="H5" s="14"/>
    </row>
    <row r="6" customFormat="false" ht="12.75" hidden="false" customHeight="true" outlineLevel="0" collapsed="false">
      <c r="D6" s="1" t="s">
        <v>19</v>
      </c>
      <c r="E6" s="1"/>
      <c r="F6" s="3" t="n">
        <v>2778310</v>
      </c>
    </row>
    <row r="7" customFormat="false" ht="12.75" hidden="false" customHeight="false" outlineLevel="0" collapsed="false">
      <c r="D7" s="1" t="s">
        <v>20</v>
      </c>
      <c r="E7" s="8"/>
      <c r="F7" s="9" t="n">
        <v>2240746</v>
      </c>
    </row>
    <row r="8" customFormat="false" ht="12.75" hidden="false" customHeight="false" outlineLevel="0" collapsed="false">
      <c r="F8" s="3" t="n">
        <f aca="false">SUM(F6:F7)</f>
        <v>5019056</v>
      </c>
      <c r="H8" s="3" t="n">
        <f aca="false">F8</f>
        <v>5019056</v>
      </c>
    </row>
    <row r="9" customFormat="false" ht="6.95" hidden="false" customHeight="true" outlineLevel="0" collapsed="false"/>
    <row r="10" customFormat="false" ht="12.75" hidden="false" customHeight="false" outlineLevel="0" collapsed="false">
      <c r="D10" s="1" t="s">
        <v>21</v>
      </c>
      <c r="E10" s="8"/>
      <c r="F10" s="9" t="n">
        <f aca="false">F7*J10</f>
        <v>112037.3</v>
      </c>
      <c r="J10" s="5" t="n">
        <v>0.05</v>
      </c>
    </row>
    <row r="11" customFormat="false" ht="12.75" hidden="false" customHeight="false" outlineLevel="0" collapsed="false">
      <c r="F11" s="3" t="n">
        <f aca="false">SUM(F10)</f>
        <v>112037.3</v>
      </c>
      <c r="H11" s="3" t="n">
        <f aca="false">SUM(H8:H10,F11)</f>
        <v>5131093.3</v>
      </c>
    </row>
    <row r="12" customFormat="false" ht="6.95" hidden="false" customHeight="true" outlineLevel="0" collapsed="false"/>
    <row r="13" customFormat="false" ht="12.75" hidden="false" customHeight="false" outlineLevel="0" collapsed="false">
      <c r="D13" s="1" t="s">
        <v>22</v>
      </c>
      <c r="E13" s="8"/>
      <c r="F13" s="9" t="n">
        <f aca="false">F7*J13</f>
        <v>168055.95</v>
      </c>
      <c r="H13" s="3" t="n">
        <f aca="false">SUM(H10:H12,F13)</f>
        <v>5299149.25</v>
      </c>
      <c r="J13" s="5" t="n">
        <v>0.075</v>
      </c>
    </row>
    <row r="14" customFormat="false" ht="6.95" hidden="false" customHeight="true" outlineLevel="0" collapsed="false"/>
    <row r="15" customFormat="false" ht="12.75" hidden="false" customHeight="false" outlineLevel="0" collapsed="false">
      <c r="D15" s="1" t="s">
        <v>23</v>
      </c>
      <c r="E15" s="8"/>
      <c r="F15" s="9" t="n">
        <v>5000000</v>
      </c>
    </row>
    <row r="16" customFormat="false" ht="11.1" hidden="false" customHeight="true" outlineLevel="0" collapsed="false">
      <c r="F16" s="15" t="n">
        <f aca="false">SUM(F15)</f>
        <v>5000000</v>
      </c>
      <c r="H16" s="15" t="n">
        <f aca="false">SUM(H13:H15,F16)</f>
        <v>10299149.25</v>
      </c>
    </row>
    <row r="17" customFormat="false" ht="6.95" hidden="false" customHeight="true" outlineLevel="0" collapsed="false"/>
    <row r="18" customFormat="false" ht="12.75" hidden="false" customHeight="false" outlineLevel="0" collapsed="false">
      <c r="D18" s="1" t="s">
        <v>24</v>
      </c>
      <c r="F18" s="3" t="n">
        <v>588800</v>
      </c>
    </row>
    <row r="19" customFormat="false" ht="12.75" hidden="false" customHeight="false" outlineLevel="0" collapsed="false">
      <c r="D19" s="1" t="s">
        <v>25</v>
      </c>
      <c r="E19" s="7"/>
      <c r="F19" s="9" t="n">
        <v>100000</v>
      </c>
    </row>
    <row r="20" customFormat="false" ht="12.75" hidden="false" customHeight="false" outlineLevel="0" collapsed="false">
      <c r="F20" s="3" t="n">
        <f aca="false">SUM(F18:F19)</f>
        <v>688800</v>
      </c>
      <c r="H20" s="3" t="n">
        <f aca="false">SUM(H16:H19,F20)</f>
        <v>10987949.25</v>
      </c>
    </row>
    <row r="21" customFormat="false" ht="6.95" hidden="false" customHeight="true" outlineLevel="0" collapsed="false"/>
    <row r="22" customFormat="false" ht="12.75" hidden="false" customHeight="false" outlineLevel="0" collapsed="false">
      <c r="D22" s="1" t="s">
        <v>26</v>
      </c>
      <c r="F22" s="3" t="n">
        <v>200000</v>
      </c>
    </row>
    <row r="23" customFormat="false" ht="12.75" hidden="false" customHeight="false" outlineLevel="0" collapsed="false">
      <c r="D23" s="1" t="s">
        <v>27</v>
      </c>
      <c r="E23" s="7"/>
      <c r="F23" s="9" t="n">
        <v>100000</v>
      </c>
    </row>
    <row r="24" customFormat="false" ht="12.75" hidden="false" customHeight="false" outlineLevel="0" collapsed="false">
      <c r="F24" s="3" t="n">
        <f aca="false">SUM(F22:F23)</f>
        <v>300000</v>
      </c>
      <c r="H24" s="3" t="n">
        <f aca="false">SUM(H20,F24)</f>
        <v>11287949.25</v>
      </c>
    </row>
    <row r="25" customFormat="false" ht="6.95" hidden="false" customHeight="true" outlineLevel="0" collapsed="false"/>
    <row r="26" customFormat="false" ht="12.75" hidden="false" customHeight="false" outlineLevel="0" collapsed="false">
      <c r="D26" s="1" t="s">
        <v>28</v>
      </c>
      <c r="E26" s="7"/>
      <c r="F26" s="9" t="n">
        <v>30000</v>
      </c>
    </row>
    <row r="27" customFormat="false" ht="12.75" hidden="false" customHeight="false" outlineLevel="0" collapsed="false">
      <c r="F27" s="3" t="n">
        <f aca="false">SUM(F26)</f>
        <v>30000</v>
      </c>
      <c r="H27" s="3" t="n">
        <f aca="false">SUM(H24,F27)</f>
        <v>11317949.25</v>
      </c>
    </row>
    <row r="28" customFormat="false" ht="6.95" hidden="false" customHeight="true" outlineLevel="0" collapsed="false"/>
    <row r="29" customFormat="false" ht="12.75" hidden="false" customHeight="false" outlineLevel="0" collapsed="false">
      <c r="D29" s="1" t="s">
        <v>29</v>
      </c>
      <c r="F29" s="3" t="n">
        <v>170000</v>
      </c>
    </row>
    <row r="30" customFormat="false" ht="12.75" hidden="false" customHeight="false" outlineLevel="0" collapsed="false">
      <c r="D30" s="1" t="s">
        <v>30</v>
      </c>
      <c r="F30" s="3" t="n">
        <v>80000</v>
      </c>
    </row>
    <row r="31" customFormat="false" ht="12.75" hidden="false" customHeight="false" outlineLevel="0" collapsed="false">
      <c r="D31" s="1" t="s">
        <v>31</v>
      </c>
      <c r="E31" s="7"/>
      <c r="F31" s="9" t="n">
        <v>11000</v>
      </c>
      <c r="J31" s="5" t="n">
        <v>0.014</v>
      </c>
    </row>
    <row r="32" customFormat="false" ht="12.75" hidden="false" customHeight="false" outlineLevel="0" collapsed="false">
      <c r="F32" s="3" t="n">
        <f aca="false">SUM(F29:F31)</f>
        <v>261000</v>
      </c>
      <c r="H32" s="3" t="n">
        <f aca="false">SUM(H27,F32)</f>
        <v>11578949.25</v>
      </c>
    </row>
    <row r="33" customFormat="false" ht="6.95" hidden="false" customHeight="true" outlineLevel="0" collapsed="false"/>
    <row r="34" customFormat="false" ht="12.75" hidden="false" customHeight="false" outlineLevel="0" collapsed="false">
      <c r="D34" s="1" t="s">
        <v>32</v>
      </c>
      <c r="E34" s="7"/>
      <c r="F34" s="9" t="n">
        <v>48000</v>
      </c>
    </row>
    <row r="35" customFormat="false" ht="12.75" hidden="false" customHeight="false" outlineLevel="0" collapsed="false">
      <c r="F35" s="3" t="n">
        <f aca="false">SUM(F34)</f>
        <v>48000</v>
      </c>
      <c r="H35" s="3" t="n">
        <f aca="false">SUM(H32:H34,F35)</f>
        <v>11626949.25</v>
      </c>
    </row>
    <row r="36" customFormat="false" ht="6.95" hidden="false" customHeight="true" outlineLevel="0" collapsed="false"/>
    <row r="37" customFormat="false" ht="12.75" hidden="false" customHeight="false" outlineLevel="0" collapsed="false">
      <c r="D37" s="1" t="s">
        <v>33</v>
      </c>
      <c r="E37" s="7"/>
      <c r="F37" s="9" t="n">
        <f aca="false">H35*J37</f>
        <v>1162694.925</v>
      </c>
      <c r="J37" s="5" t="n">
        <v>0.1</v>
      </c>
    </row>
    <row r="38" customFormat="false" ht="12.75" hidden="false" customHeight="false" outlineLevel="0" collapsed="false">
      <c r="F38" s="3" t="n">
        <f aca="false">SUM(F37)</f>
        <v>1162694.925</v>
      </c>
      <c r="H38" s="3" t="n">
        <f aca="false">SUM(H35:H37,F38)</f>
        <v>12789644.175</v>
      </c>
    </row>
    <row r="39" customFormat="false" ht="6.95" hidden="false" customHeight="true" outlineLevel="0" collapsed="false"/>
    <row r="40" customFormat="false" ht="12.75" hidden="false" customHeight="false" outlineLevel="0" collapsed="false">
      <c r="D40" s="1" t="s">
        <v>34</v>
      </c>
      <c r="E40" s="7"/>
      <c r="F40" s="9" t="n">
        <f aca="false">H38*J40</f>
        <v>1278964.4175</v>
      </c>
      <c r="J40" s="5" t="n">
        <v>0.1</v>
      </c>
    </row>
    <row r="41" customFormat="false" ht="12.75" hidden="false" customHeight="false" outlineLevel="0" collapsed="false">
      <c r="F41" s="3" t="n">
        <f aca="false">SUM(F40)</f>
        <v>1278964.4175</v>
      </c>
      <c r="H41" s="3" t="n">
        <f aca="false">SUM(H38:H40,F41)</f>
        <v>14068608.5925</v>
      </c>
      <c r="J41" s="5" t="s">
        <v>35</v>
      </c>
    </row>
    <row r="42" customFormat="false" ht="6.95" hidden="false" customHeight="true" outlineLevel="0" collapsed="false"/>
    <row r="43" customFormat="false" ht="12.75" hidden="false" customHeight="false" outlineLevel="0" collapsed="false">
      <c r="D43" s="1" t="s">
        <v>36</v>
      </c>
      <c r="E43" s="7"/>
      <c r="F43" s="9" t="n">
        <f aca="false">H41*J43</f>
        <v>562744.3437</v>
      </c>
      <c r="J43" s="5" t="n">
        <v>0.04</v>
      </c>
    </row>
    <row r="44" customFormat="false" ht="12.75" hidden="false" customHeight="false" outlineLevel="0" collapsed="false">
      <c r="F44" s="3" t="n">
        <f aca="false">SUM(F43)</f>
        <v>562744.3437</v>
      </c>
      <c r="H44" s="3" t="n">
        <f aca="false">SUM(H41:H43,F44)</f>
        <v>14631352.9362</v>
      </c>
    </row>
    <row r="45" customFormat="false" ht="6.95" hidden="false" customHeight="true" outlineLevel="0" collapsed="false"/>
    <row r="46" customFormat="false" ht="12.75" hidden="false" customHeight="true" outlineLevel="0" collapsed="false">
      <c r="D46" s="1" t="s">
        <v>37</v>
      </c>
      <c r="F46" s="3" t="n">
        <f aca="false">F7*J46</f>
        <v>156852.22</v>
      </c>
      <c r="H46" s="3" t="n">
        <f aca="false">SUM(H43:H45,F46)</f>
        <v>14788205.1562</v>
      </c>
      <c r="J46" s="5" t="n">
        <v>0.07</v>
      </c>
    </row>
    <row r="47" customFormat="false" ht="6.95" hidden="false" customHeight="true" outlineLevel="0" collapsed="false">
      <c r="D47" s="1"/>
    </row>
    <row r="48" customFormat="false" ht="12.75" hidden="false" customHeight="true" outlineLevel="0" collapsed="false">
      <c r="D48" s="1" t="s">
        <v>38</v>
      </c>
      <c r="F48" s="3" t="n">
        <f aca="false">F7*J48</f>
        <v>67222.38</v>
      </c>
      <c r="H48" s="3" t="n">
        <f aca="false">SUM(H45:H47,F48)</f>
        <v>14855427.5362</v>
      </c>
      <c r="J48" s="5" t="n">
        <v>0.03</v>
      </c>
    </row>
    <row r="49" customFormat="false" ht="9.95" hidden="false" customHeight="true" outlineLevel="0" collapsed="false">
      <c r="D49" s="1"/>
    </row>
    <row r="50" customFormat="false" ht="12.75" hidden="false" customHeight="false" outlineLevel="0" collapsed="false">
      <c r="F50" s="16" t="s">
        <v>39</v>
      </c>
      <c r="H50" s="17" t="n">
        <f aca="false">H48</f>
        <v>14855427.5362</v>
      </c>
    </row>
    <row r="52" customFormat="false" ht="12.75" hidden="false" customHeight="false" outlineLevel="0" collapsed="false">
      <c r="B52" s="0" t="s">
        <v>40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7"/>
    <col collapsed="false" customWidth="true" hidden="false" outlineLevel="0" max="6" min="6" style="3" width="11.42"/>
    <col collapsed="false" customWidth="true" hidden="false" outlineLevel="0" max="7" min="7" style="0" width="2.7"/>
    <col collapsed="false" customWidth="true" hidden="false" outlineLevel="0" max="8" min="8" style="3" width="11.85"/>
    <col collapsed="false" customWidth="true" hidden="false" outlineLevel="0" max="9" min="9" style="0" width="2.7"/>
    <col collapsed="false" customWidth="true" hidden="false" outlineLevel="0" max="10" min="10" style="5" width="12.7"/>
    <col collapsed="false" customWidth="true" hidden="false" outlineLevel="0" max="11" min="11" style="0" width="2.7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6" min="16" style="0" width="9.7"/>
  </cols>
  <sheetData>
    <row r="1" customFormat="false" ht="15.75" hidden="false" customHeight="false" outlineLevel="0" collapsed="false">
      <c r="A1" s="2" t="s">
        <v>0</v>
      </c>
      <c r="H1" s="4" t="s">
        <v>1</v>
      </c>
      <c r="P1" s="6" t="s">
        <v>2</v>
      </c>
    </row>
    <row r="2" customFormat="false" ht="12.75" hidden="false" customHeight="false" outlineLevel="0" collapsed="false">
      <c r="A2" s="7"/>
      <c r="B2" s="7"/>
      <c r="C2" s="7"/>
      <c r="D2" s="7"/>
      <c r="E2" s="7"/>
      <c r="F2" s="9"/>
      <c r="G2" s="7"/>
      <c r="H2" s="10" t="s">
        <v>41</v>
      </c>
      <c r="I2" s="7"/>
      <c r="J2" s="11"/>
      <c r="K2" s="7"/>
      <c r="L2" s="7"/>
      <c r="M2" s="7"/>
      <c r="N2" s="7"/>
      <c r="O2" s="7"/>
      <c r="P2" s="12" t="s">
        <v>4</v>
      </c>
    </row>
    <row r="4" customFormat="false" ht="15.75" hidden="false" customHeight="false" outlineLevel="0" collapsed="false">
      <c r="H4" s="14" t="s">
        <v>18</v>
      </c>
    </row>
    <row r="5" customFormat="false" ht="9.95" hidden="false" customHeight="true" outlineLevel="0" collapsed="false">
      <c r="H5" s="14"/>
    </row>
    <row r="6" customFormat="false" ht="12.75" hidden="false" customHeight="false" outlineLevel="0" collapsed="false">
      <c r="D6" s="1" t="s">
        <v>19</v>
      </c>
      <c r="E6" s="1"/>
      <c r="F6" s="3" t="n">
        <v>70655</v>
      </c>
    </row>
    <row r="7" customFormat="false" ht="12.75" hidden="false" customHeight="false" outlineLevel="0" collapsed="false">
      <c r="D7" s="1" t="s">
        <v>20</v>
      </c>
      <c r="E7" s="1"/>
      <c r="F7" s="3" t="n">
        <v>259387</v>
      </c>
    </row>
    <row r="8" customFormat="false" ht="12.75" hidden="false" customHeight="false" outlineLevel="0" collapsed="false">
      <c r="D8" s="1" t="s">
        <v>42</v>
      </c>
      <c r="E8" s="8"/>
      <c r="F8" s="9" t="n">
        <v>1817</v>
      </c>
    </row>
    <row r="9" customFormat="false" ht="12.75" hidden="false" customHeight="false" outlineLevel="0" collapsed="false">
      <c r="F9" s="3" t="n">
        <f aca="false">SUM(F6:F8)</f>
        <v>331859</v>
      </c>
      <c r="H9" s="3" t="n">
        <f aca="false">F9</f>
        <v>331859</v>
      </c>
    </row>
    <row r="10" customFormat="false" ht="6.95" hidden="false" customHeight="true" outlineLevel="0" collapsed="false"/>
    <row r="11" customFormat="false" ht="12.75" hidden="false" customHeight="false" outlineLevel="0" collapsed="false">
      <c r="D11" s="1" t="s">
        <v>21</v>
      </c>
      <c r="E11" s="8"/>
      <c r="F11" s="9" t="n">
        <f aca="false">F7*J11</f>
        <v>12969.35</v>
      </c>
      <c r="J11" s="5" t="n">
        <v>0.05</v>
      </c>
    </row>
    <row r="12" customFormat="false" ht="12.75" hidden="false" customHeight="false" outlineLevel="0" collapsed="false">
      <c r="F12" s="3" t="n">
        <f aca="false">SUM(F11)</f>
        <v>12969.35</v>
      </c>
      <c r="H12" s="3" t="n">
        <f aca="false">SUM(H9:H11,F12)</f>
        <v>344828.35</v>
      </c>
    </row>
    <row r="13" customFormat="false" ht="6.95" hidden="false" customHeight="true" outlineLevel="0" collapsed="false"/>
    <row r="14" customFormat="false" ht="12.75" hidden="false" customHeight="false" outlineLevel="0" collapsed="false">
      <c r="D14" s="1" t="s">
        <v>22</v>
      </c>
      <c r="E14" s="8"/>
      <c r="F14" s="9" t="n">
        <f aca="false">F7*J14</f>
        <v>19454.025</v>
      </c>
      <c r="H14" s="3" t="n">
        <f aca="false">SUM(H11:H13,F14)</f>
        <v>364282.375</v>
      </c>
      <c r="J14" s="5" t="n">
        <v>0.075</v>
      </c>
    </row>
    <row r="15" customFormat="false" ht="6.95" hidden="false" customHeight="true" outlineLevel="0" collapsed="false"/>
    <row r="16" customFormat="false" ht="12.75" hidden="false" customHeight="false" outlineLevel="0" collapsed="false">
      <c r="D16" s="1" t="s">
        <v>24</v>
      </c>
      <c r="F16" s="3" t="n">
        <v>2500</v>
      </c>
    </row>
    <row r="17" customFormat="false" ht="12.75" hidden="false" customHeight="false" outlineLevel="0" collapsed="false">
      <c r="D17" s="1" t="s">
        <v>25</v>
      </c>
      <c r="E17" s="7"/>
      <c r="F17" s="9" t="n">
        <v>500</v>
      </c>
    </row>
    <row r="18" customFormat="false" ht="12.75" hidden="false" customHeight="false" outlineLevel="0" collapsed="false">
      <c r="F18" s="3" t="n">
        <f aca="false">SUM(F16:F17)</f>
        <v>3000</v>
      </c>
      <c r="H18" s="3" t="n">
        <f aca="false">SUM(H14:H17,F18)</f>
        <v>367282.375</v>
      </c>
    </row>
    <row r="19" customFormat="false" ht="6.95" hidden="false" customHeight="true" outlineLevel="0" collapsed="false"/>
    <row r="20" customFormat="false" ht="12.75" hidden="false" customHeight="false" outlineLevel="0" collapsed="false">
      <c r="D20" s="1" t="s">
        <v>26</v>
      </c>
      <c r="F20" s="3" t="n">
        <v>2000</v>
      </c>
    </row>
    <row r="21" customFormat="false" ht="12.75" hidden="false" customHeight="false" outlineLevel="0" collapsed="false">
      <c r="D21" s="1" t="s">
        <v>27</v>
      </c>
      <c r="E21" s="7"/>
      <c r="F21" s="9" t="n">
        <v>1500</v>
      </c>
    </row>
    <row r="22" customFormat="false" ht="12.75" hidden="false" customHeight="false" outlineLevel="0" collapsed="false">
      <c r="F22" s="3" t="n">
        <f aca="false">SUM(F20:F21)</f>
        <v>3500</v>
      </c>
      <c r="H22" s="3" t="n">
        <f aca="false">SUM(H18,F22)</f>
        <v>370782.375</v>
      </c>
    </row>
    <row r="23" customFormat="false" ht="6.95" hidden="false" customHeight="true" outlineLevel="0" collapsed="false"/>
    <row r="24" customFormat="false" ht="12.75" hidden="false" customHeight="false" outlineLevel="0" collapsed="false">
      <c r="D24" s="1" t="s">
        <v>28</v>
      </c>
      <c r="E24" s="7"/>
      <c r="F24" s="9" t="n">
        <v>2500</v>
      </c>
    </row>
    <row r="25" customFormat="false" ht="12.75" hidden="false" customHeight="false" outlineLevel="0" collapsed="false">
      <c r="F25" s="3" t="n">
        <f aca="false">SUM(F24)</f>
        <v>2500</v>
      </c>
      <c r="H25" s="3" t="n">
        <f aca="false">SUM(H22,F25)</f>
        <v>373282.375</v>
      </c>
    </row>
    <row r="26" customFormat="false" ht="6.95" hidden="false" customHeight="true" outlineLevel="0" collapsed="false"/>
    <row r="27" customFormat="false" ht="12.75" hidden="false" customHeight="false" outlineLevel="0" collapsed="false">
      <c r="D27" s="1" t="s">
        <v>29</v>
      </c>
      <c r="F27" s="3" t="n">
        <v>5000</v>
      </c>
    </row>
    <row r="28" customFormat="false" ht="12.75" hidden="false" customHeight="false" outlineLevel="0" collapsed="false">
      <c r="D28" s="1" t="s">
        <v>30</v>
      </c>
      <c r="F28" s="3" t="n">
        <v>2500</v>
      </c>
    </row>
    <row r="29" customFormat="false" ht="12.75" hidden="false" customHeight="true" outlineLevel="0" collapsed="false">
      <c r="D29" s="1" t="s">
        <v>31</v>
      </c>
      <c r="E29" s="7"/>
      <c r="F29" s="9" t="n">
        <v>500</v>
      </c>
      <c r="J29" s="5" t="n">
        <v>0.014</v>
      </c>
    </row>
    <row r="30" customFormat="false" ht="12.75" hidden="false" customHeight="false" outlineLevel="0" collapsed="false">
      <c r="F30" s="3" t="n">
        <f aca="false">SUM(F27:F29)</f>
        <v>8000</v>
      </c>
      <c r="H30" s="3" t="n">
        <f aca="false">SUM(H25,F30)</f>
        <v>381282.375</v>
      </c>
    </row>
    <row r="31" customFormat="false" ht="6.95" hidden="false" customHeight="true" outlineLevel="0" collapsed="false"/>
    <row r="32" customFormat="false" ht="12.75" hidden="false" customHeight="false" outlineLevel="0" collapsed="false">
      <c r="D32" s="1" t="s">
        <v>32</v>
      </c>
      <c r="E32" s="7"/>
      <c r="F32" s="9" t="n">
        <v>1100</v>
      </c>
    </row>
    <row r="33" customFormat="false" ht="12.75" hidden="false" customHeight="false" outlineLevel="0" collapsed="false">
      <c r="F33" s="3" t="n">
        <f aca="false">SUM(F32)</f>
        <v>1100</v>
      </c>
      <c r="H33" s="3" t="n">
        <f aca="false">SUM(H30:H32,F33)</f>
        <v>382382.375</v>
      </c>
    </row>
    <row r="34" customFormat="false" ht="6.95" hidden="false" customHeight="true" outlineLevel="0" collapsed="false"/>
    <row r="35" customFormat="false" ht="12.75" hidden="false" customHeight="false" outlineLevel="0" collapsed="false">
      <c r="D35" s="1" t="s">
        <v>33</v>
      </c>
      <c r="E35" s="7"/>
      <c r="F35" s="9" t="n">
        <f aca="false">H33*J35</f>
        <v>38238.2375</v>
      </c>
      <c r="J35" s="5" t="n">
        <v>0.1</v>
      </c>
    </row>
    <row r="36" customFormat="false" ht="12.75" hidden="false" customHeight="false" outlineLevel="0" collapsed="false">
      <c r="F36" s="3" t="n">
        <f aca="false">SUM(F35)</f>
        <v>38238.2375</v>
      </c>
      <c r="H36" s="3" t="n">
        <f aca="false">SUM(H33:H35,F36)</f>
        <v>420620.6125</v>
      </c>
    </row>
    <row r="37" customFormat="false" ht="6.95" hidden="false" customHeight="true" outlineLevel="0" collapsed="false"/>
    <row r="38" customFormat="false" ht="12.75" hidden="false" customHeight="false" outlineLevel="0" collapsed="false">
      <c r="D38" s="1" t="s">
        <v>34</v>
      </c>
      <c r="E38" s="7"/>
      <c r="F38" s="9" t="n">
        <f aca="false">H36*J38</f>
        <v>42062.06125</v>
      </c>
      <c r="J38" s="5" t="n">
        <v>0.1</v>
      </c>
    </row>
    <row r="39" customFormat="false" ht="12.75" hidden="false" customHeight="false" outlineLevel="0" collapsed="false">
      <c r="F39" s="3" t="n">
        <f aca="false">SUM(F38)</f>
        <v>42062.06125</v>
      </c>
      <c r="H39" s="3" t="n">
        <f aca="false">SUM(H36:H38,F39)</f>
        <v>462682.67375</v>
      </c>
      <c r="J39" s="5" t="s">
        <v>35</v>
      </c>
    </row>
    <row r="40" customFormat="false" ht="6.95" hidden="false" customHeight="true" outlineLevel="0" collapsed="false"/>
    <row r="41" customFormat="false" ht="12.75" hidden="false" customHeight="false" outlineLevel="0" collapsed="false">
      <c r="D41" s="1" t="s">
        <v>36</v>
      </c>
      <c r="E41" s="7"/>
      <c r="F41" s="9" t="n">
        <f aca="false">H39*J41</f>
        <v>18507.30695</v>
      </c>
      <c r="J41" s="5" t="n">
        <v>0.04</v>
      </c>
    </row>
    <row r="42" customFormat="false" ht="12.75" hidden="false" customHeight="false" outlineLevel="0" collapsed="false">
      <c r="F42" s="3" t="n">
        <f aca="false">SUM(F41)</f>
        <v>18507.30695</v>
      </c>
      <c r="H42" s="3" t="n">
        <f aca="false">SUM(H39:H41,F42)</f>
        <v>481189.9807</v>
      </c>
    </row>
    <row r="43" customFormat="false" ht="6.95" hidden="false" customHeight="true" outlineLevel="0" collapsed="false"/>
    <row r="44" customFormat="false" ht="12.75" hidden="false" customHeight="false" outlineLevel="0" collapsed="false">
      <c r="D44" s="1" t="s">
        <v>37</v>
      </c>
      <c r="F44" s="3" t="n">
        <f aca="false">F7*J44</f>
        <v>18157.09</v>
      </c>
      <c r="H44" s="3" t="n">
        <f aca="false">SUM(H41:H43,F44)</f>
        <v>499347.0707</v>
      </c>
      <c r="J44" s="5" t="n">
        <v>0.07</v>
      </c>
    </row>
    <row r="46" customFormat="false" ht="6.95" hidden="false" customHeight="true" outlineLevel="0" collapsed="false"/>
    <row r="47" customFormat="false" ht="12.75" hidden="false" customHeight="true" outlineLevel="0" collapsed="false">
      <c r="D47" s="1" t="s">
        <v>38</v>
      </c>
      <c r="E47" s="7"/>
      <c r="F47" s="9" t="n">
        <f aca="false">F7*J47</f>
        <v>7781.61</v>
      </c>
      <c r="J47" s="5" t="n">
        <v>0.03</v>
      </c>
    </row>
    <row r="48" customFormat="false" ht="12.75" hidden="false" customHeight="true" outlineLevel="0" collapsed="false">
      <c r="D48" s="1"/>
      <c r="F48" s="3" t="n">
        <f aca="false">SUM(F47)</f>
        <v>7781.61</v>
      </c>
      <c r="H48" s="3" t="n">
        <f aca="false">SUM(H44:H47,F48)</f>
        <v>507128.6807</v>
      </c>
    </row>
    <row r="49" customFormat="false" ht="6.95" hidden="false" customHeight="true" outlineLevel="0" collapsed="false">
      <c r="D49" s="1"/>
    </row>
    <row r="50" customFormat="false" ht="12.75" hidden="false" customHeight="false" outlineLevel="0" collapsed="false">
      <c r="F50" s="16" t="s">
        <v>39</v>
      </c>
      <c r="H50" s="17" t="n">
        <f aca="false">SUM(H47:H49,F50)</f>
        <v>507128.6807</v>
      </c>
    </row>
    <row r="51" customFormat="false" ht="9.95" hidden="false" customHeight="true" outlineLevel="0" collapsed="false"/>
    <row r="52" customFormat="false" ht="12.75" hidden="false" customHeight="false" outlineLevel="0" collapsed="false">
      <c r="B52" s="0" t="s">
        <v>40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2001-08-13T18:08:29Z</dcterms:created>
  <dc:creator>rmatthe</dc:creator>
  <dc:description/>
  <dc:language>en-US</dc:language>
  <cp:lastModifiedBy>rmatthe</cp:lastModifiedBy>
  <cp:lastPrinted>2001-10-05T12:28:12Z</cp:lastPrinted>
  <dcterms:modified xsi:type="dcterms:W3CDTF">2001-10-05T12:37:54Z</dcterms:modified>
  <cp:revision>0</cp:revision>
  <dc:subject/>
  <dc:title/>
</cp:coreProperties>
</file>