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<sst xmlns="http://schemas.openxmlformats.org/spreadsheetml/2006/main" count="353" uniqueCount="123">
  <si>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</si>
  <si>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</si>
  <si>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</si>
  <si>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</si>
  <si>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</si>
  <si>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</si>
  <si>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</si>
  <si>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</si>
  <si>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</si>
  <si>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</si>
  <si>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</si>
  <si>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</si>
  <si>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</si>
  <si>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</si>
  <si>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</si>
  <si>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</si>
  <si>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</si>
  <si>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</si>
  <si>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</si>
  <si>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Hall</t>
  </si>
  <si>
    <t xml:space="preserve">D. Todd</t>
  </si>
  <si>
    <t xml:space="preserve"> Director</t>
  </si>
  <si>
    <t xml:space="preserve">454-59-8983</t>
  </si>
  <si>
    <t xml:space="preserve">SAP COMPANY NUMBER</t>
  </si>
  <si>
    <t xml:space="preserve">OFFICE NUMBER/FIELD LOCATION </t>
  </si>
  <si>
    <t xml:space="preserve">PHONE NUMBER FOR QUESTIONS</t>
  </si>
  <si>
    <t xml:space="preserve">0413</t>
  </si>
  <si>
    <t xml:space="preserve">EB3076a</t>
  </si>
  <si>
    <t xml:space="preserve">Lynn Tippery   (713) 853-5333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</si>
  <si>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</si>
  <si>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</si>
  <si>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</si>
  <si>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</si>
  <si>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</si>
  <si>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</si>
  <si>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</si>
  <si>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</si>
  <si>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</si>
  <si>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</si>
  <si>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</si>
  <si>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</si>
  <si>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</si>
  <si>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</si>
  <si>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</si>
  <si>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Passport Fee for Todd Hall</t>
  </si>
  <si>
    <t xml:space="preserve">MISC THIS PAGE</t>
  </si>
  <si>
    <t xml:space="preserve">MISC., SUPP PAGES</t>
  </si>
  <si>
    <t xml:space="preserve">52004500</t>
  </si>
  <si>
    <t xml:space="preserve">0042</t>
  </si>
  <si>
    <t xml:space="preserve">10042</t>
  </si>
  <si>
    <t xml:space="preserve">9000137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</si>
  <si>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</si>
  <si>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</si>
  <si>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</si>
  <si>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</si>
  <si>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</si>
  <si>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</si>
  <si>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</si>
  <si>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</si>
  <si>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</si>
  <si>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</si>
  <si>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</si>
  <si>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</si>
  <si>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</si>
  <si>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</si>
  <si>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</si>
  <si>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</si>
  <si>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</si>
  <si>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</si>
  <si>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</si>
  <si>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</si>
  <si>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</si>
  <si>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</si>
  <si>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</si>
  <si>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</si>
  <si>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</si>
  <si>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</si>
  <si>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</si>
  <si>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</si>
  <si>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</si>
  <si>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</si>
  <si>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</si>
  <si>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</si>
  <si>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</si>
  <si>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</si>
  <si>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</si>
  <si>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</si>
  <si>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</si>
  <si>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</si>
  <si>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</si>
  <si>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</si>
  <si>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</si>
  <si>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</si>
  <si>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</si>
  <si>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</si>
  <si>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</si>
  <si>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</si>
  <si>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Toidd Hall - Rd Trip Houston to London, Power Risk Portfolio</t>
  </si>
  <si>
    <t xml:space="preserve">P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</si>
  <si>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</si>
  <si>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</si>
  <si>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</si>
  <si>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</si>
  <si>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</si>
  <si>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</si>
  <si>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</si>
  <si>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</si>
  <si>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</si>
  <si>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</si>
  <si>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</si>
  <si>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</si>
  <si>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</si>
  <si>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0342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</si>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</sst>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52004500</v>
      </c>
      <c r="C5" s="17" t="str">
        <f aca="false">'Short Form'!B44</f>
        <v>0042</v>
      </c>
      <c r="D5" s="16" t="str">
        <f aca="false">'Short Form'!C44</f>
        <v>10042</v>
      </c>
      <c r="E5" s="16"/>
      <c r="F5" s="16"/>
      <c r="G5" s="16"/>
      <c r="H5" s="16" t="n">
        <f aca="false">'Short Form'!G44</f>
        <v>0</v>
      </c>
      <c r="I5" s="16"/>
      <c r="J5" s="17" t="str">
        <f aca="false">'Short Form'!I44</f>
        <v>9000137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0342</v>
      </c>
      <c r="D7" s="16" t="str">
        <f aca="false">'Travel Form'!D49:G49</f>
        <v>10042</v>
      </c>
      <c r="E7" s="16"/>
      <c r="F7" s="16"/>
      <c r="G7" s="16"/>
      <c r="H7" s="16" t="n">
        <f aca="false">'Travel Form'!H49:I49</f>
        <v>0</v>
      </c>
      <c r="I7" s="16"/>
      <c r="J7" s="17" t="str">
        <f aca="false">'Travel Form'!J49</f>
        <v>9000137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n">
        <v>36609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s">
        <v>22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23</v>
      </c>
      <c r="B7" s="62"/>
      <c r="C7" s="62"/>
      <c r="D7" s="63"/>
      <c r="E7" s="64" t="s">
        <v>24</v>
      </c>
      <c r="F7" s="65"/>
      <c r="G7" s="62"/>
      <c r="H7" s="66"/>
      <c r="I7" s="48"/>
      <c r="J7" s="51"/>
      <c r="K7" s="64" t="s">
        <v>25</v>
      </c>
      <c r="L7" s="62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7"/>
      <c r="E8" s="68" t="s">
        <v>27</v>
      </c>
      <c r="F8" s="69"/>
      <c r="G8" s="70"/>
      <c r="H8" s="69"/>
      <c r="I8" s="69"/>
      <c r="J8" s="71"/>
      <c r="K8" s="72" t="s">
        <v>28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29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30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31</v>
      </c>
      <c r="B13" s="81" t="s">
        <v>32</v>
      </c>
      <c r="C13" s="82"/>
      <c r="D13" s="82" t="s">
        <v>33</v>
      </c>
      <c r="E13" s="82"/>
      <c r="F13" s="82"/>
      <c r="G13" s="83"/>
      <c r="H13" s="84" t="s">
        <v>34</v>
      </c>
      <c r="I13" s="84"/>
      <c r="J13" s="84"/>
      <c r="K13" s="83"/>
      <c r="L13" s="81" t="s">
        <v>35</v>
      </c>
      <c r="M13" s="81" t="s">
        <v>36</v>
      </c>
      <c r="N13" s="81" t="s">
        <v>37</v>
      </c>
    </row>
    <row r="14" customFormat="false" ht="24" hidden="false" customHeight="true" outlineLevel="0" collapsed="false">
      <c r="A14" s="85"/>
      <c r="B14" s="86"/>
      <c r="C14" s="87"/>
      <c r="D14" s="88"/>
      <c r="E14" s="88"/>
      <c r="F14" s="88"/>
      <c r="G14" s="89"/>
      <c r="H14" s="90"/>
      <c r="I14" s="91"/>
      <c r="J14" s="91"/>
      <c r="K14" s="91"/>
      <c r="L14" s="92"/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38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39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40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/>
      <c r="B29" s="106"/>
      <c r="C29" s="107"/>
      <c r="D29" s="107"/>
      <c r="E29" s="107"/>
      <c r="F29" s="107"/>
      <c r="G29" s="106"/>
      <c r="H29" s="108"/>
      <c r="I29" s="109"/>
      <c r="J29" s="110"/>
      <c r="K29" s="111"/>
      <c r="L29" s="102" t="s">
        <v>41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42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31</v>
      </c>
      <c r="B33" s="82"/>
      <c r="C33" s="82"/>
      <c r="D33" s="82"/>
      <c r="E33" s="82"/>
      <c r="F33" s="82" t="s">
        <v>43</v>
      </c>
      <c r="G33" s="82"/>
      <c r="H33" s="82"/>
      <c r="I33" s="82"/>
      <c r="J33" s="82"/>
      <c r="K33" s="83"/>
      <c r="L33" s="81" t="s">
        <v>35</v>
      </c>
      <c r="M33" s="81" t="s">
        <v>36</v>
      </c>
      <c r="N33" s="81" t="s">
        <v>37</v>
      </c>
    </row>
    <row r="34" customFormat="false" ht="24" hidden="false" customHeight="true" outlineLevel="0" collapsed="false">
      <c r="A34" s="85" t="n">
        <v>36572</v>
      </c>
      <c r="B34" s="119" t="s">
        <v>44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95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0"/>
      <c r="E35" s="121"/>
      <c r="F35" s="120"/>
      <c r="G35" s="120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0"/>
      <c r="E36" s="120"/>
      <c r="F36" s="120"/>
      <c r="G36" s="120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0"/>
      <c r="E37" s="120"/>
      <c r="F37" s="120"/>
      <c r="G37" s="120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0"/>
      <c r="E38" s="120"/>
      <c r="F38" s="120"/>
      <c r="G38" s="120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38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45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46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47</v>
      </c>
      <c r="B44" s="106" t="s">
        <v>48</v>
      </c>
      <c r="C44" s="114" t="s">
        <v>49</v>
      </c>
      <c r="D44" s="114"/>
      <c r="E44" s="114"/>
      <c r="F44" s="114"/>
      <c r="G44" s="124"/>
      <c r="H44" s="125"/>
      <c r="I44" s="109" t="s">
        <v>50</v>
      </c>
      <c r="J44" s="110"/>
      <c r="K44" s="126"/>
      <c r="L44" s="102" t="s">
        <v>51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52</v>
      </c>
      <c r="B48" s="131"/>
      <c r="C48" s="131"/>
      <c r="D48" s="131"/>
      <c r="E48" s="131"/>
      <c r="F48" s="131"/>
      <c r="G48" s="131"/>
      <c r="H48" s="131"/>
      <c r="I48" s="47"/>
      <c r="J48" s="132" t="s">
        <v>53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54</v>
      </c>
      <c r="B49" s="135"/>
      <c r="C49" s="135"/>
      <c r="D49" s="135"/>
      <c r="E49" s="135"/>
      <c r="F49" s="135"/>
      <c r="G49" s="136"/>
      <c r="H49" s="78"/>
      <c r="I49" s="100"/>
      <c r="J49" s="137" t="s">
        <v>55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56</v>
      </c>
      <c r="B50" s="139"/>
      <c r="C50" s="81" t="s">
        <v>57</v>
      </c>
      <c r="D50" s="140"/>
      <c r="E50" s="81" t="s">
        <v>1</v>
      </c>
      <c r="F50" s="141"/>
      <c r="G50" s="142"/>
      <c r="H50" s="78"/>
      <c r="I50" s="78"/>
      <c r="J50" s="143" t="s">
        <v>58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56</v>
      </c>
      <c r="B51" s="139"/>
      <c r="C51" s="81" t="s">
        <v>57</v>
      </c>
      <c r="D51" s="52"/>
      <c r="E51" s="81" t="s">
        <v>1</v>
      </c>
      <c r="F51" s="141"/>
      <c r="G51" s="142"/>
      <c r="H51" s="78"/>
      <c r="I51" s="78"/>
      <c r="J51" s="146" t="s">
        <v>59</v>
      </c>
      <c r="K51" s="147"/>
      <c r="L51" s="148" t="str">
        <f aca="false">IF($N$49-$N$50&lt;0,"X","  ")</f>
        <v>  </v>
      </c>
      <c r="M51" s="147" t="s">
        <v>60</v>
      </c>
      <c r="N51" s="149"/>
    </row>
    <row r="52" customFormat="false" ht="24" hidden="false" customHeight="true" outlineLevel="0" collapsed="false">
      <c r="A52" s="81" t="s">
        <v>56</v>
      </c>
      <c r="B52" s="139"/>
      <c r="C52" s="81" t="s">
        <v>57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61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62</v>
      </c>
      <c r="E53" s="154"/>
      <c r="F53" s="155" t="n">
        <f aca="false">SUM(F50:F52)</f>
        <v>0</v>
      </c>
      <c r="G53" s="155"/>
      <c r="H53" s="78"/>
      <c r="I53" s="78"/>
      <c r="J53" s="156" t="s">
        <v>63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64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65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66</v>
      </c>
      <c r="B57" s="62"/>
      <c r="C57" s="62"/>
      <c r="D57" s="62"/>
      <c r="E57" s="131"/>
      <c r="F57" s="163" t="s">
        <v>56</v>
      </c>
      <c r="G57" s="164" t="s">
        <v>67</v>
      </c>
      <c r="H57" s="62"/>
      <c r="I57" s="62"/>
      <c r="J57" s="165"/>
      <c r="K57" s="166" t="s">
        <v>56</v>
      </c>
      <c r="L57" s="164" t="s">
        <v>67</v>
      </c>
      <c r="M57" s="60"/>
      <c r="N57" s="167" t="s">
        <v>56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68</v>
      </c>
      <c r="B59" s="62"/>
      <c r="C59" s="62"/>
      <c r="D59" s="62"/>
      <c r="E59" s="131"/>
      <c r="F59" s="163"/>
      <c r="G59" s="46" t="s">
        <v>69</v>
      </c>
      <c r="H59" s="62"/>
      <c r="I59" s="62"/>
      <c r="J59" s="165"/>
      <c r="K59" s="166"/>
      <c r="L59" s="46" t="s">
        <v>69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70</v>
      </c>
      <c r="B61" s="32" t="s">
        <v>71</v>
      </c>
      <c r="C61" s="78" t="s">
        <v>72</v>
      </c>
      <c r="D61" s="78" t="s">
        <v>73</v>
      </c>
      <c r="E61" s="32" t="s">
        <v>74</v>
      </c>
      <c r="F61" s="78" t="s">
        <v>75</v>
      </c>
      <c r="G61" s="78" t="s">
        <v>76</v>
      </c>
      <c r="H61" s="78" t="s">
        <v>77</v>
      </c>
      <c r="I61" s="78" t="s">
        <v>78</v>
      </c>
      <c r="J61" s="78" t="s">
        <v>79</v>
      </c>
      <c r="K61" s="78" t="s">
        <v>80</v>
      </c>
      <c r="L61" s="78" t="s">
        <v>81</v>
      </c>
      <c r="M61" s="78" t="s">
        <v>82</v>
      </c>
      <c r="N61" s="78" t="s">
        <v>83</v>
      </c>
    </row>
    <row r="62" customFormat="false" ht="21" hidden="true" customHeight="true" outlineLevel="0" collapsed="false">
      <c r="A62" s="60" t="str">
        <f aca="false">IF(ISBLANK($A$6),TRIM(" "),$A$6)</f>
        <v>Hall</v>
      </c>
      <c r="B62" s="177" t="str">
        <f aca="false">IF(ISBLANK($E$6),TRIM(" "),$E$6)</f>
        <v>D. Todd</v>
      </c>
      <c r="C62" s="178" t="str">
        <f aca="false">TEXT(IF(ISBLANK($N$2),"      ",$N$2),"000000")</f>
        <v>036609</v>
      </c>
      <c r="D62" s="60" t="str">
        <f aca="false">TEXT($K$6,"###-##-####")</f>
        <v>454-59-8983</v>
      </c>
      <c r="E62" s="179" t="str">
        <f aca="false">TEXT($N$52,"######0.00")</f>
        <v>0.00</v>
      </c>
      <c r="F62" s="60" t="s">
        <v>84</v>
      </c>
      <c r="G62" s="60" t="s">
        <v>85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0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413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47" colorId="64" zoomScale="80" zoomScaleNormal="80" zoomScalePageLayoutView="100" workbookViewId="0">
      <selection pane="topLeft" activeCell="K51" activeCellId="0" sqref="K5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86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87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88</v>
      </c>
      <c r="N2" s="198" t="n">
        <f aca="false">IF(VALUE('Short Form'!H62)&lt;&gt;0,2,"")</f>
        <v>2</v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Hall</v>
      </c>
      <c r="B5" s="204"/>
      <c r="C5" s="204"/>
      <c r="D5" s="204"/>
      <c r="E5" s="205" t="str">
        <f aca="false">'Short Form'!E6</f>
        <v>D. Todd</v>
      </c>
      <c r="F5" s="54"/>
      <c r="G5" s="54"/>
      <c r="H5" s="206" t="str">
        <f aca="false">'Short Form'!H6</f>
        <v> Director</v>
      </c>
      <c r="I5" s="206"/>
      <c r="J5" s="206"/>
      <c r="K5" s="207" t="str">
        <f aca="false">'Short Form'!K6</f>
        <v>454-59-8983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89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90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91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92</v>
      </c>
      <c r="B11" s="81" t="s">
        <v>31</v>
      </c>
      <c r="C11" s="82"/>
      <c r="D11" s="82"/>
      <c r="E11" s="82" t="s">
        <v>93</v>
      </c>
      <c r="F11" s="82"/>
      <c r="G11" s="82"/>
      <c r="H11" s="82"/>
      <c r="I11" s="82"/>
      <c r="J11" s="82"/>
      <c r="K11" s="83"/>
      <c r="L11" s="81" t="s">
        <v>94</v>
      </c>
      <c r="M11" s="81" t="s">
        <v>95</v>
      </c>
      <c r="N11" s="81" t="s">
        <v>36</v>
      </c>
      <c r="O11" s="81" t="s">
        <v>96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84</v>
      </c>
      <c r="B12" s="228" t="n">
        <v>36608</v>
      </c>
      <c r="C12" s="229" t="s">
        <v>97</v>
      </c>
      <c r="D12" s="230"/>
      <c r="E12" s="230"/>
      <c r="F12" s="230"/>
      <c r="G12" s="230"/>
      <c r="H12" s="230"/>
      <c r="I12" s="231"/>
      <c r="J12" s="230"/>
      <c r="K12" s="230"/>
      <c r="L12" s="232" t="s">
        <v>98</v>
      </c>
      <c r="M12" s="233" t="n">
        <v>4604.09</v>
      </c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233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233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233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233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233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101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84</v>
      </c>
      <c r="B49" s="266" t="s">
        <v>47</v>
      </c>
      <c r="C49" s="265" t="s">
        <v>112</v>
      </c>
      <c r="D49" s="227" t="s">
        <v>49</v>
      </c>
      <c r="E49" s="227"/>
      <c r="F49" s="227"/>
      <c r="G49" s="227"/>
      <c r="H49" s="227"/>
      <c r="I49" s="227"/>
      <c r="J49" s="227" t="s">
        <v>50</v>
      </c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101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86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113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88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2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Hall</v>
      </c>
      <c r="B5" s="204"/>
      <c r="C5" s="204"/>
      <c r="D5" s="204"/>
      <c r="E5" s="294" t="str">
        <f aca="false">'Short Form'!E6</f>
        <v>D. Todd</v>
      </c>
      <c r="F5" s="54"/>
      <c r="G5" s="54"/>
      <c r="H5" s="206" t="str">
        <f aca="false">'Short Form'!H6</f>
        <v> Director</v>
      </c>
      <c r="I5" s="206"/>
      <c r="J5" s="206"/>
      <c r="K5" s="295"/>
      <c r="L5" s="296" t="str">
        <f aca="false">'Short Form'!K6</f>
        <v>454-59-8983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114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115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92</v>
      </c>
      <c r="B9" s="81" t="s">
        <v>31</v>
      </c>
      <c r="C9" s="35" t="s">
        <v>32</v>
      </c>
      <c r="D9" s="82"/>
      <c r="E9" s="83" t="s">
        <v>33</v>
      </c>
      <c r="F9" s="301"/>
      <c r="G9" s="82"/>
      <c r="H9" s="35"/>
      <c r="I9" s="84" t="s">
        <v>34</v>
      </c>
      <c r="J9" s="84"/>
      <c r="K9" s="84"/>
      <c r="L9" s="81" t="s">
        <v>116</v>
      </c>
      <c r="M9" s="81" t="s">
        <v>36</v>
      </c>
      <c r="N9" s="81" t="s">
        <v>96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101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117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110</v>
      </c>
      <c r="M48" s="60"/>
      <c r="N48" s="312" t="s">
        <v>111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101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86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118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88</v>
      </c>
      <c r="N2" s="198" t="str">
        <f aca="false">IF((VALUE('Short Form'!J62)&lt;&gt;0),1+VALUE('Short Form'!I62)+VALUE('Short Form'!J62)+VALUE('Short Form'!H62),"")</f>
        <v/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Hall</v>
      </c>
      <c r="B5" s="204"/>
      <c r="C5" s="204"/>
      <c r="D5" s="204"/>
      <c r="E5" s="205" t="str">
        <f aca="false">'Short Form'!E6</f>
        <v>D. Todd</v>
      </c>
      <c r="F5" s="69"/>
      <c r="G5" s="54"/>
      <c r="H5" s="206" t="str">
        <f aca="false">'Short Form'!H6</f>
        <v> Director</v>
      </c>
      <c r="I5" s="206"/>
      <c r="J5" s="206"/>
      <c r="K5" s="207" t="str">
        <f aca="false">'Short Form'!K6</f>
        <v>454-59-8983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119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91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92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95</v>
      </c>
      <c r="N9" s="81" t="s">
        <v>36</v>
      </c>
      <c r="O9" s="81" t="s">
        <v>96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101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0"/>
      <c r="L42" s="223" t="s">
        <v>103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0"/>
      <c r="L43" s="253" t="s">
        <v>105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101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86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120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88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Hall</v>
      </c>
      <c r="B5" s="204"/>
      <c r="C5" s="204"/>
      <c r="D5" s="204"/>
      <c r="E5" s="205" t="str">
        <f aca="false">'Short Form'!E6</f>
        <v>D. Todd</v>
      </c>
      <c r="F5" s="54"/>
      <c r="G5" s="54"/>
      <c r="H5" s="206" t="str">
        <f aca="false">'Short Form'!H6</f>
        <v> Director</v>
      </c>
      <c r="I5" s="206"/>
      <c r="J5" s="206"/>
      <c r="K5" s="207" t="str">
        <f aca="false">'Short Form'!K6</f>
        <v>454-59-8983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89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90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91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92</v>
      </c>
      <c r="B11" s="81" t="s">
        <v>31</v>
      </c>
      <c r="C11" s="82"/>
      <c r="D11" s="82"/>
      <c r="E11" s="82" t="s">
        <v>93</v>
      </c>
      <c r="F11" s="82"/>
      <c r="G11" s="82"/>
      <c r="H11" s="82"/>
      <c r="I11" s="82"/>
      <c r="J11" s="82"/>
      <c r="K11" s="83"/>
      <c r="L11" s="81" t="s">
        <v>94</v>
      </c>
      <c r="M11" s="81" t="s">
        <v>95</v>
      </c>
      <c r="N11" s="81" t="s">
        <v>36</v>
      </c>
      <c r="O11" s="81" t="s">
        <v>96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101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101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86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121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88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2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Hall</v>
      </c>
      <c r="B5" s="204"/>
      <c r="C5" s="204"/>
      <c r="D5" s="204"/>
      <c r="E5" s="294" t="str">
        <f aca="false">'Short Form'!E6</f>
        <v>D. Todd</v>
      </c>
      <c r="F5" s="54"/>
      <c r="G5" s="54"/>
      <c r="H5" s="206" t="str">
        <f aca="false">'Short Form'!H6</f>
        <v> Director</v>
      </c>
      <c r="I5" s="206"/>
      <c r="J5" s="206"/>
      <c r="K5" s="295"/>
      <c r="L5" s="296" t="str">
        <f aca="false">'Short Form'!K6</f>
        <v>454-59-8983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114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115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92</v>
      </c>
      <c r="B9" s="81" t="s">
        <v>31</v>
      </c>
      <c r="C9" s="35" t="s">
        <v>32</v>
      </c>
      <c r="D9" s="82"/>
      <c r="E9" s="83" t="s">
        <v>33</v>
      </c>
      <c r="F9" s="301"/>
      <c r="G9" s="82"/>
      <c r="H9" s="35"/>
      <c r="I9" s="84" t="s">
        <v>34</v>
      </c>
      <c r="J9" s="84"/>
      <c r="K9" s="84"/>
      <c r="L9" s="81" t="s">
        <v>116</v>
      </c>
      <c r="M9" s="81" t="s">
        <v>36</v>
      </c>
      <c r="N9" s="81" t="s">
        <v>96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101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223" t="s">
        <v>103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253" t="s">
        <v>105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117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110</v>
      </c>
      <c r="M48" s="60"/>
      <c r="N48" s="312" t="s">
        <v>111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101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86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122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88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Hall</v>
      </c>
      <c r="B5" s="204"/>
      <c r="C5" s="204"/>
      <c r="D5" s="204"/>
      <c r="E5" s="205" t="str">
        <f aca="false">'Short Form'!E6</f>
        <v>D. Todd</v>
      </c>
      <c r="F5" s="69"/>
      <c r="G5" s="54"/>
      <c r="H5" s="206" t="str">
        <f aca="false">'Short Form'!H6</f>
        <v> Director</v>
      </c>
      <c r="I5" s="206"/>
      <c r="J5" s="206"/>
      <c r="K5" s="207" t="str">
        <f aca="false">'Short Form'!K6</f>
        <v>454-59-8983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119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91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92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95</v>
      </c>
      <c r="N9" s="81" t="s">
        <v>36</v>
      </c>
      <c r="O9" s="81" t="s">
        <v>96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99</v>
      </c>
      <c r="G41" s="241"/>
      <c r="H41" s="242"/>
      <c r="I41" s="0"/>
      <c r="J41" s="243" t="s">
        <v>100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101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102</v>
      </c>
      <c r="G42" s="241"/>
      <c r="H42" s="0"/>
      <c r="I42" s="0"/>
      <c r="J42" s="193"/>
      <c r="K42" s="0"/>
      <c r="L42" s="223" t="s">
        <v>103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104</v>
      </c>
      <c r="G43" s="241"/>
      <c r="H43" s="0"/>
      <c r="I43" s="0"/>
      <c r="J43" s="0"/>
      <c r="K43" s="0"/>
      <c r="L43" s="253" t="s">
        <v>105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106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107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108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109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110</v>
      </c>
      <c r="M48" s="262"/>
      <c r="N48" s="250"/>
      <c r="O48" s="81" t="s">
        <v>111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101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Lynn Tippery</cp:lastModifiedBy>
  <cp:lastPrinted>2000-03-24T19:39:44Z</cp:lastPrinted>
  <cp:revision>0</cp:revision>
  <dc:subject/>
  <dc:title>Expense Report Form "2.0"</dc:title>
</cp:coreProperties>
</file>