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<sst xmlns="http://schemas.openxmlformats.org/spreadsheetml/2006/main" count="391" uniqueCount="137">
  <si>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</si>
  <si>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</si>
  <si>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</si>
  <si>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</si>
  <si>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</si>
  <si>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</si>
  <si>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</si>
  <si>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</si>
  <si>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</si>
  <si>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</si>
  <si>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</si>
  <si>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</si>
  <si>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</si>
  <si>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</si>
  <si>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</si>
  <si>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</si>
  <si>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</si>
  <si>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</si>
  <si>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</si>
  <si>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</si>
  <si>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</si>
  <si>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Hall</t>
  </si>
  <si>
    <t xml:space="preserve">D. Todd</t>
  </si>
  <si>
    <t xml:space="preserve">Director</t>
  </si>
  <si>
    <t xml:space="preserve">454-59-8983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</si>
  <si>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</si>
  <si>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</si>
  <si>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</si>
  <si>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</si>
  <si>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EB3076b</t>
  </si>
  <si>
    <t xml:space="preserve">713 853-1957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</si>
  <si>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</si>
  <si>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</si>
  <si>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</si>
  <si>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</si>
  <si>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</si>
  <si>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</si>
  <si>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</si>
  <si>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</si>
  <si>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</si>
  <si>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D</t>
  </si>
  <si>
    <t xml:space="preserve">Cajun Charlies's Seafood-Seminar</t>
  </si>
  <si>
    <t xml:space="preserve">T. Hall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</si>
  <si>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</si>
  <si>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</si>
  <si>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</si>
  <si>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</si>
  <si>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</si>
  <si>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</si>
  <si>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</si>
  <si>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</si>
  <si>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</si>
  <si>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061</t>
  </si>
  <si>
    <t xml:space="preserve">2182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</si>
  <si>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</si>
  <si>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</si>
  <si>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</si>
  <si>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Pagenet - Todd's Pgr</t>
  </si>
  <si>
    <t xml:space="preserve">MetroCall - D. Maxwell's Pgr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</si>
  <si>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</si>
  <si>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</si>
  <si>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</si>
  <si>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</si>
  <si>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</si>
  <si>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</si>
  <si>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</si>
  <si>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</si>
  <si>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</si>
  <si>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</si>
  <si>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</si>
  <si>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</si>
  <si>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</si>
  <si>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</si>
  <si>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</si>
  <si>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</si>
  <si>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</si>
  <si>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</si>
  <si>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</si>
  <si>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</si>
  <si>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</si>
  <si>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</si>
  <si>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Sally W. Beck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</si>
  <si>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</si>
  <si>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</si>
  <si>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</si>
  <si>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</si>
  <si>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</si>
  <si>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</si>
  <si>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</si>
  <si>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</si>
  <si>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</si>
  <si>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</si>
  <si>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</si>
  <si>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</si>
  <si>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</si>
  <si>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</si>
  <si>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</si>
  <si>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</si>
  <si>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</si>
  <si>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</si>
  <si>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</si>
  <si>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</si>
  <si>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</si>
  <si>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</si>
  <si>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</si>
  <si>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</si>
  <si>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</si>
  <si>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</si>
  <si>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</si>
  <si>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Holiday Inn - Hotel for seminar</t>
  </si>
  <si>
    <t xml:space="preserve">PC</t>
  </si>
  <si>
    <t xml:space="preserve">Mileage from Houston, TX to Sulphur, LA</t>
  </si>
  <si>
    <t xml:space="preserve">Mileage from Sulphur, LA to Houston, TX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</si>
  <si>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</si>
  <si>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</si>
  <si>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</si>
  <si>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</si>
  <si>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</si>
  <si>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</si>
  <si>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</si>
  <si>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</si>
  <si>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</si>
  <si>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</si>
  <si>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</si>
  <si>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</si>
  <si>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</si>
  <si>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052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</si>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</sst>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061</v>
      </c>
      <c r="F3" s="7" t="str">
        <f aca="false">'Short Form'!F29</f>
        <v>2182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2182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413</v>
      </c>
      <c r="C5" s="8" t="str">
        <f aca="false">'Travel Form'!C49</f>
        <v>9210</v>
      </c>
      <c r="D5" s="8" t="str">
        <f aca="false">'Travel Form'!E49</f>
        <v>999</v>
      </c>
      <c r="E5" s="8" t="str">
        <f aca="false">'Travel Form'!F49</f>
        <v>052</v>
      </c>
      <c r="F5" s="8" t="str">
        <f aca="false">'Travel Form'!G49</f>
        <v>2182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36550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2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 t="n">
        <v>36494</v>
      </c>
      <c r="B14" s="71" t="s">
        <v>40</v>
      </c>
      <c r="C14" s="72" t="s">
        <v>41</v>
      </c>
      <c r="D14" s="73"/>
      <c r="E14" s="73"/>
      <c r="F14" s="73"/>
      <c r="G14" s="74"/>
      <c r="H14" s="75" t="s">
        <v>42</v>
      </c>
      <c r="I14" s="76"/>
      <c r="J14" s="77"/>
      <c r="K14" s="77"/>
      <c r="L14" s="78" t="n">
        <v>10.42</v>
      </c>
      <c r="M14" s="79"/>
      <c r="N14" s="80" t="n">
        <f aca="false">IF(M14=" ",L14*1,L14*M14)</f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24" hidden="false" customHeight="true" outlineLevel="0" collapsed="false">
      <c r="A15" s="83"/>
      <c r="B15" s="71"/>
      <c r="C15" s="72"/>
      <c r="D15" s="73"/>
      <c r="E15" s="73"/>
      <c r="F15" s="73"/>
      <c r="G15" s="74"/>
      <c r="H15" s="84"/>
      <c r="I15" s="85"/>
      <c r="J15" s="85"/>
      <c r="K15" s="85"/>
      <c r="L15" s="78" t="n">
        <v>0</v>
      </c>
      <c r="M15" s="79"/>
      <c r="N15" s="80" t="n">
        <f aca="false">IF(M15=" ",L15*1,L15*M15)</f>
        <v>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24" hidden="false" customHeight="true" outlineLevel="0" collapsed="false">
      <c r="A16" s="83"/>
      <c r="B16" s="71"/>
      <c r="C16" s="72"/>
      <c r="D16" s="73"/>
      <c r="E16" s="73"/>
      <c r="F16" s="73"/>
      <c r="G16" s="74"/>
      <c r="H16" s="75"/>
      <c r="I16" s="85"/>
      <c r="J16" s="85"/>
      <c r="K16" s="85"/>
      <c r="L16" s="78" t="n">
        <v>0</v>
      </c>
      <c r="M16" s="79"/>
      <c r="N16" s="80" t="n">
        <f aca="false">IF(M16=" ",L16*1,L16*M16)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24" hidden="false" customHeight="true" outlineLevel="0" collapsed="false">
      <c r="A17" s="83"/>
      <c r="B17" s="71"/>
      <c r="C17" s="72"/>
      <c r="D17" s="73"/>
      <c r="E17" s="73"/>
      <c r="F17" s="73"/>
      <c r="G17" s="74"/>
      <c r="H17" s="84"/>
      <c r="I17" s="85"/>
      <c r="J17" s="85"/>
      <c r="K17" s="85"/>
      <c r="L17" s="78"/>
      <c r="M17" s="79"/>
      <c r="N17" s="80" t="n">
        <f aca="false">IF(M17=" ",L17*1,L17*M17)</f>
        <v>0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24" hidden="false" customHeight="true" outlineLevel="0" collapsed="false">
      <c r="A18" s="83"/>
      <c r="B18" s="71"/>
      <c r="C18" s="72"/>
      <c r="D18" s="73"/>
      <c r="E18" s="73"/>
      <c r="F18" s="73"/>
      <c r="G18" s="74"/>
      <c r="H18" s="84"/>
      <c r="I18" s="85"/>
      <c r="J18" s="85"/>
      <c r="K18" s="85"/>
      <c r="L18" s="78"/>
      <c r="M18" s="79"/>
      <c r="N18" s="80" t="n">
        <f aca="false">IF(M18=" ",L18*1,L18*M18)</f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24" hidden="false" customHeight="true" outlineLevel="0" collapsed="false">
      <c r="A19" s="83"/>
      <c r="B19" s="71"/>
      <c r="C19" s="72"/>
      <c r="D19" s="73"/>
      <c r="E19" s="73"/>
      <c r="F19" s="73"/>
      <c r="G19" s="74"/>
      <c r="H19" s="84"/>
      <c r="I19" s="85"/>
      <c r="J19" s="85"/>
      <c r="K19" s="85"/>
      <c r="L19" s="78"/>
      <c r="M19" s="79"/>
      <c r="N19" s="80" t="n">
        <f aca="false">IF(M19=" ",L19*1,L19*M19)</f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24" hidden="false" customHeight="true" outlineLevel="0" collapsed="false">
      <c r="A20" s="83"/>
      <c r="B20" s="71"/>
      <c r="C20" s="72"/>
      <c r="D20" s="73"/>
      <c r="E20" s="73"/>
      <c r="F20" s="73"/>
      <c r="G20" s="74"/>
      <c r="H20" s="84"/>
      <c r="I20" s="85"/>
      <c r="J20" s="85"/>
      <c r="K20" s="85"/>
      <c r="L20" s="78"/>
      <c r="M20" s="79"/>
      <c r="N20" s="80" t="n">
        <f aca="false">IF(M20=" ",L20*1,L20*M20)</f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24" hidden="false" customHeight="true" outlineLevel="0" collapsed="false">
      <c r="A21" s="83"/>
      <c r="B21" s="71"/>
      <c r="C21" s="72"/>
      <c r="D21" s="73"/>
      <c r="E21" s="73"/>
      <c r="F21" s="73"/>
      <c r="G21" s="74"/>
      <c r="H21" s="84"/>
      <c r="I21" s="85"/>
      <c r="J21" s="85"/>
      <c r="K21" s="85"/>
      <c r="L21" s="78"/>
      <c r="M21" s="79"/>
      <c r="N21" s="80" t="n">
        <f aca="false">IF(M21=" ",L21*1,L21*M21)</f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24" hidden="false" customHeight="true" outlineLevel="0" collapsed="false">
      <c r="A22" s="83"/>
      <c r="B22" s="71"/>
      <c r="C22" s="72"/>
      <c r="D22" s="73"/>
      <c r="E22" s="73"/>
      <c r="F22" s="73"/>
      <c r="G22" s="74"/>
      <c r="H22" s="86"/>
      <c r="I22" s="85"/>
      <c r="J22" s="85"/>
      <c r="K22" s="85"/>
      <c r="L22" s="78"/>
      <c r="M22" s="79"/>
      <c r="N22" s="80" t="n">
        <f aca="false">IF(M22=" ",L22*1,L22*M22)</f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24" hidden="false" customHeight="true" outlineLevel="0" collapsed="false">
      <c r="A23" s="83"/>
      <c r="B23" s="71"/>
      <c r="C23" s="72"/>
      <c r="D23" s="73"/>
      <c r="E23" s="73"/>
      <c r="F23" s="73"/>
      <c r="G23" s="74"/>
      <c r="H23" s="86"/>
      <c r="I23" s="85"/>
      <c r="J23" s="87"/>
      <c r="K23" s="85"/>
      <c r="L23" s="78"/>
      <c r="M23" s="79"/>
      <c r="N23" s="80" t="n">
        <f aca="false">IF(M23=" ",L23*1,L23*M23)</f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24" hidden="false" customHeight="true" outlineLevel="0" collapsed="false">
      <c r="A24" s="83"/>
      <c r="B24" s="71"/>
      <c r="C24" s="72"/>
      <c r="D24" s="73"/>
      <c r="E24" s="73"/>
      <c r="F24" s="73"/>
      <c r="G24" s="74"/>
      <c r="H24" s="86"/>
      <c r="I24" s="85"/>
      <c r="J24" s="85"/>
      <c r="K24" s="85"/>
      <c r="L24" s="78"/>
      <c r="M24" s="79"/>
      <c r="N24" s="80" t="n">
        <f aca="false">IF(M24=" ",L24*1,L24*M24)</f>
        <v>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24" hidden="false" customHeight="true" outlineLevel="0" collapsed="false">
      <c r="A25" s="83"/>
      <c r="B25" s="71"/>
      <c r="C25" s="72"/>
      <c r="D25" s="73"/>
      <c r="E25" s="73"/>
      <c r="F25" s="73"/>
      <c r="G25" s="74"/>
      <c r="H25" s="86"/>
      <c r="I25" s="85"/>
      <c r="J25" s="85"/>
      <c r="K25" s="85"/>
      <c r="L25" s="78"/>
      <c r="M25" s="79"/>
      <c r="N25" s="80" t="n">
        <f aca="false">IF(M25=" ",L25*1,L25*M25)</f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24" hidden="false" customHeight="true" outlineLevel="0" collapsed="false">
      <c r="A26" s="83"/>
      <c r="B26" s="71"/>
      <c r="C26" s="72"/>
      <c r="D26" s="73"/>
      <c r="E26" s="73"/>
      <c r="F26" s="73"/>
      <c r="G26" s="74"/>
      <c r="H26" s="86"/>
      <c r="I26" s="85"/>
      <c r="J26" s="85"/>
      <c r="K26" s="85"/>
      <c r="L26" s="78"/>
      <c r="M26" s="79"/>
      <c r="N26" s="80" t="n">
        <f aca="false">IF(M26=" ",L26*1,L26*M26)</f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24" hidden="false" customHeight="true" outlineLevel="0" collapsed="false">
      <c r="A27" s="88" t="s">
        <v>43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44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45</v>
      </c>
      <c r="C28" s="94"/>
      <c r="D28" s="94" t="s">
        <v>4</v>
      </c>
      <c r="E28" s="94" t="s">
        <v>46</v>
      </c>
      <c r="F28" s="93" t="s">
        <v>6</v>
      </c>
      <c r="G28" s="94" t="s">
        <v>7</v>
      </c>
      <c r="H28" s="94" t="s">
        <v>8</v>
      </c>
      <c r="I28" s="94" t="s">
        <v>47</v>
      </c>
      <c r="J28" s="94" t="s">
        <v>48</v>
      </c>
      <c r="K28" s="95"/>
      <c r="L28" s="90" t="s">
        <v>49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28</v>
      </c>
      <c r="B29" s="98" t="s">
        <v>50</v>
      </c>
      <c r="C29" s="98"/>
      <c r="D29" s="98" t="s">
        <v>51</v>
      </c>
      <c r="E29" s="98" t="s">
        <v>52</v>
      </c>
      <c r="F29" s="98" t="s">
        <v>53</v>
      </c>
      <c r="G29" s="99"/>
      <c r="H29" s="97"/>
      <c r="I29" s="98"/>
      <c r="J29" s="99"/>
      <c r="K29" s="100"/>
      <c r="L29" s="91" t="s">
        <v>54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55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56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3" t="n">
        <v>36504</v>
      </c>
      <c r="B33" s="104" t="s">
        <v>57</v>
      </c>
      <c r="C33" s="73"/>
      <c r="D33" s="73"/>
      <c r="E33" s="73"/>
      <c r="F33" s="73"/>
      <c r="G33" s="73"/>
      <c r="H33" s="73"/>
      <c r="I33" s="73"/>
      <c r="J33" s="73"/>
      <c r="K33" s="73"/>
      <c r="L33" s="78" t="n">
        <v>9.9</v>
      </c>
      <c r="M33" s="79"/>
      <c r="N33" s="80" t="n">
        <f aca="false">IF(M33=" ",L33*1,L33*M33)</f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24" hidden="false" customHeight="true" outlineLevel="0" collapsed="false">
      <c r="A34" s="83" t="n">
        <v>36494</v>
      </c>
      <c r="B34" s="104" t="s">
        <v>58</v>
      </c>
      <c r="C34" s="73"/>
      <c r="D34" s="105"/>
      <c r="E34" s="106"/>
      <c r="F34" s="105"/>
      <c r="G34" s="105"/>
      <c r="H34" s="73"/>
      <c r="I34" s="73"/>
      <c r="J34" s="73"/>
      <c r="K34" s="73"/>
      <c r="L34" s="78" t="n">
        <v>11.55</v>
      </c>
      <c r="M34" s="79"/>
      <c r="N34" s="80" t="n">
        <f aca="false">IF(M34=" ",L34*1,L34*M34)</f>
        <v>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24" hidden="false" customHeight="true" outlineLevel="0" collapsed="false">
      <c r="A35" s="83"/>
      <c r="B35" s="104"/>
      <c r="C35" s="73"/>
      <c r="D35" s="105"/>
      <c r="E35" s="105"/>
      <c r="F35" s="105"/>
      <c r="G35" s="105"/>
      <c r="H35" s="73"/>
      <c r="I35" s="73"/>
      <c r="J35" s="73"/>
      <c r="K35" s="73"/>
      <c r="L35" s="78"/>
      <c r="M35" s="79"/>
      <c r="N35" s="80" t="n">
        <f aca="false">IF(M35=" ",L35*1,L35*M35)</f>
        <v>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24" hidden="false" customHeight="true" outlineLevel="0" collapsed="false">
      <c r="A36" s="83"/>
      <c r="B36" s="104"/>
      <c r="C36" s="73"/>
      <c r="D36" s="105"/>
      <c r="E36" s="105"/>
      <c r="F36" s="105"/>
      <c r="G36" s="105"/>
      <c r="H36" s="73"/>
      <c r="I36" s="73"/>
      <c r="J36" s="73"/>
      <c r="K36" s="73"/>
      <c r="L36" s="78"/>
      <c r="M36" s="79"/>
      <c r="N36" s="80" t="n">
        <f aca="false">IF(M36=" ",L36*1,L36*M36)</f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24" hidden="false" customHeight="true" outlineLevel="0" collapsed="false">
      <c r="A37" s="83"/>
      <c r="B37" s="104"/>
      <c r="C37" s="73"/>
      <c r="D37" s="105"/>
      <c r="E37" s="105"/>
      <c r="F37" s="105"/>
      <c r="G37" s="105"/>
      <c r="H37" s="73"/>
      <c r="I37" s="73"/>
      <c r="J37" s="73"/>
      <c r="K37" s="73"/>
      <c r="L37" s="78"/>
      <c r="M37" s="79"/>
      <c r="N37" s="80" t="n">
        <f aca="false">IF(M37=" ",L37*1,L37*M37)</f>
        <v>0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24" hidden="false" customHeight="true" outlineLevel="0" collapsed="false">
      <c r="A38" s="107"/>
      <c r="B38" s="104"/>
      <c r="C38" s="73"/>
      <c r="D38" s="105"/>
      <c r="E38" s="105"/>
      <c r="F38" s="105"/>
      <c r="G38" s="105"/>
      <c r="H38" s="73"/>
      <c r="I38" s="73"/>
      <c r="J38" s="73"/>
      <c r="K38" s="73"/>
      <c r="L38" s="78"/>
      <c r="M38" s="79"/>
      <c r="N38" s="80" t="n">
        <f aca="false">IF(M38=" ",L38*1,L38*M38)</f>
        <v>0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24" hidden="false" customHeight="true" outlineLevel="0" collapsed="false">
      <c r="A39" s="83"/>
      <c r="B39" s="104"/>
      <c r="C39" s="73"/>
      <c r="D39" s="105"/>
      <c r="E39" s="105"/>
      <c r="F39" s="105"/>
      <c r="G39" s="105"/>
      <c r="H39" s="73"/>
      <c r="I39" s="73"/>
      <c r="J39" s="73"/>
      <c r="K39" s="73"/>
      <c r="L39" s="78"/>
      <c r="M39" s="79"/>
      <c r="N39" s="80" t="n">
        <f aca="false">IF(M39=" ",L39*1,L39*M39)</f>
        <v>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24" hidden="false" customHeight="true" outlineLevel="0" collapsed="false">
      <c r="A40" s="83"/>
      <c r="B40" s="104"/>
      <c r="C40" s="73"/>
      <c r="D40" s="73"/>
      <c r="E40" s="73"/>
      <c r="F40" s="73"/>
      <c r="G40" s="73"/>
      <c r="H40" s="73"/>
      <c r="I40" s="73"/>
      <c r="J40" s="73"/>
      <c r="K40" s="73"/>
      <c r="L40" s="78"/>
      <c r="M40" s="79"/>
      <c r="N40" s="80" t="n">
        <f aca="false">IF(M40=" ",L40*1,L40*M40)</f>
        <v>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24" hidden="false" customHeight="true" outlineLevel="0" collapsed="false">
      <c r="A41" s="88" t="s">
        <v>43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59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45</v>
      </c>
      <c r="C42" s="94"/>
      <c r="D42" s="94" t="s">
        <v>4</v>
      </c>
      <c r="E42" s="94" t="s">
        <v>46</v>
      </c>
      <c r="F42" s="93" t="s">
        <v>6</v>
      </c>
      <c r="G42" s="94" t="s">
        <v>7</v>
      </c>
      <c r="H42" s="94" t="s">
        <v>8</v>
      </c>
      <c r="I42" s="94" t="s">
        <v>47</v>
      </c>
      <c r="J42" s="94" t="s">
        <v>48</v>
      </c>
      <c r="K42" s="95"/>
      <c r="L42" s="90" t="s">
        <v>60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28</v>
      </c>
      <c r="B43" s="98" t="s">
        <v>50</v>
      </c>
      <c r="C43" s="98"/>
      <c r="D43" s="98" t="s">
        <v>51</v>
      </c>
      <c r="E43" s="98" t="s">
        <v>61</v>
      </c>
      <c r="F43" s="98" t="s">
        <v>53</v>
      </c>
      <c r="G43" s="99"/>
      <c r="H43" s="97"/>
      <c r="I43" s="98"/>
      <c r="J43" s="109"/>
      <c r="K43" s="110"/>
      <c r="L43" s="91" t="s">
        <v>62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63</v>
      </c>
      <c r="B48" s="114"/>
      <c r="C48" s="114"/>
      <c r="D48" s="114"/>
      <c r="E48" s="114"/>
      <c r="F48" s="114"/>
      <c r="G48" s="114"/>
      <c r="H48" s="114"/>
      <c r="I48" s="32"/>
      <c r="J48" s="115" t="s">
        <v>64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65</v>
      </c>
      <c r="B49" s="118"/>
      <c r="C49" s="118"/>
      <c r="D49" s="118"/>
      <c r="E49" s="118"/>
      <c r="F49" s="118"/>
      <c r="G49" s="119"/>
      <c r="H49" s="63"/>
      <c r="I49" s="89"/>
      <c r="J49" s="120" t="s">
        <v>66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67</v>
      </c>
      <c r="B50" s="122"/>
      <c r="C50" s="66" t="s">
        <v>68</v>
      </c>
      <c r="D50" s="97"/>
      <c r="E50" s="66" t="s">
        <v>1</v>
      </c>
      <c r="F50" s="123"/>
      <c r="G50" s="124"/>
      <c r="H50" s="63"/>
      <c r="I50" s="63"/>
      <c r="J50" s="125" t="s">
        <v>69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67</v>
      </c>
      <c r="B51" s="122"/>
      <c r="C51" s="66" t="s">
        <v>68</v>
      </c>
      <c r="D51" s="37"/>
      <c r="E51" s="66" t="s">
        <v>1</v>
      </c>
      <c r="F51" s="123"/>
      <c r="G51" s="124"/>
      <c r="H51" s="63"/>
      <c r="I51" s="63"/>
      <c r="J51" s="128" t="s">
        <v>70</v>
      </c>
      <c r="K51" s="129"/>
      <c r="L51" s="130" t="str">
        <f aca="false">IF($N$49-$N$50&lt;0,"X","  ")</f>
        <v>  </v>
      </c>
      <c r="M51" s="129" t="s">
        <v>71</v>
      </c>
      <c r="N51" s="131"/>
    </row>
    <row r="52" customFormat="false" ht="24" hidden="false" customHeight="true" outlineLevel="0" collapsed="false">
      <c r="A52" s="66" t="s">
        <v>67</v>
      </c>
      <c r="B52" s="122"/>
      <c r="C52" s="66" t="s">
        <v>68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72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73</v>
      </c>
      <c r="E53" s="136"/>
      <c r="F53" s="137" t="n">
        <f aca="false">SUM(F50:F52)</f>
        <v>0</v>
      </c>
      <c r="G53" s="137"/>
      <c r="H53" s="63"/>
      <c r="I53" s="63"/>
      <c r="J53" s="138" t="s">
        <v>74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75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3.5" hidden="false" customHeight="true" outlineLevel="0" collapsed="false">
      <c r="A56" s="141" t="s">
        <v>76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77</v>
      </c>
      <c r="B57" s="47"/>
      <c r="C57" s="47"/>
      <c r="D57" s="47"/>
      <c r="E57" s="114"/>
      <c r="F57" s="145" t="s">
        <v>67</v>
      </c>
      <c r="G57" s="146" t="s">
        <v>78</v>
      </c>
      <c r="H57" s="47"/>
      <c r="I57" s="47"/>
      <c r="J57" s="147"/>
      <c r="K57" s="148" t="s">
        <v>67</v>
      </c>
      <c r="L57" s="146" t="s">
        <v>78</v>
      </c>
      <c r="M57" s="45"/>
      <c r="N57" s="149" t="s">
        <v>67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79</v>
      </c>
      <c r="B59" s="47"/>
      <c r="C59" s="47"/>
      <c r="D59" s="47"/>
      <c r="E59" s="114"/>
      <c r="F59" s="145"/>
      <c r="G59" s="31" t="s">
        <v>80</v>
      </c>
      <c r="H59" s="47"/>
      <c r="I59" s="47"/>
      <c r="J59" s="147"/>
      <c r="K59" s="148"/>
      <c r="L59" s="31" t="s">
        <v>80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 t="s">
        <v>81</v>
      </c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82</v>
      </c>
      <c r="B61" s="18" t="s">
        <v>83</v>
      </c>
      <c r="C61" s="63" t="s">
        <v>84</v>
      </c>
      <c r="D61" s="63" t="s">
        <v>85</v>
      </c>
      <c r="E61" s="18" t="s">
        <v>86</v>
      </c>
      <c r="F61" s="63" t="s">
        <v>87</v>
      </c>
      <c r="G61" s="63" t="s">
        <v>88</v>
      </c>
      <c r="H61" s="63" t="s">
        <v>89</v>
      </c>
      <c r="I61" s="63" t="s">
        <v>90</v>
      </c>
      <c r="J61" s="63" t="s">
        <v>91</v>
      </c>
      <c r="K61" s="63" t="s">
        <v>92</v>
      </c>
      <c r="L61" s="63" t="s">
        <v>93</v>
      </c>
      <c r="M61" s="63" t="s">
        <v>94</v>
      </c>
      <c r="N61" s="63" t="s">
        <v>95</v>
      </c>
    </row>
    <row r="62" customFormat="false" ht="21" hidden="true" customHeight="true" outlineLevel="0" collapsed="false">
      <c r="A62" s="45" t="str">
        <f aca="false">IF(ISBLANK($A$6),TRIM(" "),$A$6)</f>
        <v>Hall</v>
      </c>
      <c r="B62" s="159" t="str">
        <f aca="false">IF(ISBLANK($E$6),TRIM(" "),$E$6)</f>
        <v>D. Todd</v>
      </c>
      <c r="C62" s="160" t="str">
        <f aca="false">TEXT(IF(ISBLANK($N$2),"      ",$N$2),"000000")</f>
        <v>036550</v>
      </c>
      <c r="D62" s="45" t="str">
        <f aca="false">TEXT($K$6,"###-##-####")</f>
        <v>454-59-8983</v>
      </c>
      <c r="E62" s="161" t="str">
        <f aca="false">TEXT($N$52,"######0.00")</f>
        <v>0.00</v>
      </c>
      <c r="F62" s="45" t="s">
        <v>96</v>
      </c>
      <c r="G62" s="45" t="s">
        <v>97</v>
      </c>
      <c r="H62" s="45" t="str">
        <f aca="false">TEXT(IF(COUNTA('Travel Form'!$A$12:$N$40)=0,0,1),"0")</f>
        <v>1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8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8" hidden="true" customHeight="true" outlineLevel="0" collapsed="false">
      <c r="A67" s="164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8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8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8" hidden="true" customHeight="true" outlineLevel="0" collapsed="false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8" hidden="true" customHeight="true" outlineLevel="0" collapsed="false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8" hidden="true" customHeight="true" outlineLevel="0" collapsed="false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8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8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8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8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8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8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8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8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8" hidden="true" customHeight="true" outlineLevel="0" collapsed="false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8" hidden="true" customHeight="true" outlineLevel="0" collapsed="false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8" hidden="true" customHeight="true" outlineLevel="0" collapsed="false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8" hidden="true" customHeight="true" outlineLevel="0" collapsed="false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8" hidden="true" customHeight="true" outlineLevel="0" collapsed="false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8" hidden="true" customHeight="true" outlineLevel="0" collapsed="false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8" hidden="tru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8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8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8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8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8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8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8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8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7.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7.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7.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7.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7.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7.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7.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7.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7.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7.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7.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17.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17.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17.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17.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17.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17.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17.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17.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17.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17.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17.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17.1" hidden="true" customHeight="true" outlineLevel="0" collapsed="false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  <c r="IW138" s="82"/>
    </row>
    <row r="139" customFormat="false" ht="17.1" hidden="true" customHeight="true" outlineLevel="0" collapsed="false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  <c r="IW139" s="82"/>
    </row>
    <row r="140" customFormat="false" ht="17.1" hidden="true" customHeight="true" outlineLevel="0" collapsed="false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  <c r="IW140" s="82"/>
    </row>
    <row r="141" customFormat="false" ht="17.1" hidden="true" customHeight="true" outlineLevel="0" collapsed="false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  <c r="IW141" s="82"/>
    </row>
    <row r="142" customFormat="false" ht="17.1" hidden="true" customHeight="true" outlineLevel="0" collapsed="false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  <c r="IW142" s="82"/>
    </row>
    <row r="143" customFormat="false" ht="17.1" hidden="true" customHeight="true" outlineLevel="0" collapsed="false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7.1" hidden="true" customHeight="true" outlineLevel="0" collapsed="false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7.1" hidden="true" customHeight="true" outlineLevel="0" collapsed="false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7.1" hidden="true" customHeight="true" outlineLevel="0" collapsed="false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7.1" hidden="true" customHeight="true" outlineLevel="0" collapsed="false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7.1" hidden="true" customHeight="true" outlineLevel="0" collapsed="false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7.1" hidden="true" customHeight="true" outlineLevel="0" collapsed="false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7.1" hidden="true" customHeight="true" outlineLevel="0" collapsed="false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7.1" hidden="true" customHeight="true" outlineLevel="0" collapsed="false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7.1" hidden="true" customHeight="true" outlineLevel="0" collapsed="false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7.1" hidden="true" customHeight="true" outlineLevel="0" collapsed="false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7.1" hidden="true" customHeight="true" outlineLevel="0" collapsed="false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  <c r="IW154" s="82"/>
    </row>
    <row r="155" customFormat="false" ht="17.1" hidden="true" customHeight="true" outlineLevel="0" collapsed="false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8.75" hidden="true" customHeight="true" outlineLevel="0" collapsed="false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F39" colorId="64" zoomScale="80" zoomScaleNormal="80" zoomScalePageLayoutView="100" workbookViewId="0">
      <selection pane="topLeft" activeCell="L49" activeCellId="0" sqref="L4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98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99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100</v>
      </c>
      <c r="N2" s="181" t="n">
        <f aca="false">IF(VALUE('Short Form'!H62)&lt;&gt;0,2,"")</f>
        <v>2</v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101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102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103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104</v>
      </c>
      <c r="B11" s="66" t="s">
        <v>33</v>
      </c>
      <c r="C11" s="67"/>
      <c r="D11" s="67"/>
      <c r="E11" s="67" t="s">
        <v>105</v>
      </c>
      <c r="F11" s="67"/>
      <c r="G11" s="67"/>
      <c r="H11" s="67"/>
      <c r="I11" s="67"/>
      <c r="J11" s="67"/>
      <c r="K11" s="68"/>
      <c r="L11" s="66" t="s">
        <v>106</v>
      </c>
      <c r="M11" s="66" t="s">
        <v>107</v>
      </c>
      <c r="N11" s="66" t="s">
        <v>38</v>
      </c>
      <c r="O11" s="66" t="s">
        <v>108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 t="s">
        <v>96</v>
      </c>
      <c r="B12" s="212" t="n">
        <v>36494</v>
      </c>
      <c r="C12" s="213" t="s">
        <v>109</v>
      </c>
      <c r="D12" s="214"/>
      <c r="E12" s="214"/>
      <c r="F12" s="214"/>
      <c r="G12" s="214"/>
      <c r="H12" s="214"/>
      <c r="I12" s="215"/>
      <c r="J12" s="214"/>
      <c r="K12" s="214"/>
      <c r="L12" s="216" t="s">
        <v>110</v>
      </c>
      <c r="M12" s="217" t="n">
        <v>72.64</v>
      </c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 t="s">
        <v>96</v>
      </c>
      <c r="B13" s="212" t="n">
        <v>36494</v>
      </c>
      <c r="C13" s="220" t="s">
        <v>111</v>
      </c>
      <c r="D13" s="214"/>
      <c r="E13" s="214"/>
      <c r="F13" s="214"/>
      <c r="G13" s="214"/>
      <c r="H13" s="214"/>
      <c r="I13" s="214"/>
      <c r="J13" s="214"/>
      <c r="K13" s="214"/>
      <c r="L13" s="216" t="s">
        <v>110</v>
      </c>
      <c r="M13" s="217" t="n">
        <v>125</v>
      </c>
      <c r="N13" s="218" t="n">
        <v>0.31</v>
      </c>
      <c r="O13" s="80" t="n">
        <f aca="false">IF(N13=" ",M13*1,M13*N13)</f>
        <v>38.75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 t="s">
        <v>96</v>
      </c>
      <c r="B14" s="212" t="n">
        <v>36495</v>
      </c>
      <c r="C14" s="220" t="s">
        <v>112</v>
      </c>
      <c r="D14" s="214"/>
      <c r="E14" s="214"/>
      <c r="F14" s="214"/>
      <c r="G14" s="214"/>
      <c r="H14" s="214"/>
      <c r="I14" s="214"/>
      <c r="J14" s="214"/>
      <c r="K14" s="214"/>
      <c r="L14" s="216" t="s">
        <v>110</v>
      </c>
      <c r="M14" s="217" t="n">
        <v>125</v>
      </c>
      <c r="N14" s="218" t="n">
        <v>0.31</v>
      </c>
      <c r="O14" s="80" t="n">
        <f aca="false">IF(N14=" ",M14*1,M14*N14)</f>
        <v>38.75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217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77.5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Totals are not equal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104</v>
      </c>
      <c r="B48" s="93" t="s">
        <v>2</v>
      </c>
      <c r="C48" s="248" t="s">
        <v>45</v>
      </c>
      <c r="D48" s="248"/>
      <c r="E48" s="248" t="s">
        <v>4</v>
      </c>
      <c r="F48" s="248" t="s">
        <v>46</v>
      </c>
      <c r="G48" s="93" t="s">
        <v>6</v>
      </c>
      <c r="H48" s="248" t="s">
        <v>7</v>
      </c>
      <c r="I48" s="248" t="s">
        <v>8</v>
      </c>
      <c r="J48" s="248" t="s">
        <v>47</v>
      </c>
      <c r="K48" s="249" t="s">
        <v>48</v>
      </c>
      <c r="L48" s="250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 t="s">
        <v>96</v>
      </c>
      <c r="B49" s="211" t="s">
        <v>28</v>
      </c>
      <c r="C49" s="211" t="s">
        <v>50</v>
      </c>
      <c r="D49" s="211"/>
      <c r="E49" s="211" t="s">
        <v>51</v>
      </c>
      <c r="F49" s="211" t="s">
        <v>126</v>
      </c>
      <c r="G49" s="211" t="s">
        <v>53</v>
      </c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N56" activeCellId="0" sqref="N5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98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127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100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128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129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104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130</v>
      </c>
      <c r="M9" s="66" t="s">
        <v>38</v>
      </c>
      <c r="N9" s="66" t="s">
        <v>108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131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104</v>
      </c>
      <c r="B48" s="93" t="s">
        <v>2</v>
      </c>
      <c r="C48" s="94" t="s">
        <v>45</v>
      </c>
      <c r="D48" s="94"/>
      <c r="E48" s="94" t="s">
        <v>4</v>
      </c>
      <c r="F48" s="94" t="s">
        <v>46</v>
      </c>
      <c r="G48" s="93" t="s">
        <v>6</v>
      </c>
      <c r="H48" s="94" t="s">
        <v>7</v>
      </c>
      <c r="I48" s="94" t="s">
        <v>8</v>
      </c>
      <c r="J48" s="94" t="s">
        <v>47</v>
      </c>
      <c r="K48" s="297" t="s">
        <v>48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4"/>
      <c r="M50" s="63"/>
      <c r="N50" s="255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4"/>
      <c r="M51" s="63"/>
      <c r="N51" s="255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4"/>
      <c r="M52" s="63"/>
      <c r="N52" s="255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4"/>
      <c r="M53" s="63"/>
      <c r="N53" s="255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4"/>
      <c r="M54" s="63"/>
      <c r="N54" s="255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O56" activeCellId="0" sqref="O5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98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132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100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133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103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104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107</v>
      </c>
      <c r="N9" s="66" t="s">
        <v>38</v>
      </c>
      <c r="O9" s="66" t="s">
        <v>108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0"/>
      <c r="L42" s="207" t="s">
        <v>117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104</v>
      </c>
      <c r="B48" s="93" t="s">
        <v>2</v>
      </c>
      <c r="C48" s="94" t="s">
        <v>45</v>
      </c>
      <c r="D48" s="94"/>
      <c r="E48" s="94" t="s">
        <v>4</v>
      </c>
      <c r="F48" s="94" t="s">
        <v>46</v>
      </c>
      <c r="G48" s="93" t="s">
        <v>6</v>
      </c>
      <c r="H48" s="94" t="s">
        <v>7</v>
      </c>
      <c r="I48" s="94" t="s">
        <v>8</v>
      </c>
      <c r="J48" s="94" t="s">
        <v>47</v>
      </c>
      <c r="K48" s="297" t="s">
        <v>48</v>
      </c>
      <c r="L48" s="319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98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134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100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101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102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103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104</v>
      </c>
      <c r="B11" s="66" t="s">
        <v>33</v>
      </c>
      <c r="C11" s="67"/>
      <c r="D11" s="67"/>
      <c r="E11" s="67" t="s">
        <v>105</v>
      </c>
      <c r="F11" s="67"/>
      <c r="G11" s="67"/>
      <c r="H11" s="67"/>
      <c r="I11" s="67"/>
      <c r="J11" s="67"/>
      <c r="K11" s="68"/>
      <c r="L11" s="66" t="s">
        <v>106</v>
      </c>
      <c r="M11" s="66" t="s">
        <v>107</v>
      </c>
      <c r="N11" s="66" t="s">
        <v>38</v>
      </c>
      <c r="O11" s="66" t="s">
        <v>108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104</v>
      </c>
      <c r="B48" s="93" t="s">
        <v>2</v>
      </c>
      <c r="C48" s="248" t="s">
        <v>45</v>
      </c>
      <c r="D48" s="248"/>
      <c r="E48" s="248" t="s">
        <v>4</v>
      </c>
      <c r="F48" s="248" t="s">
        <v>46</v>
      </c>
      <c r="G48" s="93" t="s">
        <v>6</v>
      </c>
      <c r="H48" s="248" t="s">
        <v>7</v>
      </c>
      <c r="I48" s="248" t="s">
        <v>8</v>
      </c>
      <c r="J48" s="248" t="s">
        <v>47</v>
      </c>
      <c r="K48" s="249" t="s">
        <v>48</v>
      </c>
      <c r="L48" s="250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98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135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100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128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129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104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130</v>
      </c>
      <c r="M9" s="66" t="s">
        <v>38</v>
      </c>
      <c r="N9" s="66" t="s">
        <v>108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131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104</v>
      </c>
      <c r="B48" s="93" t="s">
        <v>2</v>
      </c>
      <c r="C48" s="94" t="s">
        <v>45</v>
      </c>
      <c r="D48" s="94"/>
      <c r="E48" s="94" t="s">
        <v>4</v>
      </c>
      <c r="F48" s="94" t="s">
        <v>46</v>
      </c>
      <c r="G48" s="93" t="s">
        <v>6</v>
      </c>
      <c r="H48" s="94" t="s">
        <v>7</v>
      </c>
      <c r="I48" s="94" t="s">
        <v>8</v>
      </c>
      <c r="J48" s="94" t="s">
        <v>47</v>
      </c>
      <c r="K48" s="297" t="s">
        <v>48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4"/>
      <c r="M50" s="63"/>
      <c r="N50" s="255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4"/>
      <c r="M51" s="63"/>
      <c r="N51" s="255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4"/>
      <c r="M52" s="63"/>
      <c r="N52" s="255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4"/>
      <c r="M53" s="63"/>
      <c r="N53" s="255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4"/>
      <c r="M54" s="63"/>
      <c r="N54" s="255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98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136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100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133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103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104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107</v>
      </c>
      <c r="N9" s="66" t="s">
        <v>38</v>
      </c>
      <c r="O9" s="66" t="s">
        <v>108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0"/>
      <c r="L42" s="207" t="s">
        <v>117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104</v>
      </c>
      <c r="B48" s="93" t="s">
        <v>2</v>
      </c>
      <c r="C48" s="94" t="s">
        <v>45</v>
      </c>
      <c r="D48" s="94"/>
      <c r="E48" s="94" t="s">
        <v>4</v>
      </c>
      <c r="F48" s="94" t="s">
        <v>46</v>
      </c>
      <c r="G48" s="93" t="s">
        <v>6</v>
      </c>
      <c r="H48" s="94" t="s">
        <v>7</v>
      </c>
      <c r="I48" s="94" t="s">
        <v>8</v>
      </c>
      <c r="J48" s="94" t="s">
        <v>47</v>
      </c>
      <c r="K48" s="297" t="s">
        <v>48</v>
      </c>
      <c r="L48" s="319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Lynn Tippery</cp:lastModifiedBy>
  <cp:lastPrinted>2000-01-25T13:23:43Z</cp:lastPrinted>
  <cp:revision>0</cp:revision>
  <dc:subject/>
  <dc:title>Expense Report Form "2.0"</dc:title>
</cp:coreProperties>
</file>