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heet1" sheetId="2" state="visible" r:id="rId4"/>
    <sheet name="Sheet2" sheetId="3" state="visible" r:id="rId5"/>
    <sheet name="Sheet3" sheetId="4" state="visible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0" name="_xlnm.Print_Area" vbProcedure="false">Summary!$A$1:$L$138</definedName>
    <definedName function="false" hidden="false" name="AMC" vbProcedure="false">[4]Inputs!$E$5</definedName>
    <definedName function="false" hidden="false" name="Avg_Load" vbProcedure="false">[4]Inputs!$B$28</definedName>
    <definedName function="false" hidden="false" name="BasisIndexWarning" vbProcedure="false">OFFSET([2]Curves!$R$4,0,0,1,COUNT([2]Curves!$A$17:$XFD$17))</definedName>
    <definedName function="false" hidden="false" name="buckettable" vbProcedure="false">[3]DateTable!$D$4:$F$288</definedName>
    <definedName function="false" hidden="false" name="Callstrike" vbProcedure="false">#REF!</definedName>
    <definedName function="false" hidden="false" name="correlationone" vbProcedure="false">OFFSET([1]Intracorrel!$A$2,0,0,COUNT([1]Intracorrel!$A$1:$A$1048576)+2,COUNT([1]Intracorrel!$A$5:$XFD$5))</definedName>
    <definedName function="false" hidden="false" name="correlationtwo" vbProcedure="false">OFFSET([1]Intercorrel!$A$1,0,0,COUNT([1]Intercorrel!$A$1:$A$1048576),COUNT([1]Intercorrel!$A$3:$XFD$3))</definedName>
    <definedName function="false" hidden="false" name="correlfrom" vbProcedure="false">OFFSET([1]Intracorrel!$A$2,0,0,1,COUNT(correlmatchline))</definedName>
    <definedName function="false" hidden="false" name="correlmatchline" vbProcedure="false">OFFSET([1]Intracorrel!$A$1,0,0,1,COUNT([1]Intracorrel!$A$1:$XFD$1))</definedName>
    <definedName function="false" hidden="false" name="correlto" vbProcedure="false">OFFSET([1]Intracorrel!$A$3,0,0,1,COUNT(correlmatchline))</definedName>
    <definedName function="false" hidden="false" name="CurveCode" vbProcedure="false">OFFSET([2]Curves!$C$13,0,0,1,COUNT([2]Curves!$A$17:$XFD$17))</definedName>
    <definedName function="false" hidden="false" name="curvevalues2" vbProcedure="false">OFFSET([2]Curves!$C$11,0,0,COUNT([2]Curves!$C$1:$C$1048576)+5,COUNT([2]Curves!$A$17:$XFD$17))</definedName>
    <definedName function="false" hidden="false" name="C_Strike" vbProcedure="false">Summary!$B$27</definedName>
    <definedName function="false" hidden="false" name="Dailydemandcharge" vbProcedure="false">OFFSET('[1]Mainline to Leach'!$K$21,0,0,Enddate-'[1]Mainline to Leach'!$A$20,1)</definedName>
    <definedName function="false" hidden="false" name="Enddate" vbProcedure="false">'[1]Mainline to Leach'!$H$6</definedName>
    <definedName function="false" hidden="false" name="Dailydiscountedadjustedspread" vbProcedure="false">OFFSET('[1]Mainline to Leach'!$M$21,0,0,Enddate-'[1]Mainline to Leach'!$A$20,1)</definedName>
    <definedName function="false" hidden="false" name="Dailydiscountedintrinsicvalue" vbProcedure="false">OFFSET('[1]Mainline to Leach'!$O$21,0,0,Enddate-'[1]Mainline to Leach'!$A$20,1)</definedName>
    <definedName function="false" hidden="false" name="Dailydiscountedspread" vbProcedure="false">OFFSET('[1]Mainline to Leach'!$O$21,0,0,Enddate-'[1]Mainline to Leach'!$A$20,1)</definedName>
    <definedName function="false" hidden="false" name="Dailyoptionprice" vbProcedure="false">OFFSET('[1]Mainline to Leach'!$J$21,0,0,'[1]Mainline to Leach'!$H$6-'[1]Mainline to Leach'!$A$20,1)</definedName>
    <definedName function="false" hidden="false" name="days_month" vbProcedure="false">[4]Inputs!$B$34</definedName>
    <definedName function="false" hidden="false" name="days_year" vbProcedure="false">[4]Inputs!$B$33</definedName>
    <definedName function="false" hidden="false" name="Deal_Val" vbProcedure="false">Summary!$D$28</definedName>
    <definedName function="false" hidden="false" name="End_Year" vbProcedure="false">[4]Inputs!$E$19</definedName>
    <definedName function="false" hidden="false" name="escalator" vbProcedure="false">#REF!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FGTCapVolumes" vbProcedure="false">#REF!</definedName>
    <definedName function="false" hidden="false" name="FGTSummerVolumes" vbProcedure="false">#REF!</definedName>
    <definedName function="false" hidden="false" name="Gas_Price" vbProcedure="false">[4]Inputs!$B$11</definedName>
    <definedName function="false" hidden="false" name="Heat_Rate" vbProcedure="false">[4]Inputs!$B$6</definedName>
    <definedName function="false" hidden="false" name="hours_year" vbProcedure="false">[4]Inputs!$B$35</definedName>
    <definedName function="false" hidden="false" name="HP" vbProcedure="false">[4]Inputs!$B$5</definedName>
    <definedName function="false" hidden="false" name="kW_HP" vbProcedure="false">[4]Inputs!$B$40</definedName>
    <definedName function="false" hidden="false" name="Min_Load" vbProcedure="false">[4]Inputs!$B$29</definedName>
    <definedName function="false" hidden="false" name="MKTCapVolumes" vbProcedure="false">#REF!</definedName>
    <definedName function="false" hidden="false" name="MKTCapVolumeswithSummer" vbProcedure="false">#REF!</definedName>
    <definedName function="false" hidden="false" name="mthbeg" vbProcedure="false">#REF!</definedName>
    <definedName function="false" hidden="false" name="mthend" vbProcedure="false">#REF!</definedName>
    <definedName function="false" hidden="false" name="Orig" vbProcedure="false">Summary!$B$19</definedName>
    <definedName function="false" hidden="false" name="post_id" vbProcedure="false">#REF!</definedName>
    <definedName function="false" hidden="false" name="Putstrike" vbProcedure="false">#REF!</definedName>
    <definedName function="false" hidden="false" name="PW" vbProcedure="false">#REF!</definedName>
    <definedName function="false" hidden="false" name="P_Strike" vbProcedure="false">Summary!$B$25</definedName>
    <definedName function="false" hidden="false" name="sencount" vbProcedure="false">1</definedName>
    <definedName function="false" hidden="false" name="Start_Year" vbProcedure="false">[4]Inputs!$E$18</definedName>
    <definedName function="false" hidden="false" name="total" vbProcedure="false">#REF!</definedName>
    <definedName function="false" hidden="false" name="TotalFGTVolumes" vbProcedure="false">#REF!</definedName>
    <definedName function="false" hidden="false" name="TotalVolumes" vbProcedure="false">#REF!</definedName>
    <definedName function="false" hidden="false" name="UID" vbProcedure="false">#REF!</definedName>
    <definedName function="false" hidden="false" name="weeks_month" vbProcedure="false">[4]Inputs!$B$38</definedName>
    <definedName function="false" hidden="false" name="Z2Volumes" vbProcedure="false">#REF!</definedName>
    <definedName function="false" hidden="false" name="Z3Volumes" vbProcedure="false">#REF!</definedName>
    <definedName function="false" hidden="false" localSheetId="0" name="mthbeg" vbProcedure="false">'[5]'!$A$3</definedName>
    <definedName function="false" hidden="false" localSheetId="0" name="mthend" vbProcedure="false">'[5]'!$B$3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<sst xmlns="http://schemas.openxmlformats.org/spreadsheetml/2006/main" count="173" uniqueCount="63">
  <si>
    <t xml:space="preserve">Thermo</t>
  </si>
  <si>
    <t xml:space="preserve">Curve Date</t>
  </si>
  <si>
    <t xml:space="preserve">Mark Date</t>
  </si>
  <si>
    <t xml:space="preserve">Bid</t>
  </si>
  <si>
    <t xml:space="preserve">Offer</t>
  </si>
  <si>
    <t xml:space="preserve">NYMEX </t>
  </si>
  <si>
    <t xml:space="preserve">Basis</t>
  </si>
  <si>
    <t xml:space="preserve">Basis Location</t>
  </si>
  <si>
    <t xml:space="preserve">IF-CIG/RKYMTN</t>
  </si>
  <si>
    <t xml:space="preserve">Index Location</t>
  </si>
  <si>
    <t xml:space="preserve">none</t>
  </si>
  <si>
    <t xml:space="preserve">-$0.01 from mid for every 1000 contracts</t>
  </si>
  <si>
    <t xml:space="preserve">Monthyl Vol</t>
  </si>
  <si>
    <t xml:space="preserve">MMBtu/day</t>
  </si>
  <si>
    <t xml:space="preserve">Daily Volume</t>
  </si>
  <si>
    <t xml:space="preserve">Contracts</t>
  </si>
  <si>
    <t xml:space="preserve">SWAP Value</t>
  </si>
  <si>
    <t xml:space="preserve">Start</t>
  </si>
  <si>
    <t xml:space="preserve">Origination</t>
  </si>
  <si>
    <t xml:space="preserve">End</t>
  </si>
  <si>
    <t xml:space="preserve">Swap price = </t>
  </si>
  <si>
    <t xml:space="preserve">COSTLESS COLLAR TRANSACTION</t>
  </si>
  <si>
    <t xml:space="preserve">CALL</t>
  </si>
  <si>
    <t xml:space="preserve">PUT</t>
  </si>
  <si>
    <t xml:space="preserve">Call Offer</t>
  </si>
  <si>
    <t xml:space="preserve">Phy1 Fin2</t>
  </si>
  <si>
    <t xml:space="preserve">Put Offer</t>
  </si>
  <si>
    <t xml:space="preserve">Vol Offer</t>
  </si>
  <si>
    <t xml:space="preserve">Buy1 Sell2</t>
  </si>
  <si>
    <t xml:space="preserve">Vol Bid</t>
  </si>
  <si>
    <t xml:space="preserve">STRIKE</t>
  </si>
  <si>
    <t xml:space="preserve">PREMIUM</t>
  </si>
  <si>
    <t xml:space="preserve">VALUE</t>
  </si>
  <si>
    <t xml:space="preserve">PUT VALUATION</t>
  </si>
  <si>
    <t xml:space="preserve">CALL VALUATION</t>
  </si>
  <si>
    <t xml:space="preserve">Total =</t>
  </si>
  <si>
    <t xml:space="preserve">2001 Actual</t>
  </si>
  <si>
    <t xml:space="preserve">Proforma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</si>
  <si>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</si>
  <si>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</si>
  <si>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</si>
  <si>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</si>
  <si>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</si>
  <si>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</si>
  <si>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</si>
  <si>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</si>
  <si>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Average</t>
  </si>
  <si>
    <t xml:space="preserve">Year</t>
  </si>
  <si>
    <t xml:space="preserve">Sales Origination</t>
  </si>
  <si>
    <t xml:space="preserve">Sales Origination Margin</t>
  </si>
  <si>
    <t xml:space="preserve">Supply Origination</t>
  </si>
  <si>
    <t xml:space="preserve">Supply Origination Margin</t>
  </si>
  <si>
    <t xml:space="preserve">Physical &amp; Financial Trading</t>
  </si>
  <si>
    <t xml:space="preserve">CES Asset Management</t>
  </si>
  <si>
    <t xml:space="preserve">3rd Party Transport</t>
  </si>
  <si>
    <t xml:space="preserve">ENA's Firm Transport</t>
  </si>
  <si>
    <t xml:space="preserve">ENA's Firm Storage</t>
  </si>
  <si>
    <t xml:space="preserve">3rd Party Storage</t>
  </si>
  <si>
    <t xml:space="preserve">Fuel</t>
  </si>
  <si>
    <t xml:space="preserve">LUAF</t>
  </si>
  <si>
    <t xml:space="preserve">Total Gross Margin</t>
  </si>
  <si>
    <t xml:space="preserve">Expenses</t>
  </si>
  <si>
    <t xml:space="preserve">EBITDA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</si>
</sst>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[$-409]m/d/yyyy"/>
    <numFmt numFmtId="173" formatCode="0%"/>
    <numFmt numFmtId="174" formatCode="\$#,##0.000_);[RED]&quot;($&quot;#,##0.000\)"/>
    <numFmt numFmtId="175" formatCode="[$-409]mmm\-yy"/>
    <numFmt numFmtId="176" formatCode="0.000"/>
    <numFmt numFmtId="177" formatCode="\$#,##0.0000_);[RED]&quot;($&quot;#,##0.0000\)"/>
    <numFmt numFmtId="178" formatCode="\$#,##0"/>
    <numFmt numFmtId="179" formatCode="\$#,##0.000"/>
    <numFmt numFmtId="180" formatCode="#,##0.000"/>
    <numFmt numFmtId="181" formatCode="\$#,##0.00_);[RED]&quot;($&quot;#,##0.00\)"/>
    <numFmt numFmtId="182" formatCode="0.00000"/>
    <numFmt numFmtId="183" formatCode="\$#,##0_);&quot;($&quot;#,##0\)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6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FFFF"/>
      <name val="Arial"/>
      <family val="2"/>
    </font>
    <font>
      <sz val="10"/>
      <color rgb="FFFFFFFF"/>
      <name val="Arial"/>
      <family val="2"/>
    </font>
    <font>
      <b val="true"/>
      <u val="single"/>
      <sz val="10"/>
      <name val="Arial"/>
      <family val="2"/>
    </font>
    <font>
      <b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0000FF"/>
        <bgColor rgb="FF0000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4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67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0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9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8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3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Followe೤ Hyperlink" xfId="25"/>
    <cellStyle name="Grey" xfId="26"/>
    <cellStyle name="HEADER" xfId="27"/>
    <cellStyle name="Heading 1" xfId="28"/>
    <cellStyle name="Heading2" xfId="29"/>
    <cellStyle name="HIGHLIGHT" xfId="30"/>
    <cellStyle name="Input [yellow]" xfId="31"/>
    <cellStyle name="Milliers [0]_laroux" xfId="32"/>
    <cellStyle name="Milliers_laroux" xfId="33"/>
    <cellStyle name="Monétaire [0]_laroux" xfId="34"/>
    <cellStyle name="Monétaire_laroux" xfId="35"/>
    <cellStyle name="no dec" xfId="36"/>
    <cellStyle name="Normal - Style1" xfId="37"/>
    <cellStyle name="Percent [2]" xfId="38"/>
    <cellStyle name="Total" xfId="39"/>
    <cellStyle name="Tusental (0)_laroux" xfId="40"/>
    <cellStyle name="Tusental_laroux" xfId="41"/>
    <cellStyle name="Unprot" xfId="42"/>
    <cellStyle name="Unprot$" xfId="43"/>
    <cellStyle name="Unprotect" xfId="44"/>
    <cellStyle name="Valuta (0)_laroux" xfId="45"/>
    <cellStyle name="Valuta_laroux" xfId="4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externalLink" Target="externalLinks/externalLink5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322200</xdr:colOff>
      <xdr:row>23</xdr:row>
      <xdr:rowOff>28800</xdr:rowOff>
    </xdr:from>
    <xdr:to>
      <xdr:col>6</xdr:col>
      <xdr:colOff>549000</xdr:colOff>
      <xdr:row>24</xdr:row>
      <xdr:rowOff>162360</xdr:rowOff>
    </xdr:to>
    <xdr:sp>
      <xdr:nvSpPr>
        <xdr:cNvPr id="0" name="Rectangle 31"/>
        <xdr:cNvSpPr/>
      </xdr:nvSpPr>
      <xdr:spPr>
        <a:xfrm>
          <a:off x="5243400" y="3981600"/>
          <a:ext cx="1564200" cy="304920"/>
        </a:xfrm>
        <a:prstGeom prst="rect">
          <a:avLst/>
        </a:prstGeom>
        <a:solidFill>
          <a:srgbClr val="c0c0c0"/>
        </a:solidFill>
        <a:ln w="0">
          <a:noFill/>
        </a:ln>
        <a:effectLst>
          <a:outerShdw dist="17819" dir="2700000" blurRad="0" rotWithShape="0">
            <a:srgbClr val="727272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200" strike="noStrike" u="none">
              <a:effectLst/>
              <a:uFillTx/>
              <a:latin typeface="Arial"/>
            </a:rPr>
            <a:t>Set Put Strike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TEMP/Fgt-St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ollar%20&amp;%20Swap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XCEL/Fall%201999%20Projects/Transport%20Book/Position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hysical%20Deals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%20Structuring/Garden%20State%20Paper/oil-gas%2006-2001/gas%20cost%200724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Gas Flow"/>
      <sheetName val="Electric Rate"/>
      <sheetName val="ECS CF"/>
      <sheetName val="Electric C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uote"/>
      <sheetName val="SWAP"/>
      <sheetName val="Put "/>
      <sheetName val="Call "/>
      <sheetName val="Curv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14"/>
    <col collapsed="false" customWidth="true" hidden="false" outlineLevel="0" max="2" min="2" style="0" width="17.42"/>
    <col collapsed="false" customWidth="true" hidden="false" outlineLevel="0" max="3" min="3" style="0" width="13.99"/>
    <col collapsed="false" customWidth="true" hidden="false" outlineLevel="0" max="4" min="4" style="0" width="15.28"/>
    <col collapsed="false" customWidth="true" hidden="false" outlineLevel="0" max="5" min="5" style="0" width="11.56"/>
    <col collapsed="false" customWidth="true" hidden="false" outlineLevel="0" max="6" min="6" style="0" width="7.42"/>
    <col collapsed="false" customWidth="true" hidden="false" outlineLevel="0" max="8" min="8" style="0" width="9.41"/>
    <col collapsed="false" customWidth="true" hidden="false" outlineLevel="0" max="9" min="9" style="0" width="10.56"/>
    <col collapsed="false" customWidth="true" hidden="false" outlineLevel="0" max="10" min="10" style="0" width="9.28"/>
    <col collapsed="false" customWidth="true" hidden="false" outlineLevel="0" max="16" min="16" style="0" width="9.28"/>
  </cols>
  <sheetData>
    <row r="1" customFormat="false" ht="20.2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/>
      <c r="B2" s="3" t="s">
        <v>1</v>
      </c>
      <c r="C2" s="3" t="s">
        <v>2</v>
      </c>
      <c r="E2" s="4" t="s">
        <v>3</v>
      </c>
      <c r="F2" s="4" t="s">
        <v>4</v>
      </c>
      <c r="P2" s="5"/>
      <c r="Q2" s="6"/>
      <c r="R2" s="6"/>
      <c r="S2" s="7"/>
    </row>
    <row r="3" customFormat="false" ht="13.5" hidden="false" customHeight="false" outlineLevel="0" collapsed="false">
      <c r="B3" s="8" t="n">
        <v>37159</v>
      </c>
      <c r="C3" s="9" t="n">
        <v>37159</v>
      </c>
      <c r="D3" s="10" t="s">
        <v>5</v>
      </c>
      <c r="E3" s="11" t="n">
        <v>0</v>
      </c>
      <c r="F3" s="11" t="n">
        <v>0.0274097475214934</v>
      </c>
      <c r="G3" s="0" t="n">
        <v>3.435</v>
      </c>
      <c r="P3" s="5"/>
      <c r="Q3" s="6"/>
      <c r="R3" s="6"/>
      <c r="S3" s="7"/>
    </row>
    <row r="4" customFormat="false" ht="13.5" hidden="false" customHeight="false" outlineLevel="0" collapsed="false">
      <c r="A4" s="2"/>
      <c r="B4" s="12"/>
      <c r="C4" s="12"/>
      <c r="D4" s="10" t="s">
        <v>6</v>
      </c>
      <c r="E4" s="11" t="n">
        <v>0</v>
      </c>
      <c r="F4" s="11" t="n">
        <v>0.02</v>
      </c>
      <c r="P4" s="5"/>
      <c r="Q4" s="6"/>
      <c r="R4" s="6"/>
      <c r="S4" s="7"/>
    </row>
    <row r="5" customFormat="false" ht="13.5" hidden="false" customHeight="false" outlineLevel="0" collapsed="false">
      <c r="A5" s="10" t="s">
        <v>7</v>
      </c>
      <c r="B5" s="11" t="s">
        <v>8</v>
      </c>
      <c r="D5" s="13"/>
      <c r="E5" s="12"/>
      <c r="F5" s="12"/>
      <c r="P5" s="5"/>
      <c r="Q5" s="6"/>
      <c r="R5" s="6"/>
      <c r="S5" s="7"/>
    </row>
    <row r="6" customFormat="false" ht="13.5" hidden="false" customHeight="false" outlineLevel="0" collapsed="false">
      <c r="A6" s="10" t="s">
        <v>9</v>
      </c>
      <c r="B6" s="11" t="s">
        <v>10</v>
      </c>
      <c r="P6" s="5" t="s">
        <v>11</v>
      </c>
      <c r="Q6" s="6"/>
      <c r="R6" s="6"/>
      <c r="S6" s="7"/>
    </row>
    <row r="7" customFormat="false" ht="13.5" hidden="false" customHeight="false" outlineLevel="0" collapsed="false">
      <c r="A7" s="10" t="s">
        <v>12</v>
      </c>
      <c r="B7" s="11" t="s">
        <v>8</v>
      </c>
      <c r="P7" s="14" t="n">
        <f aca="false">B8</f>
        <v>10000</v>
      </c>
      <c r="Q7" s="6" t="s">
        <v>13</v>
      </c>
      <c r="R7" s="6"/>
      <c r="S7" s="7"/>
    </row>
    <row r="8" customFormat="false" ht="13.5" hidden="false" customHeight="false" outlineLevel="0" collapsed="false">
      <c r="A8" s="10" t="s">
        <v>14</v>
      </c>
      <c r="B8" s="15" t="n">
        <v>10000</v>
      </c>
      <c r="P8" s="5" t="e">
        <f aca="false">#REF!/#REF!</f>
        <v>#REF!</v>
      </c>
      <c r="Q8" s="6" t="s">
        <v>15</v>
      </c>
      <c r="R8" s="6"/>
      <c r="S8" s="7"/>
    </row>
    <row r="9" customFormat="false" ht="12.75" hidden="false" customHeight="false" outlineLevel="0" collapsed="false">
      <c r="A9" s="3"/>
      <c r="B9" s="16"/>
      <c r="C9" s="17"/>
    </row>
    <row r="10" customFormat="false" ht="12.75" hidden="false" customHeight="false" outlineLevel="0" collapsed="false">
      <c r="A10" s="18" t="s">
        <v>16</v>
      </c>
      <c r="B10" s="19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2" t="e">
        <f aca="false">#REF!</f>
        <v>#REF!</v>
      </c>
    </row>
    <row r="11" customFormat="false" ht="13.5" hidden="false" customHeight="false" outlineLevel="0" collapsed="false">
      <c r="A11" s="23"/>
      <c r="B11" s="24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customFormat="false" ht="13.5" hidden="false" customHeight="false" outlineLevel="0" collapsed="false">
      <c r="A12" s="27" t="s">
        <v>17</v>
      </c>
      <c r="B12" s="28" t="n">
        <v>37257</v>
      </c>
      <c r="C12" s="13" t="s">
        <v>18</v>
      </c>
      <c r="D12" s="29" t="n">
        <v>0.01</v>
      </c>
      <c r="E12" s="30" t="n">
        <v>265166.762448611</v>
      </c>
    </row>
    <row r="13" customFormat="false" ht="13.5" hidden="false" customHeight="false" outlineLevel="0" collapsed="false">
      <c r="A13" s="27" t="s">
        <v>19</v>
      </c>
      <c r="B13" s="28" t="n">
        <v>40543</v>
      </c>
    </row>
    <row r="14" customFormat="false" ht="12.75" hidden="false" customHeight="false" outlineLevel="0" collapsed="false">
      <c r="A14" s="31" t="s">
        <v>4</v>
      </c>
      <c r="B14" s="31" t="s">
        <v>20</v>
      </c>
      <c r="C14" s="32" t="n">
        <v>3.04986154341866</v>
      </c>
    </row>
    <row r="15" customFormat="false" ht="12.75" hidden="false" customHeight="false" outlineLevel="0" collapsed="false">
      <c r="A15" s="3"/>
      <c r="B15" s="3"/>
      <c r="C15" s="33"/>
    </row>
    <row r="16" customFormat="false" ht="12.75" hidden="false" customHeight="false" outlineLevel="0" collapsed="false">
      <c r="A16" s="34" t="s">
        <v>21</v>
      </c>
      <c r="B16" s="35"/>
      <c r="C16" s="35"/>
      <c r="D16" s="35"/>
      <c r="E16" s="35"/>
      <c r="F16" s="35"/>
      <c r="G16" s="35"/>
      <c r="H16" s="35"/>
      <c r="I16" s="35"/>
      <c r="J16" s="21"/>
      <c r="K16" s="21"/>
      <c r="L16" s="21"/>
      <c r="M16" s="21"/>
      <c r="N16" s="21"/>
      <c r="O16" s="21"/>
      <c r="P16" s="21"/>
    </row>
    <row r="17" customFormat="false" ht="13.5" hidden="false" customHeight="false" outlineLevel="0" collapsed="false">
      <c r="A17" s="36"/>
      <c r="B17" s="37"/>
      <c r="C17" s="37"/>
      <c r="D17" s="37"/>
      <c r="E17" s="37"/>
      <c r="F17" s="37"/>
      <c r="G17" s="37"/>
      <c r="H17" s="37"/>
      <c r="I17" s="37"/>
      <c r="J17" s="26"/>
      <c r="K17" s="26"/>
      <c r="L17" s="26"/>
      <c r="M17" s="26"/>
      <c r="N17" s="26"/>
      <c r="O17" s="26"/>
      <c r="P17" s="26"/>
    </row>
    <row r="18" customFormat="false" ht="13.5" hidden="false" customHeight="false" outlineLevel="0" collapsed="false">
      <c r="A18" s="38"/>
      <c r="B18" s="39"/>
      <c r="C18" s="40" t="s">
        <v>22</v>
      </c>
      <c r="D18" s="40"/>
      <c r="E18" s="40"/>
      <c r="F18" s="40"/>
      <c r="G18" s="41" t="s">
        <v>23</v>
      </c>
      <c r="H18" s="41"/>
      <c r="I18" s="41"/>
      <c r="J18" s="41"/>
    </row>
    <row r="19" customFormat="false" ht="13.5" hidden="false" customHeight="false" outlineLevel="0" collapsed="false">
      <c r="A19" s="42" t="s">
        <v>18</v>
      </c>
      <c r="B19" s="43" t="n">
        <v>265166.762448611</v>
      </c>
      <c r="C19" s="13" t="s">
        <v>24</v>
      </c>
      <c r="D19" s="44" t="n">
        <v>0.0274097475214934</v>
      </c>
      <c r="E19" s="45" t="s">
        <v>25</v>
      </c>
      <c r="F19" s="46" t="n">
        <v>2</v>
      </c>
      <c r="G19" s="47" t="s">
        <v>26</v>
      </c>
      <c r="H19" s="44" t="n">
        <v>0.0274097475214934</v>
      </c>
      <c r="I19" s="45" t="s">
        <v>25</v>
      </c>
      <c r="J19" s="46" t="n">
        <v>2</v>
      </c>
    </row>
    <row r="20" customFormat="false" ht="13.5" hidden="false" customHeight="false" outlineLevel="0" collapsed="false">
      <c r="A20" s="10" t="s">
        <v>14</v>
      </c>
      <c r="B20" s="48" t="n">
        <v>10000</v>
      </c>
      <c r="C20" s="13" t="s">
        <v>27</v>
      </c>
      <c r="D20" s="49" t="n">
        <v>0.01</v>
      </c>
      <c r="E20" s="45" t="s">
        <v>28</v>
      </c>
      <c r="F20" s="11" t="n">
        <v>2</v>
      </c>
      <c r="G20" s="47" t="s">
        <v>29</v>
      </c>
      <c r="H20" s="49" t="n">
        <v>0.0111527970156013</v>
      </c>
      <c r="I20" s="45" t="s">
        <v>28</v>
      </c>
      <c r="J20" s="11" t="n">
        <v>1</v>
      </c>
    </row>
    <row r="21" customFormat="false" ht="12.75" hidden="false" customHeight="false" outlineLevel="0" collapsed="false">
      <c r="A21" s="47" t="s">
        <v>17</v>
      </c>
      <c r="B21" s="50" t="n">
        <v>37257</v>
      </c>
      <c r="G21" s="4"/>
      <c r="H21" s="4"/>
      <c r="I21" s="4"/>
    </row>
    <row r="22" customFormat="false" ht="12.75" hidden="false" customHeight="false" outlineLevel="0" collapsed="false">
      <c r="A22" s="10" t="s">
        <v>19</v>
      </c>
      <c r="B22" s="50" t="n">
        <v>40543</v>
      </c>
      <c r="C22" s="47"/>
      <c r="E22" s="10"/>
      <c r="F22" s="4"/>
      <c r="G22" s="4"/>
      <c r="H22" s="4"/>
      <c r="I22" s="4"/>
    </row>
    <row r="23" customFormat="false" ht="12.75" hidden="false" customHeight="false" outlineLevel="0" collapsed="false">
      <c r="A23" s="38"/>
      <c r="C23" s="4"/>
      <c r="D23" s="4"/>
      <c r="H23" s="51"/>
      <c r="J23" s="51"/>
      <c r="K23" s="51"/>
    </row>
    <row r="24" customFormat="false" ht="13.5" hidden="false" customHeight="false" outlineLevel="0" collapsed="false">
      <c r="B24" s="4" t="s">
        <v>30</v>
      </c>
      <c r="C24" s="4" t="s">
        <v>31</v>
      </c>
      <c r="D24" s="4" t="s">
        <v>32</v>
      </c>
      <c r="H24" s="51"/>
    </row>
    <row r="25" customFormat="false" ht="13.5" hidden="false" customHeight="false" outlineLevel="0" collapsed="false">
      <c r="A25" s="52" t="s">
        <v>33</v>
      </c>
      <c r="B25" s="53" t="n">
        <v>2.86731978884489</v>
      </c>
      <c r="C25" s="54" t="n">
        <v>0.449896639829354</v>
      </c>
      <c r="D25" s="55" t="n">
        <v>14788102.5511909</v>
      </c>
      <c r="H25" s="56"/>
      <c r="J25" s="57"/>
      <c r="K25" s="57"/>
    </row>
    <row r="26" customFormat="false" ht="12.75" hidden="false" customHeight="false" outlineLevel="0" collapsed="false">
      <c r="J26" s="56"/>
      <c r="K26" s="56"/>
    </row>
    <row r="27" customFormat="false" ht="13.5" hidden="false" customHeight="false" outlineLevel="0" collapsed="false">
      <c r="A27" s="52" t="s">
        <v>34</v>
      </c>
      <c r="B27" s="58" t="n">
        <v>3.29986154341866</v>
      </c>
      <c r="C27" s="54" t="n">
        <v>0.441829503758772</v>
      </c>
      <c r="D27" s="59" t="n">
        <v>-14522935.7885508</v>
      </c>
      <c r="H27" s="56"/>
      <c r="J27" s="57"/>
      <c r="K27" s="57"/>
    </row>
    <row r="28" customFormat="false" ht="13.5" hidden="false" customHeight="false" outlineLevel="0" collapsed="false">
      <c r="B28" s="60"/>
      <c r="C28" s="61" t="s">
        <v>35</v>
      </c>
      <c r="D28" s="62" t="n">
        <v>265166.762640048</v>
      </c>
    </row>
    <row r="29" customFormat="false" ht="12.75" hidden="false" customHeight="false" outlineLevel="0" collapsed="false">
      <c r="B29" s="63"/>
    </row>
    <row r="30" customFormat="false" ht="12.75" hidden="false" customHeight="false" outlineLevel="0" collapsed="false">
      <c r="C30" s="38"/>
      <c r="D30" s="64"/>
    </row>
    <row r="31" customFormat="false" ht="12.75" hidden="false" customHeight="false" outlineLevel="0" collapsed="false">
      <c r="A31" s="65"/>
      <c r="B31" s="66"/>
      <c r="C31" s="67"/>
      <c r="D31" s="68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</row>
    <row r="32" customFormat="false" ht="13.5" hidden="false" customHeight="false" outlineLevel="0" collapsed="false">
      <c r="A32" s="69" t="s">
        <v>17</v>
      </c>
      <c r="B32" s="70" t="n">
        <v>37257</v>
      </c>
      <c r="C32" s="70" t="s">
        <v>18</v>
      </c>
      <c r="D32" s="70" t="n">
        <v>0.01</v>
      </c>
      <c r="E32" s="70" t="n">
        <v>35807.1592797801</v>
      </c>
      <c r="F32" s="70"/>
      <c r="G32" s="70"/>
      <c r="H32" s="70"/>
      <c r="I32" s="70"/>
      <c r="J32" s="71"/>
      <c r="K32" s="71"/>
      <c r="L32" s="71"/>
      <c r="M32" s="71"/>
      <c r="N32" s="71"/>
      <c r="O32" s="71"/>
      <c r="P32" s="71"/>
    </row>
    <row r="33" customFormat="false" ht="13.5" hidden="false" customHeight="false" outlineLevel="0" collapsed="false">
      <c r="A33" s="27" t="s">
        <v>17</v>
      </c>
      <c r="B33" s="28" t="n">
        <v>37257</v>
      </c>
      <c r="C33" s="13" t="s">
        <v>18</v>
      </c>
      <c r="D33" s="29" t="n">
        <v>0.01</v>
      </c>
      <c r="E33" s="30" t="n">
        <v>35807.1592797801</v>
      </c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</row>
    <row r="34" customFormat="false" ht="13.5" hidden="false" customHeight="false" outlineLevel="0" collapsed="false">
      <c r="A34" s="27" t="s">
        <v>19</v>
      </c>
      <c r="B34" s="28" t="n">
        <v>37621</v>
      </c>
      <c r="F34" s="73"/>
      <c r="G34" s="73"/>
      <c r="H34" s="73"/>
      <c r="I34" s="73"/>
      <c r="J34" s="72"/>
      <c r="K34" s="72"/>
      <c r="L34" s="72"/>
      <c r="M34" s="72"/>
      <c r="N34" s="72"/>
      <c r="O34" s="72"/>
      <c r="P34" s="72"/>
    </row>
    <row r="35" customFormat="false" ht="12.75" hidden="false" customHeight="false" outlineLevel="0" collapsed="false">
      <c r="A35" s="31" t="s">
        <v>4</v>
      </c>
      <c r="B35" s="31" t="s">
        <v>20</v>
      </c>
      <c r="C35" s="32" t="n">
        <v>2.44525177683042</v>
      </c>
      <c r="F35" s="73"/>
      <c r="G35" s="73"/>
      <c r="H35" s="73"/>
      <c r="I35" s="73"/>
      <c r="J35" s="72"/>
      <c r="K35" s="72"/>
      <c r="L35" s="72"/>
      <c r="M35" s="72"/>
      <c r="N35" s="72"/>
      <c r="O35" s="72"/>
      <c r="P35" s="72"/>
    </row>
    <row r="36" customFormat="false" ht="12.75" hidden="false" customHeight="false" outlineLevel="0" collapsed="false">
      <c r="A36" s="74"/>
      <c r="B36" s="72"/>
      <c r="C36" s="72"/>
      <c r="D36" s="72"/>
      <c r="E36" s="73"/>
      <c r="F36" s="73"/>
      <c r="G36" s="73"/>
      <c r="H36" s="73"/>
      <c r="I36" s="73"/>
      <c r="J36" s="72"/>
      <c r="K36" s="72"/>
      <c r="L36" s="72"/>
      <c r="M36" s="72"/>
      <c r="N36" s="72"/>
      <c r="O36" s="72"/>
      <c r="P36" s="72"/>
    </row>
    <row r="37" customFormat="false" ht="13.5" hidden="false" customHeight="false" outlineLevel="0" collapsed="false">
      <c r="B37" s="4" t="s">
        <v>30</v>
      </c>
      <c r="C37" s="4" t="s">
        <v>31</v>
      </c>
      <c r="D37" s="4" t="s">
        <v>32</v>
      </c>
      <c r="E37" s="73"/>
      <c r="F37" s="73"/>
      <c r="G37" s="73"/>
      <c r="H37" s="73"/>
      <c r="I37" s="73"/>
      <c r="J37" s="72"/>
      <c r="K37" s="72"/>
      <c r="L37" s="72"/>
      <c r="M37" s="72"/>
      <c r="N37" s="72"/>
      <c r="O37" s="72"/>
      <c r="P37" s="72"/>
    </row>
    <row r="38" customFormat="false" ht="13.5" hidden="false" customHeight="false" outlineLevel="0" collapsed="false">
      <c r="A38" s="52" t="s">
        <v>33</v>
      </c>
      <c r="B38" s="53" t="n">
        <v>2.2500410818897</v>
      </c>
      <c r="C38" s="54" t="n">
        <v>0.297365311869743</v>
      </c>
      <c r="D38" s="55" t="n">
        <v>1085383.38832456</v>
      </c>
      <c r="E38" s="75"/>
      <c r="F38" s="75"/>
      <c r="G38" s="75"/>
      <c r="H38" s="75"/>
      <c r="I38" s="75"/>
      <c r="J38" s="75"/>
      <c r="K38" s="75"/>
      <c r="L38" s="72"/>
      <c r="M38" s="72"/>
      <c r="N38" s="72"/>
      <c r="O38" s="72"/>
      <c r="P38" s="72"/>
    </row>
    <row r="39" customFormat="false" ht="12.75" hidden="false" customHeight="false" outlineLevel="0" collapsed="false">
      <c r="E39" s="75"/>
      <c r="F39" s="75"/>
      <c r="G39" s="75"/>
      <c r="H39" s="75"/>
      <c r="I39" s="75"/>
      <c r="J39" s="72"/>
      <c r="K39" s="72"/>
      <c r="L39" s="72"/>
      <c r="M39" s="72"/>
      <c r="N39" s="72"/>
      <c r="O39" s="72"/>
      <c r="P39" s="72"/>
    </row>
    <row r="40" customFormat="false" ht="13.5" hidden="false" customHeight="false" outlineLevel="0" collapsed="false">
      <c r="A40" s="52" t="s">
        <v>34</v>
      </c>
      <c r="B40" s="58" t="n">
        <v>2.69525177683042</v>
      </c>
      <c r="C40" s="54" t="n">
        <v>0.287555131240995</v>
      </c>
      <c r="D40" s="59" t="n">
        <v>-1049576.22902963</v>
      </c>
      <c r="E40" s="76"/>
      <c r="F40" s="77"/>
      <c r="G40" s="78"/>
      <c r="H40" s="77"/>
      <c r="I40" s="79"/>
      <c r="J40" s="80"/>
      <c r="K40" s="80"/>
      <c r="L40" s="72"/>
      <c r="M40" s="72"/>
      <c r="N40" s="72"/>
      <c r="O40" s="72"/>
      <c r="P40" s="72"/>
    </row>
    <row r="41" customFormat="false" ht="13.5" hidden="false" customHeight="false" outlineLevel="0" collapsed="false">
      <c r="B41" s="60"/>
      <c r="C41" s="61" t="s">
        <v>35</v>
      </c>
      <c r="D41" s="62" t="n">
        <v>35807.1592949322</v>
      </c>
      <c r="E41" s="72"/>
      <c r="F41" s="72"/>
      <c r="G41" s="72"/>
      <c r="H41" s="72"/>
      <c r="I41" s="72"/>
      <c r="J41" s="77"/>
      <c r="K41" s="77"/>
      <c r="L41" s="72"/>
      <c r="M41" s="72"/>
      <c r="N41" s="72"/>
      <c r="O41" s="72"/>
      <c r="P41" s="72"/>
    </row>
    <row r="42" customFormat="false" ht="12.75" hidden="false" customHeight="false" outlineLevel="0" collapsed="false">
      <c r="B42" s="60"/>
      <c r="C42" s="63"/>
      <c r="D42" s="81"/>
      <c r="E42" s="72"/>
      <c r="F42" s="72"/>
      <c r="G42" s="72"/>
      <c r="H42" s="72"/>
      <c r="I42" s="72"/>
      <c r="J42" s="77"/>
      <c r="K42" s="77"/>
      <c r="L42" s="72"/>
      <c r="M42" s="72"/>
      <c r="N42" s="72"/>
      <c r="O42" s="72"/>
      <c r="P42" s="72"/>
    </row>
    <row r="43" customFormat="false" ht="12.75" hidden="false" customHeight="false" outlineLevel="0" collapsed="false">
      <c r="A43" s="65"/>
      <c r="B43" s="82"/>
      <c r="C43" s="83"/>
      <c r="D43" s="84"/>
      <c r="E43" s="85"/>
      <c r="F43" s="85"/>
      <c r="G43" s="85"/>
      <c r="H43" s="85"/>
      <c r="I43" s="85"/>
      <c r="J43" s="86"/>
      <c r="K43" s="86"/>
      <c r="L43" s="85"/>
      <c r="M43" s="85"/>
      <c r="N43" s="85"/>
      <c r="O43" s="85"/>
      <c r="P43" s="85"/>
    </row>
    <row r="44" customFormat="false" ht="13.5" hidden="false" customHeight="false" outlineLevel="0" collapsed="false">
      <c r="A44" s="69"/>
      <c r="B44" s="70"/>
      <c r="C44" s="70"/>
      <c r="D44" s="87"/>
      <c r="E44" s="76"/>
      <c r="F44" s="77"/>
      <c r="G44" s="78"/>
      <c r="H44" s="77"/>
      <c r="I44" s="79"/>
      <c r="J44" s="80"/>
      <c r="K44" s="80"/>
      <c r="L44" s="72"/>
      <c r="M44" s="72"/>
      <c r="N44" s="72"/>
      <c r="O44" s="72"/>
      <c r="P44" s="72"/>
    </row>
    <row r="45" customFormat="false" ht="13.5" hidden="false" customHeight="false" outlineLevel="0" collapsed="false">
      <c r="A45" s="27" t="s">
        <v>17</v>
      </c>
      <c r="B45" s="28" t="n">
        <v>37622</v>
      </c>
      <c r="C45" s="13" t="s">
        <v>18</v>
      </c>
      <c r="D45" s="29" t="n">
        <v>0.01</v>
      </c>
      <c r="E45" s="30" t="n">
        <v>34534.9199986557</v>
      </c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</row>
    <row r="46" customFormat="false" ht="13.5" hidden="false" customHeight="false" outlineLevel="0" collapsed="false">
      <c r="A46" s="27" t="s">
        <v>19</v>
      </c>
      <c r="B46" s="28" t="n">
        <v>37986</v>
      </c>
      <c r="F46" s="72"/>
      <c r="G46" s="73"/>
      <c r="H46" s="73"/>
      <c r="I46" s="88"/>
      <c r="J46" s="72"/>
      <c r="K46" s="72"/>
      <c r="L46" s="72"/>
      <c r="M46" s="72"/>
      <c r="N46" s="72"/>
      <c r="O46" s="72"/>
      <c r="P46" s="72"/>
    </row>
    <row r="47" customFormat="false" ht="12.75" hidden="false" customHeight="false" outlineLevel="0" collapsed="false">
      <c r="A47" s="31" t="s">
        <v>4</v>
      </c>
      <c r="B47" s="31" t="s">
        <v>20</v>
      </c>
      <c r="C47" s="32" t="n">
        <v>2.8043475082382</v>
      </c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</row>
    <row r="48" customFormat="false" ht="12.75" hidden="false" customHeight="false" outlineLevel="0" collapsed="false">
      <c r="A48" s="72"/>
      <c r="B48" s="89"/>
      <c r="C48" s="74"/>
      <c r="D48" s="77"/>
      <c r="E48" s="90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</row>
    <row r="49" customFormat="false" ht="13.5" hidden="false" customHeight="false" outlineLevel="0" collapsed="false">
      <c r="B49" s="4" t="s">
        <v>30</v>
      </c>
      <c r="C49" s="4" t="s">
        <v>31</v>
      </c>
      <c r="D49" s="4" t="s">
        <v>32</v>
      </c>
      <c r="E49" s="90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</row>
    <row r="50" customFormat="false" ht="13.5" hidden="false" customHeight="false" outlineLevel="0" collapsed="false">
      <c r="A50" s="52" t="s">
        <v>33</v>
      </c>
      <c r="B50" s="53" t="n">
        <v>2.61290513801948</v>
      </c>
      <c r="C50" s="54" t="n">
        <v>0.423504693710434</v>
      </c>
      <c r="D50" s="55" t="n">
        <v>1545792.13204309</v>
      </c>
      <c r="E50" s="70"/>
      <c r="F50" s="70"/>
      <c r="G50" s="70"/>
      <c r="H50" s="70"/>
      <c r="I50" s="70"/>
      <c r="J50" s="71"/>
      <c r="K50" s="71"/>
      <c r="L50" s="71"/>
      <c r="M50" s="71"/>
      <c r="N50" s="71"/>
      <c r="O50" s="71"/>
      <c r="P50" s="71"/>
    </row>
    <row r="51" customFormat="false" ht="12.75" hidden="false" customHeight="false" outlineLevel="0" collapsed="false"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</row>
    <row r="52" customFormat="false" ht="13.5" hidden="false" customHeight="false" outlineLevel="0" collapsed="false">
      <c r="A52" s="52" t="s">
        <v>34</v>
      </c>
      <c r="B52" s="58" t="n">
        <v>3.0543475082382</v>
      </c>
      <c r="C52" s="54" t="n">
        <v>0.414043071677905</v>
      </c>
      <c r="D52" s="59" t="n">
        <v>-1511257.21162435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</row>
    <row r="53" customFormat="false" ht="13.5" hidden="false" customHeight="false" outlineLevel="0" collapsed="false">
      <c r="B53" s="60"/>
      <c r="C53" s="61" t="s">
        <v>35</v>
      </c>
      <c r="D53" s="62" t="n">
        <v>34534.9204187316</v>
      </c>
      <c r="E53" s="73"/>
      <c r="F53" s="73"/>
      <c r="G53" s="72"/>
      <c r="H53" s="72"/>
      <c r="I53" s="72"/>
      <c r="J53" s="72"/>
      <c r="K53" s="72"/>
      <c r="L53" s="72"/>
      <c r="M53" s="72"/>
      <c r="N53" s="72"/>
      <c r="O53" s="72"/>
      <c r="P53" s="72"/>
    </row>
    <row r="54" customFormat="false" ht="12.75" hidden="false" customHeight="false" outlineLevel="0" collapsed="false">
      <c r="B54" s="60"/>
      <c r="C54" s="63"/>
      <c r="D54" s="81"/>
      <c r="E54" s="73"/>
      <c r="F54" s="73"/>
      <c r="G54" s="72"/>
      <c r="H54" s="72"/>
      <c r="I54" s="72"/>
      <c r="J54" s="72"/>
      <c r="K54" s="72"/>
      <c r="L54" s="72"/>
      <c r="M54" s="72"/>
      <c r="N54" s="72"/>
      <c r="O54" s="72"/>
      <c r="P54" s="72"/>
    </row>
    <row r="55" customFormat="false" ht="12.75" hidden="false" customHeight="false" outlineLevel="0" collapsed="false">
      <c r="A55" s="65"/>
      <c r="B55" s="82"/>
      <c r="C55" s="83"/>
      <c r="D55" s="84"/>
      <c r="E55" s="83"/>
      <c r="F55" s="83"/>
      <c r="G55" s="85"/>
      <c r="H55" s="85"/>
      <c r="I55" s="85"/>
      <c r="J55" s="85"/>
      <c r="K55" s="85"/>
      <c r="L55" s="85"/>
      <c r="M55" s="85"/>
      <c r="N55" s="85"/>
      <c r="O55" s="85"/>
      <c r="P55" s="85"/>
    </row>
    <row r="56" customFormat="false" ht="13.5" hidden="false" customHeight="false" outlineLevel="0" collapsed="false">
      <c r="A56" s="74"/>
      <c r="B56" s="39"/>
      <c r="C56" s="39"/>
      <c r="D56" s="72"/>
      <c r="E56" s="73"/>
      <c r="F56" s="73"/>
      <c r="G56" s="73"/>
      <c r="H56" s="73"/>
      <c r="I56" s="73"/>
      <c r="J56" s="72"/>
      <c r="K56" s="72"/>
      <c r="L56" s="72"/>
      <c r="M56" s="72"/>
      <c r="N56" s="72"/>
      <c r="O56" s="72"/>
      <c r="P56" s="72"/>
    </row>
    <row r="57" customFormat="false" ht="13.5" hidden="false" customHeight="false" outlineLevel="0" collapsed="false">
      <c r="A57" s="27" t="s">
        <v>17</v>
      </c>
      <c r="B57" s="28" t="n">
        <v>37987</v>
      </c>
      <c r="C57" s="13" t="s">
        <v>18</v>
      </c>
      <c r="D57" s="29" t="n">
        <v>0.01</v>
      </c>
      <c r="E57" s="30" t="n">
        <v>32990.9635414807</v>
      </c>
      <c r="F57" s="73"/>
      <c r="G57" s="73"/>
      <c r="H57" s="73"/>
      <c r="I57" s="73"/>
      <c r="J57" s="72"/>
      <c r="K57" s="72"/>
      <c r="L57" s="72"/>
      <c r="M57" s="72"/>
      <c r="N57" s="72"/>
      <c r="O57" s="72"/>
      <c r="P57" s="72"/>
    </row>
    <row r="58" customFormat="false" ht="13.5" hidden="false" customHeight="false" outlineLevel="0" collapsed="false">
      <c r="A58" s="27" t="s">
        <v>19</v>
      </c>
      <c r="B58" s="28" t="n">
        <v>38352</v>
      </c>
      <c r="F58" s="73"/>
      <c r="G58" s="73"/>
      <c r="H58" s="73"/>
      <c r="I58" s="73"/>
      <c r="J58" s="72"/>
      <c r="K58" s="72"/>
      <c r="L58" s="72"/>
      <c r="M58" s="72"/>
      <c r="N58" s="72"/>
      <c r="O58" s="72"/>
      <c r="P58" s="72"/>
    </row>
    <row r="59" customFormat="false" ht="12.75" hidden="false" customHeight="false" outlineLevel="0" collapsed="false">
      <c r="A59" s="31" t="s">
        <v>4</v>
      </c>
      <c r="B59" s="31" t="s">
        <v>20</v>
      </c>
      <c r="C59" s="32" t="n">
        <v>2.93852409384925</v>
      </c>
      <c r="F59" s="75"/>
      <c r="G59" s="75"/>
      <c r="H59" s="75"/>
      <c r="I59" s="75"/>
      <c r="J59" s="75"/>
      <c r="K59" s="75"/>
      <c r="L59" s="72"/>
      <c r="M59" s="72"/>
      <c r="N59" s="72"/>
      <c r="O59" s="72"/>
      <c r="P59" s="72"/>
    </row>
    <row r="60" customFormat="false" ht="12.75" hidden="false" customHeight="false" outlineLevel="0" collapsed="false">
      <c r="A60" s="72"/>
      <c r="B60" s="69"/>
      <c r="C60" s="72"/>
      <c r="D60" s="72"/>
      <c r="E60" s="75"/>
      <c r="F60" s="75"/>
      <c r="G60" s="75"/>
      <c r="H60" s="75"/>
      <c r="I60" s="75"/>
      <c r="J60" s="72"/>
      <c r="K60" s="72"/>
      <c r="L60" s="72"/>
      <c r="M60" s="72"/>
      <c r="N60" s="72"/>
      <c r="O60" s="72"/>
      <c r="P60" s="72"/>
    </row>
    <row r="61" customFormat="false" ht="13.5" hidden="false" customHeight="false" outlineLevel="0" collapsed="false">
      <c r="B61" s="4" t="s">
        <v>30</v>
      </c>
      <c r="C61" s="4" t="s">
        <v>31</v>
      </c>
      <c r="D61" s="4" t="s">
        <v>32</v>
      </c>
      <c r="E61" s="76"/>
      <c r="F61" s="77"/>
      <c r="G61" s="78"/>
      <c r="H61" s="77"/>
      <c r="I61" s="79"/>
      <c r="J61" s="80"/>
      <c r="K61" s="80"/>
      <c r="L61" s="72"/>
      <c r="M61" s="72"/>
      <c r="N61" s="72"/>
      <c r="O61" s="72"/>
      <c r="P61" s="72"/>
    </row>
    <row r="62" customFormat="false" ht="13.5" hidden="false" customHeight="false" outlineLevel="0" collapsed="false">
      <c r="A62" s="52" t="s">
        <v>33</v>
      </c>
      <c r="B62" s="53" t="n">
        <v>2.74699452015794</v>
      </c>
      <c r="C62" s="54" t="n">
        <v>0.443728252184084</v>
      </c>
      <c r="D62" s="55" t="n">
        <v>1624045.40299375</v>
      </c>
      <c r="E62" s="72"/>
      <c r="F62" s="72"/>
      <c r="G62" s="72"/>
      <c r="H62" s="72"/>
      <c r="I62" s="72"/>
      <c r="J62" s="77"/>
      <c r="K62" s="77"/>
      <c r="L62" s="72"/>
      <c r="M62" s="72"/>
      <c r="N62" s="72"/>
      <c r="O62" s="72"/>
      <c r="P62" s="72"/>
    </row>
    <row r="63" customFormat="false" ht="12.75" hidden="false" customHeight="false" outlineLevel="0" collapsed="false">
      <c r="E63" s="76"/>
      <c r="F63" s="77"/>
      <c r="G63" s="78"/>
      <c r="H63" s="77"/>
      <c r="I63" s="79"/>
      <c r="J63" s="80"/>
      <c r="K63" s="80"/>
      <c r="L63" s="72"/>
      <c r="M63" s="72"/>
      <c r="N63" s="72"/>
      <c r="O63" s="72"/>
      <c r="P63" s="72"/>
    </row>
    <row r="64" customFormat="false" ht="13.5" hidden="false" customHeight="false" outlineLevel="0" collapsed="false">
      <c r="A64" s="52" t="s">
        <v>34</v>
      </c>
      <c r="B64" s="58" t="n">
        <v>3.18852409384925</v>
      </c>
      <c r="C64" s="54" t="n">
        <v>0.434714327717478</v>
      </c>
      <c r="D64" s="59" t="n">
        <v>-1591054.43944597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</row>
    <row r="65" customFormat="false" ht="13.5" hidden="false" customHeight="false" outlineLevel="0" collapsed="false">
      <c r="B65" s="60"/>
      <c r="C65" s="61" t="s">
        <v>35</v>
      </c>
      <c r="D65" s="62" t="n">
        <v>32990.9635477783</v>
      </c>
      <c r="E65" s="72"/>
      <c r="F65" s="72"/>
      <c r="G65" s="73"/>
      <c r="H65" s="73"/>
      <c r="I65" s="88"/>
      <c r="J65" s="72"/>
      <c r="K65" s="72"/>
      <c r="L65" s="72"/>
      <c r="M65" s="72"/>
      <c r="N65" s="72"/>
      <c r="O65" s="72"/>
      <c r="P65" s="72"/>
    </row>
    <row r="66" customFormat="false" ht="12.75" hidden="false" customHeight="false" outlineLevel="0" collapsed="false">
      <c r="B66" s="60"/>
      <c r="C66" s="63"/>
      <c r="D66" s="81"/>
      <c r="E66" s="72"/>
      <c r="F66" s="72"/>
      <c r="G66" s="73"/>
      <c r="H66" s="73"/>
      <c r="I66" s="88"/>
      <c r="J66" s="72"/>
      <c r="K66" s="72"/>
      <c r="L66" s="72"/>
      <c r="M66" s="72"/>
      <c r="N66" s="72"/>
      <c r="O66" s="72"/>
      <c r="P66" s="72"/>
    </row>
    <row r="67" customFormat="false" ht="12.75" hidden="false" customHeight="false" outlineLevel="0" collapsed="false">
      <c r="A67" s="65"/>
      <c r="B67" s="82"/>
      <c r="C67" s="83"/>
      <c r="D67" s="84"/>
      <c r="E67" s="85"/>
      <c r="F67" s="85"/>
      <c r="G67" s="83"/>
      <c r="H67" s="83"/>
      <c r="I67" s="84"/>
      <c r="J67" s="85"/>
      <c r="K67" s="85"/>
      <c r="L67" s="85"/>
      <c r="M67" s="85"/>
      <c r="N67" s="85"/>
      <c r="O67" s="85"/>
      <c r="P67" s="85"/>
    </row>
    <row r="68" customFormat="false" ht="13.5" hidden="false" customHeight="false" outlineLevel="0" collapsed="false">
      <c r="A68" s="72"/>
      <c r="B68" s="72"/>
      <c r="C68" s="74"/>
      <c r="D68" s="91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</row>
    <row r="69" customFormat="false" ht="13.5" hidden="false" customHeight="false" outlineLevel="0" collapsed="false">
      <c r="A69" s="27" t="s">
        <v>17</v>
      </c>
      <c r="B69" s="28" t="n">
        <v>38353</v>
      </c>
      <c r="C69" s="13" t="s">
        <v>18</v>
      </c>
      <c r="D69" s="29" t="n">
        <v>0.01</v>
      </c>
      <c r="E69" s="30" t="n">
        <v>31161.8064489811</v>
      </c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</row>
    <row r="70" customFormat="false" ht="13.5" hidden="false" customHeight="false" outlineLevel="0" collapsed="false">
      <c r="A70" s="27" t="s">
        <v>19</v>
      </c>
      <c r="B70" s="28" t="n">
        <v>38717</v>
      </c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</row>
    <row r="71" customFormat="false" ht="12.75" hidden="false" customHeight="false" outlineLevel="0" collapsed="false">
      <c r="A71" s="31" t="s">
        <v>4</v>
      </c>
      <c r="B71" s="31" t="s">
        <v>20</v>
      </c>
      <c r="C71" s="32" t="n">
        <v>3.04048482225906</v>
      </c>
    </row>
    <row r="73" customFormat="false" ht="13.5" hidden="false" customHeight="false" outlineLevel="0" collapsed="false">
      <c r="B73" s="4" t="s">
        <v>30</v>
      </c>
      <c r="C73" s="4" t="s">
        <v>31</v>
      </c>
      <c r="D73" s="4" t="s">
        <v>32</v>
      </c>
    </row>
    <row r="74" customFormat="false" ht="13.5" hidden="false" customHeight="false" outlineLevel="0" collapsed="false">
      <c r="A74" s="52" t="s">
        <v>33</v>
      </c>
      <c r="B74" s="53" t="n">
        <v>2.84744730891949</v>
      </c>
      <c r="C74" s="54" t="n">
        <v>0.432395321251221</v>
      </c>
      <c r="D74" s="55" t="n">
        <v>1578242.92256696</v>
      </c>
    </row>
    <row r="76" customFormat="false" ht="13.5" hidden="false" customHeight="false" outlineLevel="0" collapsed="false">
      <c r="A76" s="52" t="s">
        <v>34</v>
      </c>
      <c r="B76" s="58" t="n">
        <v>3.29048482225906</v>
      </c>
      <c r="C76" s="54" t="n">
        <v>0.423857840032251</v>
      </c>
      <c r="D76" s="59" t="n">
        <v>-1547081.11611772</v>
      </c>
    </row>
    <row r="77" customFormat="false" ht="13.5" hidden="false" customHeight="false" outlineLevel="0" collapsed="false">
      <c r="B77" s="60"/>
      <c r="C77" s="61" t="s">
        <v>35</v>
      </c>
      <c r="D77" s="62" t="n">
        <v>31161.8064492401</v>
      </c>
    </row>
    <row r="78" customFormat="false" ht="12.75" hidden="false" customHeight="false" outlineLevel="0" collapsed="false">
      <c r="B78" s="60"/>
      <c r="C78" s="63"/>
      <c r="D78" s="81"/>
    </row>
    <row r="79" customFormat="false" ht="12.75" hidden="false" customHeight="false" outlineLevel="0" collapsed="false">
      <c r="A79" s="65"/>
      <c r="B79" s="82"/>
      <c r="C79" s="83"/>
      <c r="D79" s="84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</row>
    <row r="80" customFormat="false" ht="13.5" hidden="false" customHeight="false" outlineLevel="0" collapsed="false"/>
    <row r="81" customFormat="false" ht="13.5" hidden="false" customHeight="false" outlineLevel="0" collapsed="false">
      <c r="A81" s="27" t="s">
        <v>17</v>
      </c>
      <c r="B81" s="28" t="n">
        <v>38718</v>
      </c>
      <c r="C81" s="13" t="s">
        <v>18</v>
      </c>
      <c r="D81" s="29" t="n">
        <v>0.01</v>
      </c>
      <c r="E81" s="30" t="n">
        <v>29426.6070948196</v>
      </c>
    </row>
    <row r="82" customFormat="false" ht="13.5" hidden="false" customHeight="false" outlineLevel="0" collapsed="false">
      <c r="A82" s="27" t="s">
        <v>19</v>
      </c>
      <c r="B82" s="28" t="n">
        <v>39082</v>
      </c>
    </row>
    <row r="83" customFormat="false" ht="12.75" hidden="false" customHeight="false" outlineLevel="0" collapsed="false">
      <c r="A83" s="31" t="s">
        <v>4</v>
      </c>
      <c r="B83" s="31" t="s">
        <v>20</v>
      </c>
      <c r="C83" s="32" t="n">
        <v>3.13215167506332</v>
      </c>
    </row>
    <row r="85" customFormat="false" ht="13.5" hidden="false" customHeight="false" outlineLevel="0" collapsed="false">
      <c r="B85" s="4" t="s">
        <v>30</v>
      </c>
      <c r="C85" s="4" t="s">
        <v>31</v>
      </c>
      <c r="D85" s="4" t="s">
        <v>32</v>
      </c>
    </row>
    <row r="86" customFormat="false" ht="13.5" hidden="false" customHeight="false" outlineLevel="0" collapsed="false">
      <c r="A86" s="52" t="s">
        <v>33</v>
      </c>
      <c r="B86" s="53" t="n">
        <v>2.94215592781021</v>
      </c>
      <c r="C86" s="54" t="n">
        <v>0.46229663312495</v>
      </c>
      <c r="D86" s="55" t="n">
        <v>1687382.71090607</v>
      </c>
    </row>
    <row r="88" customFormat="false" ht="13.5" hidden="false" customHeight="false" outlineLevel="0" collapsed="false">
      <c r="A88" s="52" t="s">
        <v>34</v>
      </c>
      <c r="B88" s="58" t="n">
        <v>3.38215167506332</v>
      </c>
      <c r="C88" s="54" t="n">
        <v>0.45423454898937</v>
      </c>
      <c r="D88" s="59" t="n">
        <v>-1657956.1038112</v>
      </c>
    </row>
    <row r="89" customFormat="false" ht="13.5" hidden="false" customHeight="false" outlineLevel="0" collapsed="false">
      <c r="B89" s="60"/>
      <c r="C89" s="61" t="s">
        <v>35</v>
      </c>
      <c r="D89" s="62" t="n">
        <v>29426.6070948669</v>
      </c>
    </row>
    <row r="90" customFormat="false" ht="12.75" hidden="false" customHeight="false" outlineLevel="0" collapsed="false">
      <c r="B90" s="60"/>
      <c r="C90" s="63"/>
      <c r="D90" s="81"/>
    </row>
    <row r="91" customFormat="false" ht="12.75" hidden="false" customHeight="false" outlineLevel="0" collapsed="false">
      <c r="A91" s="65"/>
      <c r="B91" s="82"/>
      <c r="C91" s="83"/>
      <c r="D91" s="84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</row>
    <row r="92" customFormat="false" ht="13.5" hidden="false" customHeight="false" outlineLevel="0" collapsed="false"/>
    <row r="93" customFormat="false" ht="13.5" hidden="false" customHeight="false" outlineLevel="0" collapsed="false">
      <c r="A93" s="27" t="s">
        <v>17</v>
      </c>
      <c r="B93" s="28" t="n">
        <v>39083</v>
      </c>
      <c r="C93" s="13" t="s">
        <v>18</v>
      </c>
      <c r="D93" s="29" t="n">
        <v>0.01</v>
      </c>
      <c r="E93" s="30" t="n">
        <v>27733.3983436753</v>
      </c>
    </row>
    <row r="94" customFormat="false" ht="13.5" hidden="false" customHeight="false" outlineLevel="0" collapsed="false">
      <c r="A94" s="27" t="s">
        <v>19</v>
      </c>
      <c r="B94" s="28" t="n">
        <v>39447</v>
      </c>
    </row>
    <row r="95" customFormat="false" ht="12.75" hidden="false" customHeight="false" outlineLevel="0" collapsed="false">
      <c r="A95" s="31" t="s">
        <v>4</v>
      </c>
      <c r="B95" s="31" t="s">
        <v>20</v>
      </c>
      <c r="C95" s="32" t="n">
        <v>3.22378825004576</v>
      </c>
    </row>
    <row r="97" customFormat="false" ht="13.5" hidden="false" customHeight="false" outlineLevel="0" collapsed="false">
      <c r="B97" s="4" t="s">
        <v>30</v>
      </c>
      <c r="C97" s="4" t="s">
        <v>31</v>
      </c>
      <c r="D97" s="4" t="s">
        <v>32</v>
      </c>
    </row>
    <row r="98" customFormat="false" ht="13.5" hidden="false" customHeight="false" outlineLevel="0" collapsed="false">
      <c r="A98" s="52" t="s">
        <v>33</v>
      </c>
      <c r="B98" s="53" t="n">
        <v>3.03845766895361</v>
      </c>
      <c r="C98" s="54" t="n">
        <v>0.49096871363191</v>
      </c>
      <c r="D98" s="55" t="n">
        <v>1792035.80475647</v>
      </c>
    </row>
    <row r="100" customFormat="false" ht="13.5" hidden="false" customHeight="false" outlineLevel="0" collapsed="false">
      <c r="A100" s="52" t="s">
        <v>34</v>
      </c>
      <c r="B100" s="58" t="n">
        <v>3.47378825004576</v>
      </c>
      <c r="C100" s="54" t="n">
        <v>0.48337052230487</v>
      </c>
      <c r="D100" s="59" t="n">
        <v>-1764302.40641278</v>
      </c>
    </row>
    <row r="101" customFormat="false" ht="13.5" hidden="false" customHeight="false" outlineLevel="0" collapsed="false">
      <c r="B101" s="60"/>
      <c r="C101" s="61" t="s">
        <v>35</v>
      </c>
      <c r="D101" s="62" t="n">
        <v>27733.3983436946</v>
      </c>
    </row>
    <row r="102" customFormat="false" ht="12.75" hidden="false" customHeight="false" outlineLevel="0" collapsed="false">
      <c r="B102" s="60"/>
      <c r="C102" s="63"/>
      <c r="D102" s="81"/>
    </row>
    <row r="103" customFormat="false" ht="12.75" hidden="false" customHeight="false" outlineLevel="0" collapsed="false">
      <c r="A103" s="65"/>
      <c r="B103" s="82"/>
      <c r="C103" s="83"/>
      <c r="D103" s="84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</row>
    <row r="104" customFormat="false" ht="13.5" hidden="false" customHeight="false" outlineLevel="0" collapsed="false"/>
    <row r="105" customFormat="false" ht="13.5" hidden="false" customHeight="false" outlineLevel="0" collapsed="false">
      <c r="A105" s="27" t="s">
        <v>17</v>
      </c>
      <c r="B105" s="28" t="n">
        <v>39448</v>
      </c>
      <c r="C105" s="13" t="s">
        <v>18</v>
      </c>
      <c r="D105" s="29" t="n">
        <v>0.01</v>
      </c>
      <c r="E105" s="30" t="n">
        <v>26115.1252944887</v>
      </c>
    </row>
    <row r="106" customFormat="false" ht="13.5" hidden="false" customHeight="false" outlineLevel="0" collapsed="false">
      <c r="A106" s="27" t="s">
        <v>19</v>
      </c>
      <c r="B106" s="28" t="n">
        <v>39813</v>
      </c>
    </row>
    <row r="107" customFormat="false" ht="12.75" hidden="false" customHeight="false" outlineLevel="0" collapsed="false">
      <c r="A107" s="31" t="s">
        <v>4</v>
      </c>
      <c r="B107" s="31" t="s">
        <v>20</v>
      </c>
      <c r="C107" s="32" t="n">
        <v>3.31697381313098</v>
      </c>
    </row>
    <row r="109" customFormat="false" ht="13.5" hidden="false" customHeight="false" outlineLevel="0" collapsed="false">
      <c r="B109" s="4" t="s">
        <v>30</v>
      </c>
      <c r="C109" s="4" t="s">
        <v>31</v>
      </c>
      <c r="D109" s="4" t="s">
        <v>32</v>
      </c>
    </row>
    <row r="110" customFormat="false" ht="13.5" hidden="false" customHeight="false" outlineLevel="0" collapsed="false">
      <c r="A110" s="52" t="s">
        <v>33</v>
      </c>
      <c r="B110" s="53" t="n">
        <v>3.1335067001415</v>
      </c>
      <c r="C110" s="54" t="n">
        <v>0.494962618599042</v>
      </c>
      <c r="D110" s="55" t="n">
        <v>1811563.18407249</v>
      </c>
    </row>
    <row r="112" customFormat="false" ht="13.5" hidden="false" customHeight="false" outlineLevel="0" collapsed="false">
      <c r="A112" s="52" t="s">
        <v>34</v>
      </c>
      <c r="B112" s="58" t="n">
        <v>3.56697381313098</v>
      </c>
      <c r="C112" s="54" t="n">
        <v>0.487827338463934</v>
      </c>
      <c r="D112" s="59" t="n">
        <v>-1785448.058778</v>
      </c>
    </row>
    <row r="113" customFormat="false" ht="13.5" hidden="false" customHeight="false" outlineLevel="0" collapsed="false">
      <c r="B113" s="60"/>
      <c r="C113" s="61" t="s">
        <v>35</v>
      </c>
      <c r="D113" s="62" t="n">
        <v>26115.1252944975</v>
      </c>
    </row>
    <row r="114" customFormat="false" ht="12.75" hidden="false" customHeight="false" outlineLevel="0" collapsed="false">
      <c r="B114" s="60"/>
      <c r="C114" s="63"/>
      <c r="D114" s="81"/>
    </row>
    <row r="115" customFormat="false" ht="12.75" hidden="false" customHeight="false" outlineLevel="0" collapsed="false">
      <c r="A115" s="65"/>
      <c r="B115" s="82"/>
      <c r="C115" s="83"/>
      <c r="D115" s="84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</row>
    <row r="116" customFormat="false" ht="13.5" hidden="false" customHeight="false" outlineLevel="0" collapsed="false"/>
    <row r="117" customFormat="false" ht="13.5" hidden="false" customHeight="false" outlineLevel="0" collapsed="false">
      <c r="A117" s="27" t="s">
        <v>17</v>
      </c>
      <c r="B117" s="28" t="n">
        <v>39814</v>
      </c>
      <c r="C117" s="13" t="s">
        <v>18</v>
      </c>
      <c r="D117" s="29" t="n">
        <v>0.01</v>
      </c>
      <c r="E117" s="30" t="n">
        <v>24455.4329904738</v>
      </c>
    </row>
    <row r="118" customFormat="false" ht="13.5" hidden="false" customHeight="false" outlineLevel="0" collapsed="false">
      <c r="A118" s="27" t="s">
        <v>19</v>
      </c>
      <c r="B118" s="28" t="n">
        <v>40178</v>
      </c>
    </row>
    <row r="119" customFormat="false" ht="12.75" hidden="false" customHeight="false" outlineLevel="0" collapsed="false">
      <c r="A119" s="31" t="s">
        <v>4</v>
      </c>
      <c r="B119" s="31" t="s">
        <v>20</v>
      </c>
      <c r="C119" s="32" t="n">
        <v>3.41467186327957</v>
      </c>
    </row>
    <row r="121" customFormat="false" ht="13.5" hidden="false" customHeight="false" outlineLevel="0" collapsed="false">
      <c r="B121" s="4" t="s">
        <v>30</v>
      </c>
      <c r="C121" s="4" t="s">
        <v>31</v>
      </c>
      <c r="D121" s="4" t="s">
        <v>32</v>
      </c>
    </row>
    <row r="122" customFormat="false" ht="13.5" hidden="false" customHeight="false" outlineLevel="0" collapsed="false">
      <c r="A122" s="52" t="s">
        <v>33</v>
      </c>
      <c r="B122" s="53" t="n">
        <v>3.22830718586736</v>
      </c>
      <c r="C122" s="54" t="n">
        <v>0.461782123610004</v>
      </c>
      <c r="D122" s="55" t="n">
        <v>1685504.75117651</v>
      </c>
    </row>
    <row r="124" customFormat="false" ht="13.5" hidden="false" customHeight="false" outlineLevel="0" collapsed="false">
      <c r="A124" s="52" t="s">
        <v>34</v>
      </c>
      <c r="B124" s="58" t="n">
        <v>3.66467186327957</v>
      </c>
      <c r="C124" s="54" t="n">
        <v>0.455082004982475</v>
      </c>
      <c r="D124" s="59" t="n">
        <v>-1661049.31818603</v>
      </c>
    </row>
    <row r="125" customFormat="false" ht="13.5" hidden="false" customHeight="false" outlineLevel="0" collapsed="false">
      <c r="B125" s="60"/>
      <c r="C125" s="61" t="s">
        <v>35</v>
      </c>
      <c r="D125" s="62" t="n">
        <v>24455.4329904809</v>
      </c>
    </row>
    <row r="126" customFormat="false" ht="12.75" hidden="false" customHeight="false" outlineLevel="0" collapsed="false">
      <c r="B126" s="60"/>
      <c r="C126" s="63"/>
      <c r="D126" s="81"/>
    </row>
    <row r="127" customFormat="false" ht="12.75" hidden="false" customHeight="false" outlineLevel="0" collapsed="false">
      <c r="A127" s="65"/>
      <c r="B127" s="82"/>
      <c r="C127" s="83"/>
      <c r="D127" s="84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</row>
    <row r="128" customFormat="false" ht="13.5" hidden="false" customHeight="false" outlineLevel="0" collapsed="false"/>
    <row r="129" customFormat="false" ht="13.5" hidden="false" customHeight="false" outlineLevel="0" collapsed="false">
      <c r="A129" s="27" t="s">
        <v>17</v>
      </c>
      <c r="B129" s="28" t="n">
        <v>40179</v>
      </c>
      <c r="C129" s="13" t="s">
        <v>18</v>
      </c>
      <c r="D129" s="29" t="n">
        <v>0.01</v>
      </c>
      <c r="E129" s="30" t="n">
        <v>22941.3494562556</v>
      </c>
    </row>
    <row r="130" customFormat="false" ht="13.5" hidden="false" customHeight="false" outlineLevel="0" collapsed="false">
      <c r="A130" s="27" t="s">
        <v>19</v>
      </c>
      <c r="B130" s="28" t="n">
        <v>40543</v>
      </c>
    </row>
    <row r="131" customFormat="false" ht="12.75" hidden="false" customHeight="false" outlineLevel="0" collapsed="false">
      <c r="A131" s="31" t="s">
        <v>4</v>
      </c>
      <c r="B131" s="31" t="s">
        <v>20</v>
      </c>
      <c r="C131" s="32" t="n">
        <v>3.52721482100867</v>
      </c>
    </row>
    <row r="133" customFormat="false" ht="13.5" hidden="false" customHeight="false" outlineLevel="0" collapsed="false">
      <c r="B133" s="4" t="s">
        <v>30</v>
      </c>
      <c r="C133" s="4" t="s">
        <v>31</v>
      </c>
      <c r="D133" s="4" t="s">
        <v>32</v>
      </c>
    </row>
    <row r="134" customFormat="false" ht="13.5" hidden="false" customHeight="false" outlineLevel="0" collapsed="false">
      <c r="A134" s="52" t="s">
        <v>33</v>
      </c>
      <c r="B134" s="53" t="n">
        <v>3.338676109856</v>
      </c>
      <c r="C134" s="54" t="n">
        <v>0.444441946223997</v>
      </c>
      <c r="D134" s="55" t="n">
        <v>1622213.10371759</v>
      </c>
    </row>
    <row r="136" customFormat="false" ht="13.5" hidden="false" customHeight="false" outlineLevel="0" collapsed="false">
      <c r="A136" s="52" t="s">
        <v>34</v>
      </c>
      <c r="B136" s="58" t="n">
        <v>3.77721482100867</v>
      </c>
      <c r="C136" s="54" t="n">
        <v>0.438156645003098</v>
      </c>
      <c r="D136" s="59" t="n">
        <v>-1599271.75426131</v>
      </c>
    </row>
    <row r="137" customFormat="false" ht="13.5" hidden="false" customHeight="false" outlineLevel="0" collapsed="false">
      <c r="B137" s="60"/>
      <c r="C137" s="61" t="s">
        <v>35</v>
      </c>
      <c r="D137" s="62" t="n">
        <v>22941.349456283</v>
      </c>
    </row>
  </sheetData>
  <mergeCells count="3">
    <mergeCell ref="C18:F18"/>
    <mergeCell ref="G18:J18"/>
    <mergeCell ref="E32:I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8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7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N28" activeCellId="0" sqref="N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10" min="10" style="0" width="11.28"/>
    <col collapsed="false" customWidth="true" hidden="false" outlineLevel="0" max="11" min="11" style="0" width="9.41"/>
  </cols>
  <sheetData>
    <row r="1" customFormat="false" ht="13.5" hidden="false" customHeight="false" outlineLevel="0" collapsed="false">
      <c r="A1" s="3" t="s">
        <v>14</v>
      </c>
    </row>
    <row r="2" customFormat="false" ht="13.5" hidden="false" customHeight="false" outlineLevel="0" collapsed="false">
      <c r="A2" s="11" t="n">
        <v>633000</v>
      </c>
      <c r="B2" s="3"/>
      <c r="C2" s="3"/>
      <c r="D2" s="3"/>
      <c r="E2" s="3"/>
      <c r="F2" s="3"/>
      <c r="G2" s="3"/>
      <c r="H2" s="3"/>
      <c r="I2" s="3"/>
      <c r="J2" s="92" t="s">
        <v>36</v>
      </c>
      <c r="K2" s="4" t="s">
        <v>37</v>
      </c>
    </row>
    <row r="3" customFormat="false" ht="13.5" hidden="false" customHeight="false" outlineLevel="0" collapsed="false">
      <c r="B3" s="93" t="s">
        <v>38</v>
      </c>
      <c r="C3" s="93" t="s">
        <v>39</v>
      </c>
      <c r="D3" s="93" t="s">
        <v>40</v>
      </c>
      <c r="E3" s="93" t="s">
        <v>41</v>
      </c>
      <c r="F3" s="93" t="s">
        <v>42</v>
      </c>
      <c r="G3" s="93" t="s">
        <v>43</v>
      </c>
      <c r="H3" s="93" t="s">
        <v>44</v>
      </c>
      <c r="I3" s="93" t="s">
        <v>45</v>
      </c>
      <c r="J3" s="94" t="s">
        <v>46</v>
      </c>
      <c r="K3" s="93" t="s">
        <v>47</v>
      </c>
    </row>
    <row r="4" customFormat="false" ht="13.5" hidden="false" customHeight="false" outlineLevel="0" collapsed="false">
      <c r="A4" s="0" t="s">
        <v>48</v>
      </c>
      <c r="B4" s="95" t="n">
        <v>2090</v>
      </c>
      <c r="C4" s="95" t="n">
        <v>1614</v>
      </c>
      <c r="D4" s="95" t="n">
        <v>1625</v>
      </c>
      <c r="E4" s="95" t="n">
        <v>1381</v>
      </c>
      <c r="F4" s="95" t="n">
        <v>1493</v>
      </c>
      <c r="G4" s="95" t="n">
        <v>1171</v>
      </c>
      <c r="H4" s="95" t="n">
        <v>1409</v>
      </c>
      <c r="I4" s="95" t="n">
        <v>1494</v>
      </c>
      <c r="J4" s="96" t="n">
        <f aca="false">AVERAGE(B4:I4)</f>
        <v>1534.625</v>
      </c>
      <c r="K4" s="95" t="n">
        <f aca="false">J4*12</f>
        <v>18415.5</v>
      </c>
    </row>
    <row r="5" customFormat="false" ht="12.75" hidden="false" customHeight="false" outlineLevel="0" collapsed="false">
      <c r="A5" s="0" t="s">
        <v>49</v>
      </c>
      <c r="B5" s="97" t="n">
        <f aca="false">B4*1000/($A$2*30)</f>
        <v>0.110057925223802</v>
      </c>
      <c r="C5" s="97" t="n">
        <f aca="false">C4*1000/($A$2*30)</f>
        <v>0.0849921011058452</v>
      </c>
      <c r="D5" s="97" t="n">
        <f aca="false">D4*1000/($A$2*30)</f>
        <v>0.0855713533438652</v>
      </c>
      <c r="E5" s="97" t="n">
        <f aca="false">E4*1000/($A$2*30)</f>
        <v>0.0727224855186941</v>
      </c>
      <c r="F5" s="97" t="n">
        <f aca="false">F4*1000/($A$2*30)</f>
        <v>0.0786203264876251</v>
      </c>
      <c r="G5" s="97" t="n">
        <f aca="false">G4*1000/($A$2*30)</f>
        <v>0.0616640337019484</v>
      </c>
      <c r="H5" s="97" t="n">
        <f aca="false">H4*1000/($A$2*30)</f>
        <v>0.0741969457609268</v>
      </c>
      <c r="I5" s="97" t="n">
        <f aca="false">I4*1000/($A$2*30)</f>
        <v>0.0786729857819905</v>
      </c>
      <c r="J5" s="98" t="n">
        <f aca="false">AVERAGE(B5:I5)</f>
        <v>0.0808122696155872</v>
      </c>
      <c r="K5" s="56"/>
    </row>
    <row r="6" customFormat="false" ht="12.75" hidden="false" customHeight="false" outlineLevel="0" collapsed="false">
      <c r="A6" s="0" t="s">
        <v>50</v>
      </c>
      <c r="B6" s="95" t="n">
        <v>631</v>
      </c>
      <c r="C6" s="95" t="n">
        <v>766</v>
      </c>
      <c r="D6" s="95" t="n">
        <v>959</v>
      </c>
      <c r="E6" s="95" t="n">
        <v>480</v>
      </c>
      <c r="F6" s="95" t="n">
        <v>631</v>
      </c>
      <c r="G6" s="95" t="n">
        <v>738</v>
      </c>
      <c r="H6" s="95" t="n">
        <v>865</v>
      </c>
      <c r="I6" s="95" t="n">
        <v>937</v>
      </c>
      <c r="J6" s="96" t="n">
        <f aca="false">AVERAGE(B6:I6)</f>
        <v>750.875</v>
      </c>
      <c r="K6" s="95" t="n">
        <f aca="false">J6*12</f>
        <v>9010.5</v>
      </c>
    </row>
    <row r="7" customFormat="false" ht="13.5" hidden="false" customHeight="false" outlineLevel="0" collapsed="false">
      <c r="A7" s="0" t="s">
        <v>51</v>
      </c>
      <c r="B7" s="97" t="n">
        <f aca="false">B6*1000/($A$2*30)</f>
        <v>0.0332280147446024</v>
      </c>
      <c r="C7" s="97" t="n">
        <f aca="false">C6*1000/($A$2*30)</f>
        <v>0.0403370194839389</v>
      </c>
      <c r="D7" s="97" t="n">
        <f aca="false">D6*1000/($A$2*30)</f>
        <v>0.0505002632964718</v>
      </c>
      <c r="E7" s="97" t="n">
        <f aca="false">E6*1000/($A$2*30)</f>
        <v>0.0252764612954186</v>
      </c>
      <c r="F7" s="97" t="n">
        <f aca="false">F6*1000/($A$2*30)</f>
        <v>0.0332280147446024</v>
      </c>
      <c r="G7" s="97" t="n">
        <f aca="false">G6*1000/($A$2*30)</f>
        <v>0.0388625592417062</v>
      </c>
      <c r="H7" s="97" t="n">
        <f aca="false">H6*1000/($A$2*30)</f>
        <v>0.045550289626119</v>
      </c>
      <c r="I7" s="97" t="n">
        <f aca="false">I6*1000/($A$2*30)</f>
        <v>0.0493417588204318</v>
      </c>
      <c r="J7" s="98" t="n">
        <f aca="false">AVERAGE(B7:I7)</f>
        <v>0.0395405476566614</v>
      </c>
      <c r="K7" s="99"/>
      <c r="L7" s="100" t="n">
        <f aca="false">K4+K6</f>
        <v>27426</v>
      </c>
    </row>
    <row r="8" customFormat="false" ht="12.75" hidden="false" customHeight="false" outlineLevel="0" collapsed="false">
      <c r="B8" s="56"/>
      <c r="C8" s="56"/>
      <c r="D8" s="56"/>
      <c r="E8" s="56"/>
      <c r="F8" s="56"/>
      <c r="G8" s="56"/>
      <c r="H8" s="56"/>
      <c r="I8" s="56"/>
      <c r="J8" s="101"/>
      <c r="K8" s="56"/>
    </row>
    <row r="9" customFormat="false" ht="13.5" hidden="false" customHeight="false" outlineLevel="0" collapsed="false">
      <c r="A9" s="0" t="s">
        <v>52</v>
      </c>
      <c r="B9" s="95" t="n">
        <v>548</v>
      </c>
      <c r="C9" s="95" t="n">
        <v>1754</v>
      </c>
      <c r="D9" s="95" t="n">
        <v>332</v>
      </c>
      <c r="E9" s="95" t="n">
        <v>965</v>
      </c>
      <c r="F9" s="95" t="n">
        <v>1086</v>
      </c>
      <c r="G9" s="95" t="n">
        <v>458</v>
      </c>
      <c r="H9" s="95" t="n">
        <v>-253</v>
      </c>
      <c r="I9" s="95" t="n">
        <v>3756</v>
      </c>
      <c r="J9" s="96" t="n">
        <f aca="false">AVERAGE(B9:I9)</f>
        <v>1080.75</v>
      </c>
      <c r="K9" s="102" t="n">
        <f aca="false">J9*12</f>
        <v>12969</v>
      </c>
      <c r="L9" s="100" t="n">
        <f aca="false">K9</f>
        <v>12969</v>
      </c>
    </row>
    <row r="10" customFormat="false" ht="12.75" hidden="false" customHeight="false" outlineLevel="0" collapsed="false">
      <c r="B10" s="56"/>
      <c r="C10" s="56"/>
      <c r="D10" s="56"/>
      <c r="E10" s="56"/>
      <c r="F10" s="56"/>
      <c r="G10" s="56"/>
      <c r="H10" s="56"/>
      <c r="I10" s="56"/>
      <c r="J10" s="101"/>
      <c r="K10" s="56"/>
    </row>
    <row r="11" customFormat="false" ht="13.5" hidden="false" customHeight="false" outlineLevel="0" collapsed="false">
      <c r="A11" s="0" t="s">
        <v>53</v>
      </c>
      <c r="B11" s="56" t="n">
        <v>50</v>
      </c>
      <c r="C11" s="56" t="n">
        <v>50</v>
      </c>
      <c r="D11" s="56" t="n">
        <v>50</v>
      </c>
      <c r="E11" s="56" t="n">
        <v>50</v>
      </c>
      <c r="F11" s="56" t="n">
        <v>50</v>
      </c>
      <c r="G11" s="56" t="n">
        <v>50</v>
      </c>
      <c r="H11" s="56" t="n">
        <v>50</v>
      </c>
      <c r="I11" s="56" t="n">
        <v>50</v>
      </c>
      <c r="J11" s="96" t="n">
        <f aca="false">AVERAGE(B11:I11)</f>
        <v>50</v>
      </c>
      <c r="K11" s="102" t="n">
        <f aca="false">J11*12</f>
        <v>600</v>
      </c>
      <c r="L11" s="100" t="n">
        <f aca="false">K11</f>
        <v>600</v>
      </c>
    </row>
    <row r="12" customFormat="false" ht="12.75" hidden="false" customHeight="false" outlineLevel="0" collapsed="false">
      <c r="B12" s="56"/>
      <c r="C12" s="56"/>
      <c r="D12" s="56"/>
      <c r="E12" s="56"/>
      <c r="F12" s="56"/>
      <c r="G12" s="56"/>
      <c r="H12" s="56"/>
      <c r="I12" s="56"/>
      <c r="J12" s="101"/>
      <c r="K12" s="56"/>
    </row>
    <row r="13" customFormat="false" ht="12.75" hidden="false" customHeight="false" outlineLevel="0" collapsed="false">
      <c r="A13" s="0" t="s">
        <v>54</v>
      </c>
      <c r="B13" s="95" t="n">
        <v>43</v>
      </c>
      <c r="C13" s="95" t="n">
        <v>3</v>
      </c>
      <c r="D13" s="95" t="n">
        <v>159</v>
      </c>
      <c r="E13" s="95" t="n">
        <v>111</v>
      </c>
      <c r="F13" s="95" t="n">
        <v>120</v>
      </c>
      <c r="G13" s="95" t="n">
        <v>78</v>
      </c>
      <c r="H13" s="95" t="n">
        <v>63</v>
      </c>
      <c r="I13" s="95" t="n">
        <v>116</v>
      </c>
      <c r="J13" s="96" t="n">
        <f aca="false">AVERAGE(B13:I13)</f>
        <v>86.625</v>
      </c>
      <c r="K13" s="95" t="n">
        <f aca="false">J13*12</f>
        <v>1039.5</v>
      </c>
    </row>
    <row r="14" customFormat="false" ht="13.5" hidden="false" customHeight="false" outlineLevel="0" collapsed="false">
      <c r="A14" s="0" t="s">
        <v>55</v>
      </c>
      <c r="B14" s="95" t="n">
        <v>392</v>
      </c>
      <c r="C14" s="95" t="n">
        <v>421</v>
      </c>
      <c r="D14" s="95" t="n">
        <v>377</v>
      </c>
      <c r="E14" s="95" t="n">
        <v>350</v>
      </c>
      <c r="F14" s="95" t="n">
        <v>344</v>
      </c>
      <c r="G14" s="95" t="n">
        <v>432</v>
      </c>
      <c r="H14" s="95" t="n">
        <v>336</v>
      </c>
      <c r="I14" s="95" t="n">
        <v>343</v>
      </c>
      <c r="J14" s="96" t="n">
        <f aca="false">AVERAGE(B14:I14)</f>
        <v>374.375</v>
      </c>
      <c r="K14" s="102" t="n">
        <f aca="false">J14*12</f>
        <v>4492.5</v>
      </c>
      <c r="L14" s="100" t="n">
        <f aca="false">K13+K14</f>
        <v>5532</v>
      </c>
    </row>
    <row r="15" customFormat="false" ht="12.75" hidden="false" customHeight="false" outlineLevel="0" collapsed="false">
      <c r="J15" s="103"/>
    </row>
    <row r="16" customFormat="false" ht="12.75" hidden="false" customHeight="false" outlineLevel="0" collapsed="false">
      <c r="A16" s="0" t="s">
        <v>56</v>
      </c>
      <c r="B16" s="95" t="n">
        <v>314</v>
      </c>
      <c r="C16" s="95" t="n">
        <v>314</v>
      </c>
      <c r="D16" s="95" t="n">
        <v>314</v>
      </c>
      <c r="E16" s="95" t="n">
        <v>392</v>
      </c>
      <c r="F16" s="95" t="n">
        <v>392</v>
      </c>
      <c r="G16" s="95" t="n">
        <v>314</v>
      </c>
      <c r="H16" s="95" t="n">
        <v>470</v>
      </c>
      <c r="I16" s="95" t="n">
        <v>392</v>
      </c>
      <c r="J16" s="96" t="n">
        <f aca="false">AVERAGE(B16:I16)</f>
        <v>362.75</v>
      </c>
      <c r="K16" s="95" t="n">
        <f aca="false">J16*12</f>
        <v>4353</v>
      </c>
    </row>
    <row r="17" customFormat="false" ht="13.5" hidden="false" customHeight="false" outlineLevel="0" collapsed="false">
      <c r="A17" s="0" t="s">
        <v>57</v>
      </c>
      <c r="B17" s="95" t="n">
        <v>684</v>
      </c>
      <c r="C17" s="95" t="n">
        <v>715</v>
      </c>
      <c r="D17" s="95" t="n">
        <v>664</v>
      </c>
      <c r="E17" s="95" t="n">
        <v>573</v>
      </c>
      <c r="F17" s="95" t="n">
        <v>692</v>
      </c>
      <c r="G17" s="95" t="n">
        <v>709</v>
      </c>
      <c r="H17" s="95" t="n">
        <v>706</v>
      </c>
      <c r="I17" s="95" t="n">
        <v>656</v>
      </c>
      <c r="J17" s="96" t="n">
        <f aca="false">AVERAGE(B17:I17)</f>
        <v>674.875</v>
      </c>
      <c r="K17" s="102" t="n">
        <f aca="false">J17*12</f>
        <v>8098.5</v>
      </c>
      <c r="L17" s="100" t="n">
        <f aca="false">K16+K17</f>
        <v>12451.5</v>
      </c>
      <c r="M17" s="104" t="n">
        <f aca="false">SUM(L7:L17)</f>
        <v>58978.5</v>
      </c>
    </row>
    <row r="18" customFormat="false" ht="12.75" hidden="false" customHeight="false" outlineLevel="0" collapsed="false">
      <c r="J18" s="103"/>
    </row>
    <row r="19" customFormat="false" ht="12.75" hidden="false" customHeight="false" outlineLevel="0" collapsed="false">
      <c r="J19" s="103"/>
    </row>
    <row r="20" customFormat="false" ht="12.75" hidden="false" customHeight="false" outlineLevel="0" collapsed="false">
      <c r="A20" s="0" t="s">
        <v>58</v>
      </c>
      <c r="B20" s="95" t="n">
        <v>-198</v>
      </c>
      <c r="C20" s="95" t="n">
        <v>-580</v>
      </c>
      <c r="D20" s="95" t="n">
        <v>-263</v>
      </c>
      <c r="E20" s="95" t="n">
        <v>-208</v>
      </c>
      <c r="F20" s="95" t="n">
        <v>-604</v>
      </c>
      <c r="G20" s="95" t="n">
        <v>-183</v>
      </c>
      <c r="H20" s="95" t="n">
        <v>-201</v>
      </c>
      <c r="I20" s="95" t="n">
        <v>-191</v>
      </c>
      <c r="J20" s="96" t="n">
        <f aca="false">AVERAGE(B20:I20)</f>
        <v>-303.5</v>
      </c>
      <c r="K20" s="95" t="n">
        <f aca="false">J20*12</f>
        <v>-3642</v>
      </c>
    </row>
    <row r="21" customFormat="false" ht="13.5" hidden="false" customHeight="false" outlineLevel="0" collapsed="false">
      <c r="A21" s="0" t="s">
        <v>59</v>
      </c>
      <c r="B21" s="95" t="n">
        <v>-556</v>
      </c>
      <c r="C21" s="95" t="n">
        <v>-1253</v>
      </c>
      <c r="D21" s="95" t="n">
        <v>-345</v>
      </c>
      <c r="E21" s="95" t="n">
        <v>-99</v>
      </c>
      <c r="F21" s="95" t="n">
        <v>-122</v>
      </c>
      <c r="G21" s="95" t="n">
        <v>-542</v>
      </c>
      <c r="H21" s="95" t="n">
        <v>-770</v>
      </c>
      <c r="I21" s="95" t="n">
        <v>237</v>
      </c>
      <c r="J21" s="96" t="n">
        <f aca="false">AVERAGE(B21:I21)</f>
        <v>-431.25</v>
      </c>
      <c r="K21" s="102" t="n">
        <f aca="false">J21*12</f>
        <v>-5175</v>
      </c>
      <c r="L21" s="100" t="n">
        <f aca="false">K20+K21</f>
        <v>-8817</v>
      </c>
      <c r="M21" s="100" t="n">
        <f aca="false">L20+L21</f>
        <v>-8817</v>
      </c>
    </row>
    <row r="22" customFormat="false" ht="12.75" hidden="false" customHeight="false" outlineLevel="0" collapsed="false">
      <c r="J22" s="103"/>
    </row>
    <row r="23" customFormat="false" ht="12.75" hidden="false" customHeight="false" outlineLevel="0" collapsed="false">
      <c r="A23" s="0" t="s">
        <v>60</v>
      </c>
      <c r="J23" s="103"/>
      <c r="K23" s="95" t="n">
        <f aca="false">SUM(K4:K21)</f>
        <v>50161.5</v>
      </c>
      <c r="M23" s="104" t="n">
        <f aca="false">M17+M21</f>
        <v>50161.5</v>
      </c>
    </row>
    <row r="24" customFormat="false" ht="12.75" hidden="false" customHeight="false" outlineLevel="0" collapsed="false">
      <c r="J24" s="103"/>
    </row>
    <row r="25" customFormat="false" ht="13.5" hidden="false" customHeight="false" outlineLevel="0" collapsed="false">
      <c r="A25" s="0" t="s">
        <v>61</v>
      </c>
      <c r="B25" s="95" t="n">
        <v>1875</v>
      </c>
      <c r="C25" s="95" t="n">
        <v>1850</v>
      </c>
      <c r="D25" s="95" t="n">
        <v>1873</v>
      </c>
      <c r="E25" s="95" t="n">
        <v>1897</v>
      </c>
      <c r="F25" s="95" t="n">
        <v>1901</v>
      </c>
      <c r="G25" s="95" t="n">
        <v>1657</v>
      </c>
      <c r="H25" s="95" t="n">
        <v>1770</v>
      </c>
      <c r="I25" s="95" t="n">
        <v>1739</v>
      </c>
      <c r="J25" s="105" t="n">
        <f aca="false">AVERAGE(B25:I25)</f>
        <v>1820.25</v>
      </c>
      <c r="K25" s="102" t="n">
        <f aca="false">J25*12</f>
        <v>21843</v>
      </c>
      <c r="L25" s="106" t="n">
        <f aca="false">K25</f>
        <v>21843</v>
      </c>
      <c r="M25" s="106" t="n">
        <f aca="false">L25</f>
        <v>21843</v>
      </c>
    </row>
    <row r="27" customFormat="false" ht="12.75" hidden="false" customHeight="false" outlineLevel="0" collapsed="false">
      <c r="A27" s="0" t="s">
        <v>62</v>
      </c>
      <c r="K27" s="104" t="n">
        <f aca="false">K23-K25</f>
        <v>28318.5</v>
      </c>
      <c r="M27" s="104" t="n">
        <f aca="false">M23-M25</f>
        <v>28318.5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2001-09-26T18:09:44Z</dcterms:created>
  <dc:creator>lfitzwat</dc:creator>
  <dc:description/>
  <dc:language>en-US</dc:language>
  <cp:lastModifiedBy>lfitzwat</cp:lastModifiedBy>
  <dcterms:modified xsi:type="dcterms:W3CDTF">2001-09-26T20:13:47Z</dcterms:modified>
  <cp:revision>0</cp:revision>
  <dc:subject/>
  <dc:title/>
</cp:coreProperties>
</file>