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Analysis'!$A$1:$L$45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<sst xmlns="http://schemas.openxmlformats.org/spreadsheetml/2006/main" count="242" uniqueCount="76">
  <si>
    <t xml:space="preserve">Texas Desk</t>
  </si>
  <si>
    <t xml:space="preserve">Daily Physical Position Reconciliation</t>
  </si>
  <si>
    <t xml:space="preserve">Wellhead Supply</t>
  </si>
  <si>
    <t xml:space="preserve">April, 2001</t>
  </si>
  <si>
    <t xml:space="preserve">As of 04/05/01</t>
  </si>
  <si>
    <t xml:space="preserve">Avg</t>
  </si>
  <si>
    <t xml:space="preserve">Nom</t>
  </si>
  <si>
    <t xml:space="preserve">Change</t>
  </si>
  <si>
    <t xml:space="preserve">CCGM, L.P.</t>
  </si>
  <si>
    <t xml:space="preserve">CICO Oil &amp; Gas</t>
  </si>
  <si>
    <t xml:space="preserve">Cobra Operating</t>
  </si>
  <si>
    <t xml:space="preserve">Cody Energy LLC</t>
  </si>
  <si>
    <t xml:space="preserve"> </t>
  </si>
  <si>
    <t xml:space="preserve">Cokinos Natural Gas</t>
  </si>
  <si>
    <t xml:space="preserve">Comstock Oil &amp; Gas</t>
  </si>
  <si>
    <t xml:space="preserve">Conoco Inc.</t>
  </si>
  <si>
    <t xml:space="preserve">Dallas Production</t>
  </si>
  <si>
    <t xml:space="preserve">EEX Operating, L.P.</t>
  </si>
  <si>
    <t xml:space="preserve">El Paso Production</t>
  </si>
  <si>
    <t xml:space="preserve">EOG Resources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</si>
  <si>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</si>
  <si>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</si>
  <si>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</si>
  <si>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</si>
  <si>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</si>
  <si>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O'Connor &amp; Hewitt</t>
  </si>
  <si>
    <t xml:space="preserve">Phillips Petroleum</t>
  </si>
  <si>
    <t xml:space="preserve">Sanchez Oil &amp; Gas</t>
  </si>
  <si>
    <t xml:space="preserve">Suemaur Exploration</t>
  </si>
  <si>
    <t xml:space="preserve">Upstream Energy</t>
  </si>
  <si>
    <t xml:space="preserve">Walter Oil &amp; Gas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</si>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</sst>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P5" activePane="bottomRight" state="frozen"/>
      <selection pane="topLeft" activeCell="A4" activeCellId="0" sqref="A4"/>
      <selection pane="topRight" activeCell="P4" activeCellId="0" sqref="P4"/>
      <selection pane="bottomLeft" activeCell="A5" activeCellId="0" sqref="A5"/>
      <selection pane="bottomRight" activeCell="A4" activeCellId="0" sqref="A4:A4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4"/>
  <sheetViews>
    <sheetView showFormulas="false" showGridLines="true" showRowColHeaders="true" showZeros="true" rightToLeft="false" tabSelected="true" showOutlineSymbols="true" defaultGridColor="true" view="normal" topLeftCell="A16" colorId="64" zoomScale="80" zoomScaleNormal="80" zoomScalePageLayoutView="100" workbookViewId="0">
      <selection pane="topLeft" activeCell="A48" activeCellId="0" sqref="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7" min="4" style="0" width="11.28"/>
    <col collapsed="false" customWidth="true" hidden="false" outlineLevel="0" max="8" min="8" style="0" width="2.56"/>
    <col collapsed="false" customWidth="true" hidden="false" outlineLevel="0" max="10" min="9" style="0" width="13.14"/>
    <col collapsed="false" customWidth="true" hidden="false" outlineLevel="0" max="11" min="11" style="0" width="2.56"/>
    <col collapsed="false" customWidth="true" hidden="false" outlineLevel="0" max="12" min="12" style="0" width="12.28"/>
    <col collapsed="false" customWidth="true" hidden="false" outlineLevel="0" max="13" min="13" style="2" width="39.56"/>
    <col collapsed="false" customWidth="true" hidden="false" outlineLevel="0" max="22" min="14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8"/>
    </row>
    <row r="5" customFormat="false" ht="18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8"/>
    </row>
    <row r="6" customFormat="false" ht="18" hidden="false" customHeight="false" outlineLevel="0" collapsed="false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8"/>
    </row>
    <row r="7" customFormat="false" ht="18" hidden="false" customHeight="false" outlineLevel="0" collapsed="false">
      <c r="A7" s="5"/>
      <c r="B7" s="5"/>
      <c r="C7" s="9"/>
      <c r="D7" s="10" t="n">
        <v>36982</v>
      </c>
      <c r="E7" s="10" t="n">
        <v>36983</v>
      </c>
      <c r="F7" s="10" t="n">
        <v>36984</v>
      </c>
      <c r="G7" s="10" t="n">
        <v>36985</v>
      </c>
      <c r="H7" s="10"/>
      <c r="I7" s="10" t="s">
        <v>5</v>
      </c>
      <c r="J7" s="10" t="s">
        <v>6</v>
      </c>
      <c r="K7" s="10"/>
      <c r="L7" s="10" t="s">
        <v>7</v>
      </c>
      <c r="M7" s="11"/>
      <c r="N7" s="12"/>
      <c r="O7" s="12"/>
      <c r="P7" s="12"/>
      <c r="Q7" s="12"/>
      <c r="R7" s="12"/>
      <c r="S7" s="12"/>
      <c r="T7" s="12"/>
      <c r="U7" s="12"/>
      <c r="V7" s="12"/>
    </row>
    <row r="8" customFormat="false" ht="18" hidden="false" customHeight="false" outlineLevel="0" collapsed="false">
      <c r="A8" s="6" t="s">
        <v>8</v>
      </c>
      <c r="B8" s="6" t="n">
        <v>441</v>
      </c>
      <c r="C8" s="13" t="n">
        <v>636662</v>
      </c>
      <c r="D8" s="8" t="n">
        <v>0</v>
      </c>
      <c r="E8" s="8" t="n">
        <v>0</v>
      </c>
      <c r="F8" s="8" t="n">
        <v>0</v>
      </c>
      <c r="G8" s="8" t="n">
        <v>0</v>
      </c>
      <c r="H8" s="8"/>
      <c r="I8" s="8" t="n">
        <f aca="false">AVERAGE(D8:G8)</f>
        <v>0</v>
      </c>
      <c r="J8" s="8" t="n">
        <v>863</v>
      </c>
      <c r="K8" s="8"/>
      <c r="L8" s="8" t="n">
        <f aca="false">I8-J8</f>
        <v>-863</v>
      </c>
      <c r="M8" s="11"/>
      <c r="N8" s="12"/>
      <c r="O8" s="12"/>
      <c r="P8" s="12"/>
      <c r="Q8" s="12"/>
      <c r="R8" s="12"/>
      <c r="S8" s="12"/>
      <c r="T8" s="12"/>
      <c r="U8" s="12"/>
      <c r="V8" s="12"/>
    </row>
    <row r="9" customFormat="false" ht="18" hidden="false" customHeight="false" outlineLevel="0" collapsed="false">
      <c r="A9" s="6" t="s">
        <v>9</v>
      </c>
      <c r="B9" s="6" t="n">
        <v>9828</v>
      </c>
      <c r="C9" s="13" t="n">
        <v>252799</v>
      </c>
      <c r="D9" s="8" t="n">
        <v>2547</v>
      </c>
      <c r="E9" s="8" t="n">
        <v>2967</v>
      </c>
      <c r="F9" s="8" t="n">
        <v>2867</v>
      </c>
      <c r="G9" s="8" t="n">
        <v>2808</v>
      </c>
      <c r="H9" s="8"/>
      <c r="I9" s="8" t="n">
        <f aca="false">AVERAGE(D9:G9)</f>
        <v>2797.25</v>
      </c>
      <c r="J9" s="8" t="n">
        <v>4000</v>
      </c>
      <c r="K9" s="8"/>
      <c r="L9" s="8" t="n">
        <f aca="false">I9-J9</f>
        <v>-1202.75</v>
      </c>
      <c r="M9" s="11"/>
      <c r="N9" s="12"/>
      <c r="O9" s="12"/>
      <c r="P9" s="12"/>
      <c r="Q9" s="12"/>
      <c r="R9" s="12"/>
      <c r="S9" s="12"/>
      <c r="T9" s="12"/>
      <c r="U9" s="12"/>
      <c r="V9" s="12"/>
    </row>
    <row r="10" customFormat="false" ht="18" hidden="false" customHeight="false" outlineLevel="0" collapsed="false">
      <c r="A10" s="6" t="s">
        <v>10</v>
      </c>
      <c r="B10" s="6" t="n">
        <v>9748</v>
      </c>
      <c r="C10" s="13" t="n">
        <v>137205</v>
      </c>
      <c r="D10" s="8" t="n">
        <v>7162</v>
      </c>
      <c r="E10" s="8" t="n">
        <v>6847</v>
      </c>
      <c r="F10" s="8" t="n">
        <v>8007</v>
      </c>
      <c r="G10" s="8" t="n">
        <v>5463</v>
      </c>
      <c r="H10" s="8"/>
      <c r="I10" s="8" t="n">
        <f aca="false">AVERAGE(D10:G10)</f>
        <v>6869.75</v>
      </c>
      <c r="J10" s="8" t="n">
        <v>556</v>
      </c>
      <c r="K10" s="8"/>
      <c r="L10" s="8" t="n">
        <f aca="false">I10-J10</f>
        <v>6313.75</v>
      </c>
      <c r="M10" s="8"/>
    </row>
    <row r="11" customFormat="false" ht="18" hidden="false" customHeight="false" outlineLevel="0" collapsed="false">
      <c r="A11" s="6" t="s">
        <v>11</v>
      </c>
      <c r="B11" s="6" t="n">
        <v>9864</v>
      </c>
      <c r="C11" s="13" t="n">
        <v>508842</v>
      </c>
      <c r="D11" s="8" t="n">
        <v>19948</v>
      </c>
      <c r="E11" s="8" t="n">
        <v>20308</v>
      </c>
      <c r="F11" s="8" t="n">
        <v>20368</v>
      </c>
      <c r="G11" s="8" t="n">
        <v>20303</v>
      </c>
      <c r="H11" s="8"/>
      <c r="I11" s="8" t="n">
        <f aca="false">AVERAGE(D11:G11)</f>
        <v>20231.75</v>
      </c>
      <c r="J11" s="8" t="n">
        <v>21550</v>
      </c>
      <c r="K11" s="8"/>
      <c r="L11" s="8" t="n">
        <f aca="false">I11-J11</f>
        <v>-1318.25</v>
      </c>
      <c r="M11" s="8" t="s">
        <v>12</v>
      </c>
    </row>
    <row r="12" customFormat="false" ht="18" hidden="false" customHeight="false" outlineLevel="0" collapsed="false">
      <c r="A12" s="6" t="s">
        <v>11</v>
      </c>
      <c r="B12" s="6" t="n">
        <v>6722</v>
      </c>
      <c r="C12" s="13" t="n">
        <v>135865</v>
      </c>
      <c r="D12" s="8" t="n">
        <v>6516</v>
      </c>
      <c r="E12" s="8" t="n">
        <v>7539</v>
      </c>
      <c r="F12" s="8" t="n">
        <v>7787</v>
      </c>
      <c r="G12" s="8" t="n">
        <v>7748</v>
      </c>
      <c r="H12" s="8"/>
      <c r="I12" s="8" t="n">
        <f aca="false">AVERAGE(D12:G12)</f>
        <v>7397.5</v>
      </c>
      <c r="J12" s="8" t="n">
        <v>8228</v>
      </c>
      <c r="K12" s="8"/>
      <c r="L12" s="8" t="n">
        <f aca="false">I12-J12</f>
        <v>-830.5</v>
      </c>
      <c r="M12" s="8"/>
    </row>
    <row r="13" customFormat="false" ht="18" hidden="false" customHeight="false" outlineLevel="0" collapsed="false">
      <c r="A13" s="6" t="s">
        <v>13</v>
      </c>
      <c r="B13" s="6" t="n">
        <v>9842</v>
      </c>
      <c r="C13" s="13" t="n">
        <v>377169</v>
      </c>
      <c r="D13" s="8" t="n">
        <v>9467</v>
      </c>
      <c r="E13" s="8" t="n">
        <v>12161</v>
      </c>
      <c r="F13" s="8" t="n">
        <v>13418</v>
      </c>
      <c r="G13" s="8" t="n">
        <v>14570</v>
      </c>
      <c r="H13" s="8"/>
      <c r="I13" s="8" t="n">
        <f aca="false">AVERAGE(D13:G13)</f>
        <v>12404</v>
      </c>
      <c r="J13" s="8" t="n">
        <v>6487</v>
      </c>
      <c r="K13" s="8"/>
      <c r="L13" s="8" t="n">
        <f aca="false">I13-J13</f>
        <v>5917</v>
      </c>
      <c r="M13" s="8"/>
    </row>
    <row r="14" customFormat="false" ht="18" hidden="false" customHeight="false" outlineLevel="0" collapsed="false">
      <c r="A14" s="6" t="s">
        <v>13</v>
      </c>
      <c r="B14" s="6" t="n">
        <v>9840</v>
      </c>
      <c r="C14" s="13" t="n">
        <v>417850</v>
      </c>
      <c r="D14" s="8" t="n">
        <v>0</v>
      </c>
      <c r="E14" s="8" t="n">
        <v>0</v>
      </c>
      <c r="F14" s="8" t="n">
        <v>0</v>
      </c>
      <c r="G14" s="8" t="n">
        <v>0</v>
      </c>
      <c r="H14" s="8"/>
      <c r="I14" s="8" t="n">
        <f aca="false">AVERAGE(D14:G14)</f>
        <v>0</v>
      </c>
      <c r="J14" s="8" t="n">
        <v>860</v>
      </c>
      <c r="K14" s="8"/>
      <c r="L14" s="8" t="n">
        <f aca="false">I14-J14</f>
        <v>-860</v>
      </c>
      <c r="M14" s="8"/>
    </row>
    <row r="15" customFormat="false" ht="18" hidden="false" customHeight="false" outlineLevel="0" collapsed="false">
      <c r="A15" s="6" t="s">
        <v>14</v>
      </c>
      <c r="B15" s="6" t="n">
        <v>6884</v>
      </c>
      <c r="C15" s="13" t="n">
        <v>125899</v>
      </c>
      <c r="D15" s="8" t="n">
        <v>43249</v>
      </c>
      <c r="E15" s="8" t="n">
        <v>44870</v>
      </c>
      <c r="F15" s="8" t="n">
        <v>45646</v>
      </c>
      <c r="G15" s="8" t="n">
        <v>46957</v>
      </c>
      <c r="H15" s="8"/>
      <c r="I15" s="8" t="n">
        <f aca="false">AVERAGE(D15:G15)</f>
        <v>45180.5</v>
      </c>
      <c r="J15" s="8" t="n">
        <v>48276</v>
      </c>
      <c r="K15" s="8"/>
      <c r="L15" s="8" t="n">
        <f aca="false">I15-J15</f>
        <v>-3095.5</v>
      </c>
      <c r="M15" s="8"/>
    </row>
    <row r="16" customFormat="false" ht="18" hidden="false" customHeight="false" outlineLevel="0" collapsed="false">
      <c r="A16" s="6" t="s">
        <v>15</v>
      </c>
      <c r="B16" s="6" t="n">
        <v>6154</v>
      </c>
      <c r="C16" s="13" t="n">
        <v>133304</v>
      </c>
      <c r="D16" s="8" t="n">
        <v>8265</v>
      </c>
      <c r="E16" s="8" t="n">
        <v>8901</v>
      </c>
      <c r="F16" s="8" t="n">
        <v>8945</v>
      </c>
      <c r="G16" s="8" t="n">
        <v>8498</v>
      </c>
      <c r="H16" s="8"/>
      <c r="I16" s="8" t="n">
        <f aca="false">AVERAGE(D16:G16)</f>
        <v>8652.25</v>
      </c>
      <c r="J16" s="8" t="n">
        <v>7286</v>
      </c>
      <c r="K16" s="8"/>
      <c r="L16" s="8" t="n">
        <f aca="false">I16-J16</f>
        <v>1366.25</v>
      </c>
      <c r="M16" s="8"/>
    </row>
    <row r="17" customFormat="false" ht="18" hidden="false" customHeight="false" outlineLevel="0" collapsed="false">
      <c r="A17" s="6" t="s">
        <v>16</v>
      </c>
      <c r="B17" s="6" t="n">
        <v>6789</v>
      </c>
      <c r="C17" s="13" t="n">
        <v>108151</v>
      </c>
      <c r="D17" s="8" t="n">
        <v>5785</v>
      </c>
      <c r="E17" s="8" t="n">
        <v>6353</v>
      </c>
      <c r="F17" s="8" t="n">
        <v>11928</v>
      </c>
      <c r="G17" s="8" t="n">
        <v>11345</v>
      </c>
      <c r="H17" s="8"/>
      <c r="I17" s="8" t="n">
        <f aca="false">AVERAGE(D17:G17)</f>
        <v>8852.75</v>
      </c>
      <c r="J17" s="8" t="n">
        <v>11526</v>
      </c>
      <c r="K17" s="8"/>
      <c r="L17" s="8" t="n">
        <f aca="false">I17-J17</f>
        <v>-2673.25</v>
      </c>
      <c r="M17" s="8"/>
    </row>
    <row r="18" customFormat="false" ht="18" hidden="false" customHeight="false" outlineLevel="0" collapsed="false">
      <c r="A18" s="6" t="s">
        <v>17</v>
      </c>
      <c r="B18" s="6" t="n">
        <v>5999</v>
      </c>
      <c r="C18" s="13" t="n">
        <v>380570</v>
      </c>
      <c r="D18" s="8" t="n">
        <v>6329</v>
      </c>
      <c r="E18" s="8" t="n">
        <v>6079</v>
      </c>
      <c r="F18" s="8" t="n">
        <v>6486</v>
      </c>
      <c r="G18" s="8" t="n">
        <v>6817</v>
      </c>
      <c r="H18" s="8"/>
      <c r="I18" s="8" t="n">
        <f aca="false">AVERAGE(D18:G18)</f>
        <v>6427.75</v>
      </c>
      <c r="J18" s="8" t="n">
        <v>7043</v>
      </c>
      <c r="K18" s="8"/>
      <c r="L18" s="8" t="n">
        <f aca="false">I18-J18</f>
        <v>-615.25</v>
      </c>
      <c r="M18" s="8"/>
    </row>
    <row r="19" customFormat="false" ht="18" hidden="false" customHeight="false" outlineLevel="0" collapsed="false">
      <c r="A19" s="6" t="s">
        <v>18</v>
      </c>
      <c r="B19" s="6" t="n">
        <v>6226</v>
      </c>
      <c r="C19" s="13" t="n">
        <v>132978</v>
      </c>
      <c r="D19" s="8" t="n">
        <v>5105</v>
      </c>
      <c r="E19" s="8" t="n">
        <v>5536</v>
      </c>
      <c r="F19" s="8" t="n">
        <v>3065</v>
      </c>
      <c r="G19" s="8" t="n">
        <v>3065</v>
      </c>
      <c r="H19" s="8"/>
      <c r="I19" s="8" t="n">
        <f aca="false">AVERAGE(D19:G19)</f>
        <v>4192.75</v>
      </c>
      <c r="J19" s="8" t="n">
        <v>3065</v>
      </c>
      <c r="K19" s="8"/>
      <c r="L19" s="8" t="n">
        <f aca="false">I19-J19</f>
        <v>1127.75</v>
      </c>
      <c r="M19" s="8"/>
    </row>
    <row r="20" customFormat="false" ht="18" hidden="false" customHeight="false" outlineLevel="0" collapsed="false">
      <c r="A20" s="6" t="s">
        <v>19</v>
      </c>
      <c r="B20" s="6" t="n">
        <v>3082</v>
      </c>
      <c r="C20" s="13" t="n">
        <v>126268</v>
      </c>
      <c r="D20" s="8" t="n">
        <v>6501</v>
      </c>
      <c r="E20" s="8" t="n">
        <v>6428</v>
      </c>
      <c r="F20" s="8" t="n">
        <v>6862</v>
      </c>
      <c r="G20" s="8" t="n">
        <v>6657</v>
      </c>
      <c r="H20" s="8"/>
      <c r="I20" s="8" t="n">
        <f aca="false">AVERAGE(D20:G20)</f>
        <v>6612</v>
      </c>
      <c r="J20" s="8" t="n">
        <v>6759</v>
      </c>
      <c r="K20" s="8"/>
      <c r="L20" s="8" t="n">
        <f aca="false">I20-J20</f>
        <v>-147</v>
      </c>
      <c r="M20" s="8"/>
    </row>
    <row r="21" customFormat="false" ht="18" hidden="false" customHeight="false" outlineLevel="0" collapsed="false">
      <c r="A21" s="6" t="s">
        <v>19</v>
      </c>
      <c r="B21" s="6" t="n">
        <v>9674</v>
      </c>
      <c r="C21" s="13" t="n">
        <v>126280</v>
      </c>
      <c r="D21" s="8" t="n">
        <v>3953</v>
      </c>
      <c r="E21" s="8" t="n">
        <v>3511</v>
      </c>
      <c r="F21" s="8" t="n">
        <v>3947</v>
      </c>
      <c r="G21" s="8" t="n">
        <v>4139</v>
      </c>
      <c r="H21" s="8"/>
      <c r="I21" s="8" t="n">
        <f aca="false">AVERAGE(D21:G21)</f>
        <v>3887.5</v>
      </c>
      <c r="J21" s="8" t="n">
        <v>4630</v>
      </c>
      <c r="K21" s="8"/>
      <c r="L21" s="8" t="n">
        <f aca="false">I21-J21</f>
        <v>-742.5</v>
      </c>
      <c r="M21" s="8"/>
    </row>
    <row r="22" customFormat="false" ht="18" hidden="false" customHeight="false" outlineLevel="0" collapsed="false">
      <c r="A22" s="14" t="s">
        <v>20</v>
      </c>
      <c r="B22" s="14" t="n">
        <v>6884</v>
      </c>
      <c r="C22" s="13" t="n">
        <v>132975</v>
      </c>
      <c r="D22" s="8" t="n">
        <v>28668</v>
      </c>
      <c r="E22" s="8" t="n">
        <v>29741</v>
      </c>
      <c r="F22" s="8" t="n">
        <v>30257</v>
      </c>
      <c r="G22" s="8" t="n">
        <v>31125</v>
      </c>
      <c r="H22" s="8"/>
      <c r="I22" s="8" t="n">
        <f aca="false">AVERAGE(D22:G22)</f>
        <v>29947.75</v>
      </c>
      <c r="J22" s="8" t="n">
        <v>32000</v>
      </c>
      <c r="K22" s="8"/>
      <c r="L22" s="8" t="n">
        <f aca="false">I22-J22</f>
        <v>-2052.25</v>
      </c>
      <c r="M22" s="8"/>
    </row>
    <row r="23" customFormat="false" ht="18" hidden="false" customHeight="false" outlineLevel="0" collapsed="false">
      <c r="A23" s="6" t="s">
        <v>21</v>
      </c>
      <c r="B23" s="6" t="n">
        <v>9687</v>
      </c>
      <c r="C23" s="13" t="n">
        <v>407025</v>
      </c>
      <c r="D23" s="8" t="n">
        <v>9271</v>
      </c>
      <c r="E23" s="8" t="n">
        <v>9327</v>
      </c>
      <c r="F23" s="8" t="n">
        <v>9127</v>
      </c>
      <c r="G23" s="8" t="n">
        <v>9475</v>
      </c>
      <c r="H23" s="8"/>
      <c r="I23" s="8" t="n">
        <f aca="false">AVERAGE(D23:G23)</f>
        <v>9300</v>
      </c>
      <c r="J23" s="8" t="n">
        <v>10400</v>
      </c>
      <c r="K23" s="8"/>
      <c r="L23" s="8" t="n">
        <f aca="false">I23-J23</f>
        <v>-1100</v>
      </c>
      <c r="M23" s="8"/>
    </row>
    <row r="24" customFormat="false" ht="18" hidden="false" customHeight="false" outlineLevel="0" collapsed="false">
      <c r="A24" s="6" t="s">
        <v>21</v>
      </c>
      <c r="B24" s="6" t="n">
        <v>9723</v>
      </c>
      <c r="C24" s="13" t="n">
        <v>408453</v>
      </c>
      <c r="D24" s="8" t="n">
        <v>1160</v>
      </c>
      <c r="E24" s="8" t="n">
        <v>4156</v>
      </c>
      <c r="F24" s="8" t="n">
        <v>4156</v>
      </c>
      <c r="G24" s="8" t="n">
        <v>4156</v>
      </c>
      <c r="H24" s="8"/>
      <c r="I24" s="8" t="n">
        <f aca="false">AVERAGE(D24:G24)</f>
        <v>3407</v>
      </c>
      <c r="J24" s="8" t="n">
        <v>4156</v>
      </c>
      <c r="K24" s="8"/>
      <c r="L24" s="8" t="n">
        <f aca="false">I24-J24</f>
        <v>-749</v>
      </c>
      <c r="M24" s="8"/>
    </row>
    <row r="25" customFormat="false" ht="18" hidden="false" customHeight="false" outlineLevel="0" collapsed="false">
      <c r="A25" s="14" t="s">
        <v>21</v>
      </c>
      <c r="B25" s="14" t="n">
        <v>9734</v>
      </c>
      <c r="C25" s="13" t="n">
        <v>408594</v>
      </c>
      <c r="D25" s="8" t="n">
        <v>21902</v>
      </c>
      <c r="E25" s="8" t="n">
        <v>22273</v>
      </c>
      <c r="F25" s="8" t="n">
        <v>22158</v>
      </c>
      <c r="G25" s="8" t="n">
        <v>22007</v>
      </c>
      <c r="H25" s="8"/>
      <c r="I25" s="8" t="n">
        <f aca="false">AVERAGE(D25:G25)</f>
        <v>22085</v>
      </c>
      <c r="J25" s="8" t="n">
        <v>24602</v>
      </c>
      <c r="K25" s="8"/>
      <c r="L25" s="8" t="n">
        <f aca="false">I25-J25</f>
        <v>-2517</v>
      </c>
      <c r="M25" s="8"/>
    </row>
    <row r="26" customFormat="false" ht="18" hidden="false" customHeight="false" outlineLevel="0" collapsed="false">
      <c r="A26" s="14" t="s">
        <v>22</v>
      </c>
      <c r="B26" s="14" t="n">
        <v>9837</v>
      </c>
      <c r="C26" s="13" t="n">
        <v>310851</v>
      </c>
      <c r="D26" s="8" t="n">
        <v>3352</v>
      </c>
      <c r="E26" s="8" t="n">
        <v>2296</v>
      </c>
      <c r="F26" s="8" t="n">
        <v>3296</v>
      </c>
      <c r="G26" s="8" t="n">
        <v>3379</v>
      </c>
      <c r="H26" s="8"/>
      <c r="I26" s="8" t="n">
        <f aca="false">AVERAGE(D26:G26)</f>
        <v>3080.75</v>
      </c>
      <c r="J26" s="8" t="n">
        <v>4117</v>
      </c>
      <c r="K26" s="8"/>
      <c r="L26" s="8" t="n">
        <f aca="false">I26-J26</f>
        <v>-1036.25</v>
      </c>
      <c r="M26" s="8"/>
    </row>
    <row r="27" customFormat="false" ht="18" hidden="false" customHeight="false" outlineLevel="0" collapsed="false">
      <c r="A27" s="14" t="s">
        <v>23</v>
      </c>
      <c r="B27" s="14" t="n">
        <v>6210</v>
      </c>
      <c r="C27" s="13" t="n">
        <v>138785</v>
      </c>
      <c r="D27" s="8" t="n">
        <v>4930</v>
      </c>
      <c r="E27" s="8" t="n">
        <v>5600</v>
      </c>
      <c r="F27" s="8" t="n">
        <v>4831</v>
      </c>
      <c r="G27" s="8" t="n">
        <v>6379</v>
      </c>
      <c r="H27" s="8"/>
      <c r="I27" s="8" t="n">
        <f aca="false">AVERAGE(D27:G27)</f>
        <v>5435</v>
      </c>
      <c r="J27" s="8" t="n">
        <v>7374</v>
      </c>
      <c r="K27" s="8"/>
      <c r="L27" s="8" t="n">
        <f aca="false">I27-J27</f>
        <v>-1939</v>
      </c>
      <c r="M27" s="8"/>
    </row>
    <row r="28" customFormat="false" ht="18" hidden="false" customHeight="false" outlineLevel="0" collapsed="false">
      <c r="A28" s="14" t="s">
        <v>24</v>
      </c>
      <c r="B28" s="14" t="n">
        <v>6633</v>
      </c>
      <c r="C28" s="13" t="n">
        <v>128839</v>
      </c>
      <c r="D28" s="8" t="n">
        <v>21617</v>
      </c>
      <c r="E28" s="8" t="n">
        <v>20650</v>
      </c>
      <c r="F28" s="8" t="n">
        <v>20706</v>
      </c>
      <c r="G28" s="8" t="n">
        <v>20130</v>
      </c>
      <c r="H28" s="8"/>
      <c r="I28" s="8" t="n">
        <f aca="false">AVERAGE(D28:G28)</f>
        <v>20775.75</v>
      </c>
      <c r="J28" s="8" t="n">
        <v>16080</v>
      </c>
      <c r="K28" s="8"/>
      <c r="L28" s="8" t="n">
        <f aca="false">I28-J28</f>
        <v>4695.75</v>
      </c>
      <c r="M28" s="8"/>
    </row>
    <row r="29" customFormat="false" ht="18" hidden="false" customHeight="false" outlineLevel="0" collapsed="false">
      <c r="A29" s="14" t="s">
        <v>25</v>
      </c>
      <c r="B29" s="14" t="n">
        <v>4136</v>
      </c>
      <c r="C29" s="13" t="n">
        <v>125809</v>
      </c>
      <c r="D29" s="8" t="n">
        <v>1343</v>
      </c>
      <c r="E29" s="8" t="n">
        <v>863</v>
      </c>
      <c r="F29" s="8" t="n">
        <v>1589</v>
      </c>
      <c r="G29" s="8" t="n">
        <v>2118</v>
      </c>
      <c r="H29" s="8"/>
      <c r="I29" s="8" t="n">
        <f aca="false">AVERAGE(D29:G29)</f>
        <v>1478.25</v>
      </c>
      <c r="J29" s="8" t="n">
        <v>2323</v>
      </c>
      <c r="K29" s="8"/>
      <c r="L29" s="8" t="n">
        <f aca="false">I29-J29</f>
        <v>-844.75</v>
      </c>
      <c r="M29" s="8"/>
    </row>
    <row r="30" customFormat="false" ht="18" hidden="false" customHeight="false" outlineLevel="0" collapsed="false">
      <c r="A30" s="14" t="s">
        <v>26</v>
      </c>
      <c r="B30" s="14" t="n">
        <v>6673</v>
      </c>
      <c r="C30" s="13" t="n">
        <v>670192</v>
      </c>
      <c r="D30" s="8" t="n">
        <v>0</v>
      </c>
      <c r="E30" s="8" t="n">
        <v>0</v>
      </c>
      <c r="F30" s="8" t="n">
        <v>0</v>
      </c>
      <c r="G30" s="8" t="n">
        <v>0</v>
      </c>
      <c r="H30" s="8"/>
      <c r="I30" s="8" t="n">
        <f aca="false">AVERAGE(D30:G30)</f>
        <v>0</v>
      </c>
      <c r="J30" s="8" t="n">
        <v>893</v>
      </c>
      <c r="K30" s="8"/>
      <c r="L30" s="8" t="n">
        <f aca="false">I30-J30</f>
        <v>-893</v>
      </c>
      <c r="M30" s="8"/>
    </row>
    <row r="31" customFormat="false" ht="18" hidden="false" customHeight="false" outlineLevel="0" collapsed="false">
      <c r="A31" s="14" t="s">
        <v>27</v>
      </c>
      <c r="B31" s="14" t="n">
        <v>9760</v>
      </c>
      <c r="C31" s="13" t="n">
        <v>538516</v>
      </c>
      <c r="D31" s="8" t="n">
        <v>14083</v>
      </c>
      <c r="E31" s="8" t="n">
        <v>14632</v>
      </c>
      <c r="F31" s="8" t="n">
        <v>14891</v>
      </c>
      <c r="G31" s="8" t="n">
        <v>14878</v>
      </c>
      <c r="H31" s="8"/>
      <c r="I31" s="8" t="n">
        <f aca="false">AVERAGE(D31:G31)</f>
        <v>14621</v>
      </c>
      <c r="J31" s="8" t="n">
        <v>13256</v>
      </c>
      <c r="K31" s="8"/>
      <c r="L31" s="8" t="n">
        <f aca="false">I31-J31</f>
        <v>1365</v>
      </c>
      <c r="M31" s="8"/>
    </row>
    <row r="32" customFormat="false" ht="18" hidden="false" customHeight="false" outlineLevel="0" collapsed="false">
      <c r="A32" s="14" t="s">
        <v>28</v>
      </c>
      <c r="B32" s="14" t="n">
        <v>9856</v>
      </c>
      <c r="C32" s="13" t="n">
        <v>452566</v>
      </c>
      <c r="D32" s="8" t="n">
        <v>14965</v>
      </c>
      <c r="E32" s="8" t="n">
        <v>14676</v>
      </c>
      <c r="F32" s="8" t="n">
        <v>11764</v>
      </c>
      <c r="G32" s="8" t="n">
        <v>11764</v>
      </c>
      <c r="H32" s="8"/>
      <c r="I32" s="8" t="n">
        <f aca="false">AVERAGE(D32:G32)</f>
        <v>13292.25</v>
      </c>
      <c r="J32" s="8" t="n">
        <v>11764</v>
      </c>
      <c r="K32" s="8"/>
      <c r="L32" s="8" t="n">
        <f aca="false">I32-J32</f>
        <v>1528.25</v>
      </c>
      <c r="M32" s="8"/>
    </row>
    <row r="33" customFormat="false" ht="18" hidden="false" customHeight="false" outlineLevel="0" collapsed="false">
      <c r="A33" s="14" t="s">
        <v>29</v>
      </c>
      <c r="B33" s="14" t="n">
        <v>5155</v>
      </c>
      <c r="C33" s="13" t="n">
        <v>138628</v>
      </c>
      <c r="D33" s="8" t="n">
        <v>8692</v>
      </c>
      <c r="E33" s="8" t="n">
        <v>10272</v>
      </c>
      <c r="F33" s="8" t="n">
        <v>11329</v>
      </c>
      <c r="G33" s="8" t="n">
        <v>11625</v>
      </c>
      <c r="H33" s="8"/>
      <c r="I33" s="8" t="n">
        <f aca="false">AVERAGE(D33:G33)</f>
        <v>10479.5</v>
      </c>
      <c r="J33" s="8" t="n">
        <v>12249</v>
      </c>
      <c r="K33" s="8"/>
      <c r="L33" s="8" t="n">
        <f aca="false">I33-J33</f>
        <v>-1769.5</v>
      </c>
      <c r="M33" s="8"/>
    </row>
    <row r="34" customFormat="false" ht="18" hidden="false" customHeight="false" outlineLevel="0" collapsed="false">
      <c r="A34" s="14" t="s">
        <v>30</v>
      </c>
      <c r="B34" s="14" t="n">
        <v>9747</v>
      </c>
      <c r="C34" s="13" t="n">
        <v>138619</v>
      </c>
      <c r="D34" s="8" t="n">
        <v>1579</v>
      </c>
      <c r="E34" s="8" t="n">
        <v>1554</v>
      </c>
      <c r="F34" s="8" t="n">
        <v>1583</v>
      </c>
      <c r="G34" s="8" t="n">
        <v>1584</v>
      </c>
      <c r="H34" s="8"/>
      <c r="I34" s="8" t="n">
        <f aca="false">AVERAGE(D34:G34)</f>
        <v>1575</v>
      </c>
      <c r="J34" s="8" t="n">
        <v>747</v>
      </c>
      <c r="K34" s="8"/>
      <c r="L34" s="8" t="n">
        <f aca="false">I34-J34</f>
        <v>828</v>
      </c>
      <c r="M34" s="8"/>
    </row>
    <row r="35" customFormat="false" ht="18" hidden="false" customHeight="false" outlineLevel="0" collapsed="false">
      <c r="A35" s="6"/>
      <c r="B35" s="6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customFormat="false" ht="18" hidden="false" customHeight="false" outlineLevel="0" collapsed="false">
      <c r="A36" s="6"/>
      <c r="B36" s="6"/>
      <c r="C36" s="7"/>
      <c r="D36" s="8"/>
      <c r="E36" s="8"/>
      <c r="F36" s="8"/>
      <c r="G36" s="8"/>
      <c r="H36" s="8"/>
      <c r="I36" s="8" t="n">
        <f aca="false">SUM(I8:I34)</f>
        <v>268983</v>
      </c>
      <c r="J36" s="8" t="n">
        <f aca="false">SUM(J8:J34)</f>
        <v>271090</v>
      </c>
      <c r="K36" s="8"/>
      <c r="L36" s="6"/>
      <c r="M36" s="8"/>
    </row>
    <row r="37" customFormat="false" ht="18" hidden="false" customHeight="false" outlineLevel="0" collapsed="false">
      <c r="A37" s="6"/>
      <c r="B37" s="6"/>
      <c r="C37" s="7"/>
      <c r="D37" s="8"/>
      <c r="E37" s="8"/>
      <c r="F37" s="8"/>
      <c r="G37" s="8"/>
      <c r="H37" s="8"/>
      <c r="I37" s="8"/>
      <c r="J37" s="8"/>
      <c r="K37" s="8"/>
      <c r="L37" s="6"/>
      <c r="M37" s="8"/>
    </row>
    <row r="38" customFormat="false" ht="18" hidden="false" customHeight="false" outlineLevel="0" collapsed="false">
      <c r="A38" s="6"/>
      <c r="B38" s="6"/>
      <c r="C38" s="7"/>
      <c r="D38" s="8"/>
      <c r="E38" s="8"/>
      <c r="F38" s="8"/>
      <c r="G38" s="8"/>
      <c r="H38" s="8"/>
      <c r="I38" s="8" t="s">
        <v>31</v>
      </c>
      <c r="J38" s="8" t="s">
        <v>7</v>
      </c>
      <c r="K38" s="8"/>
      <c r="L38" s="8" t="n">
        <f aca="false">I36-J36</f>
        <v>-2107</v>
      </c>
      <c r="M38" s="8"/>
    </row>
    <row r="39" customFormat="false" ht="18" hidden="false" customHeight="false" outlineLevel="0" collapsed="false">
      <c r="A39" s="6" t="s">
        <v>12</v>
      </c>
      <c r="B39" s="6" t="s">
        <v>12</v>
      </c>
      <c r="C39" s="13" t="s">
        <v>12</v>
      </c>
      <c r="D39" s="8" t="s">
        <v>12</v>
      </c>
      <c r="E39" s="8" t="s">
        <v>12</v>
      </c>
      <c r="F39" s="8"/>
      <c r="G39" s="8" t="s">
        <v>12</v>
      </c>
      <c r="H39" s="8" t="s">
        <v>12</v>
      </c>
      <c r="I39" s="8" t="s">
        <v>12</v>
      </c>
      <c r="J39" s="8" t="s">
        <v>12</v>
      </c>
      <c r="K39" s="8" t="s">
        <v>12</v>
      </c>
      <c r="L39" s="8" t="s">
        <v>12</v>
      </c>
      <c r="M39" s="8" t="s">
        <v>12</v>
      </c>
    </row>
    <row r="40" customFormat="false" ht="18" hidden="false" customHeight="false" outlineLevel="0" collapsed="false">
      <c r="A40" s="6" t="s">
        <v>32</v>
      </c>
      <c r="B40" s="6" t="n">
        <v>9603</v>
      </c>
      <c r="C40" s="13" t="n">
        <v>687257</v>
      </c>
      <c r="D40" s="8" t="n">
        <v>38621</v>
      </c>
      <c r="E40" s="8" t="n">
        <v>38123</v>
      </c>
      <c r="F40" s="8" t="n">
        <v>37748</v>
      </c>
      <c r="G40" s="8" t="n">
        <v>38253</v>
      </c>
      <c r="H40" s="8"/>
      <c r="I40" s="8" t="n">
        <f aca="false">AVERAGE(D40:G40)</f>
        <v>38186.25</v>
      </c>
      <c r="J40" s="8" t="n">
        <v>39132</v>
      </c>
      <c r="K40" s="8"/>
      <c r="L40" s="8" t="n">
        <f aca="false">I40-J40</f>
        <v>-945.75</v>
      </c>
    </row>
    <row r="42" customFormat="false" ht="18" hidden="false" customHeight="false" outlineLevel="0" collapsed="false">
      <c r="I42" s="8" t="n">
        <f aca="false">SUM(I40)</f>
        <v>38186.25</v>
      </c>
      <c r="J42" s="8" t="n">
        <f aca="false">SUM(J40)</f>
        <v>39132</v>
      </c>
    </row>
    <row r="44" customFormat="false" ht="18" hidden="false" customHeight="false" outlineLevel="0" collapsed="false">
      <c r="I44" s="8" t="s">
        <v>31</v>
      </c>
      <c r="J44" s="8" t="s">
        <v>7</v>
      </c>
      <c r="K44" s="8"/>
      <c r="L44" s="8" t="n">
        <f aca="false">I42-J42</f>
        <v>-945.75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33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5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16"/>
    </row>
    <row r="6" customFormat="false" ht="12.75" hidden="false" customHeight="false" outlineLevel="0" collapsed="false">
      <c r="A6" s="1"/>
      <c r="B6" s="1"/>
      <c r="C6" s="17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18" t="n">
        <v>36312</v>
      </c>
      <c r="C8" s="18" t="n">
        <f aca="false">B8+1</f>
        <v>36313</v>
      </c>
      <c r="D8" s="18" t="n">
        <f aca="false">C8+1</f>
        <v>36314</v>
      </c>
      <c r="E8" s="18" t="n">
        <f aca="false">D8+1</f>
        <v>36315</v>
      </c>
      <c r="F8" s="18" t="n">
        <f aca="false">E8+1</f>
        <v>36316</v>
      </c>
      <c r="G8" s="18" t="n">
        <f aca="false">F8+1</f>
        <v>36317</v>
      </c>
      <c r="H8" s="18" t="n">
        <f aca="false">G8+1</f>
        <v>36318</v>
      </c>
      <c r="I8" s="18" t="n">
        <f aca="false">H8+1</f>
        <v>36319</v>
      </c>
      <c r="J8" s="18" t="n">
        <f aca="false">I8+1</f>
        <v>36320</v>
      </c>
      <c r="K8" s="18" t="n">
        <f aca="false">J8+1</f>
        <v>36321</v>
      </c>
      <c r="L8" s="18" t="n">
        <f aca="false">K8+1</f>
        <v>36322</v>
      </c>
      <c r="M8" s="18" t="n">
        <f aca="false">L8+1</f>
        <v>36323</v>
      </c>
      <c r="N8" s="18" t="n">
        <f aca="false">M8+1</f>
        <v>36324</v>
      </c>
      <c r="O8" s="18" t="n">
        <f aca="false">N8+1</f>
        <v>36325</v>
      </c>
      <c r="P8" s="18" t="n">
        <f aca="false">O8+1</f>
        <v>36326</v>
      </c>
      <c r="Q8" s="18" t="n">
        <f aca="false">P8+1</f>
        <v>36327</v>
      </c>
      <c r="R8" s="18" t="n">
        <f aca="false">Q8+1</f>
        <v>36328</v>
      </c>
      <c r="S8" s="18" t="n">
        <f aca="false">R8+1</f>
        <v>36329</v>
      </c>
      <c r="T8" s="18" t="n">
        <f aca="false">S8+1</f>
        <v>36330</v>
      </c>
      <c r="U8" s="18" t="n">
        <f aca="false">T8+1</f>
        <v>36331</v>
      </c>
      <c r="V8" s="18" t="n">
        <f aca="false">U8+1</f>
        <v>36332</v>
      </c>
      <c r="W8" s="18" t="n">
        <f aca="false">V8+1</f>
        <v>36333</v>
      </c>
      <c r="X8" s="18" t="n">
        <f aca="false">W8+1</f>
        <v>36334</v>
      </c>
      <c r="Y8" s="18" t="n">
        <f aca="false">X8+1</f>
        <v>36335</v>
      </c>
      <c r="Z8" s="18" t="n">
        <f aca="false">Y8+1</f>
        <v>36336</v>
      </c>
      <c r="AA8" s="18" t="n">
        <f aca="false">Z8+1</f>
        <v>36337</v>
      </c>
      <c r="AB8" s="18" t="n">
        <f aca="false">AA8+1</f>
        <v>36338</v>
      </c>
      <c r="AC8" s="18" t="n">
        <f aca="false">AB8+1</f>
        <v>36339</v>
      </c>
      <c r="AD8" s="18" t="n">
        <f aca="false">AC8+1</f>
        <v>36340</v>
      </c>
      <c r="AE8" s="18" t="n">
        <f aca="false">AD8+1</f>
        <v>36341</v>
      </c>
      <c r="AF8" s="18" t="n">
        <f aca="false">AE8+1</f>
        <v>36342</v>
      </c>
      <c r="AH8" s="19" t="s">
        <v>34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0" t="s">
        <v>35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6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1" t="s">
        <v>36</v>
      </c>
      <c r="B12" s="22" t="n">
        <v>51814</v>
      </c>
      <c r="C12" s="22" t="n">
        <v>158522</v>
      </c>
      <c r="D12" s="22" t="n">
        <v>120566</v>
      </c>
      <c r="E12" s="22" t="n">
        <v>118520</v>
      </c>
      <c r="F12" s="22" t="n">
        <v>72270</v>
      </c>
      <c r="G12" s="22" t="n">
        <v>103767</v>
      </c>
      <c r="H12" s="22" t="n">
        <v>-62686</v>
      </c>
      <c r="I12" s="22" t="n">
        <v>-153373</v>
      </c>
      <c r="J12" s="22" t="n">
        <v>128653</v>
      </c>
      <c r="K12" s="22" t="n">
        <v>85707</v>
      </c>
      <c r="L12" s="22" t="n">
        <v>83564</v>
      </c>
      <c r="M12" s="22" t="n">
        <v>127958</v>
      </c>
      <c r="N12" s="22" t="n">
        <v>146307</v>
      </c>
      <c r="O12" s="22" t="n">
        <v>123024</v>
      </c>
      <c r="P12" s="22" t="n">
        <v>-110881</v>
      </c>
      <c r="Q12" s="23" t="n">
        <v>86816</v>
      </c>
      <c r="R12" s="23" t="n">
        <v>116001</v>
      </c>
      <c r="S12" s="23" t="n">
        <v>102346</v>
      </c>
      <c r="T12" s="23" t="n">
        <v>142177</v>
      </c>
      <c r="U12" s="23" t="n">
        <v>200490</v>
      </c>
      <c r="V12" s="23" t="n">
        <v>87160</v>
      </c>
      <c r="W12" s="23" t="n">
        <v>-65882</v>
      </c>
      <c r="X12" s="23" t="n">
        <v>-23846</v>
      </c>
      <c r="Y12" s="23" t="n">
        <v>5725</v>
      </c>
      <c r="Z12" s="23" t="n">
        <v>-16907</v>
      </c>
      <c r="AA12" s="23" t="n">
        <v>51458</v>
      </c>
      <c r="AB12" s="23" t="n">
        <v>80767</v>
      </c>
      <c r="AC12" s="24" t="e">
        <f aca="false">#REF!</f>
        <v>#REF!</v>
      </c>
      <c r="AD12" s="24" t="e">
        <f aca="false">#REF!</f>
        <v>#REF!</v>
      </c>
      <c r="AE12" s="24" t="e">
        <f aca="false">#REF!</f>
        <v>#REF!</v>
      </c>
    </row>
    <row r="13" customFormat="false" ht="12.75" hidden="false" customHeight="false" outlineLevel="0" collapsed="false">
      <c r="A13" s="21" t="s">
        <v>37</v>
      </c>
      <c r="B13" s="22"/>
      <c r="C13" s="22"/>
      <c r="D13" s="22"/>
      <c r="E13" s="22"/>
      <c r="F13" s="22"/>
      <c r="G13" s="22"/>
      <c r="H13" s="22"/>
      <c r="I13" s="22"/>
      <c r="J13" s="22"/>
      <c r="K13" s="2"/>
      <c r="M13" s="2"/>
      <c r="Q13" s="2"/>
    </row>
    <row r="14" customFormat="false" ht="12.75" hidden="false" customHeight="false" outlineLevel="0" collapsed="false">
      <c r="A14" s="25" t="s">
        <v>38</v>
      </c>
      <c r="B14" s="22"/>
      <c r="C14" s="22"/>
      <c r="D14" s="22"/>
      <c r="E14" s="22"/>
      <c r="F14" s="22"/>
      <c r="G14" s="22" t="n">
        <v>0</v>
      </c>
      <c r="H14" s="22"/>
      <c r="I14" s="22" t="n">
        <v>0</v>
      </c>
      <c r="J14" s="22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6" t="s">
        <v>39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6" t="s">
        <v>40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6" t="s">
        <v>41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6" t="s">
        <v>42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27"/>
      <c r="H19" s="27"/>
      <c r="I19" s="27" t="n">
        <v>0</v>
      </c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30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6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1" t="s">
        <v>43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6" t="e">
        <f aca="false">SUM(B24:AG24)</f>
        <v>#REF!</v>
      </c>
    </row>
    <row r="30" customFormat="false" ht="12.75" hidden="false" customHeight="false" outlineLevel="0" collapsed="false">
      <c r="A30" s="32" t="s">
        <v>44</v>
      </c>
      <c r="B30" s="33"/>
    </row>
    <row r="31" customFormat="false" ht="12.75" hidden="false" customHeight="false" outlineLevel="0" collapsed="false">
      <c r="A31" s="34"/>
      <c r="B31" s="35"/>
    </row>
    <row r="32" customFormat="false" ht="12.75" hidden="false" customHeight="false" outlineLevel="0" collapsed="false">
      <c r="A32" s="36" t="s">
        <v>45</v>
      </c>
      <c r="B32" s="37" t="n">
        <v>1100000</v>
      </c>
    </row>
    <row r="33" customFormat="false" ht="12.75" hidden="false" customHeight="false" outlineLevel="0" collapsed="false">
      <c r="A33" s="36" t="s">
        <v>46</v>
      </c>
      <c r="B33" s="37" t="e">
        <f aca="false">AH20</f>
        <v>#REF!</v>
      </c>
    </row>
    <row r="34" customFormat="false" ht="12.75" hidden="false" customHeight="false" outlineLevel="0" collapsed="false">
      <c r="A34" s="36" t="s">
        <v>43</v>
      </c>
      <c r="B34" s="37" t="n">
        <v>0</v>
      </c>
    </row>
    <row r="35" customFormat="false" ht="12.75" hidden="false" customHeight="false" outlineLevel="0" collapsed="false">
      <c r="A35" s="36"/>
      <c r="B35" s="37"/>
    </row>
    <row r="36" customFormat="false" ht="12.75" hidden="false" customHeight="false" outlineLevel="0" collapsed="false">
      <c r="A36" s="38" t="s">
        <v>47</v>
      </c>
      <c r="B36" s="39" t="e">
        <f aca="false">B32-B33-B34</f>
        <v>#REF!</v>
      </c>
    </row>
    <row r="37" customFormat="false" ht="12.75" hidden="false" customHeight="false" outlineLevel="0" collapsed="false">
      <c r="A37" s="38" t="s">
        <v>48</v>
      </c>
      <c r="B37" s="39" t="e">
        <f aca="false">B36/(30-COUNT(B10:AF10))</f>
        <v>#REF!</v>
      </c>
    </row>
    <row r="38" customFormat="false" ht="12.75" hidden="false" customHeight="false" outlineLevel="0" collapsed="false">
      <c r="A38" s="40"/>
      <c r="B38" s="41"/>
    </row>
    <row r="43" customFormat="false" ht="12.75" hidden="false" customHeight="false" outlineLevel="0" collapsed="false">
      <c r="A43" s="21" t="s">
        <v>49</v>
      </c>
      <c r="B43" s="22" t="n">
        <v>62659</v>
      </c>
      <c r="C43" s="22" t="n">
        <v>162565</v>
      </c>
      <c r="D43" s="22" t="n">
        <v>129813</v>
      </c>
      <c r="E43" s="22" t="n">
        <v>134742</v>
      </c>
      <c r="F43" s="22" t="n">
        <v>91495</v>
      </c>
      <c r="G43" s="22" t="n">
        <v>119425</v>
      </c>
      <c r="H43" s="22" t="n">
        <v>-26458</v>
      </c>
      <c r="I43" s="22" t="n">
        <v>-116446</v>
      </c>
    </row>
    <row r="44" customFormat="false" ht="12.75" hidden="false" customHeight="false" outlineLevel="0" collapsed="false">
      <c r="A44" s="21" t="s">
        <v>37</v>
      </c>
      <c r="B44" s="22"/>
      <c r="C44" s="22"/>
      <c r="D44" s="22"/>
      <c r="E44" s="22"/>
      <c r="F44" s="22"/>
      <c r="G44" s="22"/>
      <c r="H44" s="22"/>
      <c r="I44" s="22"/>
    </row>
    <row r="45" customFormat="false" ht="12.75" hidden="false" customHeight="false" outlineLevel="0" collapsed="false">
      <c r="A45" s="25" t="s">
        <v>38</v>
      </c>
      <c r="B45" s="22"/>
      <c r="C45" s="22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26" t="s">
        <v>39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6" t="s">
        <v>40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1" t="s">
        <v>50</v>
      </c>
      <c r="B48" s="22" t="n">
        <v>62659</v>
      </c>
      <c r="C48" s="22" t="n">
        <v>162565</v>
      </c>
      <c r="D48" s="22" t="n">
        <v>129813</v>
      </c>
      <c r="E48" s="22" t="n">
        <v>134742</v>
      </c>
      <c r="F48" s="22" t="n">
        <v>91497</v>
      </c>
      <c r="G48" s="22" t="n">
        <v>119907</v>
      </c>
      <c r="H48" s="22" t="n">
        <v>-49158</v>
      </c>
      <c r="I48" s="22" t="n">
        <v>-96840</v>
      </c>
      <c r="J48" s="22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1" t="s">
        <v>37</v>
      </c>
      <c r="B49" s="22"/>
      <c r="C49" s="22"/>
      <c r="D49" s="22"/>
      <c r="E49" s="22"/>
      <c r="F49" s="22"/>
      <c r="G49" s="22"/>
      <c r="H49" s="22"/>
      <c r="I49" s="22"/>
      <c r="J49" s="22"/>
      <c r="K49" s="2"/>
    </row>
    <row r="50" customFormat="false" ht="12.75" hidden="false" customHeight="false" outlineLevel="0" collapsed="false">
      <c r="A50" s="25" t="s">
        <v>38</v>
      </c>
      <c r="B50" s="22"/>
      <c r="C50" s="22"/>
      <c r="D50" s="22"/>
      <c r="E50" s="22"/>
      <c r="F50" s="22"/>
      <c r="G50" s="22"/>
      <c r="H50" s="22"/>
      <c r="I50" s="22"/>
      <c r="J50" s="22"/>
      <c r="K50" s="2"/>
    </row>
    <row r="51" customFormat="false" ht="12.75" hidden="false" customHeight="false" outlineLevel="0" collapsed="false">
      <c r="A51" s="26" t="s">
        <v>39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6" t="s">
        <v>40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1" t="s">
        <v>51</v>
      </c>
      <c r="B53" s="22" t="n">
        <v>61020</v>
      </c>
      <c r="C53" s="22" t="n">
        <v>168519</v>
      </c>
      <c r="D53" s="22" t="n">
        <v>128140</v>
      </c>
      <c r="E53" s="22" t="n">
        <v>133115</v>
      </c>
      <c r="F53" s="22" t="n">
        <v>89882</v>
      </c>
      <c r="G53" s="22" t="n">
        <v>119764</v>
      </c>
      <c r="H53" s="22" t="n">
        <v>-50787</v>
      </c>
      <c r="I53" s="22" t="n">
        <v>-143856</v>
      </c>
      <c r="J53" s="22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1" t="s">
        <v>37</v>
      </c>
      <c r="B54" s="22"/>
      <c r="C54" s="22"/>
      <c r="D54" s="22"/>
      <c r="E54" s="22"/>
      <c r="F54" s="22"/>
      <c r="G54" s="22"/>
      <c r="H54" s="22"/>
      <c r="I54" s="22"/>
      <c r="J54" s="22"/>
      <c r="K54" s="2"/>
    </row>
    <row r="55" customFormat="false" ht="12.75" hidden="false" customHeight="false" outlineLevel="0" collapsed="false">
      <c r="A55" s="25" t="s">
        <v>38</v>
      </c>
      <c r="B55" s="22"/>
      <c r="C55" s="22"/>
      <c r="D55" s="22"/>
      <c r="E55" s="22"/>
      <c r="F55" s="22"/>
      <c r="G55" s="22"/>
      <c r="H55" s="22"/>
      <c r="I55" s="22" t="n">
        <v>20000</v>
      </c>
      <c r="J55" s="22" t="n">
        <v>-20000</v>
      </c>
      <c r="K55" s="2"/>
    </row>
    <row r="56" customFormat="false" ht="12.75" hidden="false" customHeight="false" outlineLevel="0" collapsed="false">
      <c r="A56" s="26" t="s">
        <v>39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6" t="s">
        <v>40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6" t="s">
        <v>41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1" t="s">
        <v>51</v>
      </c>
      <c r="B59" s="22" t="n">
        <v>56520</v>
      </c>
      <c r="C59" s="22" t="n">
        <v>169701</v>
      </c>
      <c r="D59" s="22" t="n">
        <v>134551</v>
      </c>
      <c r="E59" s="22" t="n">
        <v>128516</v>
      </c>
      <c r="F59" s="22" t="n">
        <v>85382</v>
      </c>
      <c r="G59" s="22" t="n">
        <v>115635</v>
      </c>
      <c r="H59" s="22" t="n">
        <v>-48909</v>
      </c>
      <c r="I59" s="22" t="n">
        <v>-141649</v>
      </c>
      <c r="J59" s="22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1" t="s">
        <v>37</v>
      </c>
      <c r="B60" s="22"/>
      <c r="C60" s="22"/>
      <c r="D60" s="22"/>
      <c r="E60" s="22"/>
      <c r="F60" s="22"/>
      <c r="G60" s="22"/>
      <c r="H60" s="22"/>
      <c r="I60" s="22"/>
      <c r="J60" s="22"/>
      <c r="K60" s="2"/>
      <c r="M60" s="2"/>
    </row>
    <row r="61" customFormat="false" ht="12.75" hidden="false" customHeight="false" outlineLevel="0" collapsed="false">
      <c r="A61" s="25" t="s">
        <v>38</v>
      </c>
      <c r="B61" s="22"/>
      <c r="C61" s="22"/>
      <c r="D61" s="22"/>
      <c r="E61" s="22"/>
      <c r="F61" s="22"/>
      <c r="G61" s="22"/>
      <c r="H61" s="22"/>
      <c r="I61" s="22" t="n">
        <v>0</v>
      </c>
      <c r="J61" s="22" t="n">
        <v>0</v>
      </c>
      <c r="K61" s="2"/>
      <c r="M61" s="2"/>
    </row>
    <row r="62" customFormat="false" ht="12.75" hidden="false" customHeight="false" outlineLevel="0" collapsed="false">
      <c r="A62" s="26" t="s">
        <v>39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6" t="s">
        <v>40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6" t="s">
        <v>41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6" t="s">
        <v>42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 t="n">
        <v>0</v>
      </c>
      <c r="J66" s="27"/>
      <c r="K66" s="27"/>
      <c r="L66" s="28"/>
      <c r="M66" s="28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1" t="s">
        <v>51</v>
      </c>
      <c r="B68" s="22" t="n">
        <v>56491</v>
      </c>
      <c r="C68" s="22" t="n">
        <v>169513</v>
      </c>
      <c r="D68" s="22" t="n">
        <v>134360</v>
      </c>
      <c r="E68" s="22" t="n">
        <v>128471</v>
      </c>
      <c r="F68" s="22" t="n">
        <v>85212</v>
      </c>
      <c r="G68" s="22" t="n">
        <v>115463</v>
      </c>
      <c r="H68" s="22" t="n">
        <v>-49621</v>
      </c>
      <c r="I68" s="22" t="n">
        <v>-142097</v>
      </c>
      <c r="J68" s="22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1" t="s">
        <v>37</v>
      </c>
      <c r="B69" s="22"/>
      <c r="C69" s="22"/>
      <c r="D69" s="22"/>
      <c r="E69" s="22"/>
      <c r="F69" s="22"/>
      <c r="G69" s="22"/>
      <c r="H69" s="22"/>
      <c r="I69" s="22"/>
      <c r="J69" s="22"/>
      <c r="K69" s="2"/>
      <c r="M69" s="2"/>
    </row>
    <row r="70" customFormat="false" ht="12.75" hidden="false" customHeight="false" outlineLevel="0" collapsed="false">
      <c r="A70" s="25" t="s">
        <v>38</v>
      </c>
      <c r="B70" s="22"/>
      <c r="C70" s="22"/>
      <c r="D70" s="22"/>
      <c r="E70" s="22"/>
      <c r="F70" s="22"/>
      <c r="G70" s="22"/>
      <c r="H70" s="22"/>
      <c r="I70" s="22" t="n">
        <v>0</v>
      </c>
      <c r="J70" s="22" t="n">
        <v>0</v>
      </c>
      <c r="K70" s="2"/>
      <c r="M70" s="2"/>
    </row>
    <row r="71" customFormat="false" ht="12.75" hidden="false" customHeight="false" outlineLevel="0" collapsed="false">
      <c r="A71" s="26" t="s">
        <v>39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6" t="s">
        <v>40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6" t="s">
        <v>41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6" t="s">
        <v>42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1" t="s">
        <v>52</v>
      </c>
      <c r="B75" s="22" t="n">
        <v>62010</v>
      </c>
      <c r="C75" s="22" t="n">
        <v>173057</v>
      </c>
      <c r="D75" s="22" t="n">
        <v>136827</v>
      </c>
      <c r="E75" s="22" t="n">
        <v>131252</v>
      </c>
      <c r="F75" s="22" t="n">
        <v>88074</v>
      </c>
      <c r="G75" s="22" t="n">
        <v>118780</v>
      </c>
      <c r="H75" s="22" t="n">
        <v>-46591</v>
      </c>
      <c r="I75" s="22" t="n">
        <v>-140043</v>
      </c>
      <c r="J75" s="22" t="n">
        <v>145116</v>
      </c>
      <c r="K75" s="22" t="n">
        <v>95387</v>
      </c>
      <c r="L75" s="22" t="n">
        <v>60438</v>
      </c>
      <c r="M75" s="22" t="n">
        <v>107895</v>
      </c>
      <c r="N75" s="22" t="n">
        <v>159512</v>
      </c>
      <c r="O75" s="22" t="n">
        <v>116379</v>
      </c>
      <c r="P75" s="16" t="n">
        <f aca="false">P73</f>
        <v>0</v>
      </c>
    </row>
    <row r="76" customFormat="false" ht="12.75" hidden="false" customHeight="false" outlineLevel="0" collapsed="false">
      <c r="A76" s="21" t="s">
        <v>37</v>
      </c>
      <c r="B76" s="22"/>
      <c r="C76" s="22"/>
      <c r="D76" s="22"/>
      <c r="E76" s="22"/>
      <c r="F76" s="22"/>
      <c r="G76" s="22"/>
      <c r="H76" s="22"/>
      <c r="I76" s="22"/>
      <c r="J76" s="22"/>
      <c r="K76" s="2"/>
      <c r="M76" s="2"/>
    </row>
    <row r="77" customFormat="false" ht="12.75" hidden="false" customHeight="false" outlineLevel="0" collapsed="false">
      <c r="A77" s="25" t="s">
        <v>38</v>
      </c>
      <c r="B77" s="22"/>
      <c r="C77" s="22"/>
      <c r="D77" s="22"/>
      <c r="E77" s="22"/>
      <c r="F77" s="22"/>
      <c r="G77" s="22"/>
      <c r="H77" s="22"/>
      <c r="I77" s="22" t="n">
        <v>0</v>
      </c>
      <c r="J77" s="22" t="n">
        <v>0</v>
      </c>
      <c r="K77" s="2"/>
      <c r="M77" s="2"/>
    </row>
    <row r="78" customFormat="false" ht="12.75" hidden="false" customHeight="false" outlineLevel="0" collapsed="false">
      <c r="A78" s="26" t="s">
        <v>39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6" t="s">
        <v>40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6" t="s">
        <v>41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6" t="s">
        <v>42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1" t="s">
        <v>52</v>
      </c>
      <c r="B82" s="22" t="n">
        <v>50044</v>
      </c>
      <c r="C82" s="22" t="n">
        <v>164194</v>
      </c>
      <c r="D82" s="22" t="n">
        <v>128266</v>
      </c>
      <c r="E82" s="22" t="n">
        <v>122709</v>
      </c>
      <c r="F82" s="22" t="n">
        <v>79149</v>
      </c>
      <c r="G82" s="22" t="n">
        <v>110280</v>
      </c>
      <c r="H82" s="22" t="n">
        <v>-55460</v>
      </c>
      <c r="I82" s="22" t="n">
        <v>-148720</v>
      </c>
      <c r="J82" s="22" t="n">
        <v>136799</v>
      </c>
      <c r="K82" s="22" t="n">
        <v>96473</v>
      </c>
      <c r="L82" s="22" t="n">
        <v>106105</v>
      </c>
      <c r="M82" s="22" t="n">
        <v>142127</v>
      </c>
      <c r="N82" s="22" t="n">
        <v>159647</v>
      </c>
      <c r="O82" s="22" t="n">
        <v>108000</v>
      </c>
      <c r="P82" s="16" t="n">
        <f aca="false">P80</f>
        <v>0</v>
      </c>
    </row>
    <row r="83" customFormat="false" ht="12.75" hidden="false" customHeight="false" outlineLevel="0" collapsed="false">
      <c r="A83" s="21" t="s">
        <v>37</v>
      </c>
      <c r="B83" s="22"/>
      <c r="C83" s="22"/>
      <c r="D83" s="22"/>
      <c r="E83" s="22"/>
      <c r="F83" s="22"/>
      <c r="G83" s="22"/>
      <c r="H83" s="22"/>
      <c r="I83" s="22"/>
      <c r="J83" s="22"/>
      <c r="K83" s="2"/>
      <c r="M83" s="2"/>
    </row>
    <row r="84" customFormat="false" ht="12.75" hidden="false" customHeight="false" outlineLevel="0" collapsed="false">
      <c r="A84" s="25" t="s">
        <v>38</v>
      </c>
      <c r="B84" s="22"/>
      <c r="C84" s="22"/>
      <c r="D84" s="22"/>
      <c r="E84" s="22"/>
      <c r="F84" s="22"/>
      <c r="G84" s="22"/>
      <c r="H84" s="22"/>
      <c r="I84" s="22" t="n">
        <v>0</v>
      </c>
      <c r="J84" s="22" t="n">
        <v>0</v>
      </c>
      <c r="K84" s="2"/>
      <c r="M84" s="2"/>
    </row>
    <row r="85" customFormat="false" ht="12.75" hidden="false" customHeight="false" outlineLevel="0" collapsed="false">
      <c r="A85" s="26" t="s">
        <v>39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6" t="s">
        <v>40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6" t="s">
        <v>41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6" t="s">
        <v>42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1" t="s">
        <v>53</v>
      </c>
      <c r="B89" s="22" t="n">
        <v>51775</v>
      </c>
      <c r="C89" s="22" t="n">
        <v>167251</v>
      </c>
      <c r="D89" s="22" t="n">
        <v>129985</v>
      </c>
      <c r="E89" s="22" t="n">
        <v>127120</v>
      </c>
      <c r="F89" s="22" t="n">
        <v>84697</v>
      </c>
      <c r="G89" s="22" t="n">
        <v>115274</v>
      </c>
      <c r="H89" s="22" t="n">
        <v>-55050</v>
      </c>
      <c r="I89" s="22" t="n">
        <v>-149968</v>
      </c>
      <c r="J89" s="22" t="n">
        <v>142597</v>
      </c>
      <c r="K89" s="22" t="n">
        <v>101673</v>
      </c>
      <c r="L89" s="22" t="n">
        <v>109403</v>
      </c>
      <c r="M89" s="22" t="n">
        <v>136650</v>
      </c>
      <c r="N89" s="22" t="n">
        <v>163959</v>
      </c>
      <c r="O89" s="22" t="n">
        <v>135583</v>
      </c>
      <c r="P89" s="16" t="n">
        <v>-58310</v>
      </c>
    </row>
    <row r="90" customFormat="false" ht="12.75" hidden="false" customHeight="false" outlineLevel="0" collapsed="false">
      <c r="A90" s="21" t="s">
        <v>37</v>
      </c>
      <c r="B90" s="22"/>
      <c r="C90" s="22"/>
      <c r="D90" s="22"/>
      <c r="E90" s="22"/>
      <c r="F90" s="22"/>
      <c r="G90" s="22"/>
      <c r="H90" s="22"/>
      <c r="I90" s="22"/>
      <c r="J90" s="22"/>
      <c r="K90" s="2"/>
      <c r="M90" s="2"/>
    </row>
    <row r="91" customFormat="false" ht="12.75" hidden="false" customHeight="false" outlineLevel="0" collapsed="false">
      <c r="A91" s="25" t="s">
        <v>38</v>
      </c>
      <c r="B91" s="22"/>
      <c r="C91" s="22"/>
      <c r="D91" s="22"/>
      <c r="E91" s="22"/>
      <c r="F91" s="22"/>
      <c r="G91" s="22"/>
      <c r="H91" s="22"/>
      <c r="I91" s="22" t="n">
        <v>0</v>
      </c>
      <c r="J91" s="22" t="n">
        <v>0</v>
      </c>
      <c r="K91" s="2"/>
      <c r="M91" s="2"/>
    </row>
    <row r="92" customFormat="false" ht="12.75" hidden="false" customHeight="false" outlineLevel="0" collapsed="false">
      <c r="A92" s="26" t="s">
        <v>39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6" t="s">
        <v>40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6" t="s">
        <v>41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6" t="s">
        <v>42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1" t="s">
        <v>53</v>
      </c>
      <c r="B96" s="22" t="n">
        <v>51775</v>
      </c>
      <c r="C96" s="22" t="n">
        <v>166177</v>
      </c>
      <c r="D96" s="22" t="n">
        <v>129985</v>
      </c>
      <c r="E96" s="22" t="n">
        <v>127120</v>
      </c>
      <c r="F96" s="22" t="n">
        <v>84697</v>
      </c>
      <c r="G96" s="22" t="n">
        <v>115274</v>
      </c>
      <c r="H96" s="22" t="n">
        <v>-55050</v>
      </c>
      <c r="I96" s="22" t="n">
        <v>-149968</v>
      </c>
      <c r="J96" s="22" t="n">
        <v>142597</v>
      </c>
      <c r="K96" s="22" t="n">
        <v>101673</v>
      </c>
      <c r="L96" s="22" t="n">
        <v>109403</v>
      </c>
      <c r="M96" s="22" t="n">
        <v>136650</v>
      </c>
      <c r="N96" s="22" t="n">
        <v>163959</v>
      </c>
      <c r="O96" s="42" t="e">
        <f aca="false">#REF!+#REF!+#REF!</f>
        <v>#REF!</v>
      </c>
      <c r="P96" s="42" t="e">
        <f aca="false">#REF!</f>
        <v>#REF!</v>
      </c>
      <c r="Q96" s="42" t="e">
        <f aca="false">#REF!</f>
        <v>#REF!</v>
      </c>
    </row>
    <row r="97" customFormat="false" ht="12.75" hidden="false" customHeight="false" outlineLevel="0" collapsed="false">
      <c r="A97" s="21" t="s">
        <v>37</v>
      </c>
      <c r="B97" s="22"/>
      <c r="C97" s="22"/>
      <c r="D97" s="22"/>
      <c r="E97" s="22"/>
      <c r="F97" s="22"/>
      <c r="G97" s="22"/>
      <c r="H97" s="22"/>
      <c r="I97" s="22"/>
      <c r="J97" s="22"/>
      <c r="K97" s="2"/>
      <c r="M97" s="2"/>
      <c r="Q97" s="2"/>
    </row>
    <row r="98" customFormat="false" ht="12.75" hidden="false" customHeight="false" outlineLevel="0" collapsed="false">
      <c r="A98" s="25" t="s">
        <v>38</v>
      </c>
      <c r="B98" s="22"/>
      <c r="C98" s="22"/>
      <c r="D98" s="22"/>
      <c r="E98" s="22"/>
      <c r="F98" s="22"/>
      <c r="G98" s="22"/>
      <c r="H98" s="22"/>
      <c r="I98" s="22" t="n">
        <v>0</v>
      </c>
      <c r="J98" s="22" t="n">
        <v>0</v>
      </c>
      <c r="K98" s="2"/>
      <c r="M98" s="2"/>
      <c r="Q98" s="2"/>
    </row>
    <row r="99" customFormat="false" ht="12.75" hidden="false" customHeight="false" outlineLevel="0" collapsed="false">
      <c r="A99" s="26" t="s">
        <v>39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6" t="s">
        <v>40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6" t="s">
        <v>41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6" t="s">
        <v>42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1" t="s">
        <v>54</v>
      </c>
      <c r="B103" s="22" t="n">
        <v>52169</v>
      </c>
      <c r="C103" s="22" t="n">
        <v>167058</v>
      </c>
      <c r="D103" s="22" t="n">
        <v>130990</v>
      </c>
      <c r="E103" s="22" t="n">
        <v>128121</v>
      </c>
      <c r="F103" s="22" t="n">
        <v>85781</v>
      </c>
      <c r="G103" s="22" t="n">
        <v>116354</v>
      </c>
      <c r="H103" s="22" t="n">
        <v>-54026</v>
      </c>
      <c r="I103" s="22" t="n">
        <v>-144031</v>
      </c>
      <c r="J103" s="22" t="n">
        <v>143440</v>
      </c>
      <c r="K103" s="22" t="n">
        <v>102265</v>
      </c>
      <c r="L103" s="22" t="n">
        <v>109908</v>
      </c>
      <c r="M103" s="22" t="n">
        <v>136778</v>
      </c>
      <c r="N103" s="22" t="n">
        <v>154541</v>
      </c>
      <c r="O103" s="22" t="n">
        <v>141956</v>
      </c>
      <c r="P103" s="42" t="e">
        <f aca="false">#REF!</f>
        <v>#REF!</v>
      </c>
      <c r="Q103" s="42" t="e">
        <f aca="false">#REF!</f>
        <v>#REF!</v>
      </c>
    </row>
    <row r="104" customFormat="false" ht="12.75" hidden="false" customHeight="false" outlineLevel="0" collapsed="false">
      <c r="A104" s="21" t="s">
        <v>37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"/>
      <c r="M104" s="2"/>
      <c r="Q104" s="2"/>
    </row>
    <row r="105" customFormat="false" ht="12.75" hidden="false" customHeight="false" outlineLevel="0" collapsed="false">
      <c r="A105" s="25" t="s">
        <v>38</v>
      </c>
      <c r="B105" s="22"/>
      <c r="C105" s="22"/>
      <c r="D105" s="22"/>
      <c r="E105" s="22"/>
      <c r="F105" s="22"/>
      <c r="G105" s="22"/>
      <c r="H105" s="22"/>
      <c r="I105" s="22" t="n">
        <v>0</v>
      </c>
      <c r="J105" s="22" t="n">
        <v>0</v>
      </c>
      <c r="K105" s="2"/>
      <c r="M105" s="2"/>
      <c r="Q105" s="2"/>
    </row>
    <row r="106" customFormat="false" ht="12.75" hidden="false" customHeight="false" outlineLevel="0" collapsed="false">
      <c r="A106" s="26" t="s">
        <v>39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6" t="s">
        <v>40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6" t="s">
        <v>41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6" t="s">
        <v>42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7"/>
      <c r="C110" s="27"/>
      <c r="D110" s="27"/>
      <c r="E110" s="27"/>
      <c r="F110" s="27"/>
      <c r="G110" s="27"/>
      <c r="H110" s="27"/>
      <c r="I110" s="27" t="n">
        <v>0</v>
      </c>
      <c r="J110" s="27"/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30"/>
    </row>
    <row r="111" customFormat="false" ht="12.75" hidden="false" customHeight="false" outlineLevel="0" collapsed="false">
      <c r="A111" s="21" t="s">
        <v>55</v>
      </c>
      <c r="B111" s="22" t="n">
        <v>49613</v>
      </c>
      <c r="C111" s="22" t="n">
        <v>169678</v>
      </c>
      <c r="D111" s="22" t="n">
        <v>133814</v>
      </c>
      <c r="E111" s="22" t="n">
        <v>129318</v>
      </c>
      <c r="F111" s="22" t="n">
        <v>85325</v>
      </c>
      <c r="G111" s="22" t="n">
        <v>116227</v>
      </c>
      <c r="H111" s="22" t="n">
        <v>-49129</v>
      </c>
      <c r="I111" s="22" t="n">
        <v>-141984</v>
      </c>
      <c r="J111" s="22" t="n">
        <v>123460</v>
      </c>
      <c r="K111" s="22" t="n">
        <v>102901</v>
      </c>
      <c r="L111" s="22" t="n">
        <v>103915</v>
      </c>
      <c r="M111" s="22" t="n">
        <v>141664</v>
      </c>
      <c r="N111" s="22" t="n">
        <v>149731</v>
      </c>
      <c r="O111" s="22" t="n">
        <v>136977</v>
      </c>
      <c r="P111" s="42" t="n">
        <v>-24033</v>
      </c>
      <c r="Q111" s="42" t="n">
        <v>93869</v>
      </c>
      <c r="R111" s="16" t="n">
        <f aca="false">R109</f>
        <v>0</v>
      </c>
    </row>
    <row r="112" customFormat="false" ht="12.75" hidden="false" customHeight="false" outlineLevel="0" collapsed="false">
      <c r="A112" s="21" t="s">
        <v>37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"/>
      <c r="M112" s="2"/>
      <c r="Q112" s="2"/>
    </row>
    <row r="113" customFormat="false" ht="12.75" hidden="false" customHeight="false" outlineLevel="0" collapsed="false">
      <c r="A113" s="25" t="s">
        <v>38</v>
      </c>
      <c r="B113" s="22"/>
      <c r="C113" s="22"/>
      <c r="D113" s="22"/>
      <c r="E113" s="22"/>
      <c r="F113" s="22"/>
      <c r="G113" s="22"/>
      <c r="H113" s="22"/>
      <c r="I113" s="22" t="n">
        <v>0</v>
      </c>
      <c r="J113" s="22" t="n">
        <v>0</v>
      </c>
      <c r="K113" s="2"/>
      <c r="M113" s="2"/>
      <c r="Q113" s="2"/>
    </row>
    <row r="114" customFormat="false" ht="12.75" hidden="false" customHeight="false" outlineLevel="0" collapsed="false">
      <c r="A114" s="26" t="s">
        <v>39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6" t="s">
        <v>40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6" t="s">
        <v>41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6" t="s">
        <v>42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1" t="s">
        <v>56</v>
      </c>
      <c r="B118" s="22" t="n">
        <v>41930</v>
      </c>
      <c r="C118" s="22" t="n">
        <v>164354</v>
      </c>
      <c r="D118" s="22" t="n">
        <v>128538</v>
      </c>
      <c r="E118" s="22" t="n">
        <v>121237</v>
      </c>
      <c r="F118" s="22" t="n">
        <v>77241</v>
      </c>
      <c r="G118" s="22" t="n">
        <v>108118</v>
      </c>
      <c r="H118" s="22" t="n">
        <v>-57266</v>
      </c>
      <c r="I118" s="22" t="n">
        <v>-149669</v>
      </c>
      <c r="J118" s="22" t="n">
        <v>117699</v>
      </c>
      <c r="K118" s="22" t="n">
        <v>94832</v>
      </c>
      <c r="L118" s="22" t="n">
        <v>96229</v>
      </c>
      <c r="M118" s="22" t="n">
        <v>133562</v>
      </c>
      <c r="N118" s="22" t="n">
        <v>149917</v>
      </c>
      <c r="O118" s="22" t="n">
        <v>126875</v>
      </c>
      <c r="P118" s="22" t="n">
        <v>-86261</v>
      </c>
      <c r="Q118" s="24" t="e">
        <f aca="false">#REF!</f>
        <v>#REF!</v>
      </c>
      <c r="R118" s="24" t="e">
        <f aca="false">#REF!</f>
        <v>#REF!</v>
      </c>
      <c r="S118" s="24" t="e">
        <f aca="false">#REF!</f>
        <v>#REF!</v>
      </c>
    </row>
    <row r="119" customFormat="false" ht="12.75" hidden="false" customHeight="false" outlineLevel="0" collapsed="false">
      <c r="A119" s="21" t="s">
        <v>37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"/>
      <c r="M119" s="2"/>
      <c r="Q119" s="2"/>
    </row>
    <row r="120" customFormat="false" ht="12.75" hidden="false" customHeight="false" outlineLevel="0" collapsed="false">
      <c r="A120" s="25" t="s">
        <v>38</v>
      </c>
      <c r="B120" s="22"/>
      <c r="C120" s="22"/>
      <c r="D120" s="22"/>
      <c r="E120" s="22"/>
      <c r="F120" s="22"/>
      <c r="G120" s="22" t="n">
        <v>-4200</v>
      </c>
      <c r="H120" s="22"/>
      <c r="I120" s="22" t="n">
        <v>0</v>
      </c>
      <c r="J120" s="22" t="n">
        <v>20000</v>
      </c>
      <c r="K120" s="2"/>
      <c r="M120" s="2"/>
      <c r="Q120" s="2"/>
    </row>
    <row r="121" customFormat="false" ht="12.75" hidden="false" customHeight="false" outlineLevel="0" collapsed="false">
      <c r="A121" s="26" t="s">
        <v>39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6" t="s">
        <v>40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6" t="s">
        <v>41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6" t="s">
        <v>42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1" t="s">
        <v>57</v>
      </c>
      <c r="B125" s="22" t="n">
        <v>41930</v>
      </c>
      <c r="C125" s="22" t="n">
        <v>164354</v>
      </c>
      <c r="D125" s="22" t="n">
        <v>128538</v>
      </c>
      <c r="E125" s="22" t="n">
        <v>121237</v>
      </c>
      <c r="F125" s="22" t="n">
        <v>77241</v>
      </c>
      <c r="G125" s="22" t="n">
        <v>108118</v>
      </c>
      <c r="H125" s="22" t="n">
        <v>-57266</v>
      </c>
      <c r="I125" s="22" t="n">
        <v>-149669</v>
      </c>
      <c r="J125" s="22" t="n">
        <v>115303</v>
      </c>
      <c r="K125" s="22" t="n">
        <v>94832</v>
      </c>
      <c r="L125" s="22" t="n">
        <v>96229</v>
      </c>
      <c r="M125" s="22" t="n">
        <v>133562</v>
      </c>
      <c r="N125" s="22" t="n">
        <v>149917</v>
      </c>
      <c r="O125" s="22" t="n">
        <v>126879</v>
      </c>
      <c r="P125" s="22" t="n">
        <v>-84334</v>
      </c>
      <c r="Q125" s="23" t="n">
        <v>115789</v>
      </c>
      <c r="R125" s="24" t="e">
        <f aca="false">#REF!</f>
        <v>#REF!</v>
      </c>
      <c r="S125" s="24" t="e">
        <f aca="false">#REF!</f>
        <v>#REF!</v>
      </c>
      <c r="T125" s="24" t="e">
        <f aca="false">#REF!</f>
        <v>#REF!</v>
      </c>
    </row>
    <row r="126" customFormat="false" ht="12.75" hidden="false" customHeight="false" outlineLevel="0" collapsed="false">
      <c r="A126" s="21" t="s">
        <v>37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"/>
      <c r="M126" s="2"/>
      <c r="Q126" s="2"/>
    </row>
    <row r="127" customFormat="false" ht="12.75" hidden="false" customHeight="false" outlineLevel="0" collapsed="false">
      <c r="A127" s="25" t="s">
        <v>38</v>
      </c>
      <c r="B127" s="22"/>
      <c r="C127" s="22"/>
      <c r="D127" s="22"/>
      <c r="E127" s="22"/>
      <c r="F127" s="22"/>
      <c r="G127" s="22" t="n">
        <v>-4200</v>
      </c>
      <c r="H127" s="22"/>
      <c r="I127" s="22" t="n">
        <v>0</v>
      </c>
      <c r="J127" s="22" t="n">
        <v>20000</v>
      </c>
      <c r="K127" s="2"/>
      <c r="M127" s="2"/>
      <c r="Q127" s="2"/>
    </row>
    <row r="128" customFormat="false" ht="12.75" hidden="false" customHeight="false" outlineLevel="0" collapsed="false">
      <c r="A128" s="26" t="s">
        <v>39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6" t="s">
        <v>40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6" t="s">
        <v>41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6" t="s">
        <v>42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7"/>
      <c r="C132" s="27"/>
      <c r="D132" s="27"/>
      <c r="E132" s="27"/>
      <c r="F132" s="27"/>
      <c r="G132" s="27"/>
      <c r="H132" s="27"/>
      <c r="I132" s="27" t="n">
        <v>0</v>
      </c>
      <c r="J132" s="27"/>
      <c r="K132" s="27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30"/>
    </row>
    <row r="133" customFormat="false" ht="12.75" hidden="false" customHeight="false" outlineLevel="0" collapsed="false">
      <c r="A133" s="21" t="s">
        <v>58</v>
      </c>
      <c r="B133" s="22" t="n">
        <v>41930</v>
      </c>
      <c r="C133" s="22" t="n">
        <v>164354</v>
      </c>
      <c r="D133" s="22" t="n">
        <v>128538</v>
      </c>
      <c r="E133" s="22" t="n">
        <v>121237</v>
      </c>
      <c r="F133" s="22" t="n">
        <v>77241</v>
      </c>
      <c r="G133" s="22" t="n">
        <v>108118</v>
      </c>
      <c r="H133" s="22" t="n">
        <v>-57266</v>
      </c>
      <c r="I133" s="22" t="n">
        <v>-149669</v>
      </c>
      <c r="J133" s="22" t="n">
        <v>135303</v>
      </c>
      <c r="K133" s="22" t="n">
        <v>94832</v>
      </c>
      <c r="L133" s="22" t="n">
        <v>96229</v>
      </c>
      <c r="M133" s="22" t="n">
        <v>133562</v>
      </c>
      <c r="N133" s="22" t="n">
        <v>149917</v>
      </c>
      <c r="O133" s="22" t="n">
        <v>126879</v>
      </c>
      <c r="P133" s="22" t="n">
        <v>-92760</v>
      </c>
      <c r="Q133" s="23" t="n">
        <v>105367</v>
      </c>
      <c r="R133" s="24" t="e">
        <f aca="false">#REF!</f>
        <v>#REF!</v>
      </c>
      <c r="S133" s="24" t="e">
        <f aca="false">#REF!</f>
        <v>#REF!</v>
      </c>
      <c r="T133" s="24" t="e">
        <f aca="false">#REF!</f>
        <v>#REF!</v>
      </c>
    </row>
    <row r="134" customFormat="false" ht="12.75" hidden="false" customHeight="false" outlineLevel="0" collapsed="false">
      <c r="A134" s="21" t="s">
        <v>37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"/>
      <c r="M134" s="2"/>
      <c r="Q134" s="2"/>
    </row>
    <row r="135" customFormat="false" ht="12.75" hidden="false" customHeight="false" outlineLevel="0" collapsed="false">
      <c r="A135" s="25" t="s">
        <v>38</v>
      </c>
      <c r="B135" s="22"/>
      <c r="C135" s="22"/>
      <c r="D135" s="22"/>
      <c r="E135" s="22"/>
      <c r="F135" s="22"/>
      <c r="G135" s="22" t="n">
        <v>-4200</v>
      </c>
      <c r="H135" s="22"/>
      <c r="I135" s="22" t="n">
        <v>0</v>
      </c>
      <c r="J135" s="22" t="n">
        <v>0</v>
      </c>
      <c r="K135" s="2"/>
      <c r="M135" s="2"/>
      <c r="Q135" s="2"/>
    </row>
    <row r="136" customFormat="false" ht="12.75" hidden="false" customHeight="false" outlineLevel="0" collapsed="false">
      <c r="A136" s="26" t="s">
        <v>39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6" t="s">
        <v>40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6" t="s">
        <v>41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6" t="s">
        <v>42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7"/>
      <c r="C140" s="27"/>
      <c r="D140" s="27"/>
      <c r="E140" s="27"/>
      <c r="F140" s="27"/>
      <c r="G140" s="27"/>
      <c r="H140" s="27"/>
      <c r="I140" s="27" t="n">
        <v>0</v>
      </c>
      <c r="J140" s="27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30"/>
    </row>
    <row r="141" customFormat="false" ht="12.75" hidden="false" customHeight="false" outlineLevel="0" collapsed="false">
      <c r="A141" s="21" t="s">
        <v>59</v>
      </c>
      <c r="B141" s="22" t="n">
        <v>44957</v>
      </c>
      <c r="C141" s="22" t="n">
        <v>164594</v>
      </c>
      <c r="D141" s="22" t="n">
        <v>128538</v>
      </c>
      <c r="E141" s="22" t="n">
        <v>124037</v>
      </c>
      <c r="F141" s="22" t="n">
        <v>80046</v>
      </c>
      <c r="G141" s="22" t="n">
        <v>111435</v>
      </c>
      <c r="H141" s="22" t="n">
        <v>-54638</v>
      </c>
      <c r="I141" s="22" t="n">
        <v>-145848</v>
      </c>
      <c r="J141" s="22" t="n">
        <v>137082</v>
      </c>
      <c r="K141" s="22" t="n">
        <v>96680</v>
      </c>
      <c r="L141" s="22" t="n">
        <v>98041</v>
      </c>
      <c r="M141" s="22" t="n">
        <v>135799</v>
      </c>
      <c r="N141" s="22" t="n">
        <v>152183</v>
      </c>
      <c r="O141" s="22" t="n">
        <v>129619</v>
      </c>
      <c r="P141" s="22" t="n">
        <v>-93261</v>
      </c>
      <c r="Q141" s="23" t="n">
        <v>116170</v>
      </c>
      <c r="R141" s="23" t="n">
        <v>95936</v>
      </c>
      <c r="S141" s="24" t="e">
        <f aca="false">#REF!</f>
        <v>#REF!</v>
      </c>
      <c r="T141" s="24" t="e">
        <f aca="false">#REF!</f>
        <v>#REF!</v>
      </c>
      <c r="U141" s="24" t="e">
        <f aca="false">#REF!</f>
        <v>#REF!</v>
      </c>
      <c r="V141" s="24" t="e">
        <f aca="false">#REF!</f>
        <v>#REF!</v>
      </c>
      <c r="W141" s="24" t="e">
        <f aca="false">#REF!</f>
        <v>#REF!</v>
      </c>
    </row>
    <row r="142" customFormat="false" ht="12.75" hidden="false" customHeight="false" outlineLevel="0" collapsed="false">
      <c r="A142" s="21" t="s">
        <v>37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"/>
      <c r="M142" s="2"/>
      <c r="Q142" s="2"/>
    </row>
    <row r="143" customFormat="false" ht="12.75" hidden="false" customHeight="false" outlineLevel="0" collapsed="false">
      <c r="A143" s="25" t="s">
        <v>38</v>
      </c>
      <c r="B143" s="22"/>
      <c r="C143" s="22"/>
      <c r="D143" s="22"/>
      <c r="E143" s="22"/>
      <c r="F143" s="22"/>
      <c r="G143" s="22" t="n">
        <v>-4200</v>
      </c>
      <c r="H143" s="22"/>
      <c r="I143" s="22" t="n">
        <v>0</v>
      </c>
      <c r="J143" s="22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6" t="s">
        <v>39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6" t="s">
        <v>40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6" t="s">
        <v>41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6" t="s">
        <v>42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7"/>
      <c r="C148" s="27"/>
      <c r="D148" s="27"/>
      <c r="E148" s="27"/>
      <c r="F148" s="27"/>
      <c r="G148" s="27"/>
      <c r="H148" s="27"/>
      <c r="I148" s="27" t="n">
        <v>0</v>
      </c>
      <c r="J148" s="27"/>
      <c r="K148" s="27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30"/>
    </row>
    <row r="149" customFormat="false" ht="12.75" hidden="false" customHeight="false" outlineLevel="0" collapsed="false">
      <c r="A149" s="21" t="s">
        <v>60</v>
      </c>
      <c r="B149" s="22" t="n">
        <v>44740</v>
      </c>
      <c r="C149" s="22" t="n">
        <v>164375</v>
      </c>
      <c r="D149" s="22" t="n">
        <v>128862</v>
      </c>
      <c r="E149" s="22" t="n">
        <v>124521</v>
      </c>
      <c r="F149" s="22" t="n">
        <v>80369</v>
      </c>
      <c r="G149" s="22" t="n">
        <v>111616</v>
      </c>
      <c r="H149" s="22" t="n">
        <v>-54162</v>
      </c>
      <c r="I149" s="22" t="n">
        <v>-145684</v>
      </c>
      <c r="J149" s="22" t="n">
        <v>137252</v>
      </c>
      <c r="K149" s="22" t="n">
        <v>96713</v>
      </c>
      <c r="L149" s="22" t="n">
        <v>101861</v>
      </c>
      <c r="M149" s="22" t="n">
        <v>140655</v>
      </c>
      <c r="N149" s="22" t="n">
        <v>158907</v>
      </c>
      <c r="O149" s="22" t="n">
        <v>133582</v>
      </c>
      <c r="P149" s="22" t="n">
        <v>-32030</v>
      </c>
      <c r="Q149" s="23" t="n">
        <v>119044</v>
      </c>
      <c r="R149" s="23" t="n">
        <v>129104</v>
      </c>
      <c r="S149" s="23" t="n">
        <v>120107</v>
      </c>
      <c r="T149" s="23" t="n">
        <v>126972</v>
      </c>
      <c r="U149" s="24" t="e">
        <f aca="false">#REF!</f>
        <v>#REF!</v>
      </c>
      <c r="V149" s="24" t="e">
        <f aca="false">#REF!</f>
        <v>#REF!</v>
      </c>
      <c r="W149" s="24" t="e">
        <f aca="false">#REF!</f>
        <v>#REF!</v>
      </c>
    </row>
    <row r="150" customFormat="false" ht="12.75" hidden="false" customHeight="false" outlineLevel="0" collapsed="false">
      <c r="A150" s="21" t="s">
        <v>37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"/>
      <c r="M150" s="2"/>
      <c r="Q150" s="2"/>
    </row>
    <row r="151" customFormat="false" ht="12.75" hidden="false" customHeight="false" outlineLevel="0" collapsed="false">
      <c r="A151" s="25" t="s">
        <v>38</v>
      </c>
      <c r="B151" s="22"/>
      <c r="C151" s="22"/>
      <c r="D151" s="22"/>
      <c r="E151" s="22"/>
      <c r="F151" s="22"/>
      <c r="G151" s="22" t="n">
        <v>-4200</v>
      </c>
      <c r="H151" s="22"/>
      <c r="I151" s="22" t="n">
        <v>0</v>
      </c>
      <c r="J151" s="22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6" t="s">
        <v>39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6" t="s">
        <v>40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6" t="s">
        <v>41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6" t="s">
        <v>42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7"/>
      <c r="C156" s="27"/>
      <c r="D156" s="27"/>
      <c r="E156" s="27"/>
      <c r="F156" s="27"/>
      <c r="G156" s="27"/>
      <c r="H156" s="27"/>
      <c r="I156" s="27" t="n">
        <v>0</v>
      </c>
      <c r="J156" s="27"/>
      <c r="K156" s="27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2.75" hidden="false" customHeight="false" outlineLevel="0" collapsed="false">
      <c r="A157" s="21" t="s">
        <v>61</v>
      </c>
      <c r="B157" s="22" t="n">
        <v>43699</v>
      </c>
      <c r="C157" s="22" t="n">
        <v>164418</v>
      </c>
      <c r="D157" s="22" t="n">
        <v>128801</v>
      </c>
      <c r="E157" s="22" t="n">
        <v>124449</v>
      </c>
      <c r="F157" s="22" t="n">
        <v>80277</v>
      </c>
      <c r="G157" s="22" t="n">
        <v>111458</v>
      </c>
      <c r="H157" s="22" t="n">
        <v>-54352</v>
      </c>
      <c r="I157" s="22" t="n">
        <v>-145885</v>
      </c>
      <c r="J157" s="22" t="n">
        <v>137064</v>
      </c>
      <c r="K157" s="22" t="n">
        <v>96549</v>
      </c>
      <c r="L157" s="22" t="n">
        <v>101800</v>
      </c>
      <c r="M157" s="22" t="n">
        <v>140514</v>
      </c>
      <c r="N157" s="22" t="n">
        <v>159353</v>
      </c>
      <c r="O157" s="22" t="n">
        <v>141056</v>
      </c>
      <c r="P157" s="22" t="n">
        <v>-38274</v>
      </c>
      <c r="Q157" s="23" t="n">
        <v>112405</v>
      </c>
      <c r="R157" s="23" t="n">
        <v>117260</v>
      </c>
      <c r="S157" s="23" t="n">
        <v>137176</v>
      </c>
      <c r="T157" s="23" t="n">
        <v>175909</v>
      </c>
      <c r="U157" s="24" t="e">
        <f aca="false">#REF!</f>
        <v>#REF!</v>
      </c>
      <c r="V157" s="24" t="e">
        <f aca="false">#REF!</f>
        <v>#REF!</v>
      </c>
      <c r="W157" s="24" t="e">
        <f aca="false">#REF!</f>
        <v>#REF!</v>
      </c>
    </row>
    <row r="158" customFormat="false" ht="12.75" hidden="false" customHeight="false" outlineLevel="0" collapsed="false">
      <c r="A158" s="21" t="s">
        <v>37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"/>
      <c r="M158" s="2"/>
      <c r="Q158" s="2"/>
    </row>
    <row r="159" customFormat="false" ht="12.75" hidden="false" customHeight="false" outlineLevel="0" collapsed="false">
      <c r="A159" s="25" t="s">
        <v>38</v>
      </c>
      <c r="B159" s="22"/>
      <c r="C159" s="22"/>
      <c r="D159" s="22"/>
      <c r="E159" s="22"/>
      <c r="F159" s="22"/>
      <c r="G159" s="22" t="n">
        <v>-4200</v>
      </c>
      <c r="H159" s="22"/>
      <c r="I159" s="22" t="n">
        <v>0</v>
      </c>
      <c r="J159" s="22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6" t="s">
        <v>39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6" t="s">
        <v>40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6" t="s">
        <v>41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6" t="s">
        <v>42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7"/>
      <c r="C164" s="27"/>
      <c r="D164" s="27"/>
      <c r="E164" s="27"/>
      <c r="F164" s="27"/>
      <c r="G164" s="27"/>
      <c r="H164" s="27"/>
      <c r="I164" s="27" t="n">
        <v>0</v>
      </c>
      <c r="J164" s="27"/>
      <c r="K164" s="27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30"/>
    </row>
    <row r="165" customFormat="false" ht="12.75" hidden="false" customHeight="false" outlineLevel="0" collapsed="false">
      <c r="A165" s="21" t="s">
        <v>62</v>
      </c>
      <c r="B165" s="22" t="n">
        <v>43699</v>
      </c>
      <c r="C165" s="22" t="n">
        <v>164418</v>
      </c>
      <c r="D165" s="22" t="n">
        <v>128801</v>
      </c>
      <c r="E165" s="22" t="n">
        <v>124449</v>
      </c>
      <c r="F165" s="22" t="n">
        <v>80277</v>
      </c>
      <c r="G165" s="22" t="n">
        <v>111458</v>
      </c>
      <c r="H165" s="22" t="n">
        <v>-54352</v>
      </c>
      <c r="I165" s="22" t="n">
        <v>-145885</v>
      </c>
      <c r="J165" s="22" t="n">
        <v>137064</v>
      </c>
      <c r="K165" s="22" t="n">
        <v>96549</v>
      </c>
      <c r="L165" s="22" t="n">
        <v>101800</v>
      </c>
      <c r="M165" s="22" t="n">
        <v>140514</v>
      </c>
      <c r="N165" s="22" t="n">
        <v>159353</v>
      </c>
      <c r="O165" s="22" t="n">
        <v>141056</v>
      </c>
      <c r="P165" s="22" t="n">
        <v>-38274</v>
      </c>
      <c r="Q165" s="23" t="n">
        <v>103905</v>
      </c>
      <c r="R165" s="23" t="n">
        <v>117260</v>
      </c>
      <c r="S165" s="23" t="n">
        <v>137176</v>
      </c>
      <c r="T165" s="23" t="n">
        <v>175920</v>
      </c>
      <c r="U165" s="23" t="n">
        <v>210744</v>
      </c>
      <c r="V165" s="24" t="e">
        <f aca="false">#REF!</f>
        <v>#REF!</v>
      </c>
      <c r="W165" s="24" t="e">
        <f aca="false">#REF!</f>
        <v>#REF!</v>
      </c>
      <c r="X165" s="24" t="e">
        <f aca="false">#REF!</f>
        <v>#REF!</v>
      </c>
    </row>
    <row r="166" customFormat="false" ht="12.75" hidden="false" customHeight="false" outlineLevel="0" collapsed="false">
      <c r="A166" s="21" t="s">
        <v>37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"/>
      <c r="M166" s="2"/>
      <c r="Q166" s="2"/>
    </row>
    <row r="167" customFormat="false" ht="12.75" hidden="false" customHeight="false" outlineLevel="0" collapsed="false">
      <c r="A167" s="25" t="s">
        <v>38</v>
      </c>
      <c r="B167" s="22"/>
      <c r="C167" s="22"/>
      <c r="D167" s="22"/>
      <c r="E167" s="22"/>
      <c r="F167" s="22"/>
      <c r="G167" s="22" t="n">
        <v>-4200</v>
      </c>
      <c r="H167" s="22"/>
      <c r="I167" s="22" t="n">
        <v>0</v>
      </c>
      <c r="J167" s="22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6" t="s">
        <v>39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6" t="s">
        <v>40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6" t="s">
        <v>41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6" t="s">
        <v>42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7"/>
      <c r="C172" s="27"/>
      <c r="D172" s="27"/>
      <c r="E172" s="27"/>
      <c r="F172" s="27"/>
      <c r="G172" s="27"/>
      <c r="H172" s="27"/>
      <c r="I172" s="27" t="n">
        <v>0</v>
      </c>
      <c r="J172" s="27"/>
      <c r="K172" s="27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9"/>
      <c r="AH172" s="30"/>
    </row>
    <row r="173" customFormat="false" ht="12.75" hidden="false" customHeight="false" outlineLevel="0" collapsed="false">
      <c r="A173" s="21" t="s">
        <v>63</v>
      </c>
      <c r="B173" s="22" t="n">
        <v>18918</v>
      </c>
      <c r="C173" s="22" t="n">
        <v>141016</v>
      </c>
      <c r="D173" s="22" t="n">
        <v>105448</v>
      </c>
      <c r="E173" s="22" t="n">
        <v>101222</v>
      </c>
      <c r="F173" s="22" t="n">
        <v>55904</v>
      </c>
      <c r="G173" s="22" t="n">
        <v>87032</v>
      </c>
      <c r="H173" s="22" t="n">
        <v>-77487</v>
      </c>
      <c r="I173" s="22" t="n">
        <v>-168234</v>
      </c>
      <c r="J173" s="22" t="n">
        <v>116491</v>
      </c>
      <c r="K173" s="22" t="n">
        <v>74926</v>
      </c>
      <c r="L173" s="22" t="n">
        <v>95670</v>
      </c>
      <c r="M173" s="22" t="n">
        <v>135108</v>
      </c>
      <c r="N173" s="22" t="n">
        <v>153797</v>
      </c>
      <c r="O173" s="22" t="n">
        <v>135300</v>
      </c>
      <c r="P173" s="22" t="n">
        <v>-99405</v>
      </c>
      <c r="Q173" s="23" t="n">
        <v>123277</v>
      </c>
      <c r="R173" s="23" t="n">
        <v>116200</v>
      </c>
      <c r="S173" s="23" t="n">
        <v>185311</v>
      </c>
      <c r="T173" s="23" t="n">
        <v>213610</v>
      </c>
      <c r="U173" s="23" t="n">
        <v>207799</v>
      </c>
      <c r="V173" s="23" t="n">
        <v>88242</v>
      </c>
      <c r="W173" s="24" t="e">
        <f aca="false">#REF!</f>
        <v>#REF!</v>
      </c>
      <c r="X173" s="24" t="e">
        <f aca="false">#REF!</f>
        <v>#REF!</v>
      </c>
      <c r="Y173" s="24" t="e">
        <f aca="false">#REF!</f>
        <v>#REF!</v>
      </c>
    </row>
    <row r="174" customFormat="false" ht="12.75" hidden="false" customHeight="false" outlineLevel="0" collapsed="false">
      <c r="A174" s="21" t="s">
        <v>37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"/>
      <c r="M174" s="2"/>
      <c r="Q174" s="2"/>
    </row>
    <row r="175" customFormat="false" ht="12.75" hidden="false" customHeight="false" outlineLevel="0" collapsed="false">
      <c r="A175" s="25" t="s">
        <v>38</v>
      </c>
      <c r="B175" s="22"/>
      <c r="C175" s="22"/>
      <c r="D175" s="22"/>
      <c r="E175" s="22"/>
      <c r="F175" s="22"/>
      <c r="G175" s="22" t="n">
        <v>-4200</v>
      </c>
      <c r="H175" s="22"/>
      <c r="I175" s="22" t="n">
        <v>0</v>
      </c>
      <c r="J175" s="22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6" t="s">
        <v>39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6" t="s">
        <v>40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6" t="s">
        <v>41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6" t="s">
        <v>42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7"/>
      <c r="C180" s="27"/>
      <c r="D180" s="27"/>
      <c r="E180" s="27"/>
      <c r="F180" s="27"/>
      <c r="G180" s="27"/>
      <c r="H180" s="27"/>
      <c r="I180" s="27" t="n">
        <v>0</v>
      </c>
      <c r="J180" s="27"/>
      <c r="K180" s="27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/>
      <c r="AH180" s="30"/>
    </row>
    <row r="181" customFormat="false" ht="12.75" hidden="false" customHeight="false" outlineLevel="0" collapsed="false">
      <c r="A181" s="21" t="s">
        <v>64</v>
      </c>
      <c r="B181" s="22" t="n">
        <v>43224</v>
      </c>
      <c r="C181" s="22" t="n">
        <v>164164</v>
      </c>
      <c r="D181" s="22" t="n">
        <v>105548</v>
      </c>
      <c r="E181" s="22" t="n">
        <v>101222</v>
      </c>
      <c r="F181" s="22" t="n">
        <v>55904</v>
      </c>
      <c r="G181" s="22" t="n">
        <v>87032</v>
      </c>
      <c r="H181" s="22" t="n">
        <v>-77487</v>
      </c>
      <c r="I181" s="22" t="n">
        <v>-168234</v>
      </c>
      <c r="J181" s="22" t="n">
        <v>116491</v>
      </c>
      <c r="K181" s="22" t="n">
        <v>74926</v>
      </c>
      <c r="L181" s="22" t="n">
        <v>95670</v>
      </c>
      <c r="M181" s="22" t="n">
        <v>135108</v>
      </c>
      <c r="N181" s="22" t="n">
        <v>153797</v>
      </c>
      <c r="O181" s="22" t="n">
        <v>135300</v>
      </c>
      <c r="P181" s="22" t="n">
        <v>-99305</v>
      </c>
      <c r="Q181" s="23" t="n">
        <v>123277</v>
      </c>
      <c r="R181" s="23" t="n">
        <v>116200</v>
      </c>
      <c r="S181" s="23" t="n">
        <v>185310</v>
      </c>
      <c r="T181" s="23" t="n">
        <v>213609</v>
      </c>
      <c r="U181" s="23" t="n">
        <v>207805</v>
      </c>
      <c r="V181" s="23" t="n">
        <v>88243</v>
      </c>
      <c r="W181" s="24" t="n">
        <v>-54804</v>
      </c>
      <c r="X181" s="24" t="e">
        <f aca="false">#REF!</f>
        <v>#REF!</v>
      </c>
      <c r="Y181" s="24" t="e">
        <f aca="false">#REF!</f>
        <v>#REF!</v>
      </c>
    </row>
    <row r="182" customFormat="false" ht="12.75" hidden="false" customHeight="false" outlineLevel="0" collapsed="false">
      <c r="A182" s="21" t="s">
        <v>37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"/>
      <c r="M182" s="2"/>
      <c r="Q182" s="2"/>
    </row>
    <row r="183" customFormat="false" ht="12.75" hidden="false" customHeight="false" outlineLevel="0" collapsed="false">
      <c r="A183" s="25" t="s">
        <v>38</v>
      </c>
      <c r="B183" s="22"/>
      <c r="C183" s="22"/>
      <c r="D183" s="22"/>
      <c r="E183" s="22"/>
      <c r="F183" s="22"/>
      <c r="G183" s="22" t="n">
        <v>-4200</v>
      </c>
      <c r="H183" s="22"/>
      <c r="I183" s="22" t="n">
        <v>0</v>
      </c>
      <c r="J183" s="22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6" t="s">
        <v>39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6" t="s">
        <v>40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6" t="s">
        <v>41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6" t="s">
        <v>42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7"/>
      <c r="C188" s="27"/>
      <c r="D188" s="27"/>
      <c r="E188" s="27"/>
      <c r="F188" s="27"/>
      <c r="G188" s="27"/>
      <c r="H188" s="27"/>
      <c r="I188" s="27" t="n">
        <v>0</v>
      </c>
      <c r="J188" s="27"/>
      <c r="K188" s="27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9"/>
      <c r="AH188" s="30"/>
    </row>
    <row r="189" customFormat="false" ht="12.75" hidden="false" customHeight="false" outlineLevel="0" collapsed="false">
      <c r="A189" s="21" t="s">
        <v>65</v>
      </c>
      <c r="B189" s="22" t="n">
        <v>43224</v>
      </c>
      <c r="C189" s="22" t="n">
        <v>164164</v>
      </c>
      <c r="D189" s="22" t="n">
        <v>128089</v>
      </c>
      <c r="E189" s="22" t="n">
        <v>123564</v>
      </c>
      <c r="F189" s="22" t="n">
        <v>79094</v>
      </c>
      <c r="G189" s="22" t="n">
        <v>110277</v>
      </c>
      <c r="H189" s="22" t="n">
        <v>-55237</v>
      </c>
      <c r="I189" s="22" t="n">
        <v>-146830</v>
      </c>
      <c r="J189" s="22" t="n">
        <v>136037</v>
      </c>
      <c r="K189" s="22" t="n">
        <v>95435</v>
      </c>
      <c r="L189" s="22" t="n">
        <v>95670</v>
      </c>
      <c r="M189" s="22" t="n">
        <v>135108</v>
      </c>
      <c r="N189" s="22" t="n">
        <v>153797</v>
      </c>
      <c r="O189" s="22" t="n">
        <v>135300</v>
      </c>
      <c r="P189" s="22" t="n">
        <v>-99305</v>
      </c>
      <c r="Q189" s="23" t="n">
        <v>92576</v>
      </c>
      <c r="R189" s="23" t="n">
        <v>116200</v>
      </c>
      <c r="S189" s="23" t="n">
        <v>107679</v>
      </c>
      <c r="T189" s="23" t="n">
        <v>153609</v>
      </c>
      <c r="U189" s="23" t="n">
        <v>207805</v>
      </c>
      <c r="V189" s="23" t="n">
        <v>108243</v>
      </c>
      <c r="W189" s="23" t="n">
        <v>-83064</v>
      </c>
      <c r="X189" s="24" t="e">
        <f aca="false">#REF!</f>
        <v>#REF!</v>
      </c>
      <c r="Y189" s="24" t="e">
        <f aca="false">#REF!</f>
        <v>#REF!</v>
      </c>
    </row>
    <row r="190" customFormat="false" ht="12.75" hidden="false" customHeight="false" outlineLevel="0" collapsed="false">
      <c r="A190" s="21" t="s">
        <v>37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"/>
      <c r="M190" s="2"/>
      <c r="Q190" s="2"/>
    </row>
    <row r="191" customFormat="false" ht="12.75" hidden="false" customHeight="false" outlineLevel="0" collapsed="false">
      <c r="A191" s="25" t="s">
        <v>38</v>
      </c>
      <c r="B191" s="22"/>
      <c r="C191" s="22"/>
      <c r="D191" s="22"/>
      <c r="E191" s="22"/>
      <c r="F191" s="22"/>
      <c r="G191" s="22" t="n">
        <v>-4200</v>
      </c>
      <c r="H191" s="22"/>
      <c r="I191" s="22" t="n">
        <v>0</v>
      </c>
      <c r="J191" s="22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6" t="s">
        <v>39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6" t="s">
        <v>40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6" t="s">
        <v>41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6" t="s">
        <v>42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7"/>
      <c r="C196" s="27"/>
      <c r="D196" s="27"/>
      <c r="E196" s="27"/>
      <c r="F196" s="27"/>
      <c r="G196" s="27"/>
      <c r="H196" s="27"/>
      <c r="I196" s="27" t="n">
        <v>0</v>
      </c>
      <c r="J196" s="27"/>
      <c r="K196" s="27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9"/>
      <c r="AH196" s="30"/>
    </row>
    <row r="197" customFormat="false" ht="12.75" hidden="false" customHeight="false" outlineLevel="0" collapsed="false">
      <c r="A197" s="21" t="s">
        <v>66</v>
      </c>
      <c r="B197" s="22" t="n">
        <v>45953</v>
      </c>
      <c r="C197" s="22" t="n">
        <v>160801</v>
      </c>
      <c r="D197" s="22" t="n">
        <v>124614</v>
      </c>
      <c r="E197" s="22" t="n">
        <v>120451</v>
      </c>
      <c r="F197" s="22" t="n">
        <v>76024</v>
      </c>
      <c r="G197" s="22" t="n">
        <v>107846</v>
      </c>
      <c r="H197" s="22" t="n">
        <v>-57638</v>
      </c>
      <c r="I197" s="22" t="n">
        <v>-149231</v>
      </c>
      <c r="J197" s="22" t="n">
        <v>133469</v>
      </c>
      <c r="K197" s="22" t="n">
        <v>92871</v>
      </c>
      <c r="L197" s="22" t="n">
        <v>93300</v>
      </c>
      <c r="M197" s="22" t="n">
        <v>132736</v>
      </c>
      <c r="N197" s="22" t="n">
        <v>151303</v>
      </c>
      <c r="O197" s="22" t="n">
        <v>132266</v>
      </c>
      <c r="P197" s="22" t="n">
        <v>-102002</v>
      </c>
      <c r="Q197" s="23" t="n">
        <v>87498</v>
      </c>
      <c r="R197" s="23" t="n">
        <v>116346</v>
      </c>
      <c r="S197" s="23" t="n">
        <v>107758</v>
      </c>
      <c r="T197" s="23" t="n">
        <v>150953</v>
      </c>
      <c r="U197" s="23" t="n">
        <v>207488</v>
      </c>
      <c r="V197" s="23" t="n">
        <v>106299</v>
      </c>
      <c r="W197" s="23" t="n">
        <v>-83317</v>
      </c>
      <c r="X197" s="24" t="n">
        <f aca="false">'GC Recon'!Y7</f>
        <v>0</v>
      </c>
      <c r="Y197" s="24" t="n">
        <f aca="false">'GC Recon'!Z7</f>
        <v>0</v>
      </c>
      <c r="Z197" s="24" t="n">
        <f aca="false">'GC Recon'!AA7</f>
        <v>0</v>
      </c>
      <c r="AA197" s="24" t="n">
        <f aca="false">'GC Recon'!AB7</f>
        <v>0</v>
      </c>
      <c r="AB197" s="24" t="n">
        <f aca="false">'GC Recon'!AC7</f>
        <v>0</v>
      </c>
      <c r="AC197" s="24" t="n">
        <f aca="false">'GC Recon'!AD7</f>
        <v>0</v>
      </c>
      <c r="AD197" s="24" t="n">
        <f aca="false">'GC Recon'!AE7</f>
        <v>0</v>
      </c>
    </row>
    <row r="198" customFormat="false" ht="12.75" hidden="false" customHeight="false" outlineLevel="0" collapsed="false">
      <c r="A198" s="21" t="s">
        <v>37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"/>
      <c r="M198" s="2"/>
      <c r="Q198" s="2"/>
    </row>
    <row r="199" customFormat="false" ht="12.75" hidden="false" customHeight="false" outlineLevel="0" collapsed="false">
      <c r="A199" s="25" t="s">
        <v>38</v>
      </c>
      <c r="B199" s="22"/>
      <c r="C199" s="22"/>
      <c r="D199" s="22"/>
      <c r="E199" s="22"/>
      <c r="F199" s="22"/>
      <c r="G199" s="22" t="n">
        <v>0</v>
      </c>
      <c r="H199" s="22"/>
      <c r="I199" s="22" t="n">
        <v>0</v>
      </c>
      <c r="J199" s="22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6" t="s">
        <v>39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6" t="s">
        <v>40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6" t="s">
        <v>41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6" t="s">
        <v>42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0" t="s">
        <v>35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6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1" t="s">
        <v>67</v>
      </c>
      <c r="B206" s="22" t="n">
        <v>52756</v>
      </c>
      <c r="C206" s="22" t="n">
        <v>159063</v>
      </c>
      <c r="D206" s="22" t="n">
        <v>120646</v>
      </c>
      <c r="E206" s="22" t="n">
        <v>119056</v>
      </c>
      <c r="F206" s="22" t="n">
        <v>72722</v>
      </c>
      <c r="G206" s="22" t="n">
        <v>104326</v>
      </c>
      <c r="H206" s="22" t="n">
        <v>-62093</v>
      </c>
      <c r="I206" s="22" t="n">
        <v>-153622</v>
      </c>
      <c r="J206" s="22" t="n">
        <v>128907</v>
      </c>
      <c r="K206" s="22" t="n">
        <v>85668</v>
      </c>
      <c r="L206" s="22" t="n">
        <v>83876</v>
      </c>
      <c r="M206" s="22" t="n">
        <v>127561</v>
      </c>
      <c r="N206" s="22" t="n">
        <v>146022</v>
      </c>
      <c r="O206" s="22" t="n">
        <v>123433</v>
      </c>
      <c r="P206" s="22" t="n">
        <v>-110910</v>
      </c>
      <c r="Q206" s="23" t="n">
        <v>87227</v>
      </c>
      <c r="R206" s="23" t="n">
        <v>116001</v>
      </c>
      <c r="S206" s="23" t="n">
        <v>102346</v>
      </c>
      <c r="T206" s="23" t="n">
        <v>142177</v>
      </c>
      <c r="U206" s="23" t="n">
        <v>200490</v>
      </c>
      <c r="V206" s="23" t="n">
        <v>87233</v>
      </c>
      <c r="W206" s="23" t="n">
        <v>-84850</v>
      </c>
      <c r="X206" s="23" t="n">
        <v>-76441</v>
      </c>
      <c r="Y206" s="23" t="n">
        <v>-35632</v>
      </c>
      <c r="Z206" s="23" t="n">
        <v>-29926</v>
      </c>
      <c r="AA206" s="23" t="n">
        <v>52843</v>
      </c>
      <c r="AB206" s="23" t="n">
        <v>76964</v>
      </c>
      <c r="AC206" s="24" t="n">
        <f aca="false">'GC Recon'!AD16</f>
        <v>0</v>
      </c>
      <c r="AD206" s="24" t="n">
        <f aca="false">'GC Recon'!AE16</f>
        <v>0</v>
      </c>
    </row>
    <row r="207" customFormat="false" ht="12.75" hidden="false" customHeight="false" outlineLevel="0" collapsed="false">
      <c r="A207" s="21" t="s">
        <v>37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"/>
      <c r="M207" s="2"/>
      <c r="Q207" s="2"/>
    </row>
    <row r="208" customFormat="false" ht="12.75" hidden="false" customHeight="false" outlineLevel="0" collapsed="false">
      <c r="A208" s="25" t="s">
        <v>38</v>
      </c>
      <c r="B208" s="22"/>
      <c r="C208" s="22"/>
      <c r="D208" s="22"/>
      <c r="E208" s="22"/>
      <c r="F208" s="22"/>
      <c r="G208" s="22" t="n">
        <v>0</v>
      </c>
      <c r="H208" s="22"/>
      <c r="I208" s="22" t="n">
        <v>0</v>
      </c>
      <c r="J208" s="22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6" t="s">
        <v>39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6" t="s">
        <v>40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6" t="s">
        <v>41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6" t="s">
        <v>42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7"/>
      <c r="C213" s="27"/>
      <c r="D213" s="27"/>
      <c r="E213" s="27"/>
      <c r="F213" s="27"/>
      <c r="G213" s="27"/>
      <c r="H213" s="27"/>
      <c r="I213" s="27" t="n">
        <v>0</v>
      </c>
      <c r="J213" s="27"/>
      <c r="K213" s="27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9"/>
      <c r="AH21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68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69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3" t="s">
        <v>70</v>
      </c>
      <c r="D9" s="43"/>
      <c r="E9" s="43"/>
      <c r="G9" s="44" t="s">
        <v>71</v>
      </c>
      <c r="H9" s="44"/>
      <c r="J9" s="43" t="s">
        <v>43</v>
      </c>
      <c r="K9" s="43"/>
    </row>
    <row r="10" customFormat="false" ht="12.75" hidden="false" customHeight="false" outlineLevel="0" collapsed="false">
      <c r="A10" s="0" t="s">
        <v>72</v>
      </c>
      <c r="C10" s="2" t="s">
        <v>73</v>
      </c>
      <c r="D10" s="2" t="s">
        <v>74</v>
      </c>
      <c r="E10" s="2" t="s">
        <v>75</v>
      </c>
      <c r="G10" s="2" t="s">
        <v>73</v>
      </c>
      <c r="H10" s="2" t="s">
        <v>74</v>
      </c>
      <c r="J10" s="2" t="s">
        <v>73</v>
      </c>
      <c r="K10" s="2" t="s">
        <v>74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2001-03-06T18:38:38Z</cp:lastPrinted>
  <cp:revision>0</cp:revision>
  <dc:subject/>
  <dc:title/>
</cp:coreProperties>
</file>