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al Sheet" sheetId="1" state="visible" r:id="rId3"/>
  </sheets>
  <definedNames>
    <definedName function="false" hidden="false" localSheetId="0" name="_xlnm.Print_Area" vbProcedure="false">'Deal Sheet'!$A$1:$I$33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<sst xmlns="http://schemas.openxmlformats.org/spreadsheetml/2006/main" count="48" uniqueCount="36">
  <si>
    <t xml:space="preserve">Enron Direct Deal Sheet</t>
  </si>
  <si>
    <t xml:space="preserve">January</t>
  </si>
  <si>
    <t xml:space="preserve">February</t>
  </si>
  <si>
    <t xml:space="preserve">Counterparty Name:</t>
  </si>
  <si>
    <t xml:space="preserve">Telus Convention Centre</t>
  </si>
  <si>
    <t xml:space="preserve">Deal Date:</t>
  </si>
  <si>
    <t xml:space="preserve">March</t>
  </si>
  <si>
    <t xml:space="preserve">Originator:</t>
  </si>
  <si>
    <t xml:space="preserve">Greg Frers</t>
  </si>
  <si>
    <t xml:space="preserve">Deal ID #:</t>
  </si>
  <si>
    <t xml:space="preserve">April</t>
  </si>
  <si>
    <t xml:space="preserve">May</t>
  </si>
  <si>
    <t xml:space="preserve">Deal Start Date:</t>
  </si>
  <si>
    <t xml:space="preserve">Unit of Measure:</t>
  </si>
  <si>
    <t xml:space="preserve">GJ</t>
  </si>
  <si>
    <t xml:space="preserve">June</t>
  </si>
  <si>
    <t xml:space="preserve">Deal End Date:</t>
  </si>
  <si>
    <t xml:space="preserve">Volume (Monthly/Daily):</t>
  </si>
  <si>
    <t xml:space="preserve">Monthly</t>
  </si>
  <si>
    <t xml:space="preserve">July</t>
  </si>
  <si>
    <t xml:space="preserve">Term Duration (months):</t>
  </si>
  <si>
    <t xml:space="preserve">August</t>
  </si>
  <si>
    <t xml:space="preserve">Price:</t>
  </si>
  <si>
    <t xml:space="preserve">September</t>
  </si>
  <si>
    <t xml:space="preserve">Fuel Rate %:</t>
  </si>
  <si>
    <t xml:space="preserve">Buy/Sell:</t>
  </si>
  <si>
    <t xml:space="preserve">October</t>
  </si>
  <si>
    <t xml:space="preserve">November</t>
  </si>
  <si>
    <t xml:space="preserve">December</t>
  </si>
  <si>
    <t xml:space="preserve">Month</t>
  </si>
  <si>
    <t xml:space="preserve">Rate 11 Volume</t>
  </si>
  <si>
    <t xml:space="preserve">Rate 13 Volume</t>
  </si>
  <si>
    <t xml:space="preserve">Combined Volume</t>
  </si>
  <si>
    <t xml:space="preserve">Fuel</t>
  </si>
  <si>
    <t xml:space="preserve">Total</t>
  </si>
  <si>
    <t xml:space="preserve">TOTAL: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</si>
</sst>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mmmm"/>
    <numFmt numFmtId="166" formatCode="[$-409]d\-mmm\-yy"/>
    <numFmt numFmtId="167" formatCode="0"/>
    <numFmt numFmtId="168" formatCode="\$#,##0.0000"/>
    <numFmt numFmtId="169" formatCode="0.0000%"/>
    <numFmt numFmtId="170" formatCode="#,##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339966"/>
      <name val="Broadway"/>
      <family val="5"/>
    </font>
    <font>
      <b val="true"/>
      <sz val="12"/>
      <name val="Arial"/>
      <family val="2"/>
    </font>
    <font>
      <i val="true"/>
      <sz val="11"/>
      <name val="Arial"/>
      <family val="2"/>
    </font>
    <font>
      <b val="true"/>
      <i val="true"/>
      <sz val="10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b val="true"/>
      <i val="true"/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99CC00"/>
        <bgColor rgb="FFFFCC00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/>
      <right/>
      <top style="thick"/>
      <bottom/>
      <diagonal/>
    </border>
    <border diagonalUp="false" diagonalDown="false">
      <left/>
      <right/>
      <top/>
      <bottom style="thick"/>
      <diagonal/>
    </border>
    <border diagonalUp="false" diagonalDown="false">
      <left/>
      <right style="thick"/>
      <top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2" min="2" style="1" width="13.56"/>
    <col collapsed="false" customWidth="true" hidden="false" outlineLevel="0" max="5" min="3" style="1" width="11.28"/>
    <col collapsed="false" customWidth="true" hidden="false" outlineLevel="0" max="6" min="6" style="1" width="11.85"/>
    <col collapsed="false" customWidth="true" hidden="false" outlineLevel="0" max="7" min="7" style="1" width="11.7"/>
    <col collapsed="false" customWidth="false" hidden="false" outlineLevel="0" max="13" min="8" style="1" width="9.14"/>
    <col collapsed="false" customWidth="true" hidden="true" outlineLevel="0" max="17" min="14" style="1" width="9.06"/>
    <col collapsed="false" customWidth="false" hidden="false" outlineLevel="0" max="257" min="18" style="1" width="9.14"/>
  </cols>
  <sheetData>
    <row r="1" customFormat="false" ht="22.5" hidden="false" customHeight="false" outlineLevel="0" collapsed="false">
      <c r="A1" s="2" t="s">
        <v>0</v>
      </c>
      <c r="I1" s="3"/>
      <c r="L1" s="4"/>
      <c r="N1" s="1" t="n">
        <v>1</v>
      </c>
      <c r="O1" s="1" t="s">
        <v>1</v>
      </c>
      <c r="P1" s="1" t="n">
        <f aca="false">MONTH(B6)</f>
        <v>9</v>
      </c>
      <c r="Q1" s="1" t="str">
        <f aca="false">VLOOKUP(P1,N1:O12,2,0)</f>
        <v>September</v>
      </c>
    </row>
    <row r="2" customFormat="false" ht="12.75" hidden="false" customHeight="false" outlineLevel="0" collapsed="false">
      <c r="I2" s="3"/>
      <c r="N2" s="1" t="n">
        <v>2</v>
      </c>
      <c r="O2" s="1" t="s">
        <v>2</v>
      </c>
    </row>
    <row r="3" customFormat="false" ht="15.75" hidden="false" customHeight="false" outlineLevel="0" collapsed="false">
      <c r="A3" s="5" t="s">
        <v>3</v>
      </c>
      <c r="B3" s="6" t="s">
        <v>4</v>
      </c>
      <c r="C3" s="6"/>
      <c r="D3" s="6"/>
      <c r="F3" s="5" t="s">
        <v>5</v>
      </c>
      <c r="G3" s="7" t="n">
        <v>37089</v>
      </c>
      <c r="I3" s="3"/>
      <c r="N3" s="1" t="n">
        <v>3</v>
      </c>
      <c r="O3" s="1" t="s">
        <v>6</v>
      </c>
    </row>
    <row r="4" customFormat="false" ht="15.75" hidden="false" customHeight="false" outlineLevel="0" collapsed="false">
      <c r="A4" s="5" t="s">
        <v>7</v>
      </c>
      <c r="B4" s="6" t="s">
        <v>8</v>
      </c>
      <c r="C4" s="6"/>
      <c r="D4" s="6"/>
      <c r="F4" s="5" t="s">
        <v>9</v>
      </c>
      <c r="G4" s="8"/>
      <c r="I4" s="3"/>
      <c r="N4" s="1" t="n">
        <v>4</v>
      </c>
      <c r="O4" s="1" t="s">
        <v>10</v>
      </c>
    </row>
    <row r="5" customFormat="false" ht="12.75" hidden="false" customHeight="false" outlineLevel="0" collapsed="false">
      <c r="I5" s="3"/>
      <c r="N5" s="1" t="n">
        <v>5</v>
      </c>
      <c r="O5" s="1" t="s">
        <v>11</v>
      </c>
    </row>
    <row r="6" customFormat="false" ht="12.75" hidden="false" customHeight="false" outlineLevel="0" collapsed="false">
      <c r="A6" s="9" t="s">
        <v>12</v>
      </c>
      <c r="B6" s="7" t="n">
        <v>37135</v>
      </c>
      <c r="C6" s="10"/>
      <c r="D6" s="10"/>
      <c r="F6" s="9" t="s">
        <v>13</v>
      </c>
      <c r="G6" s="11" t="s">
        <v>14</v>
      </c>
      <c r="I6" s="3"/>
      <c r="N6" s="1" t="n">
        <v>6</v>
      </c>
      <c r="O6" s="1" t="s">
        <v>15</v>
      </c>
    </row>
    <row r="7" customFormat="false" ht="12.75" hidden="false" customHeight="false" outlineLevel="0" collapsed="false">
      <c r="A7" s="9" t="s">
        <v>16</v>
      </c>
      <c r="B7" s="7"/>
      <c r="C7" s="10"/>
      <c r="D7" s="10"/>
      <c r="F7" s="9" t="s">
        <v>17</v>
      </c>
      <c r="G7" s="11" t="s">
        <v>18</v>
      </c>
      <c r="I7" s="3"/>
      <c r="N7" s="1" t="n">
        <v>7</v>
      </c>
      <c r="O7" s="1" t="s">
        <v>19</v>
      </c>
    </row>
    <row r="8" customFormat="false" ht="12.75" hidden="false" customHeight="false" outlineLevel="0" collapsed="false">
      <c r="A8" s="12" t="s">
        <v>20</v>
      </c>
      <c r="B8" s="13" t="n">
        <f aca="false">ROUND((B7-B6)/(365/12),0)</f>
        <v>-1221</v>
      </c>
      <c r="C8" s="14"/>
      <c r="D8" s="14"/>
      <c r="I8" s="3"/>
      <c r="N8" s="1" t="n">
        <v>8</v>
      </c>
      <c r="O8" s="1" t="s">
        <v>21</v>
      </c>
    </row>
    <row r="9" customFormat="false" ht="12.75" hidden="false" customHeight="false" outlineLevel="0" collapsed="false">
      <c r="F9" s="9" t="s">
        <v>22</v>
      </c>
      <c r="G9" s="15"/>
      <c r="I9" s="3"/>
      <c r="N9" s="1" t="n">
        <v>9</v>
      </c>
      <c r="O9" s="1" t="s">
        <v>23</v>
      </c>
    </row>
    <row r="10" customFormat="false" ht="12.75" hidden="false" customHeight="false" outlineLevel="0" collapsed="false">
      <c r="A10" s="9" t="s">
        <v>24</v>
      </c>
      <c r="B10" s="16" t="n">
        <v>0.01561</v>
      </c>
      <c r="C10" s="17"/>
      <c r="D10" s="17"/>
      <c r="F10" s="9" t="s">
        <v>25</v>
      </c>
      <c r="I10" s="3"/>
      <c r="N10" s="1" t="n">
        <v>10</v>
      </c>
      <c r="O10" s="1" t="s">
        <v>26</v>
      </c>
    </row>
    <row r="11" customFormat="false" ht="12.75" hidden="false" customHeight="false" outlineLevel="0" collapsed="false">
      <c r="I11" s="3"/>
      <c r="N11" s="1" t="n">
        <v>11</v>
      </c>
      <c r="O11" s="1" t="s">
        <v>27</v>
      </c>
    </row>
    <row r="12" customFormat="false" ht="12.75" hidden="false" customHeight="false" outlineLevel="0" collapsed="false">
      <c r="I12" s="3"/>
      <c r="N12" s="1" t="n">
        <v>12</v>
      </c>
      <c r="O12" s="1" t="s">
        <v>28</v>
      </c>
    </row>
    <row r="13" customFormat="false" ht="25.5" hidden="false" customHeight="false" outlineLevel="0" collapsed="false">
      <c r="B13" s="18" t="s">
        <v>29</v>
      </c>
      <c r="C13" s="19" t="s">
        <v>30</v>
      </c>
      <c r="D13" s="19" t="s">
        <v>31</v>
      </c>
      <c r="E13" s="19" t="s">
        <v>32</v>
      </c>
      <c r="F13" s="18" t="s">
        <v>33</v>
      </c>
      <c r="G13" s="20" t="s">
        <v>34</v>
      </c>
      <c r="I13" s="3"/>
    </row>
    <row r="14" customFormat="false" ht="7.5" hidden="false" customHeight="true" outlineLevel="0" collapsed="false">
      <c r="B14" s="18"/>
      <c r="C14" s="19"/>
      <c r="D14" s="19"/>
      <c r="E14" s="19"/>
      <c r="F14" s="18"/>
      <c r="G14" s="20"/>
      <c r="I14" s="3"/>
    </row>
    <row r="15" customFormat="false" ht="15" hidden="false" customHeight="false" outlineLevel="0" collapsed="false">
      <c r="A15" s="21" t="str">
        <f aca="false">IF(B15=$Q$1,"Start Month","")</f>
        <v/>
      </c>
      <c r="B15" s="22" t="s">
        <v>1</v>
      </c>
      <c r="C15" s="11" t="n">
        <v>76</v>
      </c>
      <c r="D15" s="23" t="n">
        <v>11173</v>
      </c>
      <c r="E15" s="24" t="n">
        <f aca="false">C15+D15</f>
        <v>11249</v>
      </c>
      <c r="F15" s="25" t="n">
        <f aca="false">ROUND(E15*$B$10,2)</f>
        <v>175.6</v>
      </c>
      <c r="G15" s="26" t="n">
        <f aca="false">ROUND(E15+F15,0)</f>
        <v>11425</v>
      </c>
      <c r="I15" s="3"/>
      <c r="L15" s="10"/>
    </row>
    <row r="16" customFormat="false" ht="15" hidden="false" customHeight="false" outlineLevel="0" collapsed="false">
      <c r="A16" s="21" t="str">
        <f aca="false">IF(B16=$Q$1,"Start Month","")</f>
        <v/>
      </c>
      <c r="B16" s="22" t="s">
        <v>2</v>
      </c>
      <c r="C16" s="11" t="n">
        <v>51</v>
      </c>
      <c r="D16" s="23" t="n">
        <v>6089</v>
      </c>
      <c r="E16" s="24" t="n">
        <f aca="false">C16+D16</f>
        <v>6140</v>
      </c>
      <c r="F16" s="25" t="n">
        <f aca="false">ROUND(E16*$B$10,2)</f>
        <v>95.85</v>
      </c>
      <c r="G16" s="26" t="n">
        <f aca="false">ROUND(E16+F16,0)</f>
        <v>6236</v>
      </c>
      <c r="I16" s="3"/>
      <c r="L16" s="10"/>
    </row>
    <row r="17" customFormat="false" ht="15" hidden="false" customHeight="false" outlineLevel="0" collapsed="false">
      <c r="A17" s="21" t="str">
        <f aca="false">IF(B17=$Q$1,"Start Month","")</f>
        <v/>
      </c>
      <c r="B17" s="22" t="s">
        <v>6</v>
      </c>
      <c r="C17" s="11" t="n">
        <v>51</v>
      </c>
      <c r="D17" s="23" t="n">
        <v>8587</v>
      </c>
      <c r="E17" s="24" t="n">
        <f aca="false">C17+D17</f>
        <v>8638</v>
      </c>
      <c r="F17" s="25" t="n">
        <f aca="false">ROUND(E17*$B$10,2)</f>
        <v>134.84</v>
      </c>
      <c r="G17" s="26" t="n">
        <f aca="false">ROUND(E17+F17,0)</f>
        <v>8773</v>
      </c>
      <c r="I17" s="3"/>
      <c r="L17" s="10"/>
    </row>
    <row r="18" customFormat="false" ht="15" hidden="false" customHeight="false" outlineLevel="0" collapsed="false">
      <c r="A18" s="21" t="str">
        <f aca="false">IF(B18=$Q$1,"Start Month","")</f>
        <v/>
      </c>
      <c r="B18" s="22" t="s">
        <v>10</v>
      </c>
      <c r="C18" s="11" t="n">
        <v>33</v>
      </c>
      <c r="D18" s="23" t="n">
        <v>4691</v>
      </c>
      <c r="E18" s="24" t="n">
        <f aca="false">C18+D18</f>
        <v>4724</v>
      </c>
      <c r="F18" s="25" t="n">
        <f aca="false">ROUND(E18*$B$10,2)</f>
        <v>73.74</v>
      </c>
      <c r="G18" s="26" t="n">
        <f aca="false">ROUND(E18+F18,0)</f>
        <v>4798</v>
      </c>
      <c r="I18" s="3"/>
      <c r="L18" s="10"/>
    </row>
    <row r="19" customFormat="false" ht="15" hidden="false" customHeight="false" outlineLevel="0" collapsed="false">
      <c r="A19" s="21" t="str">
        <f aca="false">IF(B19=$Q$1,"Start Month","")</f>
        <v/>
      </c>
      <c r="B19" s="22" t="s">
        <v>11</v>
      </c>
      <c r="C19" s="11" t="n">
        <v>26</v>
      </c>
      <c r="D19" s="23" t="n">
        <v>3704</v>
      </c>
      <c r="E19" s="24" t="n">
        <f aca="false">C19+D19</f>
        <v>3730</v>
      </c>
      <c r="F19" s="25" t="n">
        <f aca="false">ROUND(E19*$B$10,2)</f>
        <v>58.23</v>
      </c>
      <c r="G19" s="26" t="n">
        <f aca="false">ROUND(E19+F19,0)</f>
        <v>3788</v>
      </c>
      <c r="I19" s="3"/>
      <c r="L19" s="10"/>
    </row>
    <row r="20" customFormat="false" ht="15" hidden="false" customHeight="false" outlineLevel="0" collapsed="false">
      <c r="A20" s="21" t="str">
        <f aca="false">IF(B20=$Q$1,"Start Month","")</f>
        <v/>
      </c>
      <c r="B20" s="22" t="s">
        <v>15</v>
      </c>
      <c r="C20" s="11" t="n">
        <v>16</v>
      </c>
      <c r="D20" s="23" t="n">
        <v>2569</v>
      </c>
      <c r="E20" s="24" t="n">
        <f aca="false">C20+D20</f>
        <v>2585</v>
      </c>
      <c r="F20" s="25" t="n">
        <f aca="false">ROUND(E20*$B$10,2)</f>
        <v>40.35</v>
      </c>
      <c r="G20" s="26" t="n">
        <f aca="false">ROUND(E20+F20,0)</f>
        <v>2625</v>
      </c>
      <c r="I20" s="3"/>
      <c r="L20" s="10"/>
    </row>
    <row r="21" customFormat="false" ht="15" hidden="false" customHeight="false" outlineLevel="0" collapsed="false">
      <c r="A21" s="21" t="str">
        <f aca="false">IF(B21=$Q$1,"Start Month","")</f>
        <v/>
      </c>
      <c r="B21" s="22" t="s">
        <v>19</v>
      </c>
      <c r="C21" s="11" t="n">
        <v>13</v>
      </c>
      <c r="D21" s="23" t="n">
        <v>3220</v>
      </c>
      <c r="E21" s="24" t="n">
        <f aca="false">C21+D21</f>
        <v>3233</v>
      </c>
      <c r="F21" s="25" t="n">
        <f aca="false">ROUND(E21*$B$10,2)</f>
        <v>50.47</v>
      </c>
      <c r="G21" s="26" t="n">
        <f aca="false">ROUND(E21+F21,0)</f>
        <v>3283</v>
      </c>
      <c r="I21" s="3"/>
      <c r="L21" s="10"/>
    </row>
    <row r="22" customFormat="false" ht="15" hidden="false" customHeight="false" outlineLevel="0" collapsed="false">
      <c r="A22" s="21" t="str">
        <f aca="false">IF(B22=$Q$1,"Start Month","")</f>
        <v/>
      </c>
      <c r="B22" s="22" t="s">
        <v>21</v>
      </c>
      <c r="C22" s="11" t="n">
        <v>18</v>
      </c>
      <c r="D22" s="23" t="n">
        <v>2029</v>
      </c>
      <c r="E22" s="24" t="n">
        <f aca="false">C22+D22</f>
        <v>2047</v>
      </c>
      <c r="F22" s="25" t="n">
        <f aca="false">ROUND(E22*$B$10,2)</f>
        <v>31.95</v>
      </c>
      <c r="G22" s="26" t="n">
        <f aca="false">ROUND(E22+F22,0)</f>
        <v>2079</v>
      </c>
      <c r="I22" s="3"/>
      <c r="L22" s="10"/>
    </row>
    <row r="23" customFormat="false" ht="15" hidden="false" customHeight="false" outlineLevel="0" collapsed="false">
      <c r="A23" s="21" t="str">
        <f aca="false">IF(B23=$Q$1,"Start Month","")</f>
        <v>Start Month</v>
      </c>
      <c r="B23" s="22" t="s">
        <v>23</v>
      </c>
      <c r="C23" s="11" t="n">
        <v>42</v>
      </c>
      <c r="D23" s="23" t="n">
        <v>3525</v>
      </c>
      <c r="E23" s="24" t="n">
        <f aca="false">C23+D23</f>
        <v>3567</v>
      </c>
      <c r="F23" s="25" t="n">
        <f aca="false">ROUND(E23*$B$10,2)</f>
        <v>55.68</v>
      </c>
      <c r="G23" s="26" t="n">
        <f aca="false">ROUND(E23+F23,0)</f>
        <v>3623</v>
      </c>
      <c r="I23" s="3"/>
      <c r="L23" s="10"/>
    </row>
    <row r="24" customFormat="false" ht="15" hidden="false" customHeight="false" outlineLevel="0" collapsed="false">
      <c r="A24" s="21" t="str">
        <f aca="false">IF(B24=$Q$1,"Start Month","")</f>
        <v/>
      </c>
      <c r="B24" s="22" t="s">
        <v>26</v>
      </c>
      <c r="C24" s="11" t="n">
        <v>53</v>
      </c>
      <c r="D24" s="23" t="n">
        <v>4699</v>
      </c>
      <c r="E24" s="24" t="n">
        <f aca="false">C24+D24</f>
        <v>4752</v>
      </c>
      <c r="F24" s="25" t="n">
        <f aca="false">ROUND(E24*$B$10,2)</f>
        <v>74.18</v>
      </c>
      <c r="G24" s="26" t="n">
        <f aca="false">ROUND(E24+F24,0)</f>
        <v>4826</v>
      </c>
      <c r="I24" s="3"/>
      <c r="L24" s="10"/>
    </row>
    <row r="25" customFormat="false" ht="15" hidden="false" customHeight="false" outlineLevel="0" collapsed="false">
      <c r="A25" s="21" t="str">
        <f aca="false">IF(B25=$Q$1,"Start Month","")</f>
        <v/>
      </c>
      <c r="B25" s="22" t="s">
        <v>27</v>
      </c>
      <c r="C25" s="11" t="n">
        <v>65</v>
      </c>
      <c r="D25" s="23" t="n">
        <v>6058</v>
      </c>
      <c r="E25" s="24" t="n">
        <f aca="false">C25+D25</f>
        <v>6123</v>
      </c>
      <c r="F25" s="25" t="n">
        <f aca="false">ROUND(E25*$B$10,2)</f>
        <v>95.58</v>
      </c>
      <c r="G25" s="26" t="n">
        <f aca="false">ROUND(E25+F25,0)</f>
        <v>6219</v>
      </c>
      <c r="I25" s="3"/>
      <c r="L25" s="10"/>
    </row>
    <row r="26" customFormat="false" ht="15.75" hidden="false" customHeight="false" outlineLevel="0" collapsed="false">
      <c r="A26" s="21" t="str">
        <f aca="false">IF(B26=$Q$1,"Start Month","")</f>
        <v/>
      </c>
      <c r="B26" s="22" t="s">
        <v>28</v>
      </c>
      <c r="C26" s="11" t="n">
        <v>69</v>
      </c>
      <c r="D26" s="23" t="n">
        <v>7071</v>
      </c>
      <c r="E26" s="24" t="n">
        <f aca="false">C26+D26</f>
        <v>7140</v>
      </c>
      <c r="F26" s="25" t="n">
        <f aca="false">ROUND(E26*$B$10,2)</f>
        <v>111.46</v>
      </c>
      <c r="G26" s="26" t="n">
        <f aca="false">ROUND(E26+F26,0)</f>
        <v>7251</v>
      </c>
      <c r="I26" s="3"/>
      <c r="L26" s="10"/>
    </row>
    <row r="27" customFormat="false" ht="13.5" hidden="false" customHeight="false" outlineLevel="0" collapsed="false">
      <c r="B27" s="27"/>
      <c r="C27" s="27"/>
      <c r="D27" s="27"/>
      <c r="E27" s="27"/>
      <c r="F27" s="27"/>
      <c r="G27" s="27"/>
      <c r="I27" s="3"/>
    </row>
    <row r="28" customFormat="false" ht="12.75" hidden="false" customHeight="false" outlineLevel="0" collapsed="false">
      <c r="B28" s="28" t="s">
        <v>35</v>
      </c>
      <c r="C28" s="25" t="n">
        <f aca="false">SUM(C15:C26)</f>
        <v>513</v>
      </c>
      <c r="D28" s="25" t="n">
        <f aca="false">SUM(D15:D26)</f>
        <v>63415</v>
      </c>
      <c r="E28" s="25" t="n">
        <f aca="false">SUM(E15:E26)</f>
        <v>63928</v>
      </c>
      <c r="F28" s="25" t="n">
        <f aca="false">SUM(F15:F26)</f>
        <v>997.93</v>
      </c>
      <c r="G28" s="25" t="n">
        <f aca="false">SUM(G15:G26)</f>
        <v>64926</v>
      </c>
      <c r="I28" s="3"/>
    </row>
    <row r="29" customFormat="false" ht="12.75" hidden="false" customHeight="false" outlineLevel="0" collapsed="false">
      <c r="I29" s="3"/>
    </row>
    <row r="30" customFormat="false" ht="12.75" hidden="false" customHeight="false" outlineLevel="0" collapsed="false">
      <c r="I30" s="3"/>
    </row>
    <row r="31" customFormat="false" ht="12.75" hidden="false" customHeight="false" outlineLevel="0" collapsed="false">
      <c r="I31" s="3"/>
    </row>
    <row r="32" customFormat="false" ht="12.75" hidden="false" customHeight="false" outlineLevel="0" collapsed="false">
      <c r="I32" s="3"/>
    </row>
    <row r="33" customFormat="false" ht="13.5" hidden="false" customHeight="false" outlineLevel="0" collapsed="false">
      <c r="A33" s="29"/>
      <c r="B33" s="29"/>
      <c r="C33" s="29"/>
      <c r="D33" s="29"/>
      <c r="E33" s="29"/>
      <c r="F33" s="29"/>
      <c r="G33" s="29"/>
      <c r="H33" s="29"/>
      <c r="I33" s="30"/>
    </row>
    <row r="34" customFormat="false" ht="13.5" hidden="false" customHeight="false" outlineLevel="0" collapsed="false">
      <c r="I34" s="31"/>
      <c r="J34" s="31"/>
    </row>
    <row r="35" customFormat="false" ht="12.75" hidden="false" customHeight="false" outlineLevel="0" collapsed="false">
      <c r="I35" s="31"/>
      <c r="J35" s="31"/>
    </row>
    <row r="36" customFormat="false" ht="12.75" hidden="false" customHeight="false" outlineLevel="0" collapsed="false">
      <c r="I36" s="31"/>
      <c r="J36" s="31"/>
    </row>
    <row r="37" customFormat="false" ht="12.75" hidden="false" customHeight="false" outlineLevel="0" collapsed="false">
      <c r="I37" s="31"/>
      <c r="J37" s="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2001-05-23T13:10:00Z</dcterms:created>
  <dc:creator>cbruce</dc:creator>
  <dc:description/>
  <dc:language>en-US</dc:language>
  <cp:lastModifiedBy>gfrers</cp:lastModifiedBy>
  <cp:lastPrinted>2001-05-23T15:04:09Z</cp:lastPrinted>
  <dcterms:modified xsi:type="dcterms:W3CDTF">2001-07-17T12:25:08Z</dcterms:modified>
  <cp:revision>0</cp:revision>
  <dc:subject/>
  <dc:title/>
</cp:coreProperties>
</file>