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<sst xmlns="http://schemas.openxmlformats.org/spreadsheetml/2006/main" count="59" uniqueCount="54">
  <si>
    <t xml:space="preserve">Talon Credit Risk</t>
  </si>
  <si>
    <t xml:space="preserve">Valuation Date</t>
  </si>
  <si>
    <t xml:space="preserve">DLL File</t>
  </si>
  <si>
    <t xml:space="preserve">o:\research\custom\projects\talon\talon.dll</t>
  </si>
  <si>
    <t xml:space="preserve">MC runs</t>
  </si>
  <si>
    <t xml:space="preserve">Function Name</t>
  </si>
  <si>
    <t xml:space="preserve">TalonSwap</t>
  </si>
  <si>
    <t xml:space="preserve">CR. Spread (bp)</t>
  </si>
  <si>
    <t xml:space="preserve">Type</t>
  </si>
  <si>
    <t xml:space="preserve">PBBBBBBBBKKBBBBBJJ!</t>
  </si>
  <si>
    <t xml:space="preserve">Swap Strike</t>
  </si>
  <si>
    <t xml:space="preserve">Swap Price</t>
  </si>
  <si>
    <t xml:space="preserve">Std Error</t>
  </si>
  <si>
    <t xml:space="preserve">Bankrupt</t>
  </si>
  <si>
    <t xml:space="preserve">Neg. Liability</t>
  </si>
  <si>
    <t xml:space="preserve">Strike Spread</t>
  </si>
  <si>
    <t xml:space="preserve">TalonMC</t>
  </si>
  <si>
    <t xml:space="preserve">Sell Flag (Sell=1)</t>
  </si>
  <si>
    <t xml:space="preserve">Model Parameters</t>
  </si>
  <si>
    <t xml:space="preserve">Correlation</t>
  </si>
  <si>
    <t xml:space="preserve">ENE stock price</t>
  </si>
  <si>
    <t xml:space="preserve">Notes Liability</t>
  </si>
  <si>
    <t xml:space="preserve">DCM stock price</t>
  </si>
  <si>
    <t xml:space="preserve">Notes Capitaliz. Rate</t>
  </si>
  <si>
    <t xml:space="preserve">ENE volatility</t>
  </si>
  <si>
    <t xml:space="preserve">BS cash asset</t>
  </si>
  <si>
    <t xml:space="preserve">DCM volatility</t>
  </si>
  <si>
    <t xml:space="preserve">ENE DCM correlation</t>
  </si>
  <si>
    <t xml:space="preserve">ENE div. Yield</t>
  </si>
  <si>
    <t xml:space="preserve">ENE Shares</t>
  </si>
  <si>
    <t xml:space="preserve">DOT-COM Shares</t>
  </si>
  <si>
    <t xml:space="preserve">DCM div. Yield</t>
  </si>
  <si>
    <t xml:space="preserve">swap strike</t>
  </si>
  <si>
    <t xml:space="preserve"># of shares</t>
  </si>
  <si>
    <t xml:space="preserve">settlement times (yrs) - array</t>
  </si>
  <si>
    <t xml:space="preserve">Share Price</t>
  </si>
  <si>
    <t xml:space="preserve">riskless rate array</t>
  </si>
  <si>
    <t xml:space="preserve">Volatility</t>
  </si>
  <si>
    <t xml:space="preserve"># of ENE shares</t>
  </si>
  <si>
    <t xml:space="preserve">Div. Yield</t>
  </si>
  <si>
    <t xml:space="preserve"># of DCM shares</t>
  </si>
  <si>
    <t xml:space="preserve">notes liability</t>
  </si>
  <si>
    <t xml:space="preserve">SWAP</t>
  </si>
  <si>
    <t xml:space="preserve">notes capitalization rate</t>
  </si>
  <si>
    <t xml:space="preserve">Settlements</t>
  </si>
  <si>
    <t xml:space="preserve">Riskless</t>
  </si>
  <si>
    <t xml:space="preserve">Risky</t>
  </si>
  <si>
    <t xml:space="preserve">balace sheet cash</t>
  </si>
  <si>
    <t xml:space="preserve">Date</t>
  </si>
  <si>
    <t xml:space="preserve">Time(yrs.)</t>
  </si>
  <si>
    <t xml:space="preserve">DF</t>
  </si>
  <si>
    <t xml:space="preserve">Semi</t>
  </si>
  <si>
    <t xml:space="preserve">Cont.</t>
  </si>
  <si>
    <t xml:space="preserve">sellflag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</si>
</sst>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[$-409]m/d/yyyy"/>
    <numFmt numFmtId="166" formatCode="#,##0"/>
    <numFmt numFmtId="167" formatCode="#,##0.00"/>
    <numFmt numFmtId="168" formatCode="#,##0.0"/>
    <numFmt numFmtId="169" formatCode="0.00%"/>
    <numFmt numFmtId="170" formatCode="0%"/>
    <numFmt numFmtId="171" formatCode="#,##0.000"/>
    <numFmt numFmtId="172" formatCode="0.0"/>
    <numFmt numFmtId="173" formatCode="0.0%"/>
  </numFmts>
  <fonts count="8">
    <font>
      <sz val="8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8"/>
      <color rgb="FFFF0000"/>
      <name val="Arial"/>
      <family val="2"/>
    </font>
    <font>
      <sz val="8"/>
      <color rgb="FF0000FF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2:T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0" width="4.33"/>
    <col collapsed="false" customWidth="true" hidden="false" outlineLevel="0" max="3" min="3" style="0" width="4.33"/>
    <col collapsed="false" customWidth="true" hidden="false" outlineLevel="0" max="7" min="4" style="0" width="13.65"/>
    <col collapsed="false" customWidth="true" hidden="false" outlineLevel="0" max="8" min="8" style="0" width="12.33"/>
    <col collapsed="false" customWidth="true" hidden="false" outlineLevel="0" max="9" min="9" style="0" width="12.49"/>
    <col collapsed="false" customWidth="true" hidden="false" outlineLevel="0" max="10" min="10" style="0" width="11.82"/>
    <col collapsed="false" customWidth="true" hidden="false" outlineLevel="0" max="11" min="11" style="0" width="10.65"/>
    <col collapsed="false" customWidth="true" hidden="false" outlineLevel="0" max="13" min="13" style="0" width="10.16"/>
    <col collapsed="false" customWidth="true" hidden="false" outlineLevel="0" max="14" min="14" style="0" width="11.16"/>
    <col collapsed="false" customWidth="true" hidden="false" outlineLevel="0" max="17" min="17" style="0" width="10.65"/>
    <col collapsed="false" customWidth="true" hidden="false" outlineLevel="0" max="19" min="19" style="0" width="12.33"/>
  </cols>
  <sheetData>
    <row r="2" customFormat="false" ht="23.25" hidden="false" customHeight="false" outlineLevel="0" collapsed="false">
      <c r="B2" s="1" t="s">
        <v>0</v>
      </c>
    </row>
    <row r="4" customFormat="false" ht="11.25" hidden="false" customHeight="false" outlineLevel="0" collapsed="false">
      <c r="C4" s="0" t="s">
        <v>1</v>
      </c>
      <c r="E4" s="2" t="n">
        <f aca="true">TODAY()</f>
        <v>45926</v>
      </c>
      <c r="F4" s="2"/>
    </row>
    <row r="5" customFormat="false" ht="11.25" hidden="false" customHeight="false" outlineLevel="0" collapsed="false">
      <c r="L5" s="0" t="s">
        <v>2</v>
      </c>
      <c r="N5" s="3" t="s">
        <v>3</v>
      </c>
      <c r="S5" s="3"/>
    </row>
    <row r="6" customFormat="false" ht="11.25" hidden="false" customHeight="false" outlineLevel="0" collapsed="false">
      <c r="C6" s="0" t="s">
        <v>4</v>
      </c>
      <c r="E6" s="4" t="n">
        <v>100000</v>
      </c>
      <c r="L6" s="0" t="s">
        <v>5</v>
      </c>
      <c r="N6" s="3" t="s">
        <v>6</v>
      </c>
      <c r="S6" s="3"/>
    </row>
    <row r="7" customFormat="false" ht="11.25" hidden="false" customHeight="false" outlineLevel="0" collapsed="false">
      <c r="C7" s="5" t="s">
        <v>7</v>
      </c>
      <c r="E7" s="4" t="n">
        <v>0</v>
      </c>
      <c r="L7" s="0" t="s">
        <v>8</v>
      </c>
      <c r="N7" s="3" t="s">
        <v>9</v>
      </c>
      <c r="S7" s="3"/>
    </row>
    <row r="8" customFormat="false" ht="11.25" hidden="false" customHeight="false" outlineLevel="0" collapsed="false">
      <c r="C8" s="0" t="s">
        <v>10</v>
      </c>
      <c r="E8" s="6" t="n">
        <f aca="false">H20*EXP((H34-H22)*E34)</f>
        <v>111.353686571157</v>
      </c>
      <c r="G8" s="7" t="s">
        <v>11</v>
      </c>
      <c r="H8" s="7" t="s">
        <v>12</v>
      </c>
      <c r="I8" s="7" t="s">
        <v>13</v>
      </c>
      <c r="J8" s="7" t="s">
        <v>14</v>
      </c>
    </row>
    <row r="9" customFormat="false" ht="11.25" hidden="false" customHeight="false" outlineLevel="0" collapsed="false">
      <c r="C9" s="0" t="s">
        <v>15</v>
      </c>
      <c r="E9" s="8" t="n">
        <v>0</v>
      </c>
      <c r="G9" s="9" t="e">
        <f aca="false" t="array" ref="G9:J9">#NAME!()</f>
        <v>#NAME?</v>
      </c>
      <c r="H9" s="9" t="e">
        <v>#NAME?</v>
      </c>
      <c r="I9" s="9" t="e">
        <v>#NAME?</v>
      </c>
      <c r="J9" s="9" t="e">
        <v>#NAME?</v>
      </c>
      <c r="M9" s="0" t="s">
        <v>16</v>
      </c>
    </row>
    <row r="10" customFormat="false" ht="11.25" hidden="false" customHeight="false" outlineLevel="0" collapsed="false">
      <c r="C10" s="0" t="s">
        <v>17</v>
      </c>
      <c r="E10" s="4" t="n">
        <v>1</v>
      </c>
      <c r="J10" s="10"/>
      <c r="M10" s="0" t="s">
        <v>18</v>
      </c>
    </row>
    <row r="11" customFormat="false" ht="11.25" hidden="false" customHeight="false" outlineLevel="0" collapsed="false">
      <c r="C11" s="0" t="s">
        <v>19</v>
      </c>
      <c r="E11" s="11" t="n">
        <v>0</v>
      </c>
      <c r="M11" s="0" t="n">
        <v>1</v>
      </c>
      <c r="N11" s="0" t="s">
        <v>20</v>
      </c>
    </row>
    <row r="12" customFormat="false" ht="11.25" hidden="false" customHeight="false" outlineLevel="0" collapsed="false">
      <c r="C12" s="0" t="s">
        <v>21</v>
      </c>
      <c r="E12" s="4" t="n">
        <v>350000000</v>
      </c>
      <c r="M12" s="0" t="n">
        <v>2</v>
      </c>
      <c r="N12" s="0" t="s">
        <v>22</v>
      </c>
    </row>
    <row r="13" customFormat="false" ht="11.25" hidden="false" customHeight="false" outlineLevel="0" collapsed="false">
      <c r="C13" s="0" t="s">
        <v>23</v>
      </c>
      <c r="E13" s="12" t="n">
        <v>0.07</v>
      </c>
      <c r="M13" s="0" t="n">
        <v>3</v>
      </c>
      <c r="N13" s="0" t="s">
        <v>24</v>
      </c>
    </row>
    <row r="14" customFormat="false" ht="11.25" hidden="false" customHeight="false" outlineLevel="0" collapsed="false">
      <c r="C14" s="0" t="s">
        <v>25</v>
      </c>
      <c r="E14" s="4" t="n">
        <v>30000000</v>
      </c>
      <c r="M14" s="0" t="n">
        <v>4</v>
      </c>
      <c r="N14" s="0" t="s">
        <v>26</v>
      </c>
    </row>
    <row r="15" customFormat="false" ht="11.25" hidden="false" customHeight="false" outlineLevel="0" collapsed="false">
      <c r="E15" s="4"/>
      <c r="M15" s="0" t="n">
        <v>5</v>
      </c>
      <c r="N15" s="0" t="s">
        <v>27</v>
      </c>
    </row>
    <row r="16" customFormat="false" ht="11.25" hidden="false" customHeight="false" outlineLevel="0" collapsed="false">
      <c r="M16" s="0" t="n">
        <v>6</v>
      </c>
      <c r="N16" s="0" t="s">
        <v>28</v>
      </c>
    </row>
    <row r="17" customFormat="false" ht="11.25" hidden="false" customHeight="false" outlineLevel="0" collapsed="false">
      <c r="D17" s="0" t="s">
        <v>29</v>
      </c>
      <c r="G17" s="0" t="s">
        <v>30</v>
      </c>
      <c r="M17" s="0" t="n">
        <v>7</v>
      </c>
      <c r="N17" s="0" t="s">
        <v>31</v>
      </c>
    </row>
    <row r="18" customFormat="false" ht="11.25" hidden="false" customHeight="false" outlineLevel="0" collapsed="false">
      <c r="M18" s="0" t="n">
        <v>8</v>
      </c>
      <c r="N18" s="0" t="s">
        <v>32</v>
      </c>
    </row>
    <row r="19" customFormat="false" ht="11.25" hidden="false" customHeight="false" outlineLevel="0" collapsed="false">
      <c r="D19" s="0" t="s">
        <v>33</v>
      </c>
      <c r="E19" s="4" t="n">
        <f aca="false">500000000/E20</f>
        <v>7575757.57575758</v>
      </c>
      <c r="G19" s="0" t="s">
        <v>33</v>
      </c>
      <c r="H19" s="4" t="n">
        <f aca="false">500000000/H20</f>
        <v>5000000</v>
      </c>
      <c r="M19" s="0" t="n">
        <v>9</v>
      </c>
      <c r="N19" s="0" t="s">
        <v>34</v>
      </c>
    </row>
    <row r="20" customFormat="false" ht="11.25" hidden="false" customHeight="false" outlineLevel="0" collapsed="false">
      <c r="D20" s="0" t="s">
        <v>35</v>
      </c>
      <c r="E20" s="8" t="n">
        <v>66</v>
      </c>
      <c r="G20" s="0" t="s">
        <v>35</v>
      </c>
      <c r="H20" s="8" t="n">
        <v>100</v>
      </c>
      <c r="M20" s="0" t="n">
        <v>10</v>
      </c>
      <c r="N20" s="0" t="s">
        <v>36</v>
      </c>
    </row>
    <row r="21" customFormat="false" ht="11.25" hidden="false" customHeight="false" outlineLevel="0" collapsed="false">
      <c r="D21" s="0" t="s">
        <v>37</v>
      </c>
      <c r="E21" s="13" t="n">
        <v>0.6</v>
      </c>
      <c r="G21" s="0" t="s">
        <v>37</v>
      </c>
      <c r="H21" s="13" t="n">
        <v>1</v>
      </c>
      <c r="M21" s="0" t="n">
        <v>11</v>
      </c>
      <c r="N21" s="0" t="s">
        <v>38</v>
      </c>
    </row>
    <row r="22" customFormat="false" ht="11.25" hidden="false" customHeight="false" outlineLevel="0" collapsed="false">
      <c r="D22" s="0" t="s">
        <v>39</v>
      </c>
      <c r="E22" s="12" t="n">
        <v>0</v>
      </c>
      <c r="G22" s="0" t="s">
        <v>39</v>
      </c>
      <c r="H22" s="12" t="n">
        <v>0</v>
      </c>
      <c r="M22" s="0" t="n">
        <v>12</v>
      </c>
      <c r="N22" s="0" t="s">
        <v>40</v>
      </c>
    </row>
    <row r="23" customFormat="false" ht="11.25" hidden="false" customHeight="false" outlineLevel="0" collapsed="false">
      <c r="M23" s="0" t="n">
        <v>13</v>
      </c>
      <c r="N23" s="0" t="s">
        <v>41</v>
      </c>
    </row>
    <row r="24" customFormat="false" ht="11.25" hidden="false" customHeight="false" outlineLevel="0" collapsed="false">
      <c r="D24" s="0" t="s">
        <v>42</v>
      </c>
      <c r="M24" s="0" t="n">
        <v>14</v>
      </c>
      <c r="N24" s="0" t="s">
        <v>43</v>
      </c>
    </row>
    <row r="25" customFormat="false" ht="11.25" hidden="false" customHeight="false" outlineLevel="0" collapsed="false">
      <c r="D25" s="0" t="s">
        <v>44</v>
      </c>
      <c r="G25" s="14" t="s">
        <v>45</v>
      </c>
      <c r="H25" s="14" t="s">
        <v>46</v>
      </c>
      <c r="M25" s="0" t="n">
        <v>15</v>
      </c>
      <c r="N25" s="0" t="s">
        <v>47</v>
      </c>
    </row>
    <row r="26" customFormat="false" ht="11.25" hidden="false" customHeight="false" outlineLevel="0" collapsed="false">
      <c r="D26" s="14" t="s">
        <v>48</v>
      </c>
      <c r="E26" s="14" t="s">
        <v>49</v>
      </c>
      <c r="F26" s="14" t="s">
        <v>50</v>
      </c>
      <c r="G26" s="14" t="s">
        <v>51</v>
      </c>
      <c r="H26" s="14" t="s">
        <v>52</v>
      </c>
      <c r="M26" s="0" t="n">
        <v>16</v>
      </c>
      <c r="N26" s="0" t="s">
        <v>4</v>
      </c>
    </row>
    <row r="27" customFormat="false" ht="11.25" hidden="false" customHeight="false" outlineLevel="0" collapsed="false">
      <c r="C27" s="14" t="n">
        <v>3</v>
      </c>
      <c r="D27" s="2" t="n">
        <f aca="false">(C27*365.25/12)+$E$4</f>
        <v>46017.3125</v>
      </c>
      <c r="E27" s="15" t="n">
        <f aca="false">(D27-$E$4)/365.25</f>
        <v>0.25</v>
      </c>
      <c r="F27" s="16" t="n">
        <f aca="false">EXP(-H27*E27)</f>
        <v>0.987488775093737</v>
      </c>
      <c r="G27" s="12" t="n">
        <v>0.051</v>
      </c>
      <c r="H27" s="17" t="n">
        <f aca="false">2*LN(1+(G27+$E$7/10000)/2)</f>
        <v>0.0503605970605967</v>
      </c>
      <c r="M27" s="0" t="n">
        <v>17</v>
      </c>
      <c r="N27" s="0" t="s">
        <v>53</v>
      </c>
    </row>
    <row r="28" customFormat="false" ht="11.25" hidden="false" customHeight="false" outlineLevel="0" collapsed="false">
      <c r="C28" s="14" t="n">
        <v>6</v>
      </c>
      <c r="D28" s="2" t="n">
        <f aca="false">(C28*365.25/12)+$E$4</f>
        <v>46108.625</v>
      </c>
      <c r="E28" s="15" t="n">
        <f aca="false">(D28-$E$4)/365.25</f>
        <v>0.5</v>
      </c>
      <c r="F28" s="16" t="n">
        <f aca="false">EXP(-H28*E28)</f>
        <v>0.974896417255667</v>
      </c>
      <c r="G28" s="12" t="n">
        <v>0.0515</v>
      </c>
      <c r="H28" s="17" t="n">
        <f aca="false">2*LN(1+(G28+$E$7/10000)/2)</f>
        <v>0.0508481046803167</v>
      </c>
    </row>
    <row r="29" customFormat="false" ht="11.25" hidden="false" customHeight="false" outlineLevel="0" collapsed="false">
      <c r="C29" s="14" t="n">
        <v>9</v>
      </c>
      <c r="D29" s="2" t="n">
        <f aca="false">(C29*365.25/12)+$E$4</f>
        <v>46199.9375</v>
      </c>
      <c r="E29" s="15" t="n">
        <f aca="false">(D29-$E$4)/365.25</f>
        <v>0.75</v>
      </c>
      <c r="F29" s="16" t="n">
        <f aca="false">EXP(-H29*E29)</f>
        <v>0.962230145807492</v>
      </c>
      <c r="G29" s="12" t="n">
        <v>0.052</v>
      </c>
      <c r="H29" s="17" t="n">
        <f aca="false">2*LN(1+(G29+$E$7/10000)/2)</f>
        <v>0.0513354934971556</v>
      </c>
    </row>
    <row r="30" customFormat="false" ht="11.25" hidden="false" customHeight="false" outlineLevel="0" collapsed="false">
      <c r="C30" s="14" t="n">
        <v>12</v>
      </c>
      <c r="D30" s="2" t="n">
        <f aca="false">(C30*365.25/12)+$E$4</f>
        <v>46291.25</v>
      </c>
      <c r="E30" s="15" t="n">
        <f aca="false">(D30-$E$4)/365.25</f>
        <v>1</v>
      </c>
      <c r="F30" s="16" t="n">
        <f aca="false">EXP(-H30*E30)</f>
        <v>0.949497137414489</v>
      </c>
      <c r="G30" s="12" t="n">
        <v>0.0525</v>
      </c>
      <c r="H30" s="17" t="n">
        <f aca="false">2*LN(1+(G30+$E$7/10000)/2)</f>
        <v>0.0518227635690021</v>
      </c>
    </row>
    <row r="31" customFormat="false" ht="11.25" hidden="false" customHeight="false" outlineLevel="0" collapsed="false">
      <c r="C31" s="14" t="n">
        <v>15</v>
      </c>
      <c r="D31" s="2" t="n">
        <f aca="false">(C31*365.25/12)+$E$4</f>
        <v>46382.5625</v>
      </c>
      <c r="E31" s="15" t="n">
        <f aca="false">(D31-$E$4)/365.25</f>
        <v>1.25</v>
      </c>
      <c r="F31" s="16" t="n">
        <f aca="false">EXP(-H31*E31)</f>
        <v>0.936704519658585</v>
      </c>
      <c r="G31" s="12" t="n">
        <v>0.053</v>
      </c>
      <c r="H31" s="17" t="n">
        <f aca="false">2*LN(1+(G31+$E$7/10000)/2)</f>
        <v>0.0523099149537024</v>
      </c>
    </row>
    <row r="32" customFormat="false" ht="11.25" hidden="false" customHeight="false" outlineLevel="0" collapsed="false">
      <c r="C32" s="14" t="n">
        <v>18</v>
      </c>
      <c r="D32" s="2" t="n">
        <f aca="false">(C32*365.25/12)+$E$4</f>
        <v>46473.875</v>
      </c>
      <c r="E32" s="15" t="n">
        <f aca="false">(D32-$E$4)/365.25</f>
        <v>1.5</v>
      </c>
      <c r="F32" s="16" t="n">
        <f aca="false">EXP(-H32*E32)</f>
        <v>0.923859364761432</v>
      </c>
      <c r="G32" s="12" t="n">
        <v>0.0535</v>
      </c>
      <c r="H32" s="17" t="n">
        <f aca="false">2*LN(1+(G32+$E$7/10000)/2)</f>
        <v>0.0527969477090619</v>
      </c>
    </row>
    <row r="33" customFormat="false" ht="11.25" hidden="false" customHeight="false" outlineLevel="0" collapsed="false">
      <c r="C33" s="14" t="n">
        <v>21</v>
      </c>
      <c r="D33" s="2" t="n">
        <f aca="false">(C33*365.25/12)+$E$4</f>
        <v>46565.1875</v>
      </c>
      <c r="E33" s="15" t="n">
        <f aca="false">(D33-$E$4)/365.25</f>
        <v>1.75</v>
      </c>
      <c r="F33" s="16" t="n">
        <f aca="false">EXP(-H33*E33)</f>
        <v>0.910968683464522</v>
      </c>
      <c r="G33" s="12" t="n">
        <v>0.054</v>
      </c>
      <c r="H33" s="17" t="n">
        <f aca="false">2*LN(1+(G33+$E$7/10000)/2)</f>
        <v>0.0532838618928422</v>
      </c>
    </row>
    <row r="34" customFormat="false" ht="11.25" hidden="false" customHeight="false" outlineLevel="0" collapsed="false">
      <c r="C34" s="14" t="n">
        <v>24</v>
      </c>
      <c r="D34" s="2" t="n">
        <f aca="false">(C34*365.25/12)+$E$4</f>
        <v>46656.5</v>
      </c>
      <c r="E34" s="15" t="n">
        <f aca="false">(D34-$E$4)/365.25</f>
        <v>2</v>
      </c>
      <c r="F34" s="16" t="n">
        <f aca="false">EXP(-H34*E34)</f>
        <v>0.898039419073014</v>
      </c>
      <c r="G34" s="12" t="n">
        <v>0.0545</v>
      </c>
      <c r="H34" s="17" t="n">
        <f aca="false">2*LN(1+(G34+$E$7/10000)/2)</f>
        <v>0.0537706575627642</v>
      </c>
    </row>
    <row r="36" customFormat="false" ht="11.25" hidden="false" customHeight="false" outlineLevel="0" collapsed="false">
      <c r="Q36" s="18"/>
    </row>
    <row r="37" customFormat="false" ht="11.25" hidden="false" customHeight="false" outlineLevel="0" collapsed="false">
      <c r="H37" s="14"/>
      <c r="I37" s="14"/>
      <c r="J37" s="14"/>
      <c r="K37" s="14"/>
      <c r="L37" s="14"/>
    </row>
    <row r="38" customFormat="false" ht="11.25" hidden="false" customHeight="false" outlineLevel="0" collapsed="false">
      <c r="H38" s="14"/>
      <c r="I38" s="14"/>
      <c r="J38" s="14"/>
      <c r="K38" s="14"/>
      <c r="L38" s="14"/>
    </row>
    <row r="39" customFormat="false" ht="11.25" hidden="false" customHeight="false" outlineLevel="0" collapsed="false">
      <c r="E39" s="19"/>
      <c r="F39" s="19"/>
      <c r="H39" s="14"/>
      <c r="I39" s="14"/>
      <c r="J39" s="14"/>
      <c r="K39" s="14"/>
      <c r="L39" s="14"/>
      <c r="Q39" s="18"/>
      <c r="T39" s="18"/>
    </row>
    <row r="40" customFormat="false" ht="11.25" hidden="false" customHeight="false" outlineLevel="0" collapsed="false">
      <c r="E40" s="19"/>
      <c r="F40" s="19"/>
      <c r="H40" s="14"/>
      <c r="I40" s="14"/>
      <c r="J40" s="14"/>
      <c r="K40" s="14"/>
      <c r="L40" s="14"/>
      <c r="Q40" s="20"/>
      <c r="T40" s="20"/>
    </row>
    <row r="41" customFormat="false" ht="11.25" hidden="false" customHeight="false" outlineLevel="0" collapsed="false">
      <c r="H41" s="14"/>
      <c r="I41" s="14"/>
      <c r="J41" s="14"/>
      <c r="K41" s="14"/>
      <c r="L41" s="14"/>
      <c r="Q41" s="17"/>
      <c r="T41" s="17"/>
    </row>
    <row r="42" customFormat="false" ht="11.25" hidden="false" customHeight="false" outlineLevel="0" collapsed="false">
      <c r="H42" s="14"/>
      <c r="I42" s="14"/>
      <c r="J42" s="14"/>
      <c r="K42" s="14"/>
      <c r="L42" s="14"/>
    </row>
    <row r="43" customFormat="false" ht="11.25" hidden="false" customHeight="false" outlineLevel="0" collapsed="false">
      <c r="F43" s="10"/>
      <c r="H43" s="14"/>
      <c r="I43" s="14"/>
      <c r="J43" s="14"/>
      <c r="K43" s="14"/>
      <c r="L43" s="14"/>
      <c r="P43" s="19"/>
      <c r="S43" s="9"/>
    </row>
    <row r="44" customFormat="false" ht="11.25" hidden="false" customHeight="false" outlineLevel="0" collapsed="false">
      <c r="F44" s="18"/>
      <c r="H44" s="14"/>
      <c r="I44" s="14"/>
      <c r="J44" s="14"/>
      <c r="K44" s="14"/>
      <c r="L44" s="14"/>
      <c r="P44" s="19"/>
    </row>
    <row r="45" customFormat="false" ht="11.25" hidden="false" customHeight="false" outlineLevel="0" collapsed="false">
      <c r="F45" s="21"/>
      <c r="G45" s="21"/>
      <c r="H45" s="14"/>
      <c r="I45" s="14"/>
      <c r="J45" s="14"/>
      <c r="K45" s="14"/>
      <c r="L45" s="14"/>
      <c r="P45" s="22"/>
    </row>
    <row r="46" customFormat="false" ht="11.25" hidden="false" customHeight="false" outlineLevel="0" collapsed="false">
      <c r="F46" s="15"/>
      <c r="H46" s="14"/>
      <c r="I46" s="14"/>
      <c r="J46" s="14"/>
      <c r="K46" s="14"/>
      <c r="L46" s="14"/>
      <c r="P46" s="18"/>
    </row>
    <row r="47" customFormat="false" ht="11.25" hidden="false" customHeight="false" outlineLevel="0" collapsed="false">
      <c r="F47" s="17"/>
      <c r="H47" s="14"/>
      <c r="I47" s="14"/>
      <c r="J47" s="14"/>
      <c r="K47" s="14"/>
      <c r="L47" s="14"/>
      <c r="P47" s="15"/>
    </row>
    <row r="48" customFormat="false" ht="11.25" hidden="false" customHeight="false" outlineLevel="0" collapsed="false">
      <c r="F48" s="9"/>
      <c r="H48" s="14"/>
      <c r="I48" s="14"/>
      <c r="J48" s="14"/>
      <c r="K48" s="14"/>
      <c r="L48" s="14"/>
      <c r="P48" s="17"/>
    </row>
    <row r="52" customFormat="false" ht="11.25" hidden="false" customHeight="false" outlineLevel="0" collapsed="false">
      <c r="F52" s="10"/>
    </row>
    <row r="53" customFormat="false" ht="11.25" hidden="false" customHeight="false" outlineLevel="0" collapsed="false">
      <c r="I53" s="15"/>
    </row>
    <row r="54" customFormat="false" ht="11.25" hidden="false" customHeight="false" outlineLevel="0" collapsed="false">
      <c r="I54" s="15"/>
    </row>
    <row r="55" customFormat="false" ht="11.25" hidden="false" customHeight="false" outlineLevel="0" collapsed="false">
      <c r="I55" s="21"/>
    </row>
    <row r="56" customFormat="false" ht="11.25" hidden="false" customHeight="false" outlineLevel="0" collapsed="false">
      <c r="I56" s="15"/>
    </row>
    <row r="57" customFormat="false" ht="11.25" hidden="false" customHeight="false" outlineLevel="0" collapsed="false">
      <c r="I57" s="17"/>
    </row>
    <row r="58" customFormat="false" ht="11.25" hidden="false" customHeight="false" outlineLevel="0" collapsed="false">
      <c r="I58" s="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2000-04-10T19:36:01Z</dcterms:created>
  <dc:creator>Paulo Issler</dc:creator>
  <dc:description/>
  <dc:language>en-US</dc:language>
  <cp:lastModifiedBy>Paulo Issler</cp:lastModifiedBy>
  <cp:lastPrinted>2000-04-12T11:52:00Z</cp:lastPrinted>
  <cp:revision>0</cp:revision>
  <dc:subject/>
  <dc:title/>
</cp:coreProperties>
</file>