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G&amp;E 2001 cap rls" sheetId="1" state="visible" r:id="rId3"/>
  </sheets>
  <definedNames>
    <definedName function="false" hidden="false" localSheetId="0" name="_xlnm.Print_Area" vbProcedure="false">'PG&amp;E 2001 cap rls'!$A$1:$Z$71</definedName>
    <definedName function="false" hidden="false" localSheetId="0" name="_xlnm.Print_Titles" vbProcedure="false">'PG&amp;E 2001 cap rls'!$1:$8</definedName>
    <definedName function="false" hidden="false" localSheetId="0" name="Excel_BuiltIn__FilterDatabase" vbProcedure="false">'PG&amp;E 2001 cap rls'!$A$8:$AC$8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<sst xmlns="http://schemas.openxmlformats.org/spreadsheetml/2006/main" count="399" uniqueCount="57">
  <si>
    <t xml:space="preserve">TRANSWESTERN PIPELINE COMPANY</t>
  </si>
  <si>
    <t xml:space="preserve">CAPACITY RELEASE REPORT</t>
  </si>
  <si>
    <t xml:space="preserve">PACIFIC GAS AND ELECTRIC COMPANY - 2001 TRANSACTIONS</t>
  </si>
  <si>
    <t xml:space="preserve">                                                                                                                                                                                                                                                               </t>
  </si>
  <si>
    <t xml:space="preserve">RLSE</t>
  </si>
  <si>
    <t xml:space="preserve">REPLACEMENT</t>
  </si>
  <si>
    <t xml:space="preserve">OFFER</t>
  </si>
  <si>
    <t xml:space="preserve">1-PART</t>
  </si>
  <si>
    <t xml:space="preserve">MINIMUM</t>
  </si>
  <si>
    <t xml:space="preserve">TOTAL</t>
  </si>
  <si>
    <t xml:space="preserve">APPLICABLE</t>
  </si>
  <si>
    <t xml:space="preserve">VALUE OVER</t>
  </si>
  <si>
    <t xml:space="preserve">TERM</t>
  </si>
  <si>
    <t xml:space="preserve">RE-</t>
  </si>
  <si>
    <t xml:space="preserve">PRE-</t>
  </si>
  <si>
    <t xml:space="preserve">Rate</t>
  </si>
  <si>
    <t xml:space="preserve">REL #</t>
  </si>
  <si>
    <t xml:space="preserve">RLSE SHIPPER</t>
  </si>
  <si>
    <t xml:space="preserve">CTRC#</t>
  </si>
  <si>
    <t xml:space="preserve">VOLUME</t>
  </si>
  <si>
    <t xml:space="preserve">RECEIPT POI</t>
  </si>
  <si>
    <t xml:space="preserve">RECEIPT</t>
  </si>
  <si>
    <t xml:space="preserve">DELIVERY POI</t>
  </si>
  <si>
    <t xml:space="preserve">DELIVERY</t>
  </si>
  <si>
    <t xml:space="preserve">RATE</t>
  </si>
  <si>
    <t xml:space="preserve">ENTITY</t>
  </si>
  <si>
    <t xml:space="preserve">VOL</t>
  </si>
  <si>
    <t xml:space="preserve">% VOL COM</t>
  </si>
  <si>
    <t xml:space="preserve">AWARD RATE</t>
  </si>
  <si>
    <t xml:space="preserve">DAYS</t>
  </si>
  <si>
    <t xml:space="preserve">VALUE</t>
  </si>
  <si>
    <t xml:space="preserve">MAX RATE**</t>
  </si>
  <si>
    <t xml:space="preserve">MAX RATE</t>
  </si>
  <si>
    <t xml:space="preserve">START</t>
  </si>
  <si>
    <t xml:space="preserve">END</t>
  </si>
  <si>
    <t xml:space="preserve">CALL</t>
  </si>
  <si>
    <t xml:space="preserve">ARR</t>
  </si>
  <si>
    <t xml:space="preserve">STATUS</t>
  </si>
  <si>
    <t xml:space="preserve">Sched</t>
  </si>
  <si>
    <t xml:space="preserve">pacific gas and electric company</t>
  </si>
  <si>
    <t xml:space="preserve">bloomfield compressor</t>
  </si>
  <si>
    <t xml:space="preserve">thoreau/san juan area boundary</t>
  </si>
  <si>
    <t xml:space="preserve">pg&amp;e energy trading-gas corporation</t>
  </si>
  <si>
    <t xml:space="preserve">N</t>
  </si>
  <si>
    <t xml:space="preserve">Y</t>
  </si>
  <si>
    <t xml:space="preserve">Awarded-Special Calc</t>
  </si>
  <si>
    <t xml:space="preserve">FTS-1</t>
  </si>
  <si>
    <t xml:space="preserve">pg&amp;e topock</t>
  </si>
  <si>
    <t xml:space="preserve">sempra energy trading corp.</t>
  </si>
  <si>
    <t xml:space="preserve">texaco natural gas, inc.</t>
  </si>
  <si>
    <t xml:space="preserve">duke energy trading and marketing,l.l.c.</t>
  </si>
  <si>
    <t xml:space="preserve">Awarded</t>
  </si>
  <si>
    <t xml:space="preserve">bp energy company</t>
  </si>
  <si>
    <t xml:space="preserve">amoco production company</t>
  </si>
  <si>
    <t xml:space="preserve">**  PG&amp;E releases are grouped in pairs, where the lateral is released at zero rate and the mainline is released at index spread.  For comparability, the lateral max tariff rate has been added to the mainline max tariff rate.</t>
  </si>
  <si>
    <t xml:space="preserve">FOOTNOTES:</t>
  </si>
  <si>
    <t xml:space="preserve">1.  PG&amp;E typically releases capacity several months in advance for the period May - October of every year.  They have been utilizing index spread calculations since April 1999 with historical releases being capped at max tariff rates.</t>
  </si>
</sst>
</file>

<file path=xl/styles.xml><?xml version="1.0" encoding="utf-8"?>
<styleSheet xmlns="http://schemas.openxmlformats.org/spreadsheetml/2006/main">
  <numFmts count="10">
    <numFmt numFmtId="164" formatCode="General"/>
    <numFmt numFmtId="165" formatCode="#,##0"/>
    <numFmt numFmtId="166" formatCode="0.0000"/>
    <numFmt numFmtId="167" formatCode="#,##0.00"/>
    <numFmt numFmtId="168" formatCode="#,##0.0000"/>
    <numFmt numFmtId="169" formatCode="[$-409]m/d/yyyy"/>
    <numFmt numFmtId="170" formatCode="_(* #,##0.00_);_(* \(#,##0.00\);_(* \-??_);_(@_)"/>
    <numFmt numFmtId="171" formatCode="_(\$* #,##0.00_);_(\$* \(#,##0.00\);_(\$* \-??_);_(@_)"/>
    <numFmt numFmtId="172" formatCode="_(* #,##0_);_(* \(#,##0\);_(* \-??_);_(@_)"/>
    <numFmt numFmtId="173" formatCode="_(\$* #,##0.0000_);_(\$* \(#,##0.0000\);_(\$* \-??_);_(@_)"/>
  </numFmts>
  <fonts count="12">
    <font>
      <sz val="10"/>
      <name val="Times New Roman"/>
      <family val="0"/>
    </font>
    <font>
      <sz val="10"/>
      <name val="Arial"/>
      <family val="0"/>
    </font>
    <font>
      <sz val="10"/>
      <name val="Arial"/>
      <family val="0"/>
    </font>
    <font>
      <sz val="10"/>
      <name val="Arial"/>
      <family val="0"/>
    </font>
    <font>
      <sz val="9"/>
      <name val="Arial"/>
      <family val="2"/>
    </font>
    <font>
      <b val="true"/>
      <sz val="9"/>
      <name val="Arial"/>
      <family val="2"/>
    </font>
    <font>
      <b val="true"/>
      <sz val="9"/>
      <color rgb="FF0000FF"/>
      <name val="Arial"/>
      <family val="2"/>
    </font>
    <font>
      <b val="true"/>
      <sz val="10"/>
      <color rgb="FFFF0000"/>
      <name val="Arial"/>
      <family val="2"/>
    </font>
    <font>
      <b val="true"/>
      <sz val="9"/>
      <color rgb="FFFF0000"/>
      <name val="Arial"/>
      <family val="2"/>
    </font>
    <font>
      <sz val="7"/>
      <name val="Arial"/>
      <family val="2"/>
    </font>
    <font>
      <b val="true"/>
      <sz val="9"/>
      <color rgb="FF339933"/>
      <name val="Arial"/>
      <family val="2"/>
    </font>
    <font>
      <sz val="8"/>
      <name val="Arial"/>
      <family val="2"/>
    </font>
  </fonts>
  <fills count="2">
    <fill>
      <patternFill patternType="none"/>
    </fill>
    <fill>
      <patternFill patternType="gray125"/>
    </fill>
  </fills>
  <borders count="11">
    <border diagonalUp="false" diagonalDown="false">
      <left/>
      <right/>
      <top/>
      <bottom/>
      <diagonal/>
    </border>
    <border diagonalUp="false" diagonalDown="false">
      <left style="medium"/>
      <right/>
      <top style="medium"/>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171"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5" fontId="9" fillId="0" borderId="3" xfId="15" applyFont="true" applyBorder="true" applyAlignment="true" applyProtection="tru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6" fontId="9" fillId="0" borderId="3" xfId="17" applyFont="true" applyBorder="true" applyAlignment="true" applyProtection="true">
      <alignment horizontal="center" vertical="bottom" textRotation="0" wrapText="false" indent="0" shrinkToFit="false"/>
      <protection locked="true" hidden="false"/>
    </xf>
    <xf numFmtId="172" fontId="9" fillId="0" borderId="3" xfId="15" applyFont="true" applyBorder="true" applyAlignment="true" applyProtection="true">
      <alignment horizontal="center" vertical="bottom" textRotation="0" wrapText="false" indent="0" shrinkToFit="false"/>
      <protection locked="true" hidden="false"/>
    </xf>
    <xf numFmtId="173" fontId="9" fillId="0" borderId="3" xfId="17" applyFont="true" applyBorder="true" applyAlignment="true" applyProtection="true">
      <alignment horizontal="center" vertical="bottom" textRotation="0" wrapText="false" indent="0" shrinkToFit="false"/>
      <protection locked="true" hidden="false"/>
    </xf>
    <xf numFmtId="167" fontId="9" fillId="0" borderId="3" xfId="17" applyFont="true" applyBorder="true" applyAlignment="true" applyProtection="true">
      <alignment horizontal="center" vertical="bottom" textRotation="0" wrapText="false" indent="0" shrinkToFit="false"/>
      <protection locked="true" hidden="false"/>
    </xf>
    <xf numFmtId="168" fontId="9" fillId="0" borderId="3" xfId="17" applyFont="true" applyBorder="true" applyAlignment="true" applyProtection="true">
      <alignment horizontal="center" vertical="bottom" textRotation="0" wrapText="false" indent="0" shrinkToFit="false"/>
      <protection locked="true" hidden="false"/>
    </xf>
    <xf numFmtId="169" fontId="9" fillId="0" borderId="3"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true">
      <alignment horizontal="center" vertical="bottom" textRotation="0" wrapText="false" indent="0" shrinkToFit="false"/>
      <protection locked="false" hidden="false"/>
    </xf>
    <xf numFmtId="164" fontId="9" fillId="0" borderId="5" xfId="0" applyFont="true" applyBorder="true" applyAlignment="true" applyProtection="true">
      <alignment horizontal="center" vertical="bottom" textRotation="0" wrapText="false" indent="0" shrinkToFit="false"/>
      <protection locked="false" hidden="false"/>
    </xf>
    <xf numFmtId="165" fontId="9" fillId="0" borderId="5" xfId="15" applyFont="true" applyBorder="true" applyAlignment="true" applyProtection="true">
      <alignment horizontal="center" vertical="bottom" textRotation="0" wrapText="false" indent="0" shrinkToFit="false"/>
      <protection locked="false" hidden="false"/>
    </xf>
    <xf numFmtId="166" fontId="9" fillId="0" borderId="5" xfId="17" applyFont="true" applyBorder="true" applyAlignment="true" applyProtection="true">
      <alignment horizontal="center" vertical="bottom" textRotation="0" wrapText="false" indent="0" shrinkToFit="false"/>
      <protection locked="false" hidden="false"/>
    </xf>
    <xf numFmtId="172" fontId="9" fillId="0" borderId="5" xfId="15" applyFont="true" applyBorder="true" applyAlignment="true" applyProtection="true">
      <alignment horizontal="center" vertical="bottom" textRotation="0" wrapText="false" indent="0" shrinkToFit="false"/>
      <protection locked="false" hidden="false"/>
    </xf>
    <xf numFmtId="173" fontId="9" fillId="0" borderId="5" xfId="17" applyFont="true" applyBorder="true" applyAlignment="true" applyProtection="true">
      <alignment horizontal="center" vertical="bottom" textRotation="0" wrapText="false" indent="0" shrinkToFit="false"/>
      <protection locked="false" hidden="false"/>
    </xf>
    <xf numFmtId="167" fontId="9" fillId="0" borderId="5" xfId="17" applyFont="true" applyBorder="true" applyAlignment="true" applyProtection="true">
      <alignment horizontal="center" vertical="bottom" textRotation="0" wrapText="false" indent="0" shrinkToFit="false"/>
      <protection locked="false" hidden="false"/>
    </xf>
    <xf numFmtId="168" fontId="9" fillId="0" borderId="5" xfId="17" applyFont="true" applyBorder="true" applyAlignment="true" applyProtection="true">
      <alignment horizontal="center" vertical="bottom" textRotation="0" wrapText="false" indent="0" shrinkToFit="false"/>
      <protection locked="false" hidden="false"/>
    </xf>
    <xf numFmtId="169" fontId="9" fillId="0" borderId="5" xfId="0" applyFont="true" applyBorder="true" applyAlignment="true" applyProtection="true">
      <alignment horizontal="center" vertical="bottom" textRotation="0" wrapText="false" indent="0" shrinkToFit="false"/>
      <protection locked="false" hidden="false"/>
    </xf>
    <xf numFmtId="164" fontId="9" fillId="0" borderId="7" xfId="0" applyFont="true" applyBorder="true" applyAlignment="true" applyProtection="true">
      <alignment horizontal="center" vertical="bottom" textRotation="0" wrapText="false" indent="0" shrinkToFit="false"/>
      <protection locked="false" hidden="false"/>
    </xf>
    <xf numFmtId="164" fontId="4" fillId="0" borderId="6" xfId="0"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true" applyProtection="true">
      <alignment horizontal="center" vertical="bottom" textRotation="0" wrapText="false" indent="0" shrinkToFit="false"/>
      <protection locked="false" hidden="false"/>
    </xf>
    <xf numFmtId="165" fontId="4" fillId="0" borderId="5" xfId="15"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false" applyProtection="true">
      <alignment horizontal="general" vertical="bottom" textRotation="0" wrapText="false" indent="0" shrinkToFit="false"/>
      <protection locked="false" hidden="false"/>
    </xf>
    <xf numFmtId="166" fontId="4" fillId="0" borderId="5" xfId="17" applyFont="true" applyBorder="true" applyAlignment="true" applyProtection="true">
      <alignment horizontal="center" vertical="bottom" textRotation="0" wrapText="false" indent="0" shrinkToFit="false"/>
      <protection locked="false" hidden="false"/>
    </xf>
    <xf numFmtId="172" fontId="4" fillId="0" borderId="5" xfId="15" applyFont="true" applyBorder="true" applyAlignment="true" applyProtection="true">
      <alignment horizontal="center" vertical="bottom" textRotation="0" wrapText="false" indent="0" shrinkToFit="false"/>
      <protection locked="false" hidden="false"/>
    </xf>
    <xf numFmtId="169" fontId="4" fillId="0" borderId="5" xfId="0" applyFont="true" applyBorder="true" applyAlignment="true" applyProtection="true">
      <alignment horizontal="center" vertical="bottom" textRotation="0" wrapText="false" indent="0" shrinkToFit="false"/>
      <protection locked="false" hidden="false"/>
    </xf>
    <xf numFmtId="167" fontId="4" fillId="0" borderId="5" xfId="0" applyFont="true" applyBorder="true" applyAlignment="true" applyProtection="true">
      <alignment horizontal="center" vertical="bottom" textRotation="0" wrapText="false" indent="0" shrinkToFit="false"/>
      <protection locked="false" hidden="false"/>
    </xf>
    <xf numFmtId="168" fontId="4" fillId="0" borderId="5" xfId="0"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5" fontId="4" fillId="0" borderId="5" xfId="0" applyFont="true" applyBorder="true" applyAlignment="false" applyProtection="false">
      <alignment horizontal="general" vertical="bottom" textRotation="0" wrapText="false" indent="0" shrinkToFit="false"/>
      <protection locked="true" hidden="false"/>
    </xf>
    <xf numFmtId="166" fontId="8" fillId="0" borderId="5" xfId="0"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7" fontId="4" fillId="0" borderId="5" xfId="0" applyFont="true" applyBorder="true" applyAlignment="false" applyProtection="false">
      <alignment horizontal="general" vertical="bottom" textRotation="0" wrapText="false" indent="0" shrinkToFit="false"/>
      <protection locked="true" hidden="false"/>
    </xf>
    <xf numFmtId="168" fontId="4" fillId="0" borderId="5" xfId="0" applyFont="true" applyBorder="tru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bottom" textRotation="0" wrapText="false" indent="0" shrinkToFit="false"/>
      <protection locked="false" hidden="false"/>
    </xf>
    <xf numFmtId="166" fontId="10" fillId="0" borderId="5" xfId="0" applyFont="true" applyBorder="true" applyAlignment="true" applyProtection="true">
      <alignment horizontal="center" vertical="bottom" textRotation="0" wrapText="false" indent="0" shrinkToFit="false"/>
      <protection locked="false" hidden="false"/>
    </xf>
    <xf numFmtId="166" fontId="4" fillId="0" borderId="5" xfId="0" applyFont="true" applyBorder="true" applyAlignment="true" applyProtection="true">
      <alignment horizontal="center" vertical="bottom" textRotation="0" wrapText="false" indent="0" shrinkToFit="false"/>
      <protection locked="false" hidden="false"/>
    </xf>
    <xf numFmtId="164" fontId="4" fillId="0" borderId="7" xfId="0" applyFont="true" applyBorder="true" applyAlignment="true" applyProtection="true">
      <alignment horizontal="center" vertical="bottom" textRotation="0" wrapText="false" indent="0" shrinkToFit="false"/>
      <protection locked="false" hidden="false"/>
    </xf>
    <xf numFmtId="164" fontId="4" fillId="0" borderId="8" xfId="0" applyFont="true" applyBorder="true" applyAlignment="true" applyProtection="true">
      <alignment horizontal="center" vertical="bottom" textRotation="0" wrapText="false" indent="0" shrinkToFit="false"/>
      <protection locked="false" hidden="false"/>
    </xf>
    <xf numFmtId="164" fontId="4" fillId="0" borderId="9" xfId="0" applyFont="true" applyBorder="true" applyAlignment="false" applyProtection="true">
      <alignment horizontal="general" vertical="bottom" textRotation="0" wrapText="false" indent="0" shrinkToFit="false"/>
      <protection locked="false" hidden="false"/>
    </xf>
    <xf numFmtId="164" fontId="4" fillId="0" borderId="9" xfId="0" applyFont="true" applyBorder="true" applyAlignment="true" applyProtection="true">
      <alignment horizontal="center" vertical="bottom" textRotation="0" wrapText="false" indent="0" shrinkToFit="false"/>
      <protection locked="false" hidden="false"/>
    </xf>
    <xf numFmtId="165" fontId="4" fillId="0" borderId="9" xfId="0" applyFont="true" applyBorder="true" applyAlignment="false" applyProtection="true">
      <alignment horizontal="general" vertical="bottom" textRotation="0" wrapText="false" indent="0" shrinkToFit="false"/>
      <protection locked="false" hidden="false"/>
    </xf>
    <xf numFmtId="166" fontId="4" fillId="0" borderId="9" xfId="0" applyFont="true" applyBorder="true" applyAlignment="true" applyProtection="true">
      <alignment horizontal="center" vertical="bottom" textRotation="0" wrapText="false" indent="0" shrinkToFit="false"/>
      <protection locked="false" hidden="false"/>
    </xf>
    <xf numFmtId="164" fontId="4" fillId="0" borderId="9" xfId="0" applyFont="true" applyBorder="true" applyAlignment="true" applyProtection="false">
      <alignment horizontal="center" vertical="bottom" textRotation="0" wrapText="false" indent="0" shrinkToFit="false"/>
      <protection locked="true" hidden="false"/>
    </xf>
    <xf numFmtId="167" fontId="4" fillId="0" borderId="9" xfId="0" applyFont="true" applyBorder="true" applyAlignment="false" applyProtection="true">
      <alignment horizontal="general" vertical="bottom" textRotation="0" wrapText="false" indent="0" shrinkToFit="false"/>
      <protection locked="false" hidden="false"/>
    </xf>
    <xf numFmtId="168" fontId="4" fillId="0" borderId="9" xfId="0" applyFont="true" applyBorder="true" applyAlignment="true" applyProtection="true">
      <alignment horizontal="center" vertical="bottom" textRotation="0" wrapText="false" indent="0" shrinkToFit="false"/>
      <protection locked="false" hidden="false"/>
    </xf>
    <xf numFmtId="169" fontId="4" fillId="0" borderId="9" xfId="0" applyFont="true" applyBorder="true" applyAlignment="true" applyProtection="true">
      <alignment horizontal="center" vertical="bottom" textRotation="0" wrapText="false" indent="0" shrinkToFit="false"/>
      <protection locked="false" hidden="false"/>
    </xf>
    <xf numFmtId="164" fontId="4" fillId="0" borderId="1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11"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33"/>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 customHeight="true" zeroHeight="false" outlineLevelRow="0" outlineLevelCol="0"/>
  <cols>
    <col collapsed="false" customWidth="true" hidden="false" outlineLevel="0" max="1" min="1" style="1" width="6.82"/>
    <col collapsed="false" customWidth="true" hidden="false" outlineLevel="0" max="2" min="2" style="2" width="31.82"/>
    <col collapsed="false" customWidth="true" hidden="true" outlineLevel="0" max="3" min="3" style="1" width="7.99"/>
    <col collapsed="false" customWidth="true" hidden="true" outlineLevel="0" max="4" min="4" style="3" width="9.05"/>
    <col collapsed="false" customWidth="true" hidden="true" outlineLevel="0" max="5" min="5" style="1" width="13.32"/>
    <col collapsed="false" customWidth="true" hidden="false" outlineLevel="0" max="6" min="6" style="2" width="30.32"/>
    <col collapsed="false" customWidth="true" hidden="true" outlineLevel="0" max="7" min="7" style="1" width="13.32"/>
    <col collapsed="false" customWidth="true" hidden="false" outlineLevel="0" max="8" min="8" style="2" width="28.65"/>
    <col collapsed="false" customWidth="true" hidden="true" outlineLevel="0" max="9" min="9" style="4" width="7.82"/>
    <col collapsed="false" customWidth="true" hidden="false" outlineLevel="0" max="10" min="10" style="2" width="29.82"/>
    <col collapsed="false" customWidth="true" hidden="true" outlineLevel="0" max="11" min="11" style="1" width="7.99"/>
    <col collapsed="false" customWidth="true" hidden="false" outlineLevel="0" max="12" min="12" style="3" width="10.15"/>
    <col collapsed="false" customWidth="true" hidden="true" outlineLevel="0" max="13" min="13" style="1" width="7.82"/>
    <col collapsed="false" customWidth="true" hidden="false" outlineLevel="0" max="14" min="14" style="4" width="11.82"/>
    <col collapsed="false" customWidth="true" hidden="false" outlineLevel="0" max="15" min="15" style="2" width="5.32"/>
    <col collapsed="false" customWidth="true" hidden="false" outlineLevel="0" max="16" min="16" style="5" width="13.15"/>
    <col collapsed="false" customWidth="true" hidden="false" outlineLevel="0" max="17" min="17" style="6" width="10.82"/>
    <col collapsed="false" customWidth="true" hidden="false" outlineLevel="0" max="18" min="18" style="5" width="13.15"/>
    <col collapsed="false" customWidth="true" hidden="false" outlineLevel="0" max="19" min="19" style="2" width="10.32"/>
    <col collapsed="false" customWidth="true" hidden="false" outlineLevel="0" max="20" min="20" style="2" width="11.49"/>
    <col collapsed="false" customWidth="true" hidden="false" outlineLevel="0" max="22" min="21" style="1" width="5.82"/>
    <col collapsed="false" customWidth="true" hidden="false" outlineLevel="0" max="23" min="23" style="1" width="23.49"/>
    <col collapsed="false" customWidth="true" hidden="true" outlineLevel="0" max="25" min="24" style="2" width="9.05"/>
    <col collapsed="false" customWidth="true" hidden="true" outlineLevel="0" max="26" min="26" style="1" width="5.82"/>
    <col collapsed="false" customWidth="false" hidden="false" outlineLevel="0" max="257" min="27" style="2" width="9.32"/>
  </cols>
  <sheetData>
    <row r="1" customFormat="false" ht="12.75" hidden="false" customHeight="false" outlineLevel="0" collapsed="false">
      <c r="A1" s="7"/>
      <c r="B1" s="8" t="s">
        <v>0</v>
      </c>
      <c r="C1" s="8"/>
      <c r="D1" s="8"/>
      <c r="E1" s="8"/>
      <c r="F1" s="8"/>
      <c r="G1" s="8"/>
      <c r="H1" s="8"/>
      <c r="I1" s="8"/>
      <c r="J1" s="8"/>
      <c r="K1" s="8"/>
      <c r="L1" s="8"/>
      <c r="M1" s="8"/>
      <c r="N1" s="8"/>
      <c r="O1" s="8"/>
      <c r="P1" s="8"/>
      <c r="Q1" s="8"/>
      <c r="R1" s="8"/>
      <c r="S1" s="8"/>
      <c r="T1" s="8"/>
      <c r="U1" s="8"/>
      <c r="V1" s="8"/>
      <c r="W1" s="8"/>
      <c r="X1" s="7"/>
      <c r="Y1" s="7"/>
      <c r="Z1" s="7"/>
      <c r="AA1" s="7"/>
      <c r="AB1" s="9"/>
      <c r="AC1" s="10"/>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row>
    <row r="2" customFormat="false" ht="12" hidden="false" customHeight="false" outlineLevel="0" collapsed="false">
      <c r="A2" s="7"/>
      <c r="B2" s="8" t="s">
        <v>1</v>
      </c>
      <c r="C2" s="8"/>
      <c r="D2" s="8"/>
      <c r="E2" s="8"/>
      <c r="F2" s="8"/>
      <c r="G2" s="8"/>
      <c r="H2" s="8"/>
      <c r="I2" s="8"/>
      <c r="J2" s="8"/>
      <c r="K2" s="8"/>
      <c r="L2" s="8"/>
      <c r="M2" s="8"/>
      <c r="N2" s="8"/>
      <c r="O2" s="8"/>
      <c r="P2" s="8"/>
      <c r="Q2" s="8"/>
      <c r="R2" s="8"/>
      <c r="S2" s="8"/>
      <c r="T2" s="8"/>
      <c r="U2" s="8"/>
      <c r="V2" s="8"/>
      <c r="W2" s="8"/>
      <c r="X2" s="7"/>
      <c r="Y2" s="7"/>
      <c r="Z2" s="7"/>
      <c r="AA2" s="7"/>
      <c r="AB2" s="7"/>
      <c r="AC2" s="9"/>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row>
    <row r="3" customFormat="false" ht="12" hidden="false" customHeight="false" outlineLevel="0" collapsed="false">
      <c r="A3" s="11"/>
      <c r="B3" s="12" t="s">
        <v>2</v>
      </c>
      <c r="C3" s="12"/>
      <c r="D3" s="12"/>
      <c r="E3" s="12"/>
      <c r="F3" s="12"/>
      <c r="G3" s="12"/>
      <c r="H3" s="12"/>
      <c r="I3" s="12"/>
      <c r="J3" s="12"/>
      <c r="K3" s="12"/>
      <c r="L3" s="12"/>
      <c r="M3" s="12"/>
      <c r="N3" s="12"/>
      <c r="O3" s="12"/>
      <c r="P3" s="12"/>
      <c r="Q3" s="12"/>
      <c r="R3" s="12"/>
      <c r="S3" s="12"/>
      <c r="T3" s="12"/>
      <c r="U3" s="12"/>
      <c r="V3" s="12"/>
      <c r="W3" s="12"/>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row>
    <row r="4" customFormat="false" ht="12" hidden="false" customHeight="false" outlineLevel="0" collapsed="false">
      <c r="B4" s="1"/>
      <c r="D4" s="13"/>
      <c r="F4" s="1"/>
      <c r="H4" s="1"/>
      <c r="J4" s="1"/>
      <c r="L4" s="13"/>
      <c r="O4" s="1"/>
      <c r="P4" s="14"/>
      <c r="R4" s="14"/>
      <c r="S4" s="15"/>
      <c r="T4" s="15"/>
      <c r="AC4" s="11"/>
    </row>
    <row r="5" customFormat="false" ht="12.75" hidden="false" customHeight="false" outlineLevel="0" collapsed="false">
      <c r="S5" s="15"/>
      <c r="T5" s="15"/>
    </row>
    <row r="6" customFormat="false" ht="9.75" hidden="false" customHeight="false" outlineLevel="0" collapsed="false">
      <c r="A6" s="16" t="s">
        <v>3</v>
      </c>
      <c r="B6" s="17"/>
      <c r="C6" s="18" t="s">
        <v>4</v>
      </c>
      <c r="D6" s="19"/>
      <c r="E6" s="18" t="s">
        <v>5</v>
      </c>
      <c r="F6" s="20"/>
      <c r="G6" s="18" t="s">
        <v>5</v>
      </c>
      <c r="H6" s="20"/>
      <c r="I6" s="21" t="s">
        <v>6</v>
      </c>
      <c r="J6" s="18" t="s">
        <v>5</v>
      </c>
      <c r="K6" s="18"/>
      <c r="L6" s="19" t="s">
        <v>5</v>
      </c>
      <c r="M6" s="22" t="s">
        <v>7</v>
      </c>
      <c r="N6" s="21" t="s">
        <v>8</v>
      </c>
      <c r="O6" s="23"/>
      <c r="P6" s="24" t="s">
        <v>9</v>
      </c>
      <c r="Q6" s="25" t="s">
        <v>10</v>
      </c>
      <c r="R6" s="24" t="s">
        <v>11</v>
      </c>
      <c r="S6" s="26" t="s">
        <v>12</v>
      </c>
      <c r="T6" s="26" t="s">
        <v>12</v>
      </c>
      <c r="U6" s="18" t="s">
        <v>13</v>
      </c>
      <c r="V6" s="18" t="s">
        <v>14</v>
      </c>
      <c r="W6" s="27"/>
      <c r="X6" s="28"/>
      <c r="Y6" s="28"/>
      <c r="Z6" s="29" t="s">
        <v>15</v>
      </c>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row>
    <row r="7" customFormat="false" ht="9.75" hidden="false" customHeight="false" outlineLevel="0" collapsed="false">
      <c r="A7" s="30" t="s">
        <v>16</v>
      </c>
      <c r="B7" s="31" t="s">
        <v>17</v>
      </c>
      <c r="C7" s="31" t="s">
        <v>18</v>
      </c>
      <c r="D7" s="32" t="s">
        <v>19</v>
      </c>
      <c r="E7" s="31" t="s">
        <v>20</v>
      </c>
      <c r="F7" s="31" t="s">
        <v>21</v>
      </c>
      <c r="G7" s="31" t="s">
        <v>22</v>
      </c>
      <c r="H7" s="31" t="s">
        <v>23</v>
      </c>
      <c r="I7" s="33" t="s">
        <v>24</v>
      </c>
      <c r="J7" s="31" t="s">
        <v>25</v>
      </c>
      <c r="K7" s="31" t="s">
        <v>18</v>
      </c>
      <c r="L7" s="32" t="s">
        <v>26</v>
      </c>
      <c r="M7" s="34" t="s">
        <v>27</v>
      </c>
      <c r="N7" s="33" t="s">
        <v>28</v>
      </c>
      <c r="O7" s="35" t="s">
        <v>29</v>
      </c>
      <c r="P7" s="36" t="s">
        <v>30</v>
      </c>
      <c r="Q7" s="37" t="s">
        <v>31</v>
      </c>
      <c r="R7" s="36" t="s">
        <v>32</v>
      </c>
      <c r="S7" s="38" t="s">
        <v>33</v>
      </c>
      <c r="T7" s="38" t="s">
        <v>34</v>
      </c>
      <c r="U7" s="31" t="s">
        <v>35</v>
      </c>
      <c r="V7" s="31" t="s">
        <v>36</v>
      </c>
      <c r="W7" s="39" t="s">
        <v>37</v>
      </c>
      <c r="X7" s="28"/>
      <c r="Y7" s="28"/>
      <c r="Z7" s="29" t="s">
        <v>38</v>
      </c>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row>
    <row r="8" customFormat="false" ht="12" hidden="false" customHeight="false" outlineLevel="0" collapsed="false">
      <c r="A8" s="40"/>
      <c r="B8" s="41"/>
      <c r="C8" s="41"/>
      <c r="D8" s="42"/>
      <c r="E8" s="41"/>
      <c r="F8" s="43"/>
      <c r="G8" s="41"/>
      <c r="H8" s="43"/>
      <c r="I8" s="44"/>
      <c r="J8" s="41"/>
      <c r="K8" s="41"/>
      <c r="L8" s="42"/>
      <c r="M8" s="45"/>
      <c r="N8" s="44"/>
      <c r="O8" s="46"/>
      <c r="P8" s="47"/>
      <c r="Q8" s="48"/>
      <c r="R8" s="47"/>
      <c r="S8" s="46"/>
      <c r="T8" s="46"/>
      <c r="U8" s="41"/>
      <c r="V8" s="49"/>
      <c r="W8" s="50"/>
      <c r="Z8" s="49"/>
    </row>
    <row r="9" customFormat="false" ht="12" hidden="false" customHeight="false" outlineLevel="0" collapsed="false">
      <c r="A9" s="40" t="n">
        <v>3074</v>
      </c>
      <c r="B9" s="43" t="s">
        <v>39</v>
      </c>
      <c r="C9" s="41" t="n">
        <v>21175</v>
      </c>
      <c r="D9" s="51" t="n">
        <v>30000</v>
      </c>
      <c r="E9" s="41" t="n">
        <v>56498</v>
      </c>
      <c r="F9" s="43" t="s">
        <v>40</v>
      </c>
      <c r="G9" s="41" t="n">
        <v>56709</v>
      </c>
      <c r="H9" s="43" t="s">
        <v>41</v>
      </c>
      <c r="I9" s="52" t="n">
        <v>0</v>
      </c>
      <c r="J9" s="53" t="s">
        <v>42</v>
      </c>
      <c r="K9" s="49" t="n">
        <v>27585</v>
      </c>
      <c r="L9" s="51" t="n">
        <v>30000</v>
      </c>
      <c r="M9" s="49"/>
      <c r="N9" s="52" t="n">
        <v>0</v>
      </c>
      <c r="O9" s="43" t="n">
        <v>31</v>
      </c>
      <c r="P9" s="54" t="n">
        <f aca="false">ROUND(O9*N9*L9,2)</f>
        <v>0</v>
      </c>
      <c r="Q9" s="55" t="n">
        <v>0</v>
      </c>
      <c r="R9" s="54" t="n">
        <f aca="false">IF(N9-Q9&lt;0,0,ROUND((N9-Q9)*L9*O9,2))</f>
        <v>0</v>
      </c>
      <c r="S9" s="46" t="n">
        <v>37012</v>
      </c>
      <c r="T9" s="46" t="n">
        <v>37042</v>
      </c>
      <c r="U9" s="41" t="s">
        <v>43</v>
      </c>
      <c r="V9" s="41" t="s">
        <v>44</v>
      </c>
      <c r="W9" s="56" t="s">
        <v>45</v>
      </c>
      <c r="X9" s="2" t="n">
        <v>0</v>
      </c>
      <c r="Y9" s="2" t="n">
        <v>0</v>
      </c>
      <c r="Z9" s="49" t="s">
        <v>46</v>
      </c>
    </row>
    <row r="10" customFormat="false" ht="12" hidden="false" customHeight="false" outlineLevel="0" collapsed="false">
      <c r="A10" s="40" t="n">
        <v>3070</v>
      </c>
      <c r="B10" s="43" t="s">
        <v>39</v>
      </c>
      <c r="C10" s="41" t="n">
        <v>21165</v>
      </c>
      <c r="D10" s="51" t="n">
        <v>30000</v>
      </c>
      <c r="E10" s="41" t="n">
        <v>56709</v>
      </c>
      <c r="F10" s="43" t="s">
        <v>41</v>
      </c>
      <c r="G10" s="41" t="n">
        <v>56698</v>
      </c>
      <c r="H10" s="43" t="s">
        <v>47</v>
      </c>
      <c r="I10" s="57" t="n">
        <v>0.4455</v>
      </c>
      <c r="J10" s="53" t="s">
        <v>42</v>
      </c>
      <c r="K10" s="49" t="n">
        <v>27584</v>
      </c>
      <c r="L10" s="51" t="n">
        <v>30000</v>
      </c>
      <c r="M10" s="49"/>
      <c r="N10" s="52" t="n">
        <v>6.8</v>
      </c>
      <c r="O10" s="43" t="n">
        <v>31</v>
      </c>
      <c r="P10" s="54" t="n">
        <f aca="false">ROUND(O10*N10*L10,2)</f>
        <v>6324000</v>
      </c>
      <c r="Q10" s="55" t="n">
        <f aca="false">0.3138+0.1052</f>
        <v>0.419</v>
      </c>
      <c r="R10" s="54" t="n">
        <f aca="false">IF(N10-Q10&lt;0,0,ROUND((N10-Q10)*L10*O10,2))</f>
        <v>5934330</v>
      </c>
      <c r="S10" s="46" t="n">
        <v>37012</v>
      </c>
      <c r="T10" s="46" t="n">
        <v>37042</v>
      </c>
      <c r="U10" s="41" t="s">
        <v>43</v>
      </c>
      <c r="V10" s="41" t="s">
        <v>44</v>
      </c>
      <c r="W10" s="56" t="s">
        <v>45</v>
      </c>
      <c r="X10" s="2" t="n">
        <v>0</v>
      </c>
      <c r="Y10" s="2" t="n">
        <v>0</v>
      </c>
      <c r="Z10" s="49" t="s">
        <v>46</v>
      </c>
    </row>
    <row r="11" customFormat="false" ht="12" hidden="false" customHeight="false" outlineLevel="0" collapsed="false">
      <c r="A11" s="40" t="n">
        <v>3018</v>
      </c>
      <c r="B11" s="43" t="s">
        <v>39</v>
      </c>
      <c r="C11" s="41" t="n">
        <v>21175</v>
      </c>
      <c r="D11" s="51" t="n">
        <v>15000</v>
      </c>
      <c r="E11" s="41" t="n">
        <v>56498</v>
      </c>
      <c r="F11" s="43" t="s">
        <v>40</v>
      </c>
      <c r="G11" s="41" t="n">
        <v>56709</v>
      </c>
      <c r="H11" s="43" t="s">
        <v>41</v>
      </c>
      <c r="I11" s="52" t="n">
        <v>0</v>
      </c>
      <c r="J11" s="53" t="s">
        <v>48</v>
      </c>
      <c r="K11" s="49" t="n">
        <v>27443</v>
      </c>
      <c r="L11" s="51" t="n">
        <v>15000</v>
      </c>
      <c r="M11" s="49"/>
      <c r="N11" s="52" t="n">
        <v>0</v>
      </c>
      <c r="O11" s="43" t="n">
        <v>31</v>
      </c>
      <c r="P11" s="54" t="n">
        <f aca="false">ROUND(O11*N11*L11,2)</f>
        <v>0</v>
      </c>
      <c r="Q11" s="55" t="n">
        <v>0</v>
      </c>
      <c r="R11" s="54" t="n">
        <f aca="false">IF(N11-Q11&lt;0,0,ROUND((N11-Q11)*L11*O11,2))</f>
        <v>0</v>
      </c>
      <c r="S11" s="46" t="n">
        <v>37012</v>
      </c>
      <c r="T11" s="46" t="n">
        <v>37042</v>
      </c>
      <c r="U11" s="41" t="s">
        <v>43</v>
      </c>
      <c r="V11" s="41" t="s">
        <v>44</v>
      </c>
      <c r="W11" s="56" t="s">
        <v>45</v>
      </c>
      <c r="X11" s="2" t="n">
        <v>0</v>
      </c>
      <c r="Y11" s="2" t="n">
        <v>0</v>
      </c>
      <c r="Z11" s="49" t="s">
        <v>46</v>
      </c>
    </row>
    <row r="12" customFormat="false" ht="12" hidden="false" customHeight="false" outlineLevel="0" collapsed="false">
      <c r="A12" s="40" t="n">
        <v>3020</v>
      </c>
      <c r="B12" s="43" t="s">
        <v>39</v>
      </c>
      <c r="C12" s="41" t="n">
        <v>21165</v>
      </c>
      <c r="D12" s="51" t="n">
        <v>15000</v>
      </c>
      <c r="E12" s="41" t="n">
        <v>56709</v>
      </c>
      <c r="F12" s="43" t="s">
        <v>41</v>
      </c>
      <c r="G12" s="41" t="n">
        <v>56698</v>
      </c>
      <c r="H12" s="43" t="s">
        <v>47</v>
      </c>
      <c r="I12" s="52" t="n">
        <v>0</v>
      </c>
      <c r="J12" s="53" t="s">
        <v>48</v>
      </c>
      <c r="K12" s="49" t="n">
        <v>27444</v>
      </c>
      <c r="L12" s="51" t="n">
        <v>15000</v>
      </c>
      <c r="M12" s="49"/>
      <c r="N12" s="52" t="n">
        <v>9.4253</v>
      </c>
      <c r="O12" s="43" t="n">
        <v>31</v>
      </c>
      <c r="P12" s="54" t="n">
        <f aca="false">ROUND(O12*N12*L12,2)</f>
        <v>4382764.5</v>
      </c>
      <c r="Q12" s="55" t="n">
        <f aca="false">0.3138+0.1052</f>
        <v>0.419</v>
      </c>
      <c r="R12" s="54" t="n">
        <f aca="false">IF(N12-Q12&lt;0,0,ROUND((N12-Q12)*L12*O12,2))</f>
        <v>4187929.5</v>
      </c>
      <c r="S12" s="46" t="n">
        <v>37012</v>
      </c>
      <c r="T12" s="46" t="n">
        <v>37042</v>
      </c>
      <c r="U12" s="41" t="s">
        <v>43</v>
      </c>
      <c r="V12" s="41" t="s">
        <v>44</v>
      </c>
      <c r="W12" s="56" t="s">
        <v>45</v>
      </c>
      <c r="X12" s="2" t="n">
        <v>0</v>
      </c>
      <c r="Y12" s="2" t="n">
        <v>0</v>
      </c>
      <c r="Z12" s="49" t="s">
        <v>46</v>
      </c>
    </row>
    <row r="13" customFormat="false" ht="12" hidden="false" customHeight="false" outlineLevel="0" collapsed="false">
      <c r="A13" s="40" t="n">
        <v>3068</v>
      </c>
      <c r="B13" s="43" t="s">
        <v>39</v>
      </c>
      <c r="C13" s="41" t="n">
        <v>21175</v>
      </c>
      <c r="D13" s="51" t="n">
        <v>20000</v>
      </c>
      <c r="E13" s="41" t="n">
        <v>56498</v>
      </c>
      <c r="F13" s="43" t="s">
        <v>40</v>
      </c>
      <c r="G13" s="41" t="n">
        <v>56709</v>
      </c>
      <c r="H13" s="43" t="s">
        <v>41</v>
      </c>
      <c r="I13" s="52" t="n">
        <v>0</v>
      </c>
      <c r="J13" s="53" t="s">
        <v>49</v>
      </c>
      <c r="K13" s="49" t="n">
        <v>27574</v>
      </c>
      <c r="L13" s="51" t="n">
        <v>20000</v>
      </c>
      <c r="M13" s="49"/>
      <c r="N13" s="52" t="n">
        <v>0</v>
      </c>
      <c r="O13" s="43" t="n">
        <v>31</v>
      </c>
      <c r="P13" s="54" t="n">
        <f aca="false">ROUND(O13*N13*L13,2)</f>
        <v>0</v>
      </c>
      <c r="Q13" s="55" t="n">
        <v>0</v>
      </c>
      <c r="R13" s="54" t="n">
        <f aca="false">IF(N13-Q13&lt;0,0,ROUND((N13-Q13)*L13*O13,2))</f>
        <v>0</v>
      </c>
      <c r="S13" s="46" t="n">
        <v>37012</v>
      </c>
      <c r="T13" s="46" t="n">
        <v>37042</v>
      </c>
      <c r="U13" s="41" t="s">
        <v>43</v>
      </c>
      <c r="V13" s="41" t="s">
        <v>44</v>
      </c>
      <c r="W13" s="56" t="s">
        <v>45</v>
      </c>
      <c r="X13" s="2" t="n">
        <v>0</v>
      </c>
      <c r="Y13" s="2" t="n">
        <v>0</v>
      </c>
      <c r="Z13" s="49" t="s">
        <v>46</v>
      </c>
    </row>
    <row r="14" customFormat="false" ht="12" hidden="false" customHeight="false" outlineLevel="0" collapsed="false">
      <c r="A14" s="40" t="n">
        <v>3069</v>
      </c>
      <c r="B14" s="43" t="s">
        <v>39</v>
      </c>
      <c r="C14" s="41" t="n">
        <v>21165</v>
      </c>
      <c r="D14" s="51" t="n">
        <v>20000</v>
      </c>
      <c r="E14" s="41" t="n">
        <v>56709</v>
      </c>
      <c r="F14" s="43" t="s">
        <v>41</v>
      </c>
      <c r="G14" s="41" t="n">
        <v>56698</v>
      </c>
      <c r="H14" s="43" t="s">
        <v>47</v>
      </c>
      <c r="I14" s="52" t="n">
        <v>0</v>
      </c>
      <c r="J14" s="53" t="s">
        <v>49</v>
      </c>
      <c r="K14" s="49" t="n">
        <v>27575</v>
      </c>
      <c r="L14" s="51" t="n">
        <v>20000</v>
      </c>
      <c r="M14" s="49"/>
      <c r="N14" s="52" t="n">
        <v>7.4926</v>
      </c>
      <c r="O14" s="43" t="n">
        <v>31</v>
      </c>
      <c r="P14" s="54" t="n">
        <f aca="false">ROUND(O14*N14*L14,2)</f>
        <v>4645412</v>
      </c>
      <c r="Q14" s="55" t="n">
        <f aca="false">0.3138+0.1052</f>
        <v>0.419</v>
      </c>
      <c r="R14" s="54" t="n">
        <f aca="false">IF(N14-Q14&lt;0,0,ROUND((N14-Q14)*L14*O14,2))</f>
        <v>4385632</v>
      </c>
      <c r="S14" s="46" t="n">
        <v>37012</v>
      </c>
      <c r="T14" s="46" t="n">
        <v>37042</v>
      </c>
      <c r="U14" s="41" t="s">
        <v>43</v>
      </c>
      <c r="V14" s="41" t="s">
        <v>44</v>
      </c>
      <c r="W14" s="56" t="s">
        <v>45</v>
      </c>
      <c r="X14" s="2" t="n">
        <v>0</v>
      </c>
      <c r="Y14" s="2" t="n">
        <v>0</v>
      </c>
      <c r="Z14" s="49" t="s">
        <v>46</v>
      </c>
    </row>
    <row r="15" customFormat="false" ht="12" hidden="false" customHeight="false" outlineLevel="0" collapsed="false">
      <c r="A15" s="40" t="n">
        <v>3074</v>
      </c>
      <c r="B15" s="43" t="s">
        <v>39</v>
      </c>
      <c r="C15" s="41" t="n">
        <v>21175</v>
      </c>
      <c r="D15" s="51" t="n">
        <v>30000</v>
      </c>
      <c r="E15" s="41" t="n">
        <v>56498</v>
      </c>
      <c r="F15" s="43" t="s">
        <v>40</v>
      </c>
      <c r="G15" s="41" t="n">
        <v>56709</v>
      </c>
      <c r="H15" s="43" t="s">
        <v>41</v>
      </c>
      <c r="I15" s="52" t="n">
        <v>0</v>
      </c>
      <c r="J15" s="53" t="s">
        <v>42</v>
      </c>
      <c r="K15" s="49" t="n">
        <v>27585</v>
      </c>
      <c r="L15" s="51" t="n">
        <v>30000</v>
      </c>
      <c r="M15" s="49"/>
      <c r="N15" s="52" t="n">
        <v>0</v>
      </c>
      <c r="O15" s="43" t="n">
        <v>30</v>
      </c>
      <c r="P15" s="54" t="n">
        <f aca="false">ROUND(O15*N15*L15,2)</f>
        <v>0</v>
      </c>
      <c r="Q15" s="55" t="n">
        <v>0</v>
      </c>
      <c r="R15" s="54" t="n">
        <f aca="false">IF(N15-Q15&lt;0,0,ROUND((N15-Q15)*L15*O15,2))</f>
        <v>0</v>
      </c>
      <c r="S15" s="46" t="n">
        <v>37043</v>
      </c>
      <c r="T15" s="46" t="n">
        <v>37072</v>
      </c>
      <c r="U15" s="41" t="s">
        <v>43</v>
      </c>
      <c r="V15" s="41" t="s">
        <v>44</v>
      </c>
      <c r="W15" s="56" t="s">
        <v>45</v>
      </c>
      <c r="X15" s="2" t="n">
        <v>0</v>
      </c>
      <c r="Y15" s="2" t="n">
        <v>0</v>
      </c>
      <c r="Z15" s="49" t="s">
        <v>46</v>
      </c>
    </row>
    <row r="16" customFormat="false" ht="12" hidden="false" customHeight="false" outlineLevel="0" collapsed="false">
      <c r="A16" s="40" t="n">
        <v>3070</v>
      </c>
      <c r="B16" s="43" t="s">
        <v>39</v>
      </c>
      <c r="C16" s="41" t="n">
        <v>21165</v>
      </c>
      <c r="D16" s="51" t="n">
        <v>30000</v>
      </c>
      <c r="E16" s="41" t="n">
        <v>56709</v>
      </c>
      <c r="F16" s="43" t="s">
        <v>41</v>
      </c>
      <c r="G16" s="41" t="n">
        <v>56698</v>
      </c>
      <c r="H16" s="43" t="s">
        <v>47</v>
      </c>
      <c r="I16" s="57" t="n">
        <v>0.4455</v>
      </c>
      <c r="J16" s="53" t="s">
        <v>42</v>
      </c>
      <c r="K16" s="49" t="n">
        <v>27584</v>
      </c>
      <c r="L16" s="51" t="n">
        <v>30000</v>
      </c>
      <c r="M16" s="49"/>
      <c r="N16" s="52" t="n">
        <v>3.1367</v>
      </c>
      <c r="O16" s="43" t="n">
        <v>30</v>
      </c>
      <c r="P16" s="54" t="n">
        <f aca="false">ROUND(O16*N16*L16,2)</f>
        <v>2823030</v>
      </c>
      <c r="Q16" s="55" t="n">
        <f aca="false">0.3138+0.1052</f>
        <v>0.419</v>
      </c>
      <c r="R16" s="54" t="n">
        <f aca="false">IF(N16-Q16&lt;0,0,ROUND((N16-Q16)*L16*O16,2))</f>
        <v>2445930</v>
      </c>
      <c r="S16" s="46" t="n">
        <v>37043</v>
      </c>
      <c r="T16" s="46" t="n">
        <v>37072</v>
      </c>
      <c r="U16" s="41" t="s">
        <v>43</v>
      </c>
      <c r="V16" s="41" t="s">
        <v>44</v>
      </c>
      <c r="W16" s="56" t="s">
        <v>45</v>
      </c>
      <c r="X16" s="2" t="n">
        <v>0</v>
      </c>
      <c r="Y16" s="2" t="n">
        <v>0</v>
      </c>
      <c r="Z16" s="49" t="s">
        <v>46</v>
      </c>
    </row>
    <row r="17" customFormat="false" ht="12" hidden="false" customHeight="false" outlineLevel="0" collapsed="false">
      <c r="A17" s="40" t="n">
        <v>3018</v>
      </c>
      <c r="B17" s="43" t="s">
        <v>39</v>
      </c>
      <c r="C17" s="41" t="n">
        <v>21175</v>
      </c>
      <c r="D17" s="51" t="n">
        <v>15000</v>
      </c>
      <c r="E17" s="41" t="n">
        <v>56498</v>
      </c>
      <c r="F17" s="43" t="s">
        <v>40</v>
      </c>
      <c r="G17" s="41" t="n">
        <v>56709</v>
      </c>
      <c r="H17" s="43" t="s">
        <v>41</v>
      </c>
      <c r="I17" s="52" t="n">
        <v>0</v>
      </c>
      <c r="J17" s="53" t="s">
        <v>48</v>
      </c>
      <c r="K17" s="49" t="n">
        <v>27443</v>
      </c>
      <c r="L17" s="51" t="n">
        <v>15000</v>
      </c>
      <c r="M17" s="49"/>
      <c r="N17" s="52" t="n">
        <v>0</v>
      </c>
      <c r="O17" s="43" t="n">
        <v>30</v>
      </c>
      <c r="P17" s="54" t="n">
        <f aca="false">ROUND(O17*N17*L17,2)</f>
        <v>0</v>
      </c>
      <c r="Q17" s="55" t="n">
        <v>0</v>
      </c>
      <c r="R17" s="54" t="n">
        <f aca="false">IF(N17-Q17&lt;0,0,ROUND((N17-Q17)*L17*O17,2))</f>
        <v>0</v>
      </c>
      <c r="S17" s="46" t="n">
        <v>37043</v>
      </c>
      <c r="T17" s="46" t="n">
        <v>37072</v>
      </c>
      <c r="U17" s="41" t="s">
        <v>43</v>
      </c>
      <c r="V17" s="41" t="s">
        <v>44</v>
      </c>
      <c r="W17" s="56" t="s">
        <v>45</v>
      </c>
      <c r="X17" s="2" t="n">
        <v>0</v>
      </c>
      <c r="Y17" s="2" t="n">
        <v>0</v>
      </c>
      <c r="Z17" s="49" t="s">
        <v>46</v>
      </c>
    </row>
    <row r="18" customFormat="false" ht="12" hidden="false" customHeight="false" outlineLevel="0" collapsed="false">
      <c r="A18" s="40" t="n">
        <v>3020</v>
      </c>
      <c r="B18" s="43" t="s">
        <v>39</v>
      </c>
      <c r="C18" s="41" t="n">
        <v>21165</v>
      </c>
      <c r="D18" s="51" t="n">
        <v>15000</v>
      </c>
      <c r="E18" s="41" t="n">
        <v>56709</v>
      </c>
      <c r="F18" s="43" t="s">
        <v>41</v>
      </c>
      <c r="G18" s="41" t="n">
        <v>56698</v>
      </c>
      <c r="H18" s="43" t="s">
        <v>47</v>
      </c>
      <c r="I18" s="52" t="n">
        <v>0</v>
      </c>
      <c r="J18" s="53" t="s">
        <v>48</v>
      </c>
      <c r="K18" s="49" t="n">
        <v>27444</v>
      </c>
      <c r="L18" s="51" t="n">
        <v>15000</v>
      </c>
      <c r="M18" s="49"/>
      <c r="N18" s="52" t="n">
        <v>7.5392</v>
      </c>
      <c r="O18" s="43" t="n">
        <v>30</v>
      </c>
      <c r="P18" s="54" t="n">
        <f aca="false">ROUND(O18*N18*L18,2)</f>
        <v>3392640</v>
      </c>
      <c r="Q18" s="55" t="n">
        <f aca="false">0.3138+0.1052</f>
        <v>0.419</v>
      </c>
      <c r="R18" s="54" t="n">
        <f aca="false">IF(N18-Q18&lt;0,0,ROUND((N18-Q18)*L18*O18,2))</f>
        <v>3204090</v>
      </c>
      <c r="S18" s="46" t="n">
        <v>37043</v>
      </c>
      <c r="T18" s="46" t="n">
        <v>37072</v>
      </c>
      <c r="U18" s="41" t="s">
        <v>43</v>
      </c>
      <c r="V18" s="41" t="s">
        <v>44</v>
      </c>
      <c r="W18" s="56" t="s">
        <v>45</v>
      </c>
      <c r="X18" s="2" t="n">
        <v>0</v>
      </c>
      <c r="Y18" s="2" t="n">
        <v>0</v>
      </c>
      <c r="Z18" s="49" t="s">
        <v>46</v>
      </c>
    </row>
    <row r="19" customFormat="false" ht="12" hidden="false" customHeight="false" outlineLevel="0" collapsed="false">
      <c r="A19" s="40" t="n">
        <v>3066</v>
      </c>
      <c r="B19" s="43" t="s">
        <v>39</v>
      </c>
      <c r="C19" s="41" t="n">
        <v>21175</v>
      </c>
      <c r="D19" s="51" t="n">
        <v>50000</v>
      </c>
      <c r="E19" s="41" t="n">
        <v>56498</v>
      </c>
      <c r="F19" s="43" t="s">
        <v>40</v>
      </c>
      <c r="G19" s="41" t="n">
        <v>56709</v>
      </c>
      <c r="H19" s="43" t="s">
        <v>41</v>
      </c>
      <c r="I19" s="52" t="n">
        <v>0</v>
      </c>
      <c r="J19" s="53" t="s">
        <v>49</v>
      </c>
      <c r="K19" s="49" t="n">
        <v>27567</v>
      </c>
      <c r="L19" s="51" t="n">
        <v>50000</v>
      </c>
      <c r="M19" s="49"/>
      <c r="N19" s="52" t="n">
        <v>0</v>
      </c>
      <c r="O19" s="43" t="n">
        <v>30</v>
      </c>
      <c r="P19" s="54" t="n">
        <f aca="false">ROUND(O19*N19*L19,2)</f>
        <v>0</v>
      </c>
      <c r="Q19" s="55" t="n">
        <v>0</v>
      </c>
      <c r="R19" s="54" t="n">
        <f aca="false">IF(N19-Q19&lt;0,0,ROUND((N19-Q19)*L19*O19,2))</f>
        <v>0</v>
      </c>
      <c r="S19" s="46" t="n">
        <v>37043</v>
      </c>
      <c r="T19" s="46" t="n">
        <v>37072</v>
      </c>
      <c r="U19" s="41" t="s">
        <v>43</v>
      </c>
      <c r="V19" s="41" t="s">
        <v>44</v>
      </c>
      <c r="W19" s="56" t="s">
        <v>45</v>
      </c>
      <c r="X19" s="2" t="n">
        <v>0</v>
      </c>
      <c r="Y19" s="2" t="n">
        <v>0</v>
      </c>
      <c r="Z19" s="49" t="s">
        <v>46</v>
      </c>
    </row>
    <row r="20" customFormat="false" ht="12" hidden="false" customHeight="false" outlineLevel="0" collapsed="false">
      <c r="A20" s="40" t="n">
        <v>3067</v>
      </c>
      <c r="B20" s="43" t="s">
        <v>39</v>
      </c>
      <c r="C20" s="41" t="n">
        <v>21165</v>
      </c>
      <c r="D20" s="51" t="n">
        <v>50000</v>
      </c>
      <c r="E20" s="41" t="n">
        <v>56709</v>
      </c>
      <c r="F20" s="43" t="s">
        <v>41</v>
      </c>
      <c r="G20" s="41" t="n">
        <v>56698</v>
      </c>
      <c r="H20" s="43" t="s">
        <v>47</v>
      </c>
      <c r="I20" s="52" t="n">
        <v>0</v>
      </c>
      <c r="J20" s="53" t="s">
        <v>49</v>
      </c>
      <c r="K20" s="49" t="n">
        <v>27568</v>
      </c>
      <c r="L20" s="51" t="n">
        <v>50000</v>
      </c>
      <c r="M20" s="49"/>
      <c r="N20" s="52" t="n">
        <v>3.4569</v>
      </c>
      <c r="O20" s="43" t="n">
        <v>30</v>
      </c>
      <c r="P20" s="54" t="n">
        <f aca="false">ROUND(O20*N20*L20,2)</f>
        <v>5185350</v>
      </c>
      <c r="Q20" s="55" t="n">
        <f aca="false">0.3138+0.1052</f>
        <v>0.419</v>
      </c>
      <c r="R20" s="54" t="n">
        <f aca="false">IF(N20-Q20&lt;0,0,ROUND((N20-Q20)*L20*O20,2))</f>
        <v>4556850</v>
      </c>
      <c r="S20" s="46" t="n">
        <v>37043</v>
      </c>
      <c r="T20" s="46" t="n">
        <v>37072</v>
      </c>
      <c r="U20" s="41" t="s">
        <v>43</v>
      </c>
      <c r="V20" s="41" t="s">
        <v>44</v>
      </c>
      <c r="W20" s="56" t="s">
        <v>45</v>
      </c>
      <c r="X20" s="2" t="n">
        <v>0</v>
      </c>
      <c r="Y20" s="2" t="n">
        <v>0</v>
      </c>
      <c r="Z20" s="49" t="s">
        <v>46</v>
      </c>
    </row>
    <row r="21" customFormat="false" ht="12" hidden="false" customHeight="false" outlineLevel="0" collapsed="false">
      <c r="A21" s="40" t="n">
        <v>3108</v>
      </c>
      <c r="B21" s="43" t="s">
        <v>39</v>
      </c>
      <c r="C21" s="41" t="n">
        <v>21175</v>
      </c>
      <c r="D21" s="51" t="n">
        <v>25000</v>
      </c>
      <c r="E21" s="41" t="n">
        <v>56498</v>
      </c>
      <c r="F21" s="43" t="s">
        <v>40</v>
      </c>
      <c r="G21" s="41" t="n">
        <v>56709</v>
      </c>
      <c r="H21" s="43" t="s">
        <v>41</v>
      </c>
      <c r="I21" s="52" t="n">
        <v>0</v>
      </c>
      <c r="J21" s="53" t="s">
        <v>50</v>
      </c>
      <c r="K21" s="49" t="n">
        <v>27661</v>
      </c>
      <c r="L21" s="51" t="n">
        <v>25000</v>
      </c>
      <c r="M21" s="49"/>
      <c r="N21" s="58" t="n">
        <v>0</v>
      </c>
      <c r="O21" s="43" t="n">
        <v>31</v>
      </c>
      <c r="P21" s="54" t="n">
        <f aca="false">ROUND(O21*N21*L21,2)</f>
        <v>0</v>
      </c>
      <c r="Q21" s="55" t="n">
        <v>0</v>
      </c>
      <c r="R21" s="54" t="n">
        <f aca="false">IF(N21-Q21&lt;0,0,ROUND((N21-Q21)*L21*O21,2))</f>
        <v>0</v>
      </c>
      <c r="S21" s="46" t="n">
        <v>37073</v>
      </c>
      <c r="T21" s="46" t="n">
        <v>37103</v>
      </c>
      <c r="U21" s="41" t="s">
        <v>43</v>
      </c>
      <c r="V21" s="41" t="s">
        <v>44</v>
      </c>
      <c r="W21" s="59" t="s">
        <v>51</v>
      </c>
      <c r="X21" s="2" t="s">
        <v>46</v>
      </c>
      <c r="Z21" s="49"/>
    </row>
    <row r="22" customFormat="false" ht="12" hidden="false" customHeight="false" outlineLevel="0" collapsed="false">
      <c r="A22" s="40" t="n">
        <v>3109</v>
      </c>
      <c r="B22" s="43" t="s">
        <v>39</v>
      </c>
      <c r="C22" s="41" t="n">
        <v>21165</v>
      </c>
      <c r="D22" s="51" t="n">
        <v>25000</v>
      </c>
      <c r="E22" s="41" t="n">
        <v>56709</v>
      </c>
      <c r="F22" s="43" t="s">
        <v>41</v>
      </c>
      <c r="G22" s="41" t="n">
        <v>56698</v>
      </c>
      <c r="H22" s="43" t="s">
        <v>47</v>
      </c>
      <c r="I22" s="52" t="n">
        <v>1.16</v>
      </c>
      <c r="J22" s="53" t="s">
        <v>50</v>
      </c>
      <c r="K22" s="49" t="n">
        <v>27662</v>
      </c>
      <c r="L22" s="51" t="n">
        <v>25000</v>
      </c>
      <c r="M22" s="49"/>
      <c r="N22" s="58" t="n">
        <v>1.16</v>
      </c>
      <c r="O22" s="43" t="n">
        <v>31</v>
      </c>
      <c r="P22" s="54" t="n">
        <f aca="false">ROUND(O22*N22*L22,2)</f>
        <v>899000</v>
      </c>
      <c r="Q22" s="55" t="n">
        <f aca="false">0.3138+0.1052</f>
        <v>0.419</v>
      </c>
      <c r="R22" s="54" t="n">
        <f aca="false">IF(N22-Q22&lt;0,0,ROUND((N22-Q22)*L22*O22,2))</f>
        <v>574275</v>
      </c>
      <c r="S22" s="46" t="n">
        <v>37073</v>
      </c>
      <c r="T22" s="46" t="n">
        <v>37103</v>
      </c>
      <c r="U22" s="41" t="s">
        <v>43</v>
      </c>
      <c r="V22" s="41" t="s">
        <v>44</v>
      </c>
      <c r="W22" s="59" t="s">
        <v>51</v>
      </c>
      <c r="X22" s="2" t="s">
        <v>46</v>
      </c>
      <c r="Z22" s="49"/>
    </row>
    <row r="23" customFormat="false" ht="12" hidden="false" customHeight="false" outlineLevel="0" collapsed="false">
      <c r="A23" s="40" t="n">
        <v>3071</v>
      </c>
      <c r="B23" s="43" t="s">
        <v>39</v>
      </c>
      <c r="C23" s="41" t="n">
        <v>21175</v>
      </c>
      <c r="D23" s="51" t="n">
        <v>60000</v>
      </c>
      <c r="E23" s="41" t="n">
        <v>56498</v>
      </c>
      <c r="F23" s="43" t="s">
        <v>40</v>
      </c>
      <c r="G23" s="41" t="n">
        <v>56709</v>
      </c>
      <c r="H23" s="43" t="s">
        <v>41</v>
      </c>
      <c r="I23" s="52" t="n">
        <v>0</v>
      </c>
      <c r="J23" s="53" t="s">
        <v>42</v>
      </c>
      <c r="K23" s="49" t="n">
        <v>27587</v>
      </c>
      <c r="L23" s="51" t="n">
        <v>60000</v>
      </c>
      <c r="M23" s="49"/>
      <c r="N23" s="52" t="n">
        <v>0</v>
      </c>
      <c r="O23" s="43" t="n">
        <v>31</v>
      </c>
      <c r="P23" s="54" t="n">
        <f aca="false">ROUND(O23*N23*L23,2)</f>
        <v>0</v>
      </c>
      <c r="Q23" s="55" t="n">
        <v>0</v>
      </c>
      <c r="R23" s="54" t="n">
        <f aca="false">IF(N23-Q23&lt;0,0,ROUND((N23-Q23)*L23*O23,2))</f>
        <v>0</v>
      </c>
      <c r="S23" s="46" t="n">
        <v>37073</v>
      </c>
      <c r="T23" s="46" t="n">
        <v>37103</v>
      </c>
      <c r="U23" s="41" t="s">
        <v>43</v>
      </c>
      <c r="V23" s="41" t="s">
        <v>44</v>
      </c>
      <c r="W23" s="56" t="s">
        <v>45</v>
      </c>
      <c r="X23" s="2" t="n">
        <v>0</v>
      </c>
      <c r="Y23" s="2" t="n">
        <v>0</v>
      </c>
      <c r="Z23" s="49" t="s">
        <v>46</v>
      </c>
    </row>
    <row r="24" customFormat="false" ht="12" hidden="false" customHeight="false" outlineLevel="0" collapsed="false">
      <c r="A24" s="40" t="n">
        <v>3072</v>
      </c>
      <c r="B24" s="43" t="s">
        <v>39</v>
      </c>
      <c r="C24" s="41" t="n">
        <v>21165</v>
      </c>
      <c r="D24" s="51" t="n">
        <v>60000</v>
      </c>
      <c r="E24" s="41" t="n">
        <v>56709</v>
      </c>
      <c r="F24" s="43" t="s">
        <v>41</v>
      </c>
      <c r="G24" s="41" t="n">
        <v>56698</v>
      </c>
      <c r="H24" s="43" t="s">
        <v>47</v>
      </c>
      <c r="I24" s="57" t="n">
        <v>0.4455</v>
      </c>
      <c r="J24" s="53" t="s">
        <v>42</v>
      </c>
      <c r="K24" s="49" t="n">
        <v>27586</v>
      </c>
      <c r="L24" s="51" t="n">
        <v>60000</v>
      </c>
      <c r="M24" s="49"/>
      <c r="N24" s="52" t="n">
        <v>0.7081</v>
      </c>
      <c r="O24" s="43" t="n">
        <v>31</v>
      </c>
      <c r="P24" s="54" t="n">
        <f aca="false">ROUND(O24*N24*L24,2)</f>
        <v>1317066</v>
      </c>
      <c r="Q24" s="55" t="n">
        <f aca="false">0.3138+0.1052</f>
        <v>0.419</v>
      </c>
      <c r="R24" s="54" t="n">
        <f aca="false">IF(N24-Q24&lt;0,0,ROUND((N24-Q24)*L24*O24,2))</f>
        <v>537726</v>
      </c>
      <c r="S24" s="46" t="n">
        <v>37073</v>
      </c>
      <c r="T24" s="46" t="n">
        <v>37103</v>
      </c>
      <c r="U24" s="41" t="s">
        <v>43</v>
      </c>
      <c r="V24" s="41" t="s">
        <v>44</v>
      </c>
      <c r="W24" s="56" t="s">
        <v>45</v>
      </c>
      <c r="X24" s="2" t="n">
        <v>0</v>
      </c>
      <c r="Y24" s="2" t="n">
        <v>0</v>
      </c>
      <c r="Z24" s="49" t="s">
        <v>46</v>
      </c>
    </row>
    <row r="25" customFormat="false" ht="12" hidden="false" customHeight="false" outlineLevel="0" collapsed="false">
      <c r="A25" s="40" t="n">
        <v>3018</v>
      </c>
      <c r="B25" s="43" t="s">
        <v>39</v>
      </c>
      <c r="C25" s="41" t="n">
        <v>21175</v>
      </c>
      <c r="D25" s="51" t="n">
        <v>15000</v>
      </c>
      <c r="E25" s="41" t="n">
        <v>56498</v>
      </c>
      <c r="F25" s="43" t="s">
        <v>40</v>
      </c>
      <c r="G25" s="41" t="n">
        <v>56709</v>
      </c>
      <c r="H25" s="43" t="s">
        <v>41</v>
      </c>
      <c r="I25" s="52" t="n">
        <v>0</v>
      </c>
      <c r="J25" s="53" t="s">
        <v>48</v>
      </c>
      <c r="K25" s="49" t="n">
        <v>27443</v>
      </c>
      <c r="L25" s="51" t="n">
        <v>15000</v>
      </c>
      <c r="M25" s="49"/>
      <c r="N25" s="52" t="n">
        <v>0</v>
      </c>
      <c r="O25" s="43" t="n">
        <v>31</v>
      </c>
      <c r="P25" s="54" t="n">
        <f aca="false">ROUND(O25*N25*L25,2)</f>
        <v>0</v>
      </c>
      <c r="Q25" s="55" t="n">
        <v>0</v>
      </c>
      <c r="R25" s="54" t="n">
        <f aca="false">IF(N25-Q25&lt;0,0,ROUND((N25-Q25)*L25*O25,2))</f>
        <v>0</v>
      </c>
      <c r="S25" s="46" t="n">
        <v>37073</v>
      </c>
      <c r="T25" s="46" t="n">
        <v>37103</v>
      </c>
      <c r="U25" s="41" t="s">
        <v>43</v>
      </c>
      <c r="V25" s="41" t="s">
        <v>44</v>
      </c>
      <c r="W25" s="56" t="s">
        <v>45</v>
      </c>
      <c r="X25" s="2" t="n">
        <v>0</v>
      </c>
      <c r="Y25" s="2" t="n">
        <v>0</v>
      </c>
      <c r="Z25" s="49" t="s">
        <v>46</v>
      </c>
    </row>
    <row r="26" customFormat="false" ht="12" hidden="false" customHeight="false" outlineLevel="0" collapsed="false">
      <c r="A26" s="40" t="n">
        <v>3020</v>
      </c>
      <c r="B26" s="43" t="s">
        <v>39</v>
      </c>
      <c r="C26" s="41" t="n">
        <v>21165</v>
      </c>
      <c r="D26" s="51" t="n">
        <v>15000</v>
      </c>
      <c r="E26" s="41" t="n">
        <v>56709</v>
      </c>
      <c r="F26" s="43" t="s">
        <v>41</v>
      </c>
      <c r="G26" s="41" t="n">
        <v>56698</v>
      </c>
      <c r="H26" s="43" t="s">
        <v>47</v>
      </c>
      <c r="I26" s="52" t="n">
        <v>0</v>
      </c>
      <c r="J26" s="53" t="s">
        <v>48</v>
      </c>
      <c r="K26" s="49" t="n">
        <v>27444</v>
      </c>
      <c r="L26" s="51" t="n">
        <v>15000</v>
      </c>
      <c r="M26" s="49"/>
      <c r="N26" s="52" t="n">
        <v>1.9951</v>
      </c>
      <c r="O26" s="43" t="n">
        <v>31</v>
      </c>
      <c r="P26" s="54" t="n">
        <f aca="false">ROUND(O26*N26*L26,2)</f>
        <v>927721.5</v>
      </c>
      <c r="Q26" s="55" t="n">
        <f aca="false">0.3138+0.1052</f>
        <v>0.419</v>
      </c>
      <c r="R26" s="54" t="n">
        <f aca="false">IF(N26-Q26&lt;0,0,ROUND((N26-Q26)*L26*O26,2))</f>
        <v>732886.5</v>
      </c>
      <c r="S26" s="46" t="n">
        <v>37073</v>
      </c>
      <c r="T26" s="46" t="n">
        <v>37103</v>
      </c>
      <c r="U26" s="41" t="s">
        <v>43</v>
      </c>
      <c r="V26" s="41" t="s">
        <v>44</v>
      </c>
      <c r="W26" s="56" t="s">
        <v>45</v>
      </c>
      <c r="X26" s="2" t="n">
        <v>0</v>
      </c>
      <c r="Y26" s="2" t="n">
        <v>0</v>
      </c>
      <c r="Z26" s="49" t="s">
        <v>46</v>
      </c>
    </row>
    <row r="27" customFormat="false" ht="12" hidden="false" customHeight="false" outlineLevel="0" collapsed="false">
      <c r="A27" s="40" t="n">
        <v>3066</v>
      </c>
      <c r="B27" s="43" t="s">
        <v>39</v>
      </c>
      <c r="C27" s="41" t="n">
        <v>21175</v>
      </c>
      <c r="D27" s="51" t="n">
        <v>50000</v>
      </c>
      <c r="E27" s="41" t="n">
        <v>56498</v>
      </c>
      <c r="F27" s="43" t="s">
        <v>40</v>
      </c>
      <c r="G27" s="41" t="n">
        <v>56709</v>
      </c>
      <c r="H27" s="43" t="s">
        <v>41</v>
      </c>
      <c r="I27" s="52" t="n">
        <v>0</v>
      </c>
      <c r="J27" s="53" t="s">
        <v>49</v>
      </c>
      <c r="K27" s="49" t="n">
        <v>27567</v>
      </c>
      <c r="L27" s="51" t="n">
        <v>50000</v>
      </c>
      <c r="M27" s="49"/>
      <c r="N27" s="52" t="n">
        <v>0</v>
      </c>
      <c r="O27" s="43" t="n">
        <v>31</v>
      </c>
      <c r="P27" s="54" t="n">
        <f aca="false">ROUND(O27*N27*L27,2)</f>
        <v>0</v>
      </c>
      <c r="Q27" s="55" t="n">
        <v>0</v>
      </c>
      <c r="R27" s="54" t="n">
        <f aca="false">IF(N27-Q27&lt;0,0,ROUND((N27-Q27)*L27*O27,2))</f>
        <v>0</v>
      </c>
      <c r="S27" s="46" t="n">
        <v>37073</v>
      </c>
      <c r="T27" s="46" t="n">
        <v>37103</v>
      </c>
      <c r="U27" s="41" t="s">
        <v>43</v>
      </c>
      <c r="V27" s="41" t="s">
        <v>44</v>
      </c>
      <c r="W27" s="56" t="s">
        <v>45</v>
      </c>
      <c r="X27" s="2" t="n">
        <v>0</v>
      </c>
      <c r="Y27" s="2" t="n">
        <v>0</v>
      </c>
      <c r="Z27" s="49" t="s">
        <v>46</v>
      </c>
    </row>
    <row r="28" customFormat="false" ht="12" hidden="false" customHeight="false" outlineLevel="0" collapsed="false">
      <c r="A28" s="40" t="n">
        <v>3067</v>
      </c>
      <c r="B28" s="43" t="s">
        <v>39</v>
      </c>
      <c r="C28" s="41" t="n">
        <v>21165</v>
      </c>
      <c r="D28" s="51" t="n">
        <v>50000</v>
      </c>
      <c r="E28" s="41" t="n">
        <v>56709</v>
      </c>
      <c r="F28" s="43" t="s">
        <v>41</v>
      </c>
      <c r="G28" s="41" t="n">
        <v>56698</v>
      </c>
      <c r="H28" s="43" t="s">
        <v>47</v>
      </c>
      <c r="I28" s="52" t="n">
        <v>0</v>
      </c>
      <c r="J28" s="53" t="s">
        <v>49</v>
      </c>
      <c r="K28" s="49" t="n">
        <v>27568</v>
      </c>
      <c r="L28" s="51" t="n">
        <v>50000</v>
      </c>
      <c r="M28" s="49"/>
      <c r="N28" s="52" t="n">
        <v>0.7468</v>
      </c>
      <c r="O28" s="43" t="n">
        <v>31</v>
      </c>
      <c r="P28" s="54" t="n">
        <f aca="false">ROUND(O28*N28*L28,2)</f>
        <v>1157540</v>
      </c>
      <c r="Q28" s="55" t="n">
        <f aca="false">0.3138+0.1052</f>
        <v>0.419</v>
      </c>
      <c r="R28" s="54" t="n">
        <f aca="false">IF(N28-Q28&lt;0,0,ROUND((N28-Q28)*L28*O28,2))</f>
        <v>508090</v>
      </c>
      <c r="S28" s="46" t="n">
        <v>37073</v>
      </c>
      <c r="T28" s="46" t="n">
        <v>37103</v>
      </c>
      <c r="U28" s="41" t="s">
        <v>43</v>
      </c>
      <c r="V28" s="41" t="s">
        <v>44</v>
      </c>
      <c r="W28" s="56" t="s">
        <v>45</v>
      </c>
      <c r="X28" s="2" t="n">
        <v>0</v>
      </c>
      <c r="Y28" s="2" t="n">
        <v>0</v>
      </c>
      <c r="Z28" s="49" t="s">
        <v>46</v>
      </c>
    </row>
    <row r="29" customFormat="false" ht="12" hidden="false" customHeight="false" outlineLevel="0" collapsed="false">
      <c r="A29" s="40" t="n">
        <v>3118</v>
      </c>
      <c r="B29" s="43" t="s">
        <v>39</v>
      </c>
      <c r="C29" s="41" t="n">
        <v>21175</v>
      </c>
      <c r="D29" s="51" t="n">
        <v>25000</v>
      </c>
      <c r="E29" s="41" t="n">
        <v>56498</v>
      </c>
      <c r="F29" s="43" t="s">
        <v>40</v>
      </c>
      <c r="G29" s="41" t="n">
        <v>56709</v>
      </c>
      <c r="H29" s="43" t="s">
        <v>41</v>
      </c>
      <c r="I29" s="52" t="n">
        <v>0</v>
      </c>
      <c r="J29" s="53" t="s">
        <v>52</v>
      </c>
      <c r="K29" s="49" t="n">
        <v>27676</v>
      </c>
      <c r="L29" s="51" t="n">
        <v>25000</v>
      </c>
      <c r="M29" s="49"/>
      <c r="N29" s="58" t="n">
        <v>0</v>
      </c>
      <c r="O29" s="43" t="n">
        <v>31</v>
      </c>
      <c r="P29" s="54" t="n">
        <f aca="false">ROUND(O29*N29*L29,2)</f>
        <v>0</v>
      </c>
      <c r="Q29" s="55" t="n">
        <v>0</v>
      </c>
      <c r="R29" s="54" t="n">
        <f aca="false">IF(N29-Q29&lt;0,0,ROUND((N29-Q29)*L29*O29,2))</f>
        <v>0</v>
      </c>
      <c r="S29" s="46" t="n">
        <v>37104</v>
      </c>
      <c r="T29" s="46" t="n">
        <v>37134</v>
      </c>
      <c r="U29" s="46" t="s">
        <v>43</v>
      </c>
      <c r="V29" s="46" t="s">
        <v>44</v>
      </c>
      <c r="W29" s="59" t="s">
        <v>51</v>
      </c>
      <c r="X29" s="2" t="s">
        <v>46</v>
      </c>
      <c r="Z29" s="49"/>
    </row>
    <row r="30" customFormat="false" ht="12" hidden="false" customHeight="false" outlineLevel="0" collapsed="false">
      <c r="A30" s="40" t="n">
        <v>3119</v>
      </c>
      <c r="B30" s="43" t="s">
        <v>39</v>
      </c>
      <c r="C30" s="41" t="n">
        <v>21165</v>
      </c>
      <c r="D30" s="51" t="n">
        <v>25000</v>
      </c>
      <c r="E30" s="41" t="n">
        <v>56709</v>
      </c>
      <c r="F30" s="43" t="s">
        <v>41</v>
      </c>
      <c r="G30" s="41" t="n">
        <v>56698</v>
      </c>
      <c r="H30" s="43" t="s">
        <v>47</v>
      </c>
      <c r="I30" s="52" t="n">
        <v>1.13</v>
      </c>
      <c r="J30" s="53" t="s">
        <v>52</v>
      </c>
      <c r="K30" s="49" t="n">
        <v>27675</v>
      </c>
      <c r="L30" s="51" t="n">
        <v>25000</v>
      </c>
      <c r="M30" s="49"/>
      <c r="N30" s="58" t="n">
        <v>1.13</v>
      </c>
      <c r="O30" s="43" t="n">
        <v>31</v>
      </c>
      <c r="P30" s="54" t="n">
        <f aca="false">ROUND(O30*N30*L30,2)</f>
        <v>875750</v>
      </c>
      <c r="Q30" s="55" t="n">
        <f aca="false">0.3138+0.1052</f>
        <v>0.419</v>
      </c>
      <c r="R30" s="54" t="n">
        <f aca="false">IF(N30-Q30&lt;0,0,ROUND((N30-Q30)*L30*O30,2))</f>
        <v>551025</v>
      </c>
      <c r="S30" s="46" t="n">
        <v>37104</v>
      </c>
      <c r="T30" s="46" t="n">
        <v>37134</v>
      </c>
      <c r="U30" s="46" t="s">
        <v>43</v>
      </c>
      <c r="V30" s="46" t="s">
        <v>44</v>
      </c>
      <c r="W30" s="59" t="s">
        <v>51</v>
      </c>
      <c r="X30" s="2" t="s">
        <v>46</v>
      </c>
      <c r="Z30" s="49"/>
    </row>
    <row r="31" customFormat="false" ht="12" hidden="false" customHeight="false" outlineLevel="0" collapsed="false">
      <c r="A31" s="40" t="n">
        <v>3071</v>
      </c>
      <c r="B31" s="43" t="s">
        <v>39</v>
      </c>
      <c r="C31" s="41" t="n">
        <v>21175</v>
      </c>
      <c r="D31" s="51" t="n">
        <v>60000</v>
      </c>
      <c r="E31" s="41" t="n">
        <v>56498</v>
      </c>
      <c r="F31" s="43" t="s">
        <v>40</v>
      </c>
      <c r="G31" s="41" t="n">
        <v>56709</v>
      </c>
      <c r="H31" s="43" t="s">
        <v>41</v>
      </c>
      <c r="I31" s="52" t="n">
        <v>0</v>
      </c>
      <c r="J31" s="53" t="s">
        <v>42</v>
      </c>
      <c r="K31" s="49" t="n">
        <v>27587</v>
      </c>
      <c r="L31" s="51" t="n">
        <v>60000</v>
      </c>
      <c r="M31" s="49"/>
      <c r="N31" s="52" t="n">
        <v>0</v>
      </c>
      <c r="O31" s="43" t="n">
        <v>31</v>
      </c>
      <c r="P31" s="54" t="n">
        <f aca="false">ROUND(O31*N31*L31,2)</f>
        <v>0</v>
      </c>
      <c r="Q31" s="55" t="n">
        <v>0</v>
      </c>
      <c r="R31" s="54" t="n">
        <f aca="false">IF(N31-Q31&lt;0,0,ROUND((N31-Q31)*L31*O31,2))</f>
        <v>0</v>
      </c>
      <c r="S31" s="46" t="n">
        <v>37104</v>
      </c>
      <c r="T31" s="46" t="n">
        <v>37134</v>
      </c>
      <c r="U31" s="41" t="s">
        <v>43</v>
      </c>
      <c r="V31" s="41" t="s">
        <v>44</v>
      </c>
      <c r="W31" s="56" t="s">
        <v>45</v>
      </c>
      <c r="X31" s="2" t="n">
        <v>0</v>
      </c>
      <c r="Y31" s="2" t="n">
        <v>0</v>
      </c>
      <c r="Z31" s="49" t="s">
        <v>46</v>
      </c>
    </row>
    <row r="32" customFormat="false" ht="12" hidden="false" customHeight="false" outlineLevel="0" collapsed="false">
      <c r="A32" s="40" t="n">
        <v>3072</v>
      </c>
      <c r="B32" s="43" t="s">
        <v>39</v>
      </c>
      <c r="C32" s="41" t="n">
        <v>21165</v>
      </c>
      <c r="D32" s="51" t="n">
        <v>60000</v>
      </c>
      <c r="E32" s="41" t="n">
        <v>56709</v>
      </c>
      <c r="F32" s="43" t="s">
        <v>41</v>
      </c>
      <c r="G32" s="41" t="n">
        <v>56698</v>
      </c>
      <c r="H32" s="43" t="s">
        <v>47</v>
      </c>
      <c r="I32" s="57" t="n">
        <v>0.4455</v>
      </c>
      <c r="J32" s="53" t="s">
        <v>42</v>
      </c>
      <c r="K32" s="49" t="n">
        <v>27586</v>
      </c>
      <c r="L32" s="51" t="n">
        <v>60000</v>
      </c>
      <c r="M32" s="49"/>
      <c r="N32" s="52" t="n">
        <v>0.5767</v>
      </c>
      <c r="O32" s="43" t="n">
        <v>31</v>
      </c>
      <c r="P32" s="54" t="n">
        <f aca="false">ROUND(O32*N32*L32,2)</f>
        <v>1072662</v>
      </c>
      <c r="Q32" s="55" t="n">
        <f aca="false">0.3138+0.1052</f>
        <v>0.419</v>
      </c>
      <c r="R32" s="54" t="n">
        <f aca="false">IF(N32-Q32&lt;0,0,ROUND((N32-Q32)*L32*O32,2))</f>
        <v>293322</v>
      </c>
      <c r="S32" s="46" t="n">
        <v>37104</v>
      </c>
      <c r="T32" s="46" t="n">
        <v>37134</v>
      </c>
      <c r="U32" s="41" t="s">
        <v>43</v>
      </c>
      <c r="V32" s="41" t="s">
        <v>44</v>
      </c>
      <c r="W32" s="56" t="s">
        <v>45</v>
      </c>
      <c r="X32" s="2" t="n">
        <v>0</v>
      </c>
      <c r="Y32" s="2" t="n">
        <v>0</v>
      </c>
      <c r="Z32" s="49" t="s">
        <v>46</v>
      </c>
    </row>
    <row r="33" customFormat="false" ht="12" hidden="false" customHeight="false" outlineLevel="0" collapsed="false">
      <c r="A33" s="40" t="n">
        <v>3018</v>
      </c>
      <c r="B33" s="43" t="s">
        <v>39</v>
      </c>
      <c r="C33" s="41" t="n">
        <v>21175</v>
      </c>
      <c r="D33" s="51" t="n">
        <v>15000</v>
      </c>
      <c r="E33" s="41" t="n">
        <v>56498</v>
      </c>
      <c r="F33" s="43" t="s">
        <v>40</v>
      </c>
      <c r="G33" s="41" t="n">
        <v>56709</v>
      </c>
      <c r="H33" s="43" t="s">
        <v>41</v>
      </c>
      <c r="I33" s="52" t="n">
        <v>0</v>
      </c>
      <c r="J33" s="53" t="s">
        <v>48</v>
      </c>
      <c r="K33" s="49" t="n">
        <v>27443</v>
      </c>
      <c r="L33" s="51" t="n">
        <v>15000</v>
      </c>
      <c r="M33" s="49"/>
      <c r="N33" s="52" t="n">
        <v>0</v>
      </c>
      <c r="O33" s="43" t="n">
        <v>31</v>
      </c>
      <c r="P33" s="54" t="n">
        <f aca="false">ROUND(O33*N33*L33,2)</f>
        <v>0</v>
      </c>
      <c r="Q33" s="55" t="n">
        <v>0</v>
      </c>
      <c r="R33" s="54" t="n">
        <f aca="false">IF(N33-Q33&lt;0,0,ROUND((N33-Q33)*L33*O33,2))</f>
        <v>0</v>
      </c>
      <c r="S33" s="46" t="n">
        <v>37104</v>
      </c>
      <c r="T33" s="46" t="n">
        <v>37134</v>
      </c>
      <c r="U33" s="41" t="s">
        <v>43</v>
      </c>
      <c r="V33" s="41" t="s">
        <v>44</v>
      </c>
      <c r="W33" s="56" t="s">
        <v>45</v>
      </c>
      <c r="X33" s="2" t="n">
        <v>0</v>
      </c>
      <c r="Y33" s="2" t="n">
        <v>0</v>
      </c>
      <c r="Z33" s="49" t="s">
        <v>46</v>
      </c>
    </row>
    <row r="34" customFormat="false" ht="12" hidden="false" customHeight="false" outlineLevel="0" collapsed="false">
      <c r="A34" s="40" t="n">
        <v>3020</v>
      </c>
      <c r="B34" s="43" t="s">
        <v>39</v>
      </c>
      <c r="C34" s="41" t="n">
        <v>21165</v>
      </c>
      <c r="D34" s="51" t="n">
        <v>15000</v>
      </c>
      <c r="E34" s="41" t="n">
        <v>56709</v>
      </c>
      <c r="F34" s="43" t="s">
        <v>41</v>
      </c>
      <c r="G34" s="41" t="n">
        <v>56698</v>
      </c>
      <c r="H34" s="43" t="s">
        <v>47</v>
      </c>
      <c r="I34" s="52" t="n">
        <v>0</v>
      </c>
      <c r="J34" s="53" t="s">
        <v>48</v>
      </c>
      <c r="K34" s="49" t="n">
        <v>27444</v>
      </c>
      <c r="L34" s="51" t="n">
        <v>15000</v>
      </c>
      <c r="M34" s="49"/>
      <c r="N34" s="52" t="n">
        <v>1.0177</v>
      </c>
      <c r="O34" s="43" t="n">
        <v>31</v>
      </c>
      <c r="P34" s="54" t="n">
        <f aca="false">ROUND(O34*N34*L34,2)</f>
        <v>473230.5</v>
      </c>
      <c r="Q34" s="55" t="n">
        <f aca="false">0.3138+0.1052</f>
        <v>0.419</v>
      </c>
      <c r="R34" s="54" t="n">
        <f aca="false">IF(N34-Q34&lt;0,0,ROUND((N34-Q34)*L34*O34,2))</f>
        <v>278395.5</v>
      </c>
      <c r="S34" s="46" t="n">
        <v>37104</v>
      </c>
      <c r="T34" s="46" t="n">
        <v>37134</v>
      </c>
      <c r="U34" s="41" t="s">
        <v>43</v>
      </c>
      <c r="V34" s="41" t="s">
        <v>44</v>
      </c>
      <c r="W34" s="56" t="s">
        <v>45</v>
      </c>
      <c r="X34" s="2" t="n">
        <v>0</v>
      </c>
      <c r="Y34" s="2" t="n">
        <v>0</v>
      </c>
      <c r="Z34" s="49" t="s">
        <v>46</v>
      </c>
    </row>
    <row r="35" customFormat="false" ht="12" hidden="false" customHeight="false" outlineLevel="0" collapsed="false">
      <c r="A35" s="40" t="n">
        <v>3066</v>
      </c>
      <c r="B35" s="43" t="s">
        <v>39</v>
      </c>
      <c r="C35" s="41" t="n">
        <v>21175</v>
      </c>
      <c r="D35" s="51" t="n">
        <v>50000</v>
      </c>
      <c r="E35" s="41" t="n">
        <v>56498</v>
      </c>
      <c r="F35" s="43" t="s">
        <v>40</v>
      </c>
      <c r="G35" s="41" t="n">
        <v>56709</v>
      </c>
      <c r="H35" s="43" t="s">
        <v>41</v>
      </c>
      <c r="I35" s="52" t="n">
        <v>0</v>
      </c>
      <c r="J35" s="53" t="s">
        <v>49</v>
      </c>
      <c r="K35" s="49" t="n">
        <v>27567</v>
      </c>
      <c r="L35" s="51" t="n">
        <v>50000</v>
      </c>
      <c r="M35" s="49"/>
      <c r="N35" s="52" t="n">
        <v>0</v>
      </c>
      <c r="O35" s="43" t="n">
        <v>31</v>
      </c>
      <c r="P35" s="54" t="n">
        <f aca="false">ROUND(O35*N35*L35,2)</f>
        <v>0</v>
      </c>
      <c r="Q35" s="55" t="n">
        <v>0</v>
      </c>
      <c r="R35" s="54" t="n">
        <f aca="false">IF(N35-Q35&lt;0,0,ROUND((N35-Q35)*L35*O35,2))</f>
        <v>0</v>
      </c>
      <c r="S35" s="46" t="n">
        <v>37104</v>
      </c>
      <c r="T35" s="46" t="n">
        <v>37134</v>
      </c>
      <c r="U35" s="41" t="s">
        <v>43</v>
      </c>
      <c r="V35" s="41" t="s">
        <v>44</v>
      </c>
      <c r="W35" s="56" t="s">
        <v>45</v>
      </c>
      <c r="X35" s="2" t="n">
        <v>0</v>
      </c>
      <c r="Y35" s="2" t="n">
        <v>0</v>
      </c>
      <c r="Z35" s="49" t="s">
        <v>46</v>
      </c>
    </row>
    <row r="36" customFormat="false" ht="12" hidden="false" customHeight="false" outlineLevel="0" collapsed="false">
      <c r="A36" s="40" t="n">
        <v>3067</v>
      </c>
      <c r="B36" s="43" t="s">
        <v>39</v>
      </c>
      <c r="C36" s="41" t="n">
        <v>21165</v>
      </c>
      <c r="D36" s="51" t="n">
        <v>50000</v>
      </c>
      <c r="E36" s="41" t="n">
        <v>56709</v>
      </c>
      <c r="F36" s="43" t="s">
        <v>41</v>
      </c>
      <c r="G36" s="41" t="n">
        <v>56698</v>
      </c>
      <c r="H36" s="43" t="s">
        <v>47</v>
      </c>
      <c r="I36" s="52" t="n">
        <v>0</v>
      </c>
      <c r="J36" s="53" t="s">
        <v>49</v>
      </c>
      <c r="K36" s="49" t="n">
        <v>27568</v>
      </c>
      <c r="L36" s="51" t="n">
        <v>50000</v>
      </c>
      <c r="M36" s="49"/>
      <c r="N36" s="52" t="n">
        <v>0.6008</v>
      </c>
      <c r="O36" s="43" t="n">
        <v>31</v>
      </c>
      <c r="P36" s="54" t="n">
        <f aca="false">ROUND(O36*N36*L36,2)</f>
        <v>931240</v>
      </c>
      <c r="Q36" s="55" t="n">
        <f aca="false">0.3138+0.1052</f>
        <v>0.419</v>
      </c>
      <c r="R36" s="54" t="n">
        <f aca="false">IF(N36-Q36&lt;0,0,ROUND((N36-Q36)*L36*O36,2))</f>
        <v>281790</v>
      </c>
      <c r="S36" s="46" t="n">
        <v>37104</v>
      </c>
      <c r="T36" s="46" t="n">
        <v>37134</v>
      </c>
      <c r="U36" s="41" t="s">
        <v>43</v>
      </c>
      <c r="V36" s="41" t="s">
        <v>44</v>
      </c>
      <c r="W36" s="56" t="s">
        <v>45</v>
      </c>
      <c r="X36" s="2" t="n">
        <v>0</v>
      </c>
      <c r="Y36" s="2" t="n">
        <v>0</v>
      </c>
      <c r="Z36" s="49" t="s">
        <v>46</v>
      </c>
    </row>
    <row r="37" customFormat="false" ht="12" hidden="false" customHeight="false" outlineLevel="0" collapsed="false">
      <c r="A37" s="40" t="n">
        <v>3071</v>
      </c>
      <c r="B37" s="43" t="s">
        <v>39</v>
      </c>
      <c r="C37" s="41" t="n">
        <v>21175</v>
      </c>
      <c r="D37" s="51" t="n">
        <v>60000</v>
      </c>
      <c r="E37" s="41" t="n">
        <v>56498</v>
      </c>
      <c r="F37" s="43" t="s">
        <v>40</v>
      </c>
      <c r="G37" s="41" t="n">
        <v>56709</v>
      </c>
      <c r="H37" s="43" t="s">
        <v>41</v>
      </c>
      <c r="I37" s="52" t="n">
        <v>0</v>
      </c>
      <c r="J37" s="53" t="s">
        <v>42</v>
      </c>
      <c r="K37" s="49" t="n">
        <v>27587</v>
      </c>
      <c r="L37" s="51" t="n">
        <v>60000</v>
      </c>
      <c r="M37" s="49"/>
      <c r="N37" s="52" t="n">
        <v>0</v>
      </c>
      <c r="O37" s="43" t="n">
        <v>30</v>
      </c>
      <c r="P37" s="54" t="n">
        <f aca="false">ROUND(O37*N37*L37,2)</f>
        <v>0</v>
      </c>
      <c r="Q37" s="55" t="n">
        <v>0</v>
      </c>
      <c r="R37" s="54" t="n">
        <f aca="false">IF(N37-Q37&lt;0,0,ROUND((N37-Q37)*L37*O37,2))</f>
        <v>0</v>
      </c>
      <c r="S37" s="46" t="n">
        <v>37135</v>
      </c>
      <c r="T37" s="46" t="n">
        <v>37164</v>
      </c>
      <c r="U37" s="41" t="s">
        <v>43</v>
      </c>
      <c r="V37" s="41" t="s">
        <v>44</v>
      </c>
      <c r="W37" s="56" t="s">
        <v>45</v>
      </c>
      <c r="X37" s="2" t="n">
        <v>0</v>
      </c>
      <c r="Y37" s="2" t="n">
        <v>0</v>
      </c>
      <c r="Z37" s="49" t="s">
        <v>46</v>
      </c>
    </row>
    <row r="38" customFormat="false" ht="12" hidden="false" customHeight="false" outlineLevel="0" collapsed="false">
      <c r="A38" s="40" t="n">
        <v>3072</v>
      </c>
      <c r="B38" s="43" t="s">
        <v>39</v>
      </c>
      <c r="C38" s="41" t="n">
        <v>21165</v>
      </c>
      <c r="D38" s="51" t="n">
        <v>60000</v>
      </c>
      <c r="E38" s="41" t="n">
        <v>56709</v>
      </c>
      <c r="F38" s="43" t="s">
        <v>41</v>
      </c>
      <c r="G38" s="41" t="n">
        <v>56698</v>
      </c>
      <c r="H38" s="43" t="s">
        <v>47</v>
      </c>
      <c r="I38" s="57" t="n">
        <v>0.4455</v>
      </c>
      <c r="J38" s="53" t="s">
        <v>42</v>
      </c>
      <c r="K38" s="49" t="n">
        <v>27586</v>
      </c>
      <c r="L38" s="51" t="n">
        <v>60000</v>
      </c>
      <c r="M38" s="49"/>
      <c r="N38" s="57" t="n">
        <v>0.4455</v>
      </c>
      <c r="O38" s="43" t="n">
        <v>30</v>
      </c>
      <c r="P38" s="54" t="n">
        <f aca="false">ROUND(O38*N38*L38,2)</f>
        <v>801900</v>
      </c>
      <c r="Q38" s="55" t="n">
        <f aca="false">0.3138+0.1052</f>
        <v>0.419</v>
      </c>
      <c r="R38" s="54" t="n">
        <f aca="false">IF(N38-Q38&lt;0,0,ROUND((N38-Q38)*L38*O38,2))</f>
        <v>47700</v>
      </c>
      <c r="S38" s="46" t="n">
        <v>37135</v>
      </c>
      <c r="T38" s="46" t="n">
        <v>37164</v>
      </c>
      <c r="U38" s="41" t="s">
        <v>43</v>
      </c>
      <c r="V38" s="41" t="s">
        <v>44</v>
      </c>
      <c r="W38" s="56" t="s">
        <v>45</v>
      </c>
      <c r="X38" s="2" t="n">
        <v>0</v>
      </c>
      <c r="Y38" s="2" t="n">
        <v>0</v>
      </c>
      <c r="Z38" s="49" t="s">
        <v>46</v>
      </c>
    </row>
    <row r="39" customFormat="false" ht="12" hidden="false" customHeight="false" outlineLevel="0" collapsed="false">
      <c r="A39" s="40" t="n">
        <v>3018</v>
      </c>
      <c r="B39" s="43" t="s">
        <v>39</v>
      </c>
      <c r="C39" s="41" t="n">
        <v>21175</v>
      </c>
      <c r="D39" s="51" t="n">
        <v>15000</v>
      </c>
      <c r="E39" s="41" t="n">
        <v>56498</v>
      </c>
      <c r="F39" s="43" t="s">
        <v>40</v>
      </c>
      <c r="G39" s="41" t="n">
        <v>56709</v>
      </c>
      <c r="H39" s="43" t="s">
        <v>41</v>
      </c>
      <c r="I39" s="52" t="n">
        <v>0</v>
      </c>
      <c r="J39" s="53" t="s">
        <v>48</v>
      </c>
      <c r="K39" s="49" t="n">
        <v>27443</v>
      </c>
      <c r="L39" s="51" t="n">
        <v>15000</v>
      </c>
      <c r="M39" s="49"/>
      <c r="N39" s="52" t="n">
        <v>0</v>
      </c>
      <c r="O39" s="43" t="n">
        <v>30</v>
      </c>
      <c r="P39" s="54" t="n">
        <f aca="false">ROUND(O39*N39*L39,2)</f>
        <v>0</v>
      </c>
      <c r="Q39" s="55" t="n">
        <v>0</v>
      </c>
      <c r="R39" s="54" t="n">
        <f aca="false">IF(N39-Q39&lt;0,0,ROUND((N39-Q39)*L39*O39,2))</f>
        <v>0</v>
      </c>
      <c r="S39" s="46" t="n">
        <v>37135</v>
      </c>
      <c r="T39" s="46" t="n">
        <v>37164</v>
      </c>
      <c r="U39" s="41" t="s">
        <v>43</v>
      </c>
      <c r="V39" s="41" t="s">
        <v>44</v>
      </c>
      <c r="W39" s="56" t="s">
        <v>45</v>
      </c>
      <c r="X39" s="2" t="n">
        <v>0</v>
      </c>
      <c r="Y39" s="2" t="n">
        <v>0</v>
      </c>
      <c r="Z39" s="49" t="s">
        <v>46</v>
      </c>
    </row>
    <row r="40" customFormat="false" ht="12" hidden="false" customHeight="false" outlineLevel="0" collapsed="false">
      <c r="A40" s="40" t="n">
        <v>3020</v>
      </c>
      <c r="B40" s="43" t="s">
        <v>39</v>
      </c>
      <c r="C40" s="41" t="n">
        <v>21165</v>
      </c>
      <c r="D40" s="51" t="n">
        <v>15000</v>
      </c>
      <c r="E40" s="41" t="n">
        <v>56709</v>
      </c>
      <c r="F40" s="43" t="s">
        <v>41</v>
      </c>
      <c r="G40" s="41" t="n">
        <v>56698</v>
      </c>
      <c r="H40" s="43" t="s">
        <v>47</v>
      </c>
      <c r="I40" s="52" t="n">
        <v>0</v>
      </c>
      <c r="J40" s="53" t="s">
        <v>48</v>
      </c>
      <c r="K40" s="49" t="n">
        <v>27444</v>
      </c>
      <c r="L40" s="51" t="n">
        <v>15000</v>
      </c>
      <c r="M40" s="49"/>
      <c r="N40" s="52" t="n">
        <v>0.3013</v>
      </c>
      <c r="O40" s="43" t="n">
        <v>30</v>
      </c>
      <c r="P40" s="54" t="n">
        <f aca="false">ROUND(O40*N40*L40,2)</f>
        <v>135585</v>
      </c>
      <c r="Q40" s="55" t="n">
        <f aca="false">0.3138+0.1052</f>
        <v>0.419</v>
      </c>
      <c r="R40" s="54" t="n">
        <f aca="false">IF(N40-Q40&lt;0,0,ROUND((N40-Q40)*L40*O40,2))</f>
        <v>0</v>
      </c>
      <c r="S40" s="46" t="n">
        <v>37135</v>
      </c>
      <c r="T40" s="46" t="n">
        <v>37164</v>
      </c>
      <c r="U40" s="41" t="s">
        <v>43</v>
      </c>
      <c r="V40" s="41" t="s">
        <v>44</v>
      </c>
      <c r="W40" s="56" t="s">
        <v>45</v>
      </c>
      <c r="X40" s="2" t="n">
        <v>0</v>
      </c>
      <c r="Y40" s="2" t="n">
        <v>0</v>
      </c>
      <c r="Z40" s="49" t="s">
        <v>46</v>
      </c>
    </row>
    <row r="41" customFormat="false" ht="12" hidden="false" customHeight="false" outlineLevel="0" collapsed="false">
      <c r="A41" s="40" t="n">
        <v>3066</v>
      </c>
      <c r="B41" s="43" t="s">
        <v>39</v>
      </c>
      <c r="C41" s="41" t="n">
        <v>21175</v>
      </c>
      <c r="D41" s="51" t="n">
        <v>50000</v>
      </c>
      <c r="E41" s="41" t="n">
        <v>56498</v>
      </c>
      <c r="F41" s="43" t="s">
        <v>40</v>
      </c>
      <c r="G41" s="41" t="n">
        <v>56709</v>
      </c>
      <c r="H41" s="43" t="s">
        <v>41</v>
      </c>
      <c r="I41" s="52" t="n">
        <v>0</v>
      </c>
      <c r="J41" s="53" t="s">
        <v>49</v>
      </c>
      <c r="K41" s="49" t="n">
        <v>27567</v>
      </c>
      <c r="L41" s="51" t="n">
        <v>50000</v>
      </c>
      <c r="M41" s="49"/>
      <c r="N41" s="52" t="n">
        <v>0</v>
      </c>
      <c r="O41" s="43" t="n">
        <v>30</v>
      </c>
      <c r="P41" s="54" t="n">
        <f aca="false">ROUND(O41*N41*L41,2)</f>
        <v>0</v>
      </c>
      <c r="Q41" s="55" t="n">
        <v>0</v>
      </c>
      <c r="R41" s="54" t="n">
        <f aca="false">IF(N41-Q41&lt;0,0,ROUND((N41-Q41)*L41*O41,2))</f>
        <v>0</v>
      </c>
      <c r="S41" s="46" t="n">
        <v>37135</v>
      </c>
      <c r="T41" s="46" t="n">
        <v>37164</v>
      </c>
      <c r="U41" s="41" t="s">
        <v>43</v>
      </c>
      <c r="V41" s="41" t="s">
        <v>44</v>
      </c>
      <c r="W41" s="56" t="s">
        <v>45</v>
      </c>
      <c r="X41" s="2" t="n">
        <v>0</v>
      </c>
      <c r="Y41" s="2" t="n">
        <v>0</v>
      </c>
      <c r="Z41" s="49" t="s">
        <v>46</v>
      </c>
    </row>
    <row r="42" customFormat="false" ht="12" hidden="false" customHeight="false" outlineLevel="0" collapsed="false">
      <c r="A42" s="40" t="n">
        <v>3067</v>
      </c>
      <c r="B42" s="43" t="s">
        <v>39</v>
      </c>
      <c r="C42" s="41" t="n">
        <v>21165</v>
      </c>
      <c r="D42" s="51" t="n">
        <v>50000</v>
      </c>
      <c r="E42" s="41" t="n">
        <v>56709</v>
      </c>
      <c r="F42" s="43" t="s">
        <v>41</v>
      </c>
      <c r="G42" s="41" t="n">
        <v>56698</v>
      </c>
      <c r="H42" s="43" t="s">
        <v>47</v>
      </c>
      <c r="I42" s="52" t="n">
        <v>0</v>
      </c>
      <c r="J42" s="53" t="s">
        <v>49</v>
      </c>
      <c r="K42" s="49" t="n">
        <v>27568</v>
      </c>
      <c r="L42" s="51" t="n">
        <v>50000</v>
      </c>
      <c r="M42" s="49"/>
      <c r="N42" s="52" t="n">
        <v>0.2348</v>
      </c>
      <c r="O42" s="43" t="n">
        <v>30</v>
      </c>
      <c r="P42" s="54" t="n">
        <f aca="false">ROUND(O42*N42*L42,2)</f>
        <v>352200</v>
      </c>
      <c r="Q42" s="55" t="n">
        <f aca="false">0.3138+0.1052</f>
        <v>0.419</v>
      </c>
      <c r="R42" s="54" t="n">
        <f aca="false">IF(N42-Q42&lt;0,0,ROUND((N42-Q42)*L42*O42,2))</f>
        <v>0</v>
      </c>
      <c r="S42" s="46" t="n">
        <v>37135</v>
      </c>
      <c r="T42" s="46" t="n">
        <v>37164</v>
      </c>
      <c r="U42" s="41" t="s">
        <v>43</v>
      </c>
      <c r="V42" s="41" t="s">
        <v>44</v>
      </c>
      <c r="W42" s="56" t="s">
        <v>45</v>
      </c>
      <c r="X42" s="2" t="n">
        <v>0</v>
      </c>
      <c r="Y42" s="2" t="n">
        <v>0</v>
      </c>
      <c r="Z42" s="49" t="s">
        <v>46</v>
      </c>
    </row>
    <row r="43" customFormat="false" ht="12" hidden="false" customHeight="false" outlineLevel="0" collapsed="false">
      <c r="A43" s="40" t="n">
        <v>3128</v>
      </c>
      <c r="B43" s="43" t="s">
        <v>39</v>
      </c>
      <c r="C43" s="41" t="n">
        <v>21175</v>
      </c>
      <c r="D43" s="51" t="n">
        <v>13020</v>
      </c>
      <c r="E43" s="41" t="n">
        <v>56498</v>
      </c>
      <c r="F43" s="43" t="s">
        <v>40</v>
      </c>
      <c r="G43" s="41" t="n">
        <v>56709</v>
      </c>
      <c r="H43" s="43" t="s">
        <v>41</v>
      </c>
      <c r="I43" s="58" t="n">
        <v>0.05</v>
      </c>
      <c r="J43" s="53" t="s">
        <v>53</v>
      </c>
      <c r="K43" s="49" t="n">
        <v>27695</v>
      </c>
      <c r="L43" s="51" t="n">
        <v>13020</v>
      </c>
      <c r="M43" s="49"/>
      <c r="N43" s="58" t="n">
        <v>0.05</v>
      </c>
      <c r="O43" s="43" t="n">
        <v>30</v>
      </c>
      <c r="P43" s="54" t="n">
        <f aca="false">ROUND(O43*N43*L43,2)</f>
        <v>19530</v>
      </c>
      <c r="Q43" s="55" t="n">
        <v>0.419</v>
      </c>
      <c r="R43" s="54" t="n">
        <f aca="false">IF(N43-Q43&lt;0,0,ROUND((N43-Q43)*L43*O43,2))</f>
        <v>0</v>
      </c>
      <c r="S43" s="46" t="n">
        <v>37135</v>
      </c>
      <c r="T43" s="46" t="n">
        <v>37164</v>
      </c>
      <c r="U43" s="41" t="s">
        <v>43</v>
      </c>
      <c r="V43" s="41" t="s">
        <v>44</v>
      </c>
      <c r="W43" s="59" t="s">
        <v>51</v>
      </c>
      <c r="X43" s="2" t="n">
        <v>0</v>
      </c>
      <c r="Y43" s="2" t="n">
        <v>0</v>
      </c>
      <c r="Z43" s="49" t="s">
        <v>46</v>
      </c>
    </row>
    <row r="44" customFormat="false" ht="12" hidden="false" customHeight="false" outlineLevel="0" collapsed="false">
      <c r="A44" s="40" t="n">
        <v>3127</v>
      </c>
      <c r="B44" s="43" t="s">
        <v>39</v>
      </c>
      <c r="C44" s="41" t="n">
        <v>21165</v>
      </c>
      <c r="D44" s="51" t="n">
        <v>13020</v>
      </c>
      <c r="E44" s="41" t="n">
        <v>56709</v>
      </c>
      <c r="F44" s="43" t="s">
        <v>41</v>
      </c>
      <c r="G44" s="41" t="n">
        <v>56698</v>
      </c>
      <c r="H44" s="43" t="s">
        <v>47</v>
      </c>
      <c r="I44" s="58" t="n">
        <v>0</v>
      </c>
      <c r="J44" s="53" t="s">
        <v>53</v>
      </c>
      <c r="K44" s="49" t="n">
        <v>27696</v>
      </c>
      <c r="L44" s="51" t="n">
        <v>13020</v>
      </c>
      <c r="M44" s="49"/>
      <c r="N44" s="58" t="n">
        <v>0</v>
      </c>
      <c r="O44" s="43" t="n">
        <v>30</v>
      </c>
      <c r="P44" s="54" t="n">
        <f aca="false">ROUND(O44*N44*L44,2)</f>
        <v>0</v>
      </c>
      <c r="Q44" s="55" t="n">
        <v>0</v>
      </c>
      <c r="R44" s="54" t="n">
        <f aca="false">IF(N44-Q44&lt;0,0,ROUND((N44-Q44)*L44*O44,2))</f>
        <v>0</v>
      </c>
      <c r="S44" s="46" t="n">
        <v>37135</v>
      </c>
      <c r="T44" s="46" t="n">
        <v>37164</v>
      </c>
      <c r="U44" s="41" t="s">
        <v>43</v>
      </c>
      <c r="V44" s="41" t="s">
        <v>44</v>
      </c>
      <c r="W44" s="59" t="s">
        <v>51</v>
      </c>
      <c r="X44" s="2" t="n">
        <v>0</v>
      </c>
      <c r="Y44" s="2" t="n">
        <v>0</v>
      </c>
      <c r="Z44" s="49" t="s">
        <v>46</v>
      </c>
    </row>
    <row r="45" customFormat="false" ht="12" hidden="false" customHeight="false" outlineLevel="0" collapsed="false">
      <c r="A45" s="40" t="n">
        <v>3071</v>
      </c>
      <c r="B45" s="43" t="s">
        <v>39</v>
      </c>
      <c r="C45" s="41" t="n">
        <v>21175</v>
      </c>
      <c r="D45" s="51" t="n">
        <v>60000</v>
      </c>
      <c r="E45" s="41" t="n">
        <v>56498</v>
      </c>
      <c r="F45" s="43" t="s">
        <v>40</v>
      </c>
      <c r="G45" s="41" t="n">
        <v>56709</v>
      </c>
      <c r="H45" s="43" t="s">
        <v>41</v>
      </c>
      <c r="I45" s="52" t="n">
        <v>0</v>
      </c>
      <c r="J45" s="53" t="s">
        <v>42</v>
      </c>
      <c r="K45" s="49" t="n">
        <v>27587</v>
      </c>
      <c r="L45" s="51" t="n">
        <v>60000</v>
      </c>
      <c r="M45" s="49"/>
      <c r="N45" s="52" t="n">
        <v>0</v>
      </c>
      <c r="O45" s="43" t="n">
        <v>31</v>
      </c>
      <c r="P45" s="54" t="n">
        <f aca="false">ROUND(O45*N45*L45,2)</f>
        <v>0</v>
      </c>
      <c r="Q45" s="55" t="n">
        <v>0</v>
      </c>
      <c r="R45" s="54" t="n">
        <f aca="false">IF(N45-Q45&lt;0,0,ROUND((N45-Q45)*L45*O45,2))</f>
        <v>0</v>
      </c>
      <c r="S45" s="46" t="n">
        <v>37165</v>
      </c>
      <c r="T45" s="46" t="n">
        <v>37195</v>
      </c>
      <c r="U45" s="41" t="s">
        <v>43</v>
      </c>
      <c r="V45" s="41" t="s">
        <v>44</v>
      </c>
      <c r="W45" s="56" t="s">
        <v>45</v>
      </c>
      <c r="X45" s="2" t="n">
        <v>0</v>
      </c>
      <c r="Y45" s="2" t="n">
        <v>0</v>
      </c>
      <c r="Z45" s="49" t="s">
        <v>46</v>
      </c>
    </row>
    <row r="46" customFormat="false" ht="12" hidden="false" customHeight="false" outlineLevel="0" collapsed="false">
      <c r="A46" s="40" t="n">
        <v>3072</v>
      </c>
      <c r="B46" s="43" t="s">
        <v>39</v>
      </c>
      <c r="C46" s="41" t="n">
        <v>21165</v>
      </c>
      <c r="D46" s="51" t="n">
        <v>60000</v>
      </c>
      <c r="E46" s="41" t="n">
        <v>56709</v>
      </c>
      <c r="F46" s="43" t="s">
        <v>41</v>
      </c>
      <c r="G46" s="41" t="n">
        <v>56698</v>
      </c>
      <c r="H46" s="43" t="s">
        <v>47</v>
      </c>
      <c r="I46" s="57" t="n">
        <v>0.4455</v>
      </c>
      <c r="J46" s="53" t="s">
        <v>42</v>
      </c>
      <c r="K46" s="49" t="n">
        <v>27586</v>
      </c>
      <c r="L46" s="51" t="n">
        <v>60000</v>
      </c>
      <c r="M46" s="49"/>
      <c r="N46" s="57" t="n">
        <v>0.4455</v>
      </c>
      <c r="O46" s="43" t="n">
        <v>31</v>
      </c>
      <c r="P46" s="54" t="n">
        <f aca="false">ROUND(O46*N46*L46,2)</f>
        <v>828630</v>
      </c>
      <c r="Q46" s="55" t="n">
        <f aca="false">0.3138+0.1052</f>
        <v>0.419</v>
      </c>
      <c r="R46" s="54" t="n">
        <f aca="false">IF(N46-Q46&lt;0,0,ROUND((N46-Q46)*L46*O46,2))</f>
        <v>49290</v>
      </c>
      <c r="S46" s="46" t="n">
        <v>37165</v>
      </c>
      <c r="T46" s="46" t="n">
        <v>37195</v>
      </c>
      <c r="U46" s="41" t="s">
        <v>43</v>
      </c>
      <c r="V46" s="41" t="s">
        <v>44</v>
      </c>
      <c r="W46" s="56" t="s">
        <v>45</v>
      </c>
      <c r="X46" s="2" t="n">
        <v>0</v>
      </c>
      <c r="Y46" s="2" t="n">
        <v>0</v>
      </c>
      <c r="Z46" s="49" t="s">
        <v>46</v>
      </c>
    </row>
    <row r="47" customFormat="false" ht="12" hidden="false" customHeight="false" outlineLevel="0" collapsed="false">
      <c r="A47" s="40" t="n">
        <v>3018</v>
      </c>
      <c r="B47" s="43" t="s">
        <v>39</v>
      </c>
      <c r="C47" s="41" t="n">
        <v>21175</v>
      </c>
      <c r="D47" s="51" t="n">
        <v>15000</v>
      </c>
      <c r="E47" s="41" t="n">
        <v>56498</v>
      </c>
      <c r="F47" s="43" t="s">
        <v>40</v>
      </c>
      <c r="G47" s="41" t="n">
        <v>56709</v>
      </c>
      <c r="H47" s="43" t="s">
        <v>41</v>
      </c>
      <c r="I47" s="52" t="n">
        <v>0</v>
      </c>
      <c r="J47" s="53" t="s">
        <v>48</v>
      </c>
      <c r="K47" s="49" t="n">
        <v>27443</v>
      </c>
      <c r="L47" s="51" t="n">
        <v>15000</v>
      </c>
      <c r="M47" s="49"/>
      <c r="N47" s="52" t="n">
        <v>0</v>
      </c>
      <c r="O47" s="43" t="n">
        <v>31</v>
      </c>
      <c r="P47" s="54" t="n">
        <f aca="false">ROUND(O47*N47*L47,2)</f>
        <v>0</v>
      </c>
      <c r="Q47" s="55" t="n">
        <v>0</v>
      </c>
      <c r="R47" s="54" t="n">
        <f aca="false">IF(N47-Q47&lt;0,0,ROUND((N47-Q47)*L47*O47,2))</f>
        <v>0</v>
      </c>
      <c r="S47" s="46" t="n">
        <v>37165</v>
      </c>
      <c r="T47" s="46" t="n">
        <v>37195</v>
      </c>
      <c r="U47" s="41" t="s">
        <v>43</v>
      </c>
      <c r="V47" s="41" t="s">
        <v>44</v>
      </c>
      <c r="W47" s="56" t="s">
        <v>45</v>
      </c>
      <c r="X47" s="2" t="n">
        <v>0</v>
      </c>
      <c r="Y47" s="2" t="n">
        <v>0</v>
      </c>
      <c r="Z47" s="49" t="s">
        <v>46</v>
      </c>
    </row>
    <row r="48" customFormat="false" ht="12" hidden="false" customHeight="false" outlineLevel="0" collapsed="false">
      <c r="A48" s="40" t="n">
        <v>3020</v>
      </c>
      <c r="B48" s="43" t="s">
        <v>39</v>
      </c>
      <c r="C48" s="41" t="n">
        <v>21165</v>
      </c>
      <c r="D48" s="51" t="n">
        <v>15000</v>
      </c>
      <c r="E48" s="41" t="n">
        <v>56709</v>
      </c>
      <c r="F48" s="43" t="s">
        <v>41</v>
      </c>
      <c r="G48" s="41" t="n">
        <v>56698</v>
      </c>
      <c r="H48" s="43" t="s">
        <v>47</v>
      </c>
      <c r="I48" s="52" t="n">
        <v>0</v>
      </c>
      <c r="J48" s="53" t="s">
        <v>48</v>
      </c>
      <c r="K48" s="49" t="n">
        <v>27444</v>
      </c>
      <c r="L48" s="51" t="n">
        <v>15000</v>
      </c>
      <c r="M48" s="49"/>
      <c r="N48" s="52" t="n">
        <v>0.2941</v>
      </c>
      <c r="O48" s="43" t="n">
        <v>31</v>
      </c>
      <c r="P48" s="54" t="n">
        <f aca="false">ROUND(O48*N48*L48,2)</f>
        <v>136756.5</v>
      </c>
      <c r="Q48" s="55" t="n">
        <f aca="false">0.3138+0.1052</f>
        <v>0.419</v>
      </c>
      <c r="R48" s="54" t="n">
        <f aca="false">IF(N48-Q48&lt;0,0,ROUND((N48-Q48)*L48*O48,2))</f>
        <v>0</v>
      </c>
      <c r="S48" s="46" t="n">
        <v>37165</v>
      </c>
      <c r="T48" s="46" t="n">
        <v>37195</v>
      </c>
      <c r="U48" s="41" t="s">
        <v>43</v>
      </c>
      <c r="V48" s="41" t="s">
        <v>44</v>
      </c>
      <c r="W48" s="56" t="s">
        <v>45</v>
      </c>
      <c r="X48" s="2" t="n">
        <v>0</v>
      </c>
      <c r="Y48" s="2" t="n">
        <v>0</v>
      </c>
      <c r="Z48" s="49" t="s">
        <v>46</v>
      </c>
    </row>
    <row r="49" customFormat="false" ht="12" hidden="false" customHeight="false" outlineLevel="0" collapsed="false">
      <c r="A49" s="40" t="n">
        <v>3066</v>
      </c>
      <c r="B49" s="43" t="s">
        <v>39</v>
      </c>
      <c r="C49" s="41" t="n">
        <v>21175</v>
      </c>
      <c r="D49" s="51" t="n">
        <v>50000</v>
      </c>
      <c r="E49" s="41" t="n">
        <v>56498</v>
      </c>
      <c r="F49" s="43" t="s">
        <v>40</v>
      </c>
      <c r="G49" s="41" t="n">
        <v>56709</v>
      </c>
      <c r="H49" s="43" t="s">
        <v>41</v>
      </c>
      <c r="I49" s="52" t="n">
        <v>0</v>
      </c>
      <c r="J49" s="53" t="s">
        <v>49</v>
      </c>
      <c r="K49" s="49" t="n">
        <v>27567</v>
      </c>
      <c r="L49" s="51" t="n">
        <v>50000</v>
      </c>
      <c r="M49" s="49"/>
      <c r="N49" s="52" t="n">
        <v>0</v>
      </c>
      <c r="O49" s="43" t="n">
        <v>31</v>
      </c>
      <c r="P49" s="54" t="n">
        <f aca="false">ROUND(O49*N49*L49,2)</f>
        <v>0</v>
      </c>
      <c r="Q49" s="55" t="n">
        <v>0</v>
      </c>
      <c r="R49" s="54" t="n">
        <f aca="false">IF(N49-Q49&lt;0,0,ROUND((N49-Q49)*L49*O49,2))</f>
        <v>0</v>
      </c>
      <c r="S49" s="46" t="n">
        <v>37165</v>
      </c>
      <c r="T49" s="46" t="n">
        <v>37195</v>
      </c>
      <c r="U49" s="41" t="s">
        <v>43</v>
      </c>
      <c r="V49" s="41" t="s">
        <v>44</v>
      </c>
      <c r="W49" s="56" t="s">
        <v>45</v>
      </c>
      <c r="X49" s="2" t="n">
        <v>0</v>
      </c>
      <c r="Y49" s="2" t="n">
        <v>0</v>
      </c>
      <c r="Z49" s="49" t="s">
        <v>46</v>
      </c>
    </row>
    <row r="50" customFormat="false" ht="12" hidden="false" customHeight="false" outlineLevel="0" collapsed="false">
      <c r="A50" s="40" t="n">
        <v>3067</v>
      </c>
      <c r="B50" s="43" t="s">
        <v>39</v>
      </c>
      <c r="C50" s="41" t="n">
        <v>21165</v>
      </c>
      <c r="D50" s="51" t="n">
        <v>50000</v>
      </c>
      <c r="E50" s="41" t="n">
        <v>56709</v>
      </c>
      <c r="F50" s="43" t="s">
        <v>41</v>
      </c>
      <c r="G50" s="41" t="n">
        <v>56698</v>
      </c>
      <c r="H50" s="43" t="s">
        <v>47</v>
      </c>
      <c r="I50" s="52" t="n">
        <v>0</v>
      </c>
      <c r="J50" s="53" t="s">
        <v>49</v>
      </c>
      <c r="K50" s="49" t="n">
        <v>27568</v>
      </c>
      <c r="L50" s="51" t="n">
        <v>50000</v>
      </c>
      <c r="M50" s="49"/>
      <c r="N50" s="52" t="n">
        <v>0.2568</v>
      </c>
      <c r="O50" s="43" t="n">
        <v>31</v>
      </c>
      <c r="P50" s="54" t="n">
        <f aca="false">ROUND(O50*N50*L50,2)</f>
        <v>398040</v>
      </c>
      <c r="Q50" s="55" t="n">
        <f aca="false">0.3138+0.1052</f>
        <v>0.419</v>
      </c>
      <c r="R50" s="54" t="n">
        <f aca="false">IF(N50-Q50&lt;0,0,ROUND((N50-Q50)*L50*O50,2))</f>
        <v>0</v>
      </c>
      <c r="S50" s="46" t="n">
        <v>37165</v>
      </c>
      <c r="T50" s="46" t="n">
        <v>37195</v>
      </c>
      <c r="U50" s="41" t="s">
        <v>43</v>
      </c>
      <c r="V50" s="41" t="s">
        <v>44</v>
      </c>
      <c r="W50" s="56" t="s">
        <v>45</v>
      </c>
      <c r="X50" s="2" t="n">
        <v>0</v>
      </c>
      <c r="Y50" s="2" t="n">
        <v>0</v>
      </c>
      <c r="Z50" s="49" t="s">
        <v>46</v>
      </c>
    </row>
    <row r="51" customFormat="false" ht="12" hidden="false" customHeight="false" outlineLevel="0" collapsed="false">
      <c r="A51" s="40" t="n">
        <v>3140</v>
      </c>
      <c r="B51" s="43" t="s">
        <v>39</v>
      </c>
      <c r="C51" s="41" t="n">
        <v>21175</v>
      </c>
      <c r="D51" s="51" t="n">
        <v>17254</v>
      </c>
      <c r="E51" s="41" t="n">
        <v>56498</v>
      </c>
      <c r="F51" s="43" t="s">
        <v>40</v>
      </c>
      <c r="G51" s="41" t="n">
        <v>56709</v>
      </c>
      <c r="H51" s="43" t="s">
        <v>41</v>
      </c>
      <c r="I51" s="58" t="n">
        <v>0</v>
      </c>
      <c r="J51" s="53" t="s">
        <v>52</v>
      </c>
      <c r="K51" s="49" t="n">
        <v>27716</v>
      </c>
      <c r="L51" s="51" t="n">
        <v>17254</v>
      </c>
      <c r="M51" s="49"/>
      <c r="N51" s="58" t="n">
        <v>0</v>
      </c>
      <c r="O51" s="43" t="n">
        <v>31</v>
      </c>
      <c r="P51" s="54" t="n">
        <f aca="false">ROUND(O51*N51*L51,2)</f>
        <v>0</v>
      </c>
      <c r="Q51" s="55" t="n">
        <v>0</v>
      </c>
      <c r="R51" s="54" t="n">
        <f aca="false">IF(N51-Q51&lt;0,0,ROUND((N51-Q51)*L51*O51,2))</f>
        <v>0</v>
      </c>
      <c r="S51" s="46" t="n">
        <v>37165</v>
      </c>
      <c r="T51" s="46" t="n">
        <v>37195</v>
      </c>
      <c r="U51" s="41" t="s">
        <v>43</v>
      </c>
      <c r="V51" s="41" t="s">
        <v>44</v>
      </c>
      <c r="W51" s="59" t="s">
        <v>51</v>
      </c>
      <c r="X51" s="2" t="n">
        <v>0</v>
      </c>
      <c r="Y51" s="2" t="n">
        <v>0</v>
      </c>
      <c r="Z51" s="49" t="s">
        <v>46</v>
      </c>
    </row>
    <row r="52" customFormat="false" ht="12" hidden="false" customHeight="false" outlineLevel="0" collapsed="false">
      <c r="A52" s="40" t="n">
        <v>3139</v>
      </c>
      <c r="B52" s="43" t="s">
        <v>39</v>
      </c>
      <c r="C52" s="41" t="n">
        <v>21165</v>
      </c>
      <c r="D52" s="51" t="n">
        <v>17254</v>
      </c>
      <c r="E52" s="41" t="n">
        <v>56709</v>
      </c>
      <c r="F52" s="43" t="s">
        <v>41</v>
      </c>
      <c r="G52" s="41" t="n">
        <v>56698</v>
      </c>
      <c r="H52" s="43" t="s">
        <v>47</v>
      </c>
      <c r="I52" s="58" t="n">
        <v>0.15</v>
      </c>
      <c r="J52" s="53" t="s">
        <v>52</v>
      </c>
      <c r="K52" s="49" t="n">
        <v>27715</v>
      </c>
      <c r="L52" s="51" t="n">
        <v>17254</v>
      </c>
      <c r="M52" s="49"/>
      <c r="N52" s="58" t="n">
        <v>0.15</v>
      </c>
      <c r="O52" s="43" t="n">
        <v>31</v>
      </c>
      <c r="P52" s="54" t="n">
        <f aca="false">ROUND(O52*N52*L52,2)</f>
        <v>80231.1</v>
      </c>
      <c r="Q52" s="55" t="n">
        <v>0.419</v>
      </c>
      <c r="R52" s="54" t="n">
        <f aca="false">IF(N52-Q52&lt;0,0,ROUND((N52-Q52)*L52*O52,2))</f>
        <v>0</v>
      </c>
      <c r="S52" s="46" t="n">
        <v>37165</v>
      </c>
      <c r="T52" s="46" t="n">
        <v>37195</v>
      </c>
      <c r="U52" s="41" t="s">
        <v>43</v>
      </c>
      <c r="V52" s="41" t="s">
        <v>44</v>
      </c>
      <c r="W52" s="59" t="s">
        <v>51</v>
      </c>
      <c r="X52" s="2" t="n">
        <v>0</v>
      </c>
      <c r="Y52" s="2" t="n">
        <v>0</v>
      </c>
      <c r="Z52" s="49" t="s">
        <v>46</v>
      </c>
    </row>
    <row r="53" customFormat="false" ht="12.75" hidden="false" customHeight="false" outlineLevel="0" collapsed="false">
      <c r="A53" s="60"/>
      <c r="B53" s="61"/>
      <c r="C53" s="62"/>
      <c r="D53" s="63"/>
      <c r="E53" s="62"/>
      <c r="F53" s="61"/>
      <c r="G53" s="62"/>
      <c r="H53" s="61"/>
      <c r="I53" s="64"/>
      <c r="J53" s="61"/>
      <c r="K53" s="62"/>
      <c r="L53" s="63"/>
      <c r="M53" s="65"/>
      <c r="N53" s="64"/>
      <c r="O53" s="61"/>
      <c r="P53" s="66"/>
      <c r="Q53" s="67"/>
      <c r="R53" s="66"/>
      <c r="S53" s="68"/>
      <c r="T53" s="68"/>
      <c r="U53" s="62"/>
      <c r="V53" s="62"/>
      <c r="W53" s="69"/>
      <c r="Y53" s="70"/>
      <c r="Z53" s="49"/>
    </row>
    <row r="54" customFormat="false" ht="12" hidden="false" customHeight="false" outlineLevel="0" collapsed="false">
      <c r="B54" s="71"/>
    </row>
    <row r="55" customFormat="false" ht="12" hidden="false" customHeight="false" outlineLevel="0" collapsed="false">
      <c r="B55" s="71" t="s">
        <v>54</v>
      </c>
    </row>
    <row r="56" customFormat="false" ht="12" hidden="false" customHeight="false" outlineLevel="0" collapsed="false">
      <c r="B56" s="71"/>
    </row>
    <row r="57" customFormat="false" ht="12" hidden="false" customHeight="false" outlineLevel="0" collapsed="false">
      <c r="B57" s="71"/>
    </row>
    <row r="58" customFormat="false" ht="12" hidden="false" customHeight="false" outlineLevel="0" collapsed="false">
      <c r="B58" s="71" t="s">
        <v>55</v>
      </c>
    </row>
    <row r="59" customFormat="false" ht="12" hidden="false" customHeight="false" outlineLevel="0" collapsed="false">
      <c r="B59" s="71" t="s">
        <v>56</v>
      </c>
    </row>
  </sheetData>
  <mergeCells count="3">
    <mergeCell ref="B1:W1"/>
    <mergeCell ref="B2:W2"/>
    <mergeCell ref="B3:W3"/>
  </mergeCells>
  <printOptions headings="false" gridLines="false" gridLinesSet="true" horizontalCentered="true" verticalCentered="false"/>
  <pageMargins left="0" right="0" top="0.25" bottom="0.25" header="0" footer="0"/>
  <pageSetup paperSize="1" scale="60" fitToWidth="1" fitToHeight="1" pageOrder="downThenOver" orientation="landscape" blackAndWhite="false" draft="false" cellComments="none" horizontalDpi="300" verticalDpi="300" copies="1"/>
  <headerFooter differentFirst="false" differentOddEven="false">
    <oddHeader>&amp;R&amp;D
&amp;T</oddHeader>
    <oddFooter>&amp;C&amp;F&amp;RPage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1998-04-29T14:17:13Z</dcterms:created>
  <dc:creator>ET&amp;S LAN Support</dc:creator>
  <dc:description/>
  <dc:language>en-US</dc:language>
  <cp:lastModifiedBy>ebrown1</cp:lastModifiedBy>
  <cp:lastPrinted>2001-10-27T15:40:57Z</cp:lastPrinted>
  <dcterms:modified xsi:type="dcterms:W3CDTF">2001-10-27T15:41:35Z</dcterms:modified>
  <cp:revision>0</cp:revision>
  <dc:subject/>
  <dc:title/>
</cp:coreProperties>
</file>