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g01" sheetId="1" state="visible" r:id="rId3"/>
    <sheet name="July01" sheetId="2" state="visible" r:id="rId4"/>
    <sheet name="Sheet2" sheetId="3" state="visible" r:id="rId5"/>
    <sheet name="Sheet3" sheetId="4" state="visible" r:id="rId6"/>
  </sheets>
  <definedNames>
    <definedName function="false" hidden="false" localSheetId="0" name="_xlnm.Print_Area" vbProcedure="false">Aug01!$A$1:$I$83</definedName>
    <definedName function="false" hidden="false" localSheetId="1" name="_xlnm.Print_Area" vbProcedure="false">July01!$A$1:$I$82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<sst xmlns="http://schemas.openxmlformats.org/spreadsheetml/2006/main" count="154" uniqueCount="71">
  <si>
    <t xml:space="preserve">Transwestern Pipeline Co.</t>
  </si>
  <si>
    <t xml:space="preserve">Selected Balance Sheet Item Detail</t>
  </si>
  <si>
    <t xml:space="preserve">August 31, 2001</t>
  </si>
  <si>
    <t xml:space="preserve">(In Thousands)</t>
  </si>
  <si>
    <t xml:space="preserve">Current Month</t>
  </si>
  <si>
    <t xml:space="preserve">Net</t>
  </si>
  <si>
    <t xml:space="preserve">August</t>
  </si>
  <si>
    <t xml:space="preserve">July</t>
  </si>
  <si>
    <t xml:space="preserve">May</t>
  </si>
  <si>
    <t xml:space="preserve">Change</t>
  </si>
  <si>
    <t xml:space="preserve">Explanations</t>
  </si>
  <si>
    <t xml:space="preserve">Accounts Receivable - Assoc Co.</t>
  </si>
  <si>
    <t xml:space="preserve">Enron Energy Services</t>
  </si>
  <si>
    <t xml:space="preserve">Enron Asset Management</t>
  </si>
  <si>
    <t xml:space="preserve">Enron Operations Services Corp</t>
  </si>
  <si>
    <t xml:space="preserve">Enron Capital &amp; Trade Resources</t>
  </si>
  <si>
    <t xml:space="preserve">Others</t>
  </si>
  <si>
    <t xml:space="preserve">Current Assets - Other</t>
  </si>
  <si>
    <t xml:space="preserve">Unamortized Annual Incentive/Variable Pay</t>
  </si>
  <si>
    <t xml:space="preserve">Santa Fe transport discount</t>
  </si>
  <si>
    <t xml:space="preserve">Other</t>
  </si>
  <si>
    <t xml:space="preserve">Deferred Charges - Other</t>
  </si>
  <si>
    <t xml:space="preserve">Unamortized debt expense</t>
  </si>
  <si>
    <t xml:space="preserve">Deferred Asset Dev Cost </t>
  </si>
  <si>
    <t xml:space="preserve">Recurring amortization</t>
  </si>
  <si>
    <t xml:space="preserve">Compressor overhaul costs</t>
  </si>
  <si>
    <t xml:space="preserve">Unamortized Revenue Management costs</t>
  </si>
  <si>
    <t xml:space="preserve">Accounts Payable - Assoc Co.</t>
  </si>
  <si>
    <t xml:space="preserve">Enron Services Corp.#001</t>
  </si>
  <si>
    <t xml:space="preserve">Enron North America #364</t>
  </si>
  <si>
    <t xml:space="preserve">Enron Capital &amp; Trade #413</t>
  </si>
  <si>
    <t xml:space="preserve">EMC Treasury #969</t>
  </si>
  <si>
    <t xml:space="preserve">Enron Hydrocarbons Services</t>
  </si>
  <si>
    <t xml:space="preserve">Enron Online, LLC</t>
  </si>
  <si>
    <t xml:space="preserve">Enron Property &amp; Service</t>
  </si>
  <si>
    <t xml:space="preserve">Enron Networks 83E</t>
  </si>
  <si>
    <t xml:space="preserve">Northern Natural Gas Co.</t>
  </si>
  <si>
    <t xml:space="preserve">Enron Pipeline Co. 1N9 </t>
  </si>
  <si>
    <t xml:space="preserve">Accounts Payable - Other</t>
  </si>
  <si>
    <t xml:space="preserve">Citibank - Delaware/NY</t>
  </si>
  <si>
    <t xml:space="preserve">Decrease in o/s wires/checks</t>
  </si>
  <si>
    <t xml:space="preserve">Accounts payable -3rd party</t>
  </si>
  <si>
    <t xml:space="preserve">Accounts payable - trade (DP)</t>
  </si>
  <si>
    <t xml:space="preserve">Accounts payable - trade -3rd party</t>
  </si>
  <si>
    <t xml:space="preserve">Accounts payable - non-trade 3rd party</t>
  </si>
  <si>
    <t xml:space="preserve">Goods Rec/invoice Recpt - clearing</t>
  </si>
  <si>
    <t xml:space="preserve">Escheatment</t>
  </si>
  <si>
    <t xml:space="preserve">Accrued Taxes</t>
  </si>
  <si>
    <t xml:space="preserve">Current SIT</t>
  </si>
  <si>
    <t xml:space="preserve">Ad Valorem Tax</t>
  </si>
  <si>
    <t xml:space="preserve">Recurring accrual $722K</t>
  </si>
  <si>
    <t xml:space="preserve">Payroll Tax</t>
  </si>
  <si>
    <t xml:space="preserve">Sales/Use Tax</t>
  </si>
  <si>
    <t xml:space="preserve">Franchise Tax</t>
  </si>
  <si>
    <t xml:space="preserve">Recurring accrual $7K </t>
  </si>
  <si>
    <t xml:space="preserve">Taxes Payable -Other-Business Tax</t>
  </si>
  <si>
    <t xml:space="preserve">Recurring accrual $96K </t>
  </si>
  <si>
    <t xml:space="preserve">Accrued Interest</t>
  </si>
  <si>
    <t xml:space="preserve">$150MM 7.4% Corp Interest</t>
  </si>
  <si>
    <t xml:space="preserve">3rd Party interest </t>
  </si>
  <si>
    <t xml:space="preserve">Recurring accrual $118K </t>
  </si>
  <si>
    <t xml:space="preserve">Current Liabilities - Other</t>
  </si>
  <si>
    <t xml:space="preserve">Socal rate deferral</t>
  </si>
  <si>
    <t xml:space="preserve">Negotiated rate reserve</t>
  </si>
  <si>
    <t xml:space="preserve">Grynberg legal reserve</t>
  </si>
  <si>
    <t xml:space="preserve">Interest/finance charges</t>
  </si>
  <si>
    <t xml:space="preserve">Deferred Credits - Other</t>
  </si>
  <si>
    <t xml:space="preserve">Gas stream project (Gallup)</t>
  </si>
  <si>
    <t xml:space="preserve">July 31, 2001</t>
  </si>
  <si>
    <t xml:space="preserve">June</t>
  </si>
  <si>
    <t xml:space="preserve">Increase due primarily to compressr overhaul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</si>
</sst>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[$-409]#,##0_);\(#,##0\)"/>
    <numFmt numFmtId="167" formatCode="[$-409]d\-mmm\-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0.99"/>
    <col collapsed="false" customWidth="true" hidden="false" outlineLevel="0" max="2" min="2" style="2" width="10.28"/>
    <col collapsed="false" customWidth="true" hidden="false" outlineLevel="0" max="3" min="3" style="2" width="2.13"/>
    <col collapsed="false" customWidth="true" hidden="false" outlineLevel="0" max="4" min="4" style="2" width="10.28"/>
    <col collapsed="false" customWidth="true" hidden="false" outlineLevel="0" max="5" min="5" style="2" width="2.13"/>
    <col collapsed="false" customWidth="false" hidden="true" outlineLevel="0" max="6" min="6" style="3" width="9.14"/>
    <col collapsed="false" customWidth="true" hidden="true" outlineLevel="0" max="7" min="7" style="3" width="4.99"/>
    <col collapsed="false" customWidth="true" hidden="false" outlineLevel="0" max="8" min="8" style="2" width="12.28"/>
    <col collapsed="false" customWidth="true" hidden="false" outlineLevel="0" max="9" min="9" style="1" width="32.99"/>
    <col collapsed="false" customWidth="false" hidden="false" outlineLevel="0" max="257" min="10" style="1" width="9.14"/>
  </cols>
  <sheetData>
    <row r="1" customFormat="false" ht="11.25" hidden="false" customHeight="false" outlineLevel="0" collapsed="false">
      <c r="A1" s="4" t="s">
        <v>0</v>
      </c>
    </row>
    <row r="2" customFormat="false" ht="11.25" hidden="false" customHeight="false" outlineLevel="0" collapsed="false">
      <c r="A2" s="4" t="s">
        <v>1</v>
      </c>
    </row>
    <row r="3" customFormat="false" ht="11.25" hidden="false" customHeight="false" outlineLevel="0" collapsed="false">
      <c r="A3" s="5" t="s">
        <v>2</v>
      </c>
    </row>
    <row r="4" customFormat="false" ht="11.25" hidden="false" customHeight="false" outlineLevel="0" collapsed="false">
      <c r="A4" s="6" t="s">
        <v>3</v>
      </c>
      <c r="H4" s="7" t="s">
        <v>4</v>
      </c>
    </row>
    <row r="5" customFormat="false" ht="11.25" hidden="false" customHeight="false" outlineLevel="0" collapsed="false">
      <c r="A5" s="5" t="n">
        <f aca="true">NOW()</f>
        <v>45926.9642246169</v>
      </c>
      <c r="H5" s="8" t="s">
        <v>5</v>
      </c>
    </row>
    <row r="6" customFormat="false" ht="11.25" hidden="false" customHeight="false" outlineLevel="0" collapsed="false">
      <c r="B6" s="9" t="s">
        <v>6</v>
      </c>
      <c r="C6" s="8"/>
      <c r="D6" s="9" t="s">
        <v>7</v>
      </c>
      <c r="E6" s="8"/>
      <c r="F6" s="9" t="s">
        <v>8</v>
      </c>
      <c r="H6" s="9" t="s">
        <v>9</v>
      </c>
      <c r="I6" s="10" t="s">
        <v>10</v>
      </c>
    </row>
    <row r="7" customFormat="false" ht="11.25" hidden="false" customHeight="false" outlineLevel="0" collapsed="false">
      <c r="B7" s="8"/>
      <c r="C7" s="8"/>
      <c r="D7" s="8"/>
      <c r="E7" s="8"/>
      <c r="F7" s="8"/>
      <c r="H7" s="8"/>
    </row>
    <row r="8" customFormat="false" ht="11.25" hidden="false" customHeight="false" outlineLevel="0" collapsed="false">
      <c r="A8" s="11" t="s">
        <v>11</v>
      </c>
      <c r="F8" s="2"/>
    </row>
    <row r="9" customFormat="false" ht="11.25" hidden="false" customHeight="false" outlineLevel="0" collapsed="false">
      <c r="A9" s="12" t="s">
        <v>12</v>
      </c>
      <c r="B9" s="13" t="n">
        <v>0</v>
      </c>
      <c r="C9" s="13"/>
      <c r="D9" s="13" t="n">
        <v>32</v>
      </c>
      <c r="F9" s="13" t="n">
        <v>31</v>
      </c>
      <c r="H9" s="2" t="n">
        <f aca="false">+B9-D9</f>
        <v>-32</v>
      </c>
    </row>
    <row r="10" customFormat="false" ht="11.25" hidden="false" customHeight="false" outlineLevel="0" collapsed="false">
      <c r="A10" s="12" t="s">
        <v>13</v>
      </c>
      <c r="B10" s="13" t="n">
        <v>0</v>
      </c>
      <c r="C10" s="13"/>
      <c r="D10" s="13" t="n">
        <v>0</v>
      </c>
      <c r="F10" s="13" t="n">
        <v>22</v>
      </c>
      <c r="H10" s="2" t="n">
        <f aca="false">+B10-D10</f>
        <v>0</v>
      </c>
    </row>
    <row r="11" customFormat="false" ht="11.25" hidden="false" customHeight="false" outlineLevel="0" collapsed="false">
      <c r="A11" s="12" t="s">
        <v>14</v>
      </c>
      <c r="B11" s="13" t="n">
        <v>0</v>
      </c>
      <c r="C11" s="13"/>
      <c r="D11" s="13" t="n">
        <v>0</v>
      </c>
      <c r="F11" s="13" t="n">
        <v>0</v>
      </c>
      <c r="H11" s="2" t="n">
        <f aca="false">+B11-D11</f>
        <v>0</v>
      </c>
    </row>
    <row r="12" customFormat="false" ht="11.25" hidden="false" customHeight="false" outlineLevel="0" collapsed="false">
      <c r="A12" s="12" t="s">
        <v>15</v>
      </c>
      <c r="B12" s="13" t="n">
        <v>0</v>
      </c>
      <c r="C12" s="13"/>
      <c r="D12" s="13" t="n">
        <v>758</v>
      </c>
      <c r="F12" s="13" t="n">
        <v>765</v>
      </c>
      <c r="H12" s="2" t="n">
        <f aca="false">+B12-D12</f>
        <v>-758</v>
      </c>
    </row>
    <row r="13" customFormat="false" ht="11.25" hidden="false" customHeight="false" outlineLevel="0" collapsed="false">
      <c r="A13" s="1" t="s">
        <v>16</v>
      </c>
      <c r="B13" s="14" t="n">
        <f aca="false">B14-SUM(B9:B12)</f>
        <v>-267</v>
      </c>
      <c r="D13" s="14" t="n">
        <f aca="false">D14-SUM(D9:D12)</f>
        <v>0</v>
      </c>
      <c r="F13" s="14" t="n">
        <f aca="false">F14-SUM(F9:F12)</f>
        <v>-1</v>
      </c>
      <c r="H13" s="2" t="n">
        <f aca="false">+B13-D13</f>
        <v>-267</v>
      </c>
    </row>
    <row r="14" customFormat="false" ht="12" hidden="false" customHeight="false" outlineLevel="0" collapsed="false">
      <c r="B14" s="15" t="n">
        <v>-267</v>
      </c>
      <c r="C14" s="13"/>
      <c r="D14" s="15" t="n">
        <v>790</v>
      </c>
      <c r="F14" s="15" t="n">
        <v>817</v>
      </c>
      <c r="H14" s="16" t="n">
        <f aca="false">SUM(H9:H13)</f>
        <v>-1057</v>
      </c>
    </row>
    <row r="15" customFormat="false" ht="12" hidden="false" customHeight="false" outlineLevel="0" collapsed="false">
      <c r="B15" s="13"/>
      <c r="C15" s="13"/>
      <c r="D15" s="13"/>
      <c r="F15" s="13"/>
    </row>
    <row r="16" customFormat="false" ht="11.25" hidden="false" customHeight="false" outlineLevel="0" collapsed="false">
      <c r="A16" s="4" t="s">
        <v>17</v>
      </c>
      <c r="F16" s="2"/>
    </row>
    <row r="17" customFormat="false" ht="11.25" hidden="false" customHeight="false" outlineLevel="0" collapsed="false">
      <c r="A17" s="1" t="s">
        <v>18</v>
      </c>
      <c r="B17" s="13" t="n">
        <v>0</v>
      </c>
      <c r="C17" s="13"/>
      <c r="D17" s="13" t="n">
        <v>0</v>
      </c>
      <c r="F17" s="13" t="n">
        <v>0</v>
      </c>
      <c r="H17" s="2" t="n">
        <f aca="false">+B17-D17</f>
        <v>0</v>
      </c>
    </row>
    <row r="18" customFormat="false" ht="11.25" hidden="false" customHeight="false" outlineLevel="0" collapsed="false">
      <c r="A18" s="1" t="s">
        <v>19</v>
      </c>
      <c r="B18" s="13" t="n">
        <v>150</v>
      </c>
      <c r="C18" s="13"/>
      <c r="D18" s="13" t="n">
        <v>0</v>
      </c>
      <c r="F18" s="13"/>
      <c r="H18" s="2" t="n">
        <f aca="false">+B18-D18</f>
        <v>150</v>
      </c>
    </row>
    <row r="19" customFormat="false" ht="11.25" hidden="false" customHeight="false" outlineLevel="0" collapsed="false">
      <c r="A19" s="1" t="s">
        <v>20</v>
      </c>
      <c r="B19" s="14" t="n">
        <f aca="false">+B20-SUM(B17:B18)</f>
        <v>1</v>
      </c>
      <c r="D19" s="14" t="n">
        <f aca="false">+D20-SUM(D17:D18)</f>
        <v>1</v>
      </c>
      <c r="F19" s="14" t="n">
        <f aca="false">+F20-SUM(F17)</f>
        <v>0</v>
      </c>
      <c r="H19" s="2" t="n">
        <f aca="false">+B19-D19</f>
        <v>0</v>
      </c>
    </row>
    <row r="20" customFormat="false" ht="12" hidden="false" customHeight="false" outlineLevel="0" collapsed="false">
      <c r="B20" s="17" t="n">
        <v>151</v>
      </c>
      <c r="C20" s="13"/>
      <c r="D20" s="17" t="n">
        <v>1</v>
      </c>
      <c r="F20" s="17" t="n">
        <v>0</v>
      </c>
      <c r="H20" s="16" t="n">
        <f aca="false">SUM(H17:H19)</f>
        <v>150</v>
      </c>
    </row>
    <row r="21" customFormat="false" ht="12" hidden="false" customHeight="false" outlineLevel="0" collapsed="false">
      <c r="F21" s="2"/>
    </row>
    <row r="22" customFormat="false" ht="11.25" hidden="false" customHeight="false" outlineLevel="0" collapsed="false">
      <c r="A22" s="4" t="s">
        <v>21</v>
      </c>
      <c r="F22" s="2"/>
    </row>
    <row r="23" customFormat="false" ht="11.25" hidden="false" customHeight="false" outlineLevel="0" collapsed="false">
      <c r="A23" s="1" t="s">
        <v>22</v>
      </c>
      <c r="B23" s="13" t="n">
        <v>11</v>
      </c>
      <c r="C23" s="13"/>
      <c r="D23" s="13" t="n">
        <v>11</v>
      </c>
      <c r="F23" s="13" t="n">
        <v>11</v>
      </c>
      <c r="H23" s="2" t="n">
        <f aca="false">+B23-D23</f>
        <v>0</v>
      </c>
    </row>
    <row r="24" customFormat="false" ht="11.25" hidden="false" customHeight="false" outlineLevel="0" collapsed="false">
      <c r="A24" s="1" t="s">
        <v>23</v>
      </c>
      <c r="B24" s="13" t="n">
        <v>2404</v>
      </c>
      <c r="C24" s="13"/>
      <c r="D24" s="13" t="n">
        <v>2103</v>
      </c>
      <c r="F24" s="13" t="n">
        <v>1452</v>
      </c>
      <c r="H24" s="2" t="n">
        <f aca="false">+B24-D24</f>
        <v>301</v>
      </c>
      <c r="I24" s="12"/>
    </row>
    <row r="25" customFormat="false" ht="11.25" hidden="false" customHeight="false" outlineLevel="0" collapsed="false">
      <c r="A25" s="1" t="s">
        <v>19</v>
      </c>
      <c r="B25" s="13" t="n">
        <f aca="false">775-150</f>
        <v>625</v>
      </c>
      <c r="C25" s="13"/>
      <c r="D25" s="13" t="n">
        <v>787</v>
      </c>
      <c r="F25" s="13" t="n">
        <v>813</v>
      </c>
      <c r="H25" s="2" t="n">
        <f aca="false">+B25-D25</f>
        <v>-162</v>
      </c>
      <c r="I25" s="1" t="s">
        <v>24</v>
      </c>
    </row>
    <row r="26" customFormat="false" ht="11.25" hidden="false" customHeight="false" outlineLevel="0" collapsed="false">
      <c r="A26" s="1" t="s">
        <v>25</v>
      </c>
      <c r="B26" s="13" t="n">
        <v>547</v>
      </c>
      <c r="C26" s="13"/>
      <c r="D26" s="13" t="n">
        <v>547</v>
      </c>
      <c r="F26" s="13" t="n">
        <v>547</v>
      </c>
      <c r="H26" s="2" t="n">
        <f aca="false">+B26-D26</f>
        <v>0</v>
      </c>
    </row>
    <row r="27" customFormat="false" ht="11.25" hidden="false" customHeight="false" outlineLevel="0" collapsed="false">
      <c r="A27" s="1" t="s">
        <v>26</v>
      </c>
      <c r="B27" s="13" t="n">
        <v>567</v>
      </c>
      <c r="C27" s="13"/>
      <c r="D27" s="13" t="n">
        <v>567</v>
      </c>
      <c r="F27" s="13" t="n">
        <v>567</v>
      </c>
      <c r="H27" s="2" t="n">
        <f aca="false">+B27-D27</f>
        <v>0</v>
      </c>
    </row>
    <row r="28" customFormat="false" ht="11.25" hidden="false" customHeight="false" outlineLevel="0" collapsed="false">
      <c r="A28" s="1" t="s">
        <v>20</v>
      </c>
      <c r="B28" s="14" t="n">
        <f aca="false">B29-SUM(B23:B27)</f>
        <v>10</v>
      </c>
      <c r="D28" s="14" t="n">
        <f aca="false">D29-SUM(D23:D27)</f>
        <v>11</v>
      </c>
      <c r="F28" s="14" t="n">
        <f aca="false">F29-SUM(F23:F27)</f>
        <v>11</v>
      </c>
      <c r="H28" s="2" t="n">
        <f aca="false">+B28-D28</f>
        <v>-1</v>
      </c>
    </row>
    <row r="29" customFormat="false" ht="12" hidden="false" customHeight="false" outlineLevel="0" collapsed="false">
      <c r="B29" s="17" t="n">
        <v>4164</v>
      </c>
      <c r="C29" s="13"/>
      <c r="D29" s="17" t="n">
        <v>4026</v>
      </c>
      <c r="F29" s="17" t="n">
        <v>3401</v>
      </c>
      <c r="H29" s="16" t="n">
        <f aca="false">SUM(H23:H28)</f>
        <v>138</v>
      </c>
    </row>
    <row r="30" customFormat="false" ht="12" hidden="false" customHeight="false" outlineLevel="0" collapsed="false">
      <c r="F30" s="2"/>
    </row>
    <row r="31" customFormat="false" ht="11.25" hidden="false" customHeight="false" outlineLevel="0" collapsed="false">
      <c r="A31" s="4" t="s">
        <v>27</v>
      </c>
      <c r="F31" s="2"/>
    </row>
    <row r="32" customFormat="false" ht="11.25" hidden="false" customHeight="false" outlineLevel="0" collapsed="false">
      <c r="A32" s="12" t="s">
        <v>28</v>
      </c>
      <c r="B32" s="13" t="n">
        <v>0</v>
      </c>
      <c r="C32" s="13"/>
      <c r="D32" s="13" t="n">
        <v>40</v>
      </c>
      <c r="E32" s="13"/>
      <c r="F32" s="13" t="n">
        <v>40</v>
      </c>
      <c r="G32" s="18"/>
      <c r="H32" s="2" t="n">
        <f aca="false">+B32-D32</f>
        <v>-40</v>
      </c>
    </row>
    <row r="33" customFormat="false" ht="11.25" hidden="false" customHeight="false" outlineLevel="0" collapsed="false">
      <c r="A33" s="12" t="s">
        <v>29</v>
      </c>
      <c r="B33" s="13" t="n">
        <v>183</v>
      </c>
      <c r="C33" s="13"/>
      <c r="D33" s="13" t="n">
        <v>183</v>
      </c>
      <c r="F33" s="13" t="n">
        <v>1028</v>
      </c>
      <c r="H33" s="2" t="n">
        <f aca="false">+B33-D33</f>
        <v>0</v>
      </c>
    </row>
    <row r="34" customFormat="false" ht="11.25" hidden="false" customHeight="false" outlineLevel="0" collapsed="false">
      <c r="A34" s="12" t="s">
        <v>30</v>
      </c>
      <c r="B34" s="13" t="n">
        <v>0</v>
      </c>
      <c r="C34" s="13"/>
      <c r="D34" s="13" t="n">
        <v>0</v>
      </c>
      <c r="F34" s="13" t="n">
        <v>28</v>
      </c>
      <c r="H34" s="2" t="n">
        <f aca="false">+B34-D34</f>
        <v>0</v>
      </c>
    </row>
    <row r="35" customFormat="false" ht="11.25" hidden="false" customHeight="false" outlineLevel="0" collapsed="false">
      <c r="A35" s="12" t="s">
        <v>31</v>
      </c>
      <c r="B35" s="13" t="n">
        <v>0</v>
      </c>
      <c r="C35" s="13"/>
      <c r="D35" s="13" t="n">
        <v>41</v>
      </c>
      <c r="F35" s="13" t="n">
        <v>38</v>
      </c>
      <c r="H35" s="2" t="n">
        <f aca="false">+B35-D35</f>
        <v>-41</v>
      </c>
    </row>
    <row r="36" customFormat="false" ht="11.25" hidden="false" customHeight="false" outlineLevel="0" collapsed="false">
      <c r="A36" s="12" t="s">
        <v>32</v>
      </c>
      <c r="B36" s="13" t="n">
        <v>0</v>
      </c>
      <c r="C36" s="13"/>
      <c r="D36" s="13" t="n">
        <v>11</v>
      </c>
      <c r="F36" s="13" t="n">
        <v>11</v>
      </c>
      <c r="H36" s="2" t="n">
        <f aca="false">+B36-D36</f>
        <v>-11</v>
      </c>
    </row>
    <row r="37" customFormat="false" ht="11.25" hidden="false" customHeight="false" outlineLevel="0" collapsed="false">
      <c r="A37" s="12" t="s">
        <v>33</v>
      </c>
      <c r="B37" s="13" t="n">
        <v>0</v>
      </c>
      <c r="C37" s="13"/>
      <c r="D37" s="13" t="n">
        <v>85</v>
      </c>
      <c r="F37" s="13" t="n">
        <v>85</v>
      </c>
      <c r="H37" s="2" t="n">
        <f aca="false">+B37-D37</f>
        <v>-85</v>
      </c>
    </row>
    <row r="38" customFormat="false" ht="11.25" hidden="false" customHeight="false" outlineLevel="0" collapsed="false">
      <c r="A38" s="1" t="s">
        <v>34</v>
      </c>
      <c r="B38" s="13" t="n">
        <v>0</v>
      </c>
      <c r="C38" s="13"/>
      <c r="D38" s="13" t="n">
        <v>622</v>
      </c>
      <c r="F38" s="13" t="n">
        <v>521</v>
      </c>
      <c r="H38" s="2" t="n">
        <f aca="false">+B38-D38</f>
        <v>-622</v>
      </c>
    </row>
    <row r="39" customFormat="false" ht="11.25" hidden="false" customHeight="false" outlineLevel="0" collapsed="false">
      <c r="A39" s="12" t="s">
        <v>35</v>
      </c>
      <c r="B39" s="13" t="n">
        <v>0</v>
      </c>
      <c r="C39" s="13"/>
      <c r="D39" s="13" t="n">
        <v>187</v>
      </c>
      <c r="F39" s="13" t="n">
        <v>138</v>
      </c>
      <c r="H39" s="2" t="n">
        <f aca="false">+B39-D39</f>
        <v>-187</v>
      </c>
    </row>
    <row r="40" customFormat="false" ht="11.25" hidden="false" customHeight="false" outlineLevel="0" collapsed="false">
      <c r="A40" s="12" t="s">
        <v>36</v>
      </c>
      <c r="B40" s="13" t="n">
        <v>0</v>
      </c>
      <c r="C40" s="13"/>
      <c r="D40" s="13" t="n">
        <v>5</v>
      </c>
      <c r="F40" s="13" t="n">
        <v>0</v>
      </c>
      <c r="H40" s="2" t="n">
        <f aca="false">+B40-D40</f>
        <v>-5</v>
      </c>
    </row>
    <row r="41" customFormat="false" ht="11.25" hidden="false" customHeight="false" outlineLevel="0" collapsed="false">
      <c r="A41" s="12" t="s">
        <v>37</v>
      </c>
      <c r="B41" s="13" t="n">
        <v>0</v>
      </c>
      <c r="C41" s="13"/>
      <c r="D41" s="13" t="n">
        <v>0</v>
      </c>
      <c r="F41" s="13" t="n">
        <v>30</v>
      </c>
      <c r="H41" s="2" t="n">
        <f aca="false">+B41-D41</f>
        <v>0</v>
      </c>
    </row>
    <row r="42" customFormat="false" ht="11.25" hidden="false" customHeight="false" outlineLevel="0" collapsed="false">
      <c r="A42" s="1" t="s">
        <v>16</v>
      </c>
      <c r="B42" s="14" t="n">
        <f aca="false">B43-SUM(B32:B41)</f>
        <v>0</v>
      </c>
      <c r="D42" s="14" t="n">
        <f aca="false">D43-SUM(D32:D41)</f>
        <v>6</v>
      </c>
      <c r="F42" s="14" t="n">
        <f aca="false">F43-SUM(F32:F41)</f>
        <v>11</v>
      </c>
      <c r="H42" s="2" t="n">
        <f aca="false">+B42-D42</f>
        <v>-6</v>
      </c>
    </row>
    <row r="43" customFormat="false" ht="12" hidden="false" customHeight="false" outlineLevel="0" collapsed="false">
      <c r="B43" s="15" t="n">
        <v>183</v>
      </c>
      <c r="C43" s="13"/>
      <c r="D43" s="15" t="n">
        <v>1180</v>
      </c>
      <c r="F43" s="15" t="n">
        <v>1930</v>
      </c>
      <c r="H43" s="16" t="n">
        <f aca="false">SUM(H32:H42)</f>
        <v>-997</v>
      </c>
    </row>
    <row r="44" customFormat="false" ht="12" hidden="false" customHeight="false" outlineLevel="0" collapsed="false">
      <c r="F44" s="2"/>
    </row>
    <row r="45" customFormat="false" ht="11.25" hidden="false" customHeight="false" outlineLevel="0" collapsed="false">
      <c r="A45" s="4" t="s">
        <v>38</v>
      </c>
      <c r="F45" s="2"/>
    </row>
    <row r="46" customFormat="false" ht="11.25" hidden="false" customHeight="false" outlineLevel="0" collapsed="false">
      <c r="A46" s="1" t="s">
        <v>39</v>
      </c>
      <c r="B46" s="13" t="n">
        <v>4092</v>
      </c>
      <c r="C46" s="13"/>
      <c r="D46" s="13" t="n">
        <v>778</v>
      </c>
      <c r="F46" s="13" t="n">
        <v>636</v>
      </c>
      <c r="H46" s="2" t="n">
        <f aca="false">+B46-D46</f>
        <v>3314</v>
      </c>
      <c r="I46" s="1" t="s">
        <v>40</v>
      </c>
    </row>
    <row r="47" customFormat="false" ht="11.25" hidden="false" customHeight="false" outlineLevel="0" collapsed="false">
      <c r="A47" s="12" t="s">
        <v>41</v>
      </c>
      <c r="B47" s="13" t="n">
        <f aca="false">-257+7+236-1</f>
        <v>-15</v>
      </c>
      <c r="C47" s="13"/>
      <c r="D47" s="13" t="n">
        <f aca="false">730+7+446</f>
        <v>1183</v>
      </c>
      <c r="F47" s="13" t="n">
        <v>893</v>
      </c>
      <c r="H47" s="2" t="n">
        <f aca="false">+B47-D47</f>
        <v>-1198</v>
      </c>
      <c r="J47" s="1" t="s">
        <v>42</v>
      </c>
    </row>
    <row r="48" customFormat="false" ht="11.25" hidden="true" customHeight="false" outlineLevel="0" collapsed="false">
      <c r="A48" s="12" t="s">
        <v>43</v>
      </c>
      <c r="B48" s="13"/>
      <c r="C48" s="13"/>
      <c r="D48" s="13"/>
      <c r="F48" s="13" t="n">
        <v>0</v>
      </c>
      <c r="H48" s="2" t="n">
        <f aca="false">+B48-D48</f>
        <v>0</v>
      </c>
    </row>
    <row r="49" customFormat="false" ht="11.25" hidden="true" customHeight="false" outlineLevel="0" collapsed="false">
      <c r="A49" s="1" t="s">
        <v>44</v>
      </c>
      <c r="B49" s="13"/>
      <c r="C49" s="13"/>
      <c r="D49" s="13"/>
      <c r="F49" s="13" t="n">
        <v>516</v>
      </c>
      <c r="H49" s="2" t="n">
        <f aca="false">+B49-D49</f>
        <v>0</v>
      </c>
    </row>
    <row r="50" customFormat="false" ht="11.25" hidden="false" customHeight="false" outlineLevel="0" collapsed="false">
      <c r="A50" s="1" t="s">
        <v>45</v>
      </c>
      <c r="B50" s="13" t="n">
        <v>199</v>
      </c>
      <c r="C50" s="13"/>
      <c r="D50" s="13" t="n">
        <v>320</v>
      </c>
      <c r="F50" s="13" t="n">
        <v>592</v>
      </c>
      <c r="H50" s="2" t="n">
        <f aca="false">+B50-D50</f>
        <v>-121</v>
      </c>
    </row>
    <row r="51" customFormat="false" ht="11.25" hidden="false" customHeight="false" outlineLevel="0" collapsed="false">
      <c r="A51" s="1" t="s">
        <v>46</v>
      </c>
      <c r="B51" s="13" t="n">
        <v>16</v>
      </c>
      <c r="C51" s="13"/>
      <c r="D51" s="13" t="n">
        <v>16</v>
      </c>
      <c r="F51" s="13" t="n">
        <v>16</v>
      </c>
      <c r="H51" s="2" t="n">
        <f aca="false">+B51-D51</f>
        <v>0</v>
      </c>
    </row>
    <row r="52" customFormat="false" ht="11.25" hidden="false" customHeight="false" outlineLevel="0" collapsed="false">
      <c r="A52" s="1" t="s">
        <v>16</v>
      </c>
      <c r="B52" s="14" t="n">
        <f aca="false">B53-SUM(B46:B51)</f>
        <v>0</v>
      </c>
      <c r="D52" s="14" t="n">
        <f aca="false">D53-SUM(D46:D51)</f>
        <v>0</v>
      </c>
      <c r="F52" s="14" t="n">
        <f aca="false">F53-SUM(F46:F51)</f>
        <v>1</v>
      </c>
      <c r="H52" s="2" t="n">
        <f aca="false">+B52-D52</f>
        <v>0</v>
      </c>
    </row>
    <row r="53" customFormat="false" ht="12" hidden="false" customHeight="false" outlineLevel="0" collapsed="false">
      <c r="B53" s="15" t="n">
        <v>4292</v>
      </c>
      <c r="C53" s="13"/>
      <c r="D53" s="15" t="n">
        <v>2297</v>
      </c>
      <c r="F53" s="15" t="n">
        <v>2654</v>
      </c>
      <c r="H53" s="16" t="n">
        <f aca="false">SUM(H46:H52)</f>
        <v>1995</v>
      </c>
    </row>
    <row r="54" customFormat="false" ht="12" hidden="false" customHeight="false" outlineLevel="0" collapsed="false">
      <c r="F54" s="2"/>
    </row>
    <row r="55" customFormat="false" ht="11.25" hidden="false" customHeight="false" outlineLevel="0" collapsed="false">
      <c r="A55" s="4" t="s">
        <v>47</v>
      </c>
      <c r="F55" s="2"/>
    </row>
    <row r="56" customFormat="false" ht="11.25" hidden="false" customHeight="false" outlineLevel="0" collapsed="false">
      <c r="A56" s="1" t="s">
        <v>48</v>
      </c>
      <c r="B56" s="13" t="n">
        <v>480</v>
      </c>
      <c r="C56" s="13"/>
      <c r="D56" s="13" t="n">
        <v>480</v>
      </c>
      <c r="F56" s="13" t="n">
        <v>548</v>
      </c>
      <c r="H56" s="2" t="n">
        <f aca="false">+B56-D56</f>
        <v>0</v>
      </c>
    </row>
    <row r="57" customFormat="false" ht="11.25" hidden="false" customHeight="false" outlineLevel="0" collapsed="false">
      <c r="A57" s="1" t="s">
        <v>49</v>
      </c>
      <c r="B57" s="13" t="n">
        <v>5432</v>
      </c>
      <c r="C57" s="13"/>
      <c r="D57" s="13" t="n">
        <v>4710</v>
      </c>
      <c r="F57" s="13" t="n">
        <v>3367</v>
      </c>
      <c r="H57" s="2" t="n">
        <f aca="false">+B57-D57</f>
        <v>722</v>
      </c>
      <c r="I57" s="12" t="s">
        <v>50</v>
      </c>
    </row>
    <row r="58" customFormat="false" ht="11.25" hidden="false" customHeight="false" outlineLevel="0" collapsed="false">
      <c r="A58" s="1" t="s">
        <v>51</v>
      </c>
      <c r="B58" s="13" t="n">
        <v>0</v>
      </c>
      <c r="C58" s="13"/>
      <c r="D58" s="13" t="n">
        <v>0</v>
      </c>
      <c r="F58" s="13" t="n">
        <v>0</v>
      </c>
      <c r="H58" s="2" t="n">
        <f aca="false">+B58-D58</f>
        <v>0</v>
      </c>
    </row>
    <row r="59" customFormat="false" ht="11.25" hidden="false" customHeight="false" outlineLevel="0" collapsed="false">
      <c r="A59" s="1" t="s">
        <v>52</v>
      </c>
      <c r="B59" s="13" t="n">
        <f aca="false">180+1</f>
        <v>181</v>
      </c>
      <c r="C59" s="13"/>
      <c r="D59" s="13" t="n">
        <v>199</v>
      </c>
      <c r="F59" s="13" t="n">
        <v>141</v>
      </c>
      <c r="H59" s="2" t="n">
        <f aca="false">+B59-D59</f>
        <v>-18</v>
      </c>
    </row>
    <row r="60" customFormat="false" ht="11.25" hidden="false" customHeight="false" outlineLevel="0" collapsed="false">
      <c r="A60" s="1" t="s">
        <v>53</v>
      </c>
      <c r="B60" s="13" t="n">
        <v>243</v>
      </c>
      <c r="C60" s="13"/>
      <c r="D60" s="13" t="n">
        <v>236</v>
      </c>
      <c r="F60" s="13" t="n">
        <v>223</v>
      </c>
      <c r="H60" s="2" t="n">
        <f aca="false">+B60-D60</f>
        <v>7</v>
      </c>
      <c r="I60" s="1" t="s">
        <v>54</v>
      </c>
    </row>
    <row r="61" customFormat="false" ht="11.25" hidden="false" customHeight="false" outlineLevel="0" collapsed="false">
      <c r="A61" s="12" t="s">
        <v>55</v>
      </c>
      <c r="B61" s="13" t="n">
        <v>691</v>
      </c>
      <c r="D61" s="2" t="n">
        <v>810</v>
      </c>
      <c r="F61" s="14" t="n">
        <f aca="false">F62-SUM(F55:F59)</f>
        <v>-3240</v>
      </c>
      <c r="H61" s="2" t="n">
        <f aca="false">+B61-D61</f>
        <v>-119</v>
      </c>
      <c r="I61" s="1" t="s">
        <v>56</v>
      </c>
    </row>
    <row r="62" customFormat="false" ht="11.25" hidden="false" customHeight="false" outlineLevel="0" collapsed="false">
      <c r="A62" s="12" t="s">
        <v>20</v>
      </c>
      <c r="B62" s="14" t="n">
        <f aca="false">B63-SUM(B56:B61)</f>
        <v>-1</v>
      </c>
      <c r="D62" s="14" t="n">
        <f aca="false">D63-SUM(D56:D61)</f>
        <v>-5</v>
      </c>
      <c r="F62" s="14" t="n">
        <f aca="false">F63-SUM(F56:F60)</f>
        <v>816</v>
      </c>
      <c r="H62" s="2" t="n">
        <f aca="false">+B62-D62</f>
        <v>4</v>
      </c>
    </row>
    <row r="63" customFormat="false" ht="12" hidden="false" customHeight="false" outlineLevel="0" collapsed="false">
      <c r="B63" s="15" t="n">
        <v>7026</v>
      </c>
      <c r="C63" s="13"/>
      <c r="D63" s="15" t="n">
        <v>6430</v>
      </c>
      <c r="E63" s="13"/>
      <c r="F63" s="15" t="n">
        <v>5095</v>
      </c>
      <c r="H63" s="16" t="n">
        <f aca="false">SUM(H56:H62)</f>
        <v>596</v>
      </c>
    </row>
    <row r="64" customFormat="false" ht="12" hidden="false" customHeight="false" outlineLevel="0" collapsed="false">
      <c r="F64" s="2"/>
    </row>
    <row r="65" customFormat="false" ht="11.25" hidden="false" customHeight="false" outlineLevel="0" collapsed="false">
      <c r="A65" s="4" t="s">
        <v>57</v>
      </c>
      <c r="F65" s="2"/>
    </row>
    <row r="66" customFormat="false" ht="11.25" hidden="false" customHeight="false" outlineLevel="0" collapsed="false">
      <c r="A66" s="1" t="s">
        <v>58</v>
      </c>
      <c r="B66" s="13" t="n">
        <v>0</v>
      </c>
      <c r="C66" s="13"/>
      <c r="D66" s="13" t="n">
        <v>0</v>
      </c>
      <c r="F66" s="13" t="n">
        <v>1335</v>
      </c>
      <c r="H66" s="2" t="n">
        <f aca="false">+B66-D66</f>
        <v>0</v>
      </c>
    </row>
    <row r="67" customFormat="false" ht="11.25" hidden="false" customHeight="false" outlineLevel="0" collapsed="false">
      <c r="A67" s="1" t="s">
        <v>59</v>
      </c>
      <c r="B67" s="13" t="n">
        <v>474</v>
      </c>
      <c r="C67" s="13"/>
      <c r="D67" s="13" t="n">
        <v>355</v>
      </c>
      <c r="F67" s="13" t="n">
        <v>118</v>
      </c>
      <c r="G67" s="19"/>
      <c r="H67" s="2" t="n">
        <f aca="false">+B67-D67</f>
        <v>119</v>
      </c>
      <c r="I67" s="1" t="s">
        <v>60</v>
      </c>
    </row>
    <row r="68" customFormat="false" ht="11.25" hidden="false" customHeight="false" outlineLevel="0" collapsed="false">
      <c r="A68" s="1" t="s">
        <v>20</v>
      </c>
      <c r="B68" s="14" t="n">
        <f aca="false">B69-SUM(B66:B67)</f>
        <v>0</v>
      </c>
      <c r="D68" s="14" t="n">
        <f aca="false">D69-SUM(D66:D67)</f>
        <v>0</v>
      </c>
      <c r="F68" s="14" t="n">
        <f aca="false">F69-SUM(F66:F67)</f>
        <v>0</v>
      </c>
      <c r="G68" s="19"/>
      <c r="H68" s="2" t="n">
        <f aca="false">+B68-D68</f>
        <v>0</v>
      </c>
    </row>
    <row r="69" customFormat="false" ht="12" hidden="false" customHeight="false" outlineLevel="0" collapsed="false">
      <c r="B69" s="15" t="n">
        <v>474</v>
      </c>
      <c r="C69" s="13"/>
      <c r="D69" s="15" t="n">
        <v>355</v>
      </c>
      <c r="F69" s="15" t="n">
        <v>1453</v>
      </c>
      <c r="H69" s="16" t="n">
        <f aca="false">SUM(H66:H68)</f>
        <v>119</v>
      </c>
    </row>
    <row r="70" customFormat="false" ht="12" hidden="false" customHeight="false" outlineLevel="0" collapsed="false">
      <c r="F70" s="2"/>
    </row>
    <row r="71" customFormat="false" ht="11.25" hidden="false" customHeight="false" outlineLevel="0" collapsed="false">
      <c r="A71" s="4" t="s">
        <v>61</v>
      </c>
      <c r="F71" s="2"/>
    </row>
    <row r="72" customFormat="false" ht="11.25" hidden="false" customHeight="false" outlineLevel="0" collapsed="false">
      <c r="A72" s="1" t="s">
        <v>62</v>
      </c>
      <c r="B72" s="13" t="n">
        <f aca="false">2245+245</f>
        <v>2490</v>
      </c>
      <c r="C72" s="13"/>
      <c r="D72" s="13" t="n">
        <v>2245</v>
      </c>
      <c r="F72" s="13" t="n">
        <f aca="false">2198+47</f>
        <v>2245</v>
      </c>
      <c r="H72" s="2" t="n">
        <f aca="false">+B72-D72</f>
        <v>245</v>
      </c>
    </row>
    <row r="73" customFormat="false" ht="11.25" hidden="false" customHeight="false" outlineLevel="0" collapsed="false">
      <c r="A73" s="1" t="s">
        <v>63</v>
      </c>
      <c r="B73" s="13" t="n">
        <v>10043</v>
      </c>
      <c r="C73" s="13"/>
      <c r="D73" s="13" t="n">
        <v>10043</v>
      </c>
      <c r="F73" s="13" t="n">
        <v>9709</v>
      </c>
      <c r="H73" s="2" t="n">
        <f aca="false">+B73-D73</f>
        <v>0</v>
      </c>
    </row>
    <row r="74" customFormat="false" ht="11.25" hidden="false" customHeight="false" outlineLevel="0" collapsed="false">
      <c r="A74" s="1" t="s">
        <v>64</v>
      </c>
      <c r="B74" s="13" t="n">
        <v>200</v>
      </c>
      <c r="C74" s="13"/>
      <c r="D74" s="13" t="n">
        <v>200</v>
      </c>
      <c r="F74" s="13" t="n">
        <v>200</v>
      </c>
      <c r="H74" s="2" t="n">
        <f aca="false">+B74-D74</f>
        <v>0</v>
      </c>
    </row>
    <row r="75" customFormat="false" ht="11.25" hidden="false" customHeight="false" outlineLevel="0" collapsed="false">
      <c r="A75" s="1" t="s">
        <v>65</v>
      </c>
      <c r="B75" s="13" t="n">
        <v>140</v>
      </c>
      <c r="C75" s="13"/>
      <c r="D75" s="13" t="n">
        <v>136</v>
      </c>
      <c r="F75" s="13" t="n">
        <v>98</v>
      </c>
      <c r="H75" s="2" t="n">
        <f aca="false">+B75-D75</f>
        <v>4</v>
      </c>
    </row>
    <row r="76" customFormat="false" ht="11.25" hidden="false" customHeight="false" outlineLevel="0" collapsed="false">
      <c r="A76" s="1" t="s">
        <v>20</v>
      </c>
      <c r="B76" s="14" t="n">
        <f aca="false">B77-SUM(B72:B75)</f>
        <v>23</v>
      </c>
      <c r="D76" s="14" t="n">
        <f aca="false">D77-SUM(D72:D75)</f>
        <v>21</v>
      </c>
      <c r="E76" s="7"/>
      <c r="F76" s="14" t="n">
        <f aca="false">F77-SUM(F72:F75)</f>
        <v>-4</v>
      </c>
      <c r="H76" s="2" t="n">
        <f aca="false">+B76-D76</f>
        <v>2</v>
      </c>
    </row>
    <row r="77" customFormat="false" ht="12" hidden="false" customHeight="false" outlineLevel="0" collapsed="false">
      <c r="B77" s="15" t="n">
        <v>12896</v>
      </c>
      <c r="C77" s="13"/>
      <c r="D77" s="15" t="n">
        <v>12645</v>
      </c>
      <c r="F77" s="15" t="n">
        <v>12248</v>
      </c>
      <c r="H77" s="16" t="n">
        <f aca="false">SUM(H72:H76)</f>
        <v>251</v>
      </c>
    </row>
    <row r="78" customFormat="false" ht="12" hidden="false" customHeight="false" outlineLevel="0" collapsed="false">
      <c r="F78" s="2"/>
    </row>
    <row r="79" customFormat="false" ht="11.25" hidden="false" customHeight="false" outlineLevel="0" collapsed="false">
      <c r="A79" s="4" t="s">
        <v>66</v>
      </c>
      <c r="F79" s="2"/>
    </row>
    <row r="80" customFormat="false" ht="11.25" hidden="false" customHeight="false" outlineLevel="0" collapsed="false">
      <c r="A80" s="1" t="s">
        <v>67</v>
      </c>
      <c r="B80" s="18" t="n">
        <v>2473</v>
      </c>
      <c r="C80" s="20"/>
      <c r="D80" s="18" t="n">
        <v>2497</v>
      </c>
      <c r="E80" s="19"/>
      <c r="F80" s="18" t="n">
        <f aca="false">2568-24</f>
        <v>2544</v>
      </c>
      <c r="H80" s="2" t="n">
        <f aca="false">+B80-D80</f>
        <v>-24</v>
      </c>
      <c r="I80" s="1" t="s">
        <v>24</v>
      </c>
    </row>
    <row r="81" customFormat="false" ht="11.25" hidden="false" customHeight="false" outlineLevel="0" collapsed="false">
      <c r="A81" s="1" t="s">
        <v>20</v>
      </c>
      <c r="B81" s="3" t="n">
        <f aca="false">B82-SUM(B80)</f>
        <v>0</v>
      </c>
      <c r="C81" s="21"/>
      <c r="D81" s="3" t="n">
        <f aca="false">D82-SUM(D80)</f>
        <v>0</v>
      </c>
      <c r="E81" s="19"/>
      <c r="F81" s="3" t="n">
        <f aca="false">F82-SUM(F80)</f>
        <v>-2</v>
      </c>
      <c r="H81" s="2" t="n">
        <f aca="false">+B81-D81</f>
        <v>0</v>
      </c>
    </row>
    <row r="82" customFormat="false" ht="12" hidden="false" customHeight="false" outlineLevel="0" collapsed="false">
      <c r="B82" s="22" t="n">
        <v>2473</v>
      </c>
      <c r="C82" s="20"/>
      <c r="D82" s="22" t="n">
        <v>2497</v>
      </c>
      <c r="E82" s="19"/>
      <c r="F82" s="22" t="n">
        <v>2542</v>
      </c>
      <c r="H82" s="16" t="n">
        <f aca="false">SUM(H80:H81)</f>
        <v>-24</v>
      </c>
    </row>
    <row r="83" customFormat="false" ht="12" hidden="false" customHeight="false" outlineLevel="0" collapsed="false"/>
  </sheetData>
  <printOptions headings="false" gridLines="false" gridLinesSet="true" horizontalCentered="true" verticalCentered="false"/>
  <pageMargins left="0.5" right="0.5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0.99"/>
    <col collapsed="false" customWidth="true" hidden="false" outlineLevel="0" max="2" min="2" style="2" width="10.28"/>
    <col collapsed="false" customWidth="true" hidden="false" outlineLevel="0" max="3" min="3" style="2" width="2.13"/>
    <col collapsed="false" customWidth="true" hidden="false" outlineLevel="0" max="4" min="4" style="2" width="10.28"/>
    <col collapsed="false" customWidth="true" hidden="false" outlineLevel="0" max="5" min="5" style="2" width="2.13"/>
    <col collapsed="false" customWidth="false" hidden="true" outlineLevel="0" max="6" min="6" style="3" width="9.14"/>
    <col collapsed="false" customWidth="true" hidden="true" outlineLevel="0" max="7" min="7" style="3" width="4.99"/>
    <col collapsed="false" customWidth="true" hidden="false" outlineLevel="0" max="8" min="8" style="2" width="12.28"/>
    <col collapsed="false" customWidth="true" hidden="false" outlineLevel="0" max="9" min="9" style="1" width="32.99"/>
    <col collapsed="false" customWidth="false" hidden="false" outlineLevel="0" max="257" min="10" style="1" width="9.14"/>
  </cols>
  <sheetData>
    <row r="1" customFormat="false" ht="11.25" hidden="false" customHeight="false" outlineLevel="0" collapsed="false">
      <c r="A1" s="4" t="s">
        <v>0</v>
      </c>
    </row>
    <row r="2" customFormat="false" ht="11.25" hidden="false" customHeight="false" outlineLevel="0" collapsed="false">
      <c r="A2" s="4" t="s">
        <v>1</v>
      </c>
    </row>
    <row r="3" customFormat="false" ht="11.25" hidden="false" customHeight="false" outlineLevel="0" collapsed="false">
      <c r="A3" s="5" t="s">
        <v>68</v>
      </c>
    </row>
    <row r="4" customFormat="false" ht="11.25" hidden="false" customHeight="false" outlineLevel="0" collapsed="false">
      <c r="A4" s="6" t="s">
        <v>3</v>
      </c>
      <c r="H4" s="7" t="s">
        <v>4</v>
      </c>
    </row>
    <row r="5" customFormat="false" ht="11.25" hidden="false" customHeight="false" outlineLevel="0" collapsed="false">
      <c r="A5" s="5" t="n">
        <f aca="true">NOW()</f>
        <v>45926.964224638</v>
      </c>
      <c r="H5" s="8" t="s">
        <v>5</v>
      </c>
    </row>
    <row r="6" customFormat="false" ht="11.25" hidden="false" customHeight="false" outlineLevel="0" collapsed="false">
      <c r="B6" s="9" t="s">
        <v>7</v>
      </c>
      <c r="C6" s="8"/>
      <c r="D6" s="9" t="s">
        <v>69</v>
      </c>
      <c r="E6" s="8"/>
      <c r="F6" s="9" t="s">
        <v>8</v>
      </c>
      <c r="H6" s="9" t="s">
        <v>9</v>
      </c>
      <c r="I6" s="10" t="s">
        <v>10</v>
      </c>
    </row>
    <row r="7" customFormat="false" ht="11.25" hidden="false" customHeight="false" outlineLevel="0" collapsed="false">
      <c r="B7" s="8"/>
      <c r="C7" s="8"/>
      <c r="D7" s="8"/>
      <c r="E7" s="8"/>
      <c r="F7" s="8"/>
      <c r="H7" s="8"/>
    </row>
    <row r="8" customFormat="false" ht="11.25" hidden="false" customHeight="false" outlineLevel="0" collapsed="false">
      <c r="A8" s="11" t="s">
        <v>11</v>
      </c>
      <c r="F8" s="2"/>
    </row>
    <row r="9" customFormat="false" ht="11.25" hidden="false" customHeight="false" outlineLevel="0" collapsed="false">
      <c r="A9" s="12" t="s">
        <v>12</v>
      </c>
      <c r="B9" s="13" t="n">
        <v>32</v>
      </c>
      <c r="C9" s="13"/>
      <c r="D9" s="13" t="n">
        <v>206</v>
      </c>
      <c r="F9" s="13" t="n">
        <v>31</v>
      </c>
      <c r="H9" s="2" t="n">
        <f aca="false">+B9-D9</f>
        <v>-174</v>
      </c>
    </row>
    <row r="10" customFormat="false" ht="11.25" hidden="false" customHeight="false" outlineLevel="0" collapsed="false">
      <c r="A10" s="12" t="s">
        <v>13</v>
      </c>
      <c r="B10" s="13" t="n">
        <v>0</v>
      </c>
      <c r="C10" s="13"/>
      <c r="D10" s="13" t="n">
        <v>0</v>
      </c>
      <c r="F10" s="13" t="n">
        <v>22</v>
      </c>
      <c r="H10" s="2" t="n">
        <f aca="false">+B10-D10</f>
        <v>0</v>
      </c>
    </row>
    <row r="11" customFormat="false" ht="11.25" hidden="false" customHeight="false" outlineLevel="0" collapsed="false">
      <c r="A11" s="12" t="s">
        <v>14</v>
      </c>
      <c r="B11" s="13" t="n">
        <v>0</v>
      </c>
      <c r="C11" s="13"/>
      <c r="D11" s="13" t="n">
        <v>-99</v>
      </c>
      <c r="F11" s="13" t="n">
        <v>0</v>
      </c>
      <c r="H11" s="2" t="n">
        <f aca="false">+B11-D11</f>
        <v>99</v>
      </c>
    </row>
    <row r="12" customFormat="false" ht="11.25" hidden="false" customHeight="false" outlineLevel="0" collapsed="false">
      <c r="A12" s="12" t="s">
        <v>15</v>
      </c>
      <c r="B12" s="13" t="n">
        <v>758</v>
      </c>
      <c r="C12" s="13"/>
      <c r="D12" s="13" t="n">
        <v>455</v>
      </c>
      <c r="F12" s="13" t="n">
        <v>765</v>
      </c>
      <c r="H12" s="2" t="n">
        <f aca="false">+B12-D12</f>
        <v>303</v>
      </c>
    </row>
    <row r="13" customFormat="false" ht="11.25" hidden="false" customHeight="false" outlineLevel="0" collapsed="false">
      <c r="A13" s="1" t="s">
        <v>16</v>
      </c>
      <c r="B13" s="14" t="n">
        <f aca="false">B14-SUM(B9:B12)</f>
        <v>0</v>
      </c>
      <c r="D13" s="14" t="n">
        <f aca="false">D14-SUM(D9:D12)</f>
        <v>0</v>
      </c>
      <c r="F13" s="14" t="n">
        <f aca="false">F14-SUM(F9:F12)</f>
        <v>-1</v>
      </c>
      <c r="H13" s="2" t="n">
        <f aca="false">+B13-D13</f>
        <v>0</v>
      </c>
    </row>
    <row r="14" customFormat="false" ht="12" hidden="false" customHeight="false" outlineLevel="0" collapsed="false">
      <c r="B14" s="15" t="n">
        <v>790</v>
      </c>
      <c r="C14" s="13"/>
      <c r="D14" s="15" t="n">
        <v>562</v>
      </c>
      <c r="F14" s="15" t="n">
        <v>817</v>
      </c>
      <c r="H14" s="16" t="n">
        <f aca="false">SUM(H9:H13)</f>
        <v>228</v>
      </c>
    </row>
    <row r="15" customFormat="false" ht="12" hidden="false" customHeight="false" outlineLevel="0" collapsed="false">
      <c r="B15" s="13"/>
      <c r="C15" s="13"/>
      <c r="D15" s="13"/>
      <c r="F15" s="13"/>
    </row>
    <row r="16" customFormat="false" ht="11.25" hidden="false" customHeight="false" outlineLevel="0" collapsed="false">
      <c r="A16" s="4" t="s">
        <v>17</v>
      </c>
      <c r="F16" s="2"/>
    </row>
    <row r="17" customFormat="false" ht="11.25" hidden="false" customHeight="false" outlineLevel="0" collapsed="false">
      <c r="A17" s="1" t="s">
        <v>18</v>
      </c>
      <c r="B17" s="13" t="n">
        <v>0</v>
      </c>
      <c r="C17" s="13"/>
      <c r="D17" s="13" t="n">
        <v>0</v>
      </c>
      <c r="F17" s="13" t="n">
        <v>0</v>
      </c>
      <c r="H17" s="2" t="n">
        <f aca="false">+B17-D17</f>
        <v>0</v>
      </c>
    </row>
    <row r="18" customFormat="false" ht="11.25" hidden="false" customHeight="false" outlineLevel="0" collapsed="false">
      <c r="A18" s="1" t="s">
        <v>20</v>
      </c>
      <c r="B18" s="14" t="n">
        <f aca="false">+B19-SUM(B17)</f>
        <v>1</v>
      </c>
      <c r="D18" s="14" t="n">
        <f aca="false">+D19-SUM(D17)</f>
        <v>2</v>
      </c>
      <c r="F18" s="14" t="n">
        <f aca="false">+F19-SUM(F17)</f>
        <v>0</v>
      </c>
      <c r="H18" s="2" t="n">
        <f aca="false">+B18-D18</f>
        <v>-1</v>
      </c>
    </row>
    <row r="19" customFormat="false" ht="12" hidden="false" customHeight="false" outlineLevel="0" collapsed="false">
      <c r="B19" s="17" t="n">
        <v>1</v>
      </c>
      <c r="C19" s="13"/>
      <c r="D19" s="17" t="n">
        <v>2</v>
      </c>
      <c r="F19" s="17" t="n">
        <v>0</v>
      </c>
      <c r="H19" s="16" t="n">
        <f aca="false">SUM(H17:H18)</f>
        <v>-1</v>
      </c>
    </row>
    <row r="20" customFormat="false" ht="12" hidden="false" customHeight="false" outlineLevel="0" collapsed="false">
      <c r="F20" s="2"/>
    </row>
    <row r="21" customFormat="false" ht="11.25" hidden="false" customHeight="false" outlineLevel="0" collapsed="false">
      <c r="A21" s="4" t="s">
        <v>21</v>
      </c>
      <c r="F21" s="2"/>
    </row>
    <row r="22" customFormat="false" ht="11.25" hidden="false" customHeight="false" outlineLevel="0" collapsed="false">
      <c r="A22" s="1" t="s">
        <v>22</v>
      </c>
      <c r="B22" s="13" t="n">
        <v>11</v>
      </c>
      <c r="C22" s="13"/>
      <c r="D22" s="13" t="n">
        <v>11</v>
      </c>
      <c r="F22" s="13" t="n">
        <v>11</v>
      </c>
      <c r="H22" s="2" t="n">
        <f aca="false">+B22-D22</f>
        <v>0</v>
      </c>
    </row>
    <row r="23" customFormat="false" ht="11.25" hidden="false" customHeight="false" outlineLevel="0" collapsed="false">
      <c r="A23" s="1" t="s">
        <v>23</v>
      </c>
      <c r="B23" s="13" t="n">
        <v>2103</v>
      </c>
      <c r="C23" s="13"/>
      <c r="D23" s="13" t="n">
        <v>1850</v>
      </c>
      <c r="F23" s="13" t="n">
        <v>1452</v>
      </c>
      <c r="H23" s="2" t="n">
        <f aca="false">+B23-D23</f>
        <v>253</v>
      </c>
      <c r="I23" s="12" t="s">
        <v>70</v>
      </c>
    </row>
    <row r="24" customFormat="false" ht="11.25" hidden="false" customHeight="false" outlineLevel="0" collapsed="false">
      <c r="A24" s="1" t="s">
        <v>19</v>
      </c>
      <c r="B24" s="13" t="n">
        <v>787</v>
      </c>
      <c r="C24" s="13"/>
      <c r="D24" s="13" t="n">
        <v>800</v>
      </c>
      <c r="F24" s="13" t="n">
        <v>813</v>
      </c>
      <c r="H24" s="2" t="n">
        <f aca="false">+B24-D24</f>
        <v>-13</v>
      </c>
      <c r="I24" s="1" t="s">
        <v>24</v>
      </c>
    </row>
    <row r="25" customFormat="false" ht="11.25" hidden="false" customHeight="false" outlineLevel="0" collapsed="false">
      <c r="A25" s="1" t="s">
        <v>25</v>
      </c>
      <c r="B25" s="13" t="n">
        <v>547</v>
      </c>
      <c r="C25" s="13"/>
      <c r="D25" s="13" t="n">
        <v>547</v>
      </c>
      <c r="F25" s="13" t="n">
        <v>547</v>
      </c>
      <c r="H25" s="2" t="n">
        <f aca="false">+B25-D25</f>
        <v>0</v>
      </c>
    </row>
    <row r="26" customFormat="false" ht="11.25" hidden="false" customHeight="false" outlineLevel="0" collapsed="false">
      <c r="A26" s="1" t="s">
        <v>26</v>
      </c>
      <c r="B26" s="13" t="n">
        <v>567</v>
      </c>
      <c r="C26" s="13"/>
      <c r="D26" s="13" t="n">
        <v>567</v>
      </c>
      <c r="F26" s="13" t="n">
        <v>567</v>
      </c>
      <c r="H26" s="2" t="n">
        <f aca="false">+B26-D26</f>
        <v>0</v>
      </c>
    </row>
    <row r="27" customFormat="false" ht="11.25" hidden="false" customHeight="false" outlineLevel="0" collapsed="false">
      <c r="A27" s="1" t="s">
        <v>20</v>
      </c>
      <c r="B27" s="14" t="n">
        <f aca="false">B28-SUM(B22:B26)</f>
        <v>11</v>
      </c>
      <c r="D27" s="14" t="n">
        <f aca="false">D28-SUM(D22:D26)</f>
        <v>11</v>
      </c>
      <c r="F27" s="14" t="n">
        <f aca="false">F28-SUM(F22:F26)</f>
        <v>11</v>
      </c>
      <c r="H27" s="2" t="n">
        <f aca="false">+B27-D27</f>
        <v>0</v>
      </c>
    </row>
    <row r="28" customFormat="false" ht="12" hidden="false" customHeight="false" outlineLevel="0" collapsed="false">
      <c r="B28" s="17" t="n">
        <v>4026</v>
      </c>
      <c r="C28" s="13"/>
      <c r="D28" s="17" t="n">
        <v>3786</v>
      </c>
      <c r="F28" s="17" t="n">
        <v>3401</v>
      </c>
      <c r="H28" s="16" t="n">
        <f aca="false">SUM(H22:H27)</f>
        <v>240</v>
      </c>
    </row>
    <row r="29" customFormat="false" ht="12" hidden="false" customHeight="false" outlineLevel="0" collapsed="false">
      <c r="F29" s="2"/>
    </row>
    <row r="30" customFormat="false" ht="11.25" hidden="false" customHeight="false" outlineLevel="0" collapsed="false">
      <c r="A30" s="4" t="s">
        <v>27</v>
      </c>
      <c r="F30" s="2"/>
    </row>
    <row r="31" customFormat="false" ht="11.25" hidden="false" customHeight="false" outlineLevel="0" collapsed="false">
      <c r="A31" s="12" t="s">
        <v>28</v>
      </c>
      <c r="B31" s="13" t="n">
        <v>40</v>
      </c>
      <c r="C31" s="13"/>
      <c r="D31" s="13" t="n">
        <v>40</v>
      </c>
      <c r="E31" s="13"/>
      <c r="F31" s="13" t="n">
        <v>40</v>
      </c>
      <c r="G31" s="18"/>
      <c r="H31" s="2" t="n">
        <f aca="false">+B31-D31</f>
        <v>0</v>
      </c>
    </row>
    <row r="32" customFormat="false" ht="11.25" hidden="false" customHeight="false" outlineLevel="0" collapsed="false">
      <c r="A32" s="12" t="s">
        <v>29</v>
      </c>
      <c r="B32" s="13" t="n">
        <v>183</v>
      </c>
      <c r="C32" s="13"/>
      <c r="D32" s="13" t="n">
        <v>183</v>
      </c>
      <c r="F32" s="13" t="n">
        <v>1028</v>
      </c>
      <c r="H32" s="2" t="n">
        <f aca="false">+B32-D32</f>
        <v>0</v>
      </c>
    </row>
    <row r="33" customFormat="false" ht="11.25" hidden="false" customHeight="false" outlineLevel="0" collapsed="false">
      <c r="A33" s="12" t="s">
        <v>30</v>
      </c>
      <c r="B33" s="13" t="n">
        <v>0</v>
      </c>
      <c r="C33" s="13"/>
      <c r="D33" s="13" t="n">
        <v>32</v>
      </c>
      <c r="F33" s="13" t="n">
        <v>28</v>
      </c>
      <c r="H33" s="2" t="n">
        <f aca="false">+B33-D33</f>
        <v>-32</v>
      </c>
    </row>
    <row r="34" customFormat="false" ht="11.25" hidden="false" customHeight="false" outlineLevel="0" collapsed="false">
      <c r="A34" s="12" t="s">
        <v>31</v>
      </c>
      <c r="B34" s="13" t="n">
        <v>41</v>
      </c>
      <c r="C34" s="13"/>
      <c r="D34" s="13" t="n">
        <v>39</v>
      </c>
      <c r="F34" s="13" t="n">
        <v>38</v>
      </c>
      <c r="H34" s="2" t="n">
        <f aca="false">+B34-D34</f>
        <v>2</v>
      </c>
    </row>
    <row r="35" customFormat="false" ht="11.25" hidden="false" customHeight="false" outlineLevel="0" collapsed="false">
      <c r="A35" s="12" t="s">
        <v>32</v>
      </c>
      <c r="B35" s="13" t="n">
        <v>11</v>
      </c>
      <c r="C35" s="13"/>
      <c r="D35" s="13" t="n">
        <v>11</v>
      </c>
      <c r="F35" s="13" t="n">
        <v>11</v>
      </c>
      <c r="H35" s="2" t="n">
        <f aca="false">+B35-D35</f>
        <v>0</v>
      </c>
    </row>
    <row r="36" customFormat="false" ht="11.25" hidden="false" customHeight="false" outlineLevel="0" collapsed="false">
      <c r="A36" s="12" t="s">
        <v>33</v>
      </c>
      <c r="B36" s="13" t="n">
        <v>85</v>
      </c>
      <c r="C36" s="13"/>
      <c r="D36" s="13" t="n">
        <v>85</v>
      </c>
      <c r="F36" s="13" t="n">
        <v>85</v>
      </c>
      <c r="H36" s="2" t="n">
        <f aca="false">+B36-D36</f>
        <v>0</v>
      </c>
    </row>
    <row r="37" customFormat="false" ht="11.25" hidden="false" customHeight="false" outlineLevel="0" collapsed="false">
      <c r="A37" s="1" t="s">
        <v>34</v>
      </c>
      <c r="B37" s="13" t="n">
        <v>622</v>
      </c>
      <c r="C37" s="13"/>
      <c r="D37" s="13" t="n">
        <v>571</v>
      </c>
      <c r="F37" s="13" t="n">
        <v>521</v>
      </c>
      <c r="H37" s="2" t="n">
        <f aca="false">+B37-D37</f>
        <v>51</v>
      </c>
    </row>
    <row r="38" customFormat="false" ht="11.25" hidden="false" customHeight="false" outlineLevel="0" collapsed="false">
      <c r="A38" s="12" t="s">
        <v>35</v>
      </c>
      <c r="B38" s="13" t="n">
        <v>187</v>
      </c>
      <c r="C38" s="13"/>
      <c r="D38" s="13" t="n">
        <v>164</v>
      </c>
      <c r="F38" s="13" t="n">
        <v>138</v>
      </c>
      <c r="H38" s="2" t="n">
        <f aca="false">+B38-D38</f>
        <v>23</v>
      </c>
    </row>
    <row r="39" customFormat="false" ht="11.25" hidden="false" customHeight="false" outlineLevel="0" collapsed="false">
      <c r="A39" s="12" t="s">
        <v>36</v>
      </c>
      <c r="B39" s="13" t="n">
        <v>5</v>
      </c>
      <c r="C39" s="13"/>
      <c r="D39" s="13" t="n">
        <v>48</v>
      </c>
      <c r="F39" s="13" t="n">
        <v>0</v>
      </c>
      <c r="H39" s="2" t="n">
        <f aca="false">+B39-D39</f>
        <v>-43</v>
      </c>
    </row>
    <row r="40" customFormat="false" ht="11.25" hidden="false" customHeight="false" outlineLevel="0" collapsed="false">
      <c r="A40" s="12" t="s">
        <v>37</v>
      </c>
      <c r="B40" s="13" t="n">
        <v>0</v>
      </c>
      <c r="C40" s="13"/>
      <c r="D40" s="13" t="n">
        <v>52</v>
      </c>
      <c r="F40" s="13" t="n">
        <v>30</v>
      </c>
      <c r="H40" s="2" t="n">
        <f aca="false">+B40-D40</f>
        <v>-52</v>
      </c>
    </row>
    <row r="41" customFormat="false" ht="11.25" hidden="false" customHeight="false" outlineLevel="0" collapsed="false">
      <c r="A41" s="1" t="s">
        <v>16</v>
      </c>
      <c r="B41" s="14" t="n">
        <f aca="false">B42-SUM(B31:B40)</f>
        <v>6</v>
      </c>
      <c r="D41" s="14" t="n">
        <f aca="false">D42-SUM(D31:D40)</f>
        <v>7</v>
      </c>
      <c r="F41" s="14" t="n">
        <f aca="false">F42-SUM(F31:F40)</f>
        <v>11</v>
      </c>
      <c r="H41" s="2" t="n">
        <f aca="false">+B41-D41</f>
        <v>-1</v>
      </c>
    </row>
    <row r="42" customFormat="false" ht="12" hidden="false" customHeight="false" outlineLevel="0" collapsed="false">
      <c r="B42" s="15" t="n">
        <v>1180</v>
      </c>
      <c r="C42" s="13"/>
      <c r="D42" s="15" t="n">
        <v>1232</v>
      </c>
      <c r="F42" s="15" t="n">
        <v>1930</v>
      </c>
      <c r="H42" s="16" t="n">
        <f aca="false">SUM(H31:H41)</f>
        <v>-52</v>
      </c>
    </row>
    <row r="43" customFormat="false" ht="12" hidden="false" customHeight="false" outlineLevel="0" collapsed="false">
      <c r="F43" s="2"/>
    </row>
    <row r="44" customFormat="false" ht="11.25" hidden="false" customHeight="false" outlineLevel="0" collapsed="false">
      <c r="A44" s="4" t="s">
        <v>38</v>
      </c>
      <c r="F44" s="2"/>
    </row>
    <row r="45" customFormat="false" ht="11.25" hidden="false" customHeight="false" outlineLevel="0" collapsed="false">
      <c r="A45" s="1" t="s">
        <v>39</v>
      </c>
      <c r="B45" s="13" t="n">
        <v>778</v>
      </c>
      <c r="C45" s="13"/>
      <c r="D45" s="13" t="n">
        <v>3820</v>
      </c>
      <c r="F45" s="13" t="n">
        <v>636</v>
      </c>
      <c r="H45" s="2" t="n">
        <f aca="false">+B45-D45</f>
        <v>-3042</v>
      </c>
      <c r="I45" s="1" t="s">
        <v>40</v>
      </c>
    </row>
    <row r="46" customFormat="false" ht="11.25" hidden="false" customHeight="false" outlineLevel="0" collapsed="false">
      <c r="A46" s="12" t="s">
        <v>41</v>
      </c>
      <c r="B46" s="13" t="n">
        <f aca="false">730+7+446</f>
        <v>1183</v>
      </c>
      <c r="C46" s="13"/>
      <c r="D46" s="13" t="n">
        <f aca="false">647+38+261</f>
        <v>946</v>
      </c>
      <c r="F46" s="13" t="n">
        <v>893</v>
      </c>
      <c r="H46" s="2" t="n">
        <f aca="false">+B46-D46</f>
        <v>237</v>
      </c>
      <c r="J46" s="1" t="s">
        <v>42</v>
      </c>
    </row>
    <row r="47" customFormat="false" ht="11.25" hidden="true" customHeight="false" outlineLevel="0" collapsed="false">
      <c r="A47" s="12" t="s">
        <v>43</v>
      </c>
      <c r="B47" s="13"/>
      <c r="C47" s="13"/>
      <c r="D47" s="13"/>
      <c r="F47" s="13" t="n">
        <v>0</v>
      </c>
      <c r="H47" s="2" t="n">
        <f aca="false">+B47-D47</f>
        <v>0</v>
      </c>
    </row>
    <row r="48" customFormat="false" ht="11.25" hidden="true" customHeight="false" outlineLevel="0" collapsed="false">
      <c r="A48" s="1" t="s">
        <v>44</v>
      </c>
      <c r="B48" s="13"/>
      <c r="C48" s="13"/>
      <c r="D48" s="13"/>
      <c r="F48" s="13" t="n">
        <v>516</v>
      </c>
      <c r="H48" s="2" t="n">
        <f aca="false">+B48-D48</f>
        <v>0</v>
      </c>
    </row>
    <row r="49" customFormat="false" ht="11.25" hidden="false" customHeight="false" outlineLevel="0" collapsed="false">
      <c r="A49" s="1" t="s">
        <v>45</v>
      </c>
      <c r="B49" s="13" t="n">
        <v>320</v>
      </c>
      <c r="C49" s="13"/>
      <c r="D49" s="13" t="n">
        <v>395</v>
      </c>
      <c r="F49" s="13" t="n">
        <v>592</v>
      </c>
      <c r="H49" s="2" t="n">
        <f aca="false">+B49-D49</f>
        <v>-75</v>
      </c>
    </row>
    <row r="50" customFormat="false" ht="11.25" hidden="false" customHeight="false" outlineLevel="0" collapsed="false">
      <c r="A50" s="1" t="s">
        <v>46</v>
      </c>
      <c r="B50" s="13" t="n">
        <v>16</v>
      </c>
      <c r="C50" s="13"/>
      <c r="D50" s="13" t="n">
        <v>16</v>
      </c>
      <c r="F50" s="13" t="n">
        <v>16</v>
      </c>
      <c r="H50" s="2" t="n">
        <f aca="false">+B50-D50</f>
        <v>0</v>
      </c>
    </row>
    <row r="51" customFormat="false" ht="11.25" hidden="false" customHeight="false" outlineLevel="0" collapsed="false">
      <c r="A51" s="1" t="s">
        <v>16</v>
      </c>
      <c r="B51" s="14" t="n">
        <f aca="false">B52-SUM(B45:B50)</f>
        <v>0</v>
      </c>
      <c r="D51" s="14" t="n">
        <f aca="false">D52-SUM(D45:D50)</f>
        <v>0</v>
      </c>
      <c r="F51" s="14" t="n">
        <f aca="false">F52-SUM(F45:F50)</f>
        <v>1</v>
      </c>
      <c r="H51" s="2" t="n">
        <f aca="false">+B51-D51</f>
        <v>0</v>
      </c>
    </row>
    <row r="52" customFormat="false" ht="12" hidden="false" customHeight="false" outlineLevel="0" collapsed="false">
      <c r="B52" s="15" t="n">
        <v>2297</v>
      </c>
      <c r="C52" s="13"/>
      <c r="D52" s="15" t="n">
        <v>5177</v>
      </c>
      <c r="F52" s="15" t="n">
        <v>2654</v>
      </c>
      <c r="H52" s="16" t="n">
        <f aca="false">SUM(H45:H51)</f>
        <v>-2880</v>
      </c>
    </row>
    <row r="53" customFormat="false" ht="12" hidden="false" customHeight="false" outlineLevel="0" collapsed="false">
      <c r="F53" s="2"/>
    </row>
    <row r="54" customFormat="false" ht="11.25" hidden="false" customHeight="false" outlineLevel="0" collapsed="false">
      <c r="A54" s="4" t="s">
        <v>47</v>
      </c>
      <c r="F54" s="2"/>
    </row>
    <row r="55" customFormat="false" ht="11.25" hidden="false" customHeight="false" outlineLevel="0" collapsed="false">
      <c r="A55" s="1" t="s">
        <v>48</v>
      </c>
      <c r="B55" s="13" t="n">
        <v>480</v>
      </c>
      <c r="C55" s="13"/>
      <c r="D55" s="13" t="n">
        <v>564</v>
      </c>
      <c r="F55" s="13" t="n">
        <v>548</v>
      </c>
      <c r="H55" s="2" t="n">
        <f aca="false">+B55-D55</f>
        <v>-84</v>
      </c>
    </row>
    <row r="56" customFormat="false" ht="11.25" hidden="false" customHeight="false" outlineLevel="0" collapsed="false">
      <c r="A56" s="1" t="s">
        <v>49</v>
      </c>
      <c r="B56" s="13" t="n">
        <v>4710</v>
      </c>
      <c r="C56" s="13"/>
      <c r="D56" s="13" t="n">
        <v>3989</v>
      </c>
      <c r="F56" s="13" t="n">
        <v>3367</v>
      </c>
      <c r="H56" s="2" t="n">
        <f aca="false">+B56-D56</f>
        <v>721</v>
      </c>
      <c r="I56" s="12" t="s">
        <v>50</v>
      </c>
    </row>
    <row r="57" customFormat="false" ht="11.25" hidden="false" customHeight="false" outlineLevel="0" collapsed="false">
      <c r="A57" s="1" t="s">
        <v>51</v>
      </c>
      <c r="B57" s="13" t="n">
        <v>0</v>
      </c>
      <c r="C57" s="13"/>
      <c r="D57" s="13" t="n">
        <v>0</v>
      </c>
      <c r="F57" s="13" t="n">
        <v>0</v>
      </c>
      <c r="H57" s="2" t="n">
        <f aca="false">+B57-D57</f>
        <v>0</v>
      </c>
    </row>
    <row r="58" customFormat="false" ht="11.25" hidden="false" customHeight="false" outlineLevel="0" collapsed="false">
      <c r="A58" s="1" t="s">
        <v>52</v>
      </c>
      <c r="B58" s="13" t="n">
        <v>199</v>
      </c>
      <c r="C58" s="13"/>
      <c r="D58" s="13" t="n">
        <v>170</v>
      </c>
      <c r="F58" s="13" t="n">
        <v>141</v>
      </c>
      <c r="H58" s="2" t="n">
        <f aca="false">+B58-D58</f>
        <v>29</v>
      </c>
    </row>
    <row r="59" customFormat="false" ht="11.25" hidden="false" customHeight="false" outlineLevel="0" collapsed="false">
      <c r="A59" s="1" t="s">
        <v>53</v>
      </c>
      <c r="B59" s="13" t="n">
        <v>236</v>
      </c>
      <c r="C59" s="13"/>
      <c r="D59" s="13" t="n">
        <v>230</v>
      </c>
      <c r="F59" s="13" t="n">
        <v>223</v>
      </c>
      <c r="H59" s="2" t="n">
        <f aca="false">+B59-D59</f>
        <v>6</v>
      </c>
      <c r="I59" s="1" t="s">
        <v>54</v>
      </c>
    </row>
    <row r="60" customFormat="false" ht="11.25" hidden="false" customHeight="false" outlineLevel="0" collapsed="false">
      <c r="A60" s="12" t="s">
        <v>55</v>
      </c>
      <c r="B60" s="2" t="n">
        <v>810</v>
      </c>
      <c r="D60" s="2" t="n">
        <v>714</v>
      </c>
      <c r="F60" s="14" t="n">
        <f aca="false">F61-SUM(F54:F58)</f>
        <v>-3240</v>
      </c>
      <c r="H60" s="2" t="n">
        <f aca="false">+B60-D60</f>
        <v>96</v>
      </c>
      <c r="I60" s="1" t="s">
        <v>56</v>
      </c>
    </row>
    <row r="61" customFormat="false" ht="11.25" hidden="false" customHeight="false" outlineLevel="0" collapsed="false">
      <c r="A61" s="12" t="s">
        <v>20</v>
      </c>
      <c r="B61" s="14" t="n">
        <f aca="false">B62-SUM(B55:B60)</f>
        <v>-5</v>
      </c>
      <c r="D61" s="14" t="n">
        <f aca="false">D62-SUM(D55:D60)</f>
        <v>1</v>
      </c>
      <c r="F61" s="14" t="n">
        <f aca="false">F62-SUM(F55:F59)</f>
        <v>816</v>
      </c>
      <c r="H61" s="2" t="n">
        <f aca="false">+B61-D61</f>
        <v>-6</v>
      </c>
    </row>
    <row r="62" customFormat="false" ht="12" hidden="false" customHeight="false" outlineLevel="0" collapsed="false">
      <c r="B62" s="15" t="n">
        <v>6430</v>
      </c>
      <c r="C62" s="13"/>
      <c r="D62" s="15" t="n">
        <v>5668</v>
      </c>
      <c r="E62" s="13"/>
      <c r="F62" s="15" t="n">
        <v>5095</v>
      </c>
      <c r="H62" s="16" t="n">
        <f aca="false">SUM(H55:H61)</f>
        <v>762</v>
      </c>
    </row>
    <row r="63" customFormat="false" ht="12" hidden="false" customHeight="false" outlineLevel="0" collapsed="false">
      <c r="F63" s="2"/>
    </row>
    <row r="64" customFormat="false" ht="11.25" hidden="false" customHeight="false" outlineLevel="0" collapsed="false">
      <c r="A64" s="4" t="s">
        <v>57</v>
      </c>
      <c r="F64" s="2"/>
    </row>
    <row r="65" customFormat="false" ht="11.25" hidden="false" customHeight="false" outlineLevel="0" collapsed="false">
      <c r="A65" s="1" t="s">
        <v>58</v>
      </c>
      <c r="B65" s="13" t="n">
        <v>0</v>
      </c>
      <c r="C65" s="13"/>
      <c r="D65" s="13" t="n">
        <v>0</v>
      </c>
      <c r="F65" s="13" t="n">
        <v>1335</v>
      </c>
      <c r="H65" s="2" t="n">
        <f aca="false">+B65-D65</f>
        <v>0</v>
      </c>
    </row>
    <row r="66" customFormat="false" ht="11.25" hidden="false" customHeight="false" outlineLevel="0" collapsed="false">
      <c r="A66" s="1" t="s">
        <v>59</v>
      </c>
      <c r="B66" s="13" t="n">
        <v>355</v>
      </c>
      <c r="C66" s="13"/>
      <c r="D66" s="13" t="n">
        <v>236</v>
      </c>
      <c r="F66" s="13" t="n">
        <v>118</v>
      </c>
      <c r="G66" s="19"/>
      <c r="H66" s="2" t="n">
        <f aca="false">+B66-D66</f>
        <v>119</v>
      </c>
      <c r="I66" s="1" t="s">
        <v>60</v>
      </c>
    </row>
    <row r="67" customFormat="false" ht="11.25" hidden="false" customHeight="false" outlineLevel="0" collapsed="false">
      <c r="A67" s="1" t="s">
        <v>20</v>
      </c>
      <c r="B67" s="14" t="n">
        <f aca="false">B68-SUM(B65:B66)</f>
        <v>0</v>
      </c>
      <c r="D67" s="14" t="n">
        <f aca="false">D68-SUM(D65:D66)</f>
        <v>1</v>
      </c>
      <c r="F67" s="14" t="n">
        <f aca="false">F68-SUM(F65:F66)</f>
        <v>0</v>
      </c>
      <c r="G67" s="19"/>
      <c r="H67" s="2" t="n">
        <f aca="false">+B67-D67</f>
        <v>-1</v>
      </c>
    </row>
    <row r="68" customFormat="false" ht="12" hidden="false" customHeight="false" outlineLevel="0" collapsed="false">
      <c r="B68" s="15" t="n">
        <v>355</v>
      </c>
      <c r="C68" s="13"/>
      <c r="D68" s="15" t="n">
        <v>237</v>
      </c>
      <c r="F68" s="15" t="n">
        <v>1453</v>
      </c>
      <c r="H68" s="16" t="n">
        <f aca="false">SUM(H65:H67)</f>
        <v>118</v>
      </c>
    </row>
    <row r="69" customFormat="false" ht="12" hidden="false" customHeight="false" outlineLevel="0" collapsed="false">
      <c r="F69" s="2"/>
    </row>
    <row r="70" customFormat="false" ht="11.25" hidden="false" customHeight="false" outlineLevel="0" collapsed="false">
      <c r="A70" s="4" t="s">
        <v>61</v>
      </c>
      <c r="F70" s="2"/>
    </row>
    <row r="71" customFormat="false" ht="11.25" hidden="false" customHeight="false" outlineLevel="0" collapsed="false">
      <c r="A71" s="1" t="s">
        <v>62</v>
      </c>
      <c r="B71" s="13" t="n">
        <v>2245</v>
      </c>
      <c r="C71" s="13"/>
      <c r="D71" s="13" t="n">
        <f aca="false">2198+47</f>
        <v>2245</v>
      </c>
      <c r="F71" s="13" t="n">
        <f aca="false">2198+47</f>
        <v>2245</v>
      </c>
      <c r="H71" s="2" t="n">
        <f aca="false">+B71-D71</f>
        <v>0</v>
      </c>
    </row>
    <row r="72" customFormat="false" ht="11.25" hidden="false" customHeight="false" outlineLevel="0" collapsed="false">
      <c r="A72" s="1" t="s">
        <v>63</v>
      </c>
      <c r="B72" s="13" t="n">
        <v>10043</v>
      </c>
      <c r="C72" s="13"/>
      <c r="D72" s="13" t="n">
        <v>10035</v>
      </c>
      <c r="F72" s="13" t="n">
        <v>9709</v>
      </c>
      <c r="H72" s="2" t="n">
        <f aca="false">+B72-D72</f>
        <v>8</v>
      </c>
    </row>
    <row r="73" customFormat="false" ht="11.25" hidden="false" customHeight="false" outlineLevel="0" collapsed="false">
      <c r="A73" s="1" t="s">
        <v>64</v>
      </c>
      <c r="B73" s="13" t="n">
        <v>200</v>
      </c>
      <c r="C73" s="13"/>
      <c r="D73" s="13" t="n">
        <v>200</v>
      </c>
      <c r="F73" s="13" t="n">
        <v>200</v>
      </c>
      <c r="H73" s="2" t="n">
        <f aca="false">+B73-D73</f>
        <v>0</v>
      </c>
    </row>
    <row r="74" customFormat="false" ht="11.25" hidden="false" customHeight="false" outlineLevel="0" collapsed="false">
      <c r="A74" s="1" t="s">
        <v>65</v>
      </c>
      <c r="B74" s="13" t="n">
        <v>136</v>
      </c>
      <c r="C74" s="13"/>
      <c r="D74" s="13" t="n">
        <v>100</v>
      </c>
      <c r="F74" s="13" t="n">
        <v>98</v>
      </c>
      <c r="H74" s="2" t="n">
        <f aca="false">+B74-D74</f>
        <v>36</v>
      </c>
    </row>
    <row r="75" customFormat="false" ht="11.25" hidden="false" customHeight="false" outlineLevel="0" collapsed="false">
      <c r="A75" s="1" t="s">
        <v>20</v>
      </c>
      <c r="B75" s="14" t="n">
        <f aca="false">B76-SUM(B71:B74)</f>
        <v>21</v>
      </c>
      <c r="D75" s="14" t="n">
        <f aca="false">D76-SUM(D71:D74)</f>
        <v>19</v>
      </c>
      <c r="E75" s="7"/>
      <c r="F75" s="14" t="n">
        <f aca="false">F76-SUM(F71:F74)</f>
        <v>-4</v>
      </c>
      <c r="H75" s="2" t="n">
        <f aca="false">+B75-D75</f>
        <v>2</v>
      </c>
    </row>
    <row r="76" customFormat="false" ht="12" hidden="false" customHeight="false" outlineLevel="0" collapsed="false">
      <c r="B76" s="15" t="n">
        <v>12645</v>
      </c>
      <c r="C76" s="13"/>
      <c r="D76" s="15" t="n">
        <v>12599</v>
      </c>
      <c r="F76" s="15" t="n">
        <v>12248</v>
      </c>
      <c r="H76" s="16" t="n">
        <f aca="false">SUM(H71:H75)</f>
        <v>46</v>
      </c>
    </row>
    <row r="77" customFormat="false" ht="12" hidden="false" customHeight="false" outlineLevel="0" collapsed="false">
      <c r="F77" s="2"/>
    </row>
    <row r="78" customFormat="false" ht="11.25" hidden="false" customHeight="false" outlineLevel="0" collapsed="false">
      <c r="A78" s="4" t="s">
        <v>66</v>
      </c>
      <c r="F78" s="2"/>
    </row>
    <row r="79" customFormat="false" ht="11.25" hidden="false" customHeight="false" outlineLevel="0" collapsed="false">
      <c r="A79" s="1" t="s">
        <v>67</v>
      </c>
      <c r="B79" s="18" t="n">
        <v>2497</v>
      </c>
      <c r="C79" s="20"/>
      <c r="D79" s="18" t="n">
        <v>2521</v>
      </c>
      <c r="E79" s="19"/>
      <c r="F79" s="18" t="n">
        <f aca="false">2568-24</f>
        <v>2544</v>
      </c>
      <c r="H79" s="2" t="n">
        <f aca="false">+B79-D79</f>
        <v>-24</v>
      </c>
      <c r="I79" s="1" t="s">
        <v>24</v>
      </c>
    </row>
    <row r="80" customFormat="false" ht="11.25" hidden="false" customHeight="false" outlineLevel="0" collapsed="false">
      <c r="A80" s="1" t="s">
        <v>20</v>
      </c>
      <c r="B80" s="3" t="n">
        <f aca="false">B81-SUM(B79)</f>
        <v>0</v>
      </c>
      <c r="C80" s="21"/>
      <c r="D80" s="3" t="n">
        <f aca="false">D81-SUM(D79)</f>
        <v>-1</v>
      </c>
      <c r="E80" s="19"/>
      <c r="F80" s="3" t="n">
        <f aca="false">F81-SUM(F79)</f>
        <v>-2</v>
      </c>
      <c r="H80" s="2" t="n">
        <f aca="false">+B80-D80</f>
        <v>1</v>
      </c>
    </row>
    <row r="81" customFormat="false" ht="12" hidden="false" customHeight="false" outlineLevel="0" collapsed="false">
      <c r="B81" s="22" t="n">
        <v>2497</v>
      </c>
      <c r="C81" s="20"/>
      <c r="D81" s="22" t="n">
        <v>2520</v>
      </c>
      <c r="E81" s="19"/>
      <c r="F81" s="22" t="n">
        <v>2542</v>
      </c>
      <c r="H81" s="16" t="n">
        <f aca="false">SUM(H79:H80)</f>
        <v>-23</v>
      </c>
    </row>
    <row r="82" customFormat="false" ht="12" hidden="false" customHeight="false" outlineLevel="0" collapsed="false"/>
  </sheetData>
  <printOptions headings="false" gridLines="false" gridLinesSet="true" horizontalCentered="true" verticalCentered="false"/>
  <pageMargins left="0.5" right="0.5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2001-02-13T20:15:49Z</dcterms:created>
  <dc:creator>rmiller</dc:creator>
  <dc:description/>
  <dc:language>en-US</dc:language>
  <cp:lastModifiedBy>ajoe</cp:lastModifiedBy>
  <cp:lastPrinted>2001-09-13T13:46:33Z</cp:lastPrinted>
  <dcterms:modified xsi:type="dcterms:W3CDTF">2001-09-13T13:48:37Z</dcterms:modified>
  <cp:revision>0</cp:revision>
  <dc:subject/>
  <dc:title/>
</cp:coreProperties>
</file>