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W-Case2" sheetId="1" state="visible" r:id="rId3"/>
    <sheet name="Graph" sheetId="2" state="visible" r:id="rId4"/>
    <sheet name="DataInput" sheetId="3" state="visible" r:id="rId5"/>
    <sheet name="Model" sheetId="4" state="visible" r:id="rId6"/>
  </sheets>
  <definedNames>
    <definedName function="false" hidden="false" localSheetId="3" name="_xlnm.Print_Area" vbProcedure="false">Model!$F$1:$R$65</definedName>
    <definedName function="false" hidden="false" localSheetId="0" name="_xlnm.Print_Area" vbProcedure="false">'ROW-Case2'!$F$1:$R$42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<sst xmlns="http://schemas.openxmlformats.org/spreadsheetml/2006/main" count="62" uniqueCount="43">
  <si>
    <t xml:space="preserve">Base Volume</t>
  </si>
  <si>
    <t xml:space="preserve">Base Rate</t>
  </si>
  <si>
    <t xml:space="preserve">Rate per MMBtu</t>
  </si>
  <si>
    <t xml:space="preserve">Days</t>
  </si>
  <si>
    <t xml:space="preserve">Annual Average Transport Rate</t>
  </si>
  <si>
    <t xml:space="preserve">Formula ( Annual Revenues/(MDQ*365) or (Annual Revenues/Annual Volumes)</t>
  </si>
  <si>
    <t xml:space="preserve">Pipeline Rods</t>
  </si>
  <si>
    <t xml:space="preserve">Note 1</t>
  </si>
  <si>
    <t xml:space="preserve">Note 2</t>
  </si>
  <si>
    <t xml:space="preserve">Annual Average Volume</t>
  </si>
  <si>
    <t xml:space="preserve">Ratio</t>
  </si>
  <si>
    <t xml:space="preserve">Annual ROW Payment</t>
  </si>
  <si>
    <t xml:space="preserve">Incremental Annual ROW Payment Above Lump Sum Payment based on Rate per MMBtu and Annual Average Transport Rate</t>
  </si>
  <si>
    <t xml:space="preserve">Volumes</t>
  </si>
  <si>
    <t xml:space="preserve">Rates per MMBtu</t>
  </si>
  <si>
    <t xml:space="preserve">Formula:</t>
  </si>
  <si>
    <t xml:space="preserve">((Annual Volume/Base Volume) * (Annual Rate/Base Rate)) * Annual Volume * Annual Rate * Rate per Mmbtu * 365 days*(Pipeline Rods/100000)</t>
  </si>
  <si>
    <t xml:space="preserve">Rates</t>
  </si>
  <si>
    <t xml:space="preserve">ROW 825000</t>
  </si>
  <si>
    <t xml:space="preserve">ROW 850000</t>
  </si>
  <si>
    <t xml:space="preserve">ROW 875000</t>
  </si>
  <si>
    <t xml:space="preserve">ROW 900000</t>
  </si>
  <si>
    <t xml:space="preserve">ROW 925000</t>
  </si>
  <si>
    <t xml:space="preserve">ROW 950000</t>
  </si>
  <si>
    <t xml:space="preserve">ROW 975000</t>
  </si>
  <si>
    <t xml:space="preserve">ROW 1000000</t>
  </si>
  <si>
    <t xml:space="preserve">ROW 1025000</t>
  </si>
  <si>
    <t xml:space="preserve">ROW 1050000</t>
  </si>
  <si>
    <t xml:space="preserve">ROW 1075000</t>
  </si>
  <si>
    <t xml:space="preserve">ROW 1100000</t>
  </si>
  <si>
    <t xml:space="preserve">REV 825000</t>
  </si>
  <si>
    <t xml:space="preserve">REV 850000</t>
  </si>
  <si>
    <t xml:space="preserve">REV 875000</t>
  </si>
  <si>
    <t xml:space="preserve">REV 900000</t>
  </si>
  <si>
    <t xml:space="preserve">REV 925000</t>
  </si>
  <si>
    <t xml:space="preserve">REV 950000</t>
  </si>
  <si>
    <t xml:space="preserve">REV 975000</t>
  </si>
  <si>
    <t xml:space="preserve">REV 1000000</t>
  </si>
  <si>
    <t xml:space="preserve">REV 1025000</t>
  </si>
  <si>
    <t xml:space="preserve">REV 1050000</t>
  </si>
  <si>
    <t xml:space="preserve">REV 1075000</t>
  </si>
  <si>
    <t xml:space="preserve">REV 1100000</t>
  </si>
  <si>
    <t xml:space="preserve">Annual Revenues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</si>
</sst>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* #,##0.0000_);_(* \(#,##0.0000\);_(* \-????_);_(@_)"/>
    <numFmt numFmtId="169" formatCode="_(\$* #,##0.000_);_(\$* \(#,##0.000\);_(\$* \-??_);_(@_)"/>
    <numFmt numFmtId="170" formatCode="_(\$* #,##0.0000_);_(\$* \(#,##0.0000\);_(\$* \-??_);_(@_)"/>
    <numFmt numFmtId="171" formatCode="_(* #,##0.000_);_(* \(#,##0.000\);_(* \-??_);_(@_)"/>
    <numFmt numFmtId="172" formatCode="_(\$* #,##0_);_(\$* \(#,##0\);_(\$* \-??_);_(@_)"/>
    <numFmt numFmtId="173" formatCode="0%"/>
    <numFmt numFmtId="174" formatCode="0.0%"/>
    <numFmt numFmtId="175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6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Navajo ROW Cost VS TW Revenue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9050749657097"/>
          <c:y val="0.129414883042873"/>
          <c:w val="0.758738116634347"/>
          <c:h val="0.816380624213107"/>
        </c:manualLayout>
      </c:layout>
      <c:lineChart>
        <c:grouping val="standard"/>
        <c:varyColors val="0"/>
        <c:ser>
          <c:idx val="0"/>
          <c:order val="0"/>
          <c:tx>
            <c:strRef>
              <c:f>DataInput!$A$4</c:f>
              <c:strCache>
                <c:ptCount val="1"/>
                <c:pt idx="0">
                  <c:v> ROW 825000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DataInput!$B$4:$M$4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2500000</c:v>
                </c:pt>
                <c:pt idx="3">
                  <c:v>2596501.94636678</c:v>
                </c:pt>
                <c:pt idx="4">
                  <c:v>2849675.60553633</c:v>
                </c:pt>
                <c:pt idx="5">
                  <c:v>3114624.78373703</c:v>
                </c:pt>
                <c:pt idx="6">
                  <c:v>3391349.48096886</c:v>
                </c:pt>
                <c:pt idx="7">
                  <c:v>3679849.69723184</c:v>
                </c:pt>
                <c:pt idx="8">
                  <c:v>3980125.43252595</c:v>
                </c:pt>
                <c:pt idx="9">
                  <c:v>4292176.68685121</c:v>
                </c:pt>
                <c:pt idx="10">
                  <c:v>4616003.46020762</c:v>
                </c:pt>
                <c:pt idx="11">
                  <c:v>4951605.75259516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DataInput!$A$5</c:f>
              <c:strCache>
                <c:ptCount val="1"/>
                <c:pt idx="0">
                  <c:v> ROW 850000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DataInput!$B$5:$M$5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2500000</c:v>
                </c:pt>
                <c:pt idx="3">
                  <c:v>2756250</c:v>
                </c:pt>
                <c:pt idx="4">
                  <c:v>3025000</c:v>
                </c:pt>
                <c:pt idx="5">
                  <c:v>3306250</c:v>
                </c:pt>
                <c:pt idx="6">
                  <c:v>3600000</c:v>
                </c:pt>
                <c:pt idx="7">
                  <c:v>3906250</c:v>
                </c:pt>
                <c:pt idx="8">
                  <c:v>4225000</c:v>
                </c:pt>
                <c:pt idx="9">
                  <c:v>4556250</c:v>
                </c:pt>
                <c:pt idx="10">
                  <c:v>4900000</c:v>
                </c:pt>
                <c:pt idx="11">
                  <c:v>5256250.00000001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DataInput!$A$6</c:f>
              <c:strCache>
                <c:ptCount val="1"/>
                <c:pt idx="0">
                  <c:v> ROW 875000 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DataInput!$B$6:$M$6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2649221.4532872</c:v>
                </c:pt>
                <c:pt idx="3">
                  <c:v>2920766.65224914</c:v>
                </c:pt>
                <c:pt idx="4">
                  <c:v>3205557.95847751</c:v>
                </c:pt>
                <c:pt idx="5">
                  <c:v>3503595.37197232</c:v>
                </c:pt>
                <c:pt idx="6">
                  <c:v>3814878.89273357</c:v>
                </c:pt>
                <c:pt idx="7">
                  <c:v>4139408.52076125</c:v>
                </c:pt>
                <c:pt idx="8">
                  <c:v>4477184.25605537</c:v>
                </c:pt>
                <c:pt idx="9">
                  <c:v>4828206.09861592</c:v>
                </c:pt>
                <c:pt idx="10">
                  <c:v>5192474.04844291</c:v>
                </c:pt>
                <c:pt idx="11">
                  <c:v>5569988.10553634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DataInput!$A$7</c:f>
              <c:strCache>
                <c:ptCount val="1"/>
                <c:pt idx="0">
                  <c:v> ROW 900000 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DataInput!$B$7:$M$7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2529498.2698962</c:v>
                </c:pt>
                <c:pt idx="2">
                  <c:v>2802768.16608997</c:v>
                </c:pt>
                <c:pt idx="3">
                  <c:v>3090051.90311419</c:v>
                </c:pt>
                <c:pt idx="4">
                  <c:v>3391349.48096886</c:v>
                </c:pt>
                <c:pt idx="5">
                  <c:v>3706660.89965398</c:v>
                </c:pt>
                <c:pt idx="6">
                  <c:v>4035986.15916955</c:v>
                </c:pt>
                <c:pt idx="7">
                  <c:v>4379325.25951557</c:v>
                </c:pt>
                <c:pt idx="8">
                  <c:v>4736678.20069205</c:v>
                </c:pt>
                <c:pt idx="9">
                  <c:v>5108044.98269897</c:v>
                </c:pt>
                <c:pt idx="10">
                  <c:v>5493425.60553634</c:v>
                </c:pt>
                <c:pt idx="11">
                  <c:v>5892820.06920416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DataInput!$A$8</c:f>
              <c:strCache>
                <c:ptCount val="1"/>
                <c:pt idx="0">
                  <c:v> ROW 925000 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DataInput!$B$8:$M$8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2671977.7249135</c:v>
                </c:pt>
                <c:pt idx="2">
                  <c:v>2960640.13840831</c:v>
                </c:pt>
                <c:pt idx="3">
                  <c:v>3264105.75259516</c:v>
                </c:pt>
                <c:pt idx="4">
                  <c:v>3582374.56747405</c:v>
                </c:pt>
                <c:pt idx="5">
                  <c:v>3915446.58304499</c:v>
                </c:pt>
                <c:pt idx="6">
                  <c:v>4263321.79930796</c:v>
                </c:pt>
                <c:pt idx="7">
                  <c:v>4626000.21626298</c:v>
                </c:pt>
                <c:pt idx="8">
                  <c:v>5003481.83391004</c:v>
                </c:pt>
                <c:pt idx="9">
                  <c:v>5395766.65224914</c:v>
                </c:pt>
                <c:pt idx="10">
                  <c:v>5802854.67128028</c:v>
                </c:pt>
                <c:pt idx="11">
                  <c:v>6224745.89100347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DataInput!$A$9</c:f>
              <c:strCache>
                <c:ptCount val="1"/>
                <c:pt idx="0">
                  <c:v> ROW 950000 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33cccc"/>
              </a:solidFill>
              <a:round/>
            </a:ln>
          </c:spPr>
          <c:marker>
            <c:symbol val="dash"/>
            <c:size val="5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DataInput!$B$9:$M$9</c:f>
              <c:numCache>
                <c:formatCode>_(\$* #,##0_);_(\$* \(#,##0\);_(\$* \-??_);_(@_)</c:formatCode>
                <c:ptCount val="12"/>
                <c:pt idx="0">
                  <c:v>2529498.2698962</c:v>
                </c:pt>
                <c:pt idx="1">
                  <c:v>2818360.7266436</c:v>
                </c:pt>
                <c:pt idx="2">
                  <c:v>3122837.37024222</c:v>
                </c:pt>
                <c:pt idx="3">
                  <c:v>3442928.20069204</c:v>
                </c:pt>
                <c:pt idx="4">
                  <c:v>3778633.21799308</c:v>
                </c:pt>
                <c:pt idx="5">
                  <c:v>4129952.42214533</c:v>
                </c:pt>
                <c:pt idx="6">
                  <c:v>4496885.81314879</c:v>
                </c:pt>
                <c:pt idx="7">
                  <c:v>4879433.39100346</c:v>
                </c:pt>
                <c:pt idx="8">
                  <c:v>5277595.15570935</c:v>
                </c:pt>
                <c:pt idx="9">
                  <c:v>5691371.10726644</c:v>
                </c:pt>
                <c:pt idx="10">
                  <c:v>6120761.24567475</c:v>
                </c:pt>
                <c:pt idx="11">
                  <c:v>6565765.57093426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DataInput!$A$10</c:f>
              <c:strCache>
                <c:ptCount val="1"/>
                <c:pt idx="0">
                  <c:v> ROW 975000 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DataInput!$B$10:$M$10</c:f>
              <c:numCache>
                <c:formatCode>_(\$* #,##0_);_(\$* \(#,##0\);_(\$* \-??_);_(@_)</c:formatCode>
                <c:ptCount val="12"/>
                <c:pt idx="0">
                  <c:v>2664381.48788927</c:v>
                </c:pt>
                <c:pt idx="1">
                  <c:v>2968647.27508651</c:v>
                </c:pt>
                <c:pt idx="2">
                  <c:v>3289359.8615917</c:v>
                </c:pt>
                <c:pt idx="3">
                  <c:v>3626519.24740485</c:v>
                </c:pt>
                <c:pt idx="4">
                  <c:v>3980125.43252595</c:v>
                </c:pt>
                <c:pt idx="5">
                  <c:v>4350178.41695502</c:v>
                </c:pt>
                <c:pt idx="6">
                  <c:v>4736678.20069205</c:v>
                </c:pt>
                <c:pt idx="7">
                  <c:v>5139624.78373703</c:v>
                </c:pt>
                <c:pt idx="8">
                  <c:v>5559018.16608997</c:v>
                </c:pt>
                <c:pt idx="9">
                  <c:v>5994858.34775087</c:v>
                </c:pt>
                <c:pt idx="10">
                  <c:v>6447145.32871973</c:v>
                </c:pt>
                <c:pt idx="11">
                  <c:v>6915879.10899655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DataInput!$A$11</c:f>
              <c:strCache>
                <c:ptCount val="1"/>
                <c:pt idx="0">
                  <c:v> ROW 1000000 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ffcc00"/>
              </a:solidFill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DataInput!$B$11:$M$11</c:f>
              <c:numCache>
                <c:formatCode>_(\$* #,##0_);_(\$* \(#,##0\);_(\$* \-??_);_(@_)</c:formatCode>
                <c:ptCount val="12"/>
                <c:pt idx="0">
                  <c:v>2802768.16608997</c:v>
                </c:pt>
                <c:pt idx="1">
                  <c:v>3122837.37024222</c:v>
                </c:pt>
                <c:pt idx="2">
                  <c:v>3460207.61245675</c:v>
                </c:pt>
                <c:pt idx="3">
                  <c:v>3814878.89273357</c:v>
                </c:pt>
                <c:pt idx="4">
                  <c:v>4186851.21107267</c:v>
                </c:pt>
                <c:pt idx="5">
                  <c:v>4576124.56747405</c:v>
                </c:pt>
                <c:pt idx="6">
                  <c:v>4982698.96193772</c:v>
                </c:pt>
                <c:pt idx="7">
                  <c:v>5406574.39446367</c:v>
                </c:pt>
                <c:pt idx="8">
                  <c:v>5847750.86505191</c:v>
                </c:pt>
                <c:pt idx="9">
                  <c:v>6306228.37370243</c:v>
                </c:pt>
                <c:pt idx="10">
                  <c:v>6782006.92041523</c:v>
                </c:pt>
                <c:pt idx="11">
                  <c:v>7275086.50519032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DataInput!$A$12</c:f>
              <c:strCache>
                <c:ptCount val="1"/>
                <c:pt idx="0">
                  <c:v> ROW 1025000 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DataInput!$B$12:$M$12</c:f>
              <c:numCache>
                <c:formatCode>_(\$* #,##0_);_(\$* \(#,##0\);_(\$* \-??_);_(@_)</c:formatCode>
                <c:ptCount val="12"/>
                <c:pt idx="0">
                  <c:v>2944658.30449827</c:v>
                </c:pt>
                <c:pt idx="1">
                  <c:v>3280931.01211073</c:v>
                </c:pt>
                <c:pt idx="2">
                  <c:v>3635380.62283737</c:v>
                </c:pt>
                <c:pt idx="3">
                  <c:v>4008007.1366782</c:v>
                </c:pt>
                <c:pt idx="4">
                  <c:v>4398810.55363322</c:v>
                </c:pt>
                <c:pt idx="5">
                  <c:v>4807790.87370243</c:v>
                </c:pt>
                <c:pt idx="6">
                  <c:v>5234948.09688582</c:v>
                </c:pt>
                <c:pt idx="7">
                  <c:v>5680282.2231834</c:v>
                </c:pt>
                <c:pt idx="8">
                  <c:v>6143793.25259516</c:v>
                </c:pt>
                <c:pt idx="9">
                  <c:v>6625481.18512111</c:v>
                </c:pt>
                <c:pt idx="10">
                  <c:v>7125346.02076125</c:v>
                </c:pt>
                <c:pt idx="11">
                  <c:v>7643387.75951558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DataInput!$A$13</c:f>
              <c:strCache>
                <c:ptCount val="1"/>
                <c:pt idx="0">
                  <c:v> ROW 1050000 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DataInput!$B$13:$M$13</c:f>
              <c:numCache>
                <c:formatCode>_(\$* #,##0_);_(\$* \(#,##0\);_(\$* \-??_);_(@_)</c:formatCode>
                <c:ptCount val="12"/>
                <c:pt idx="0">
                  <c:v>3090051.90311419</c:v>
                </c:pt>
                <c:pt idx="1">
                  <c:v>3442928.20069204</c:v>
                </c:pt>
                <c:pt idx="2">
                  <c:v>3814878.89273357</c:v>
                </c:pt>
                <c:pt idx="3">
                  <c:v>4205903.97923876</c:v>
                </c:pt>
                <c:pt idx="4">
                  <c:v>4616003.46020762</c:v>
                </c:pt>
                <c:pt idx="5">
                  <c:v>5045177.33564014</c:v>
                </c:pt>
                <c:pt idx="6">
                  <c:v>5493425.60553634</c:v>
                </c:pt>
                <c:pt idx="7">
                  <c:v>5960748.2698962</c:v>
                </c:pt>
                <c:pt idx="8">
                  <c:v>6447145.32871973</c:v>
                </c:pt>
                <c:pt idx="9">
                  <c:v>6952616.78200693</c:v>
                </c:pt>
                <c:pt idx="10">
                  <c:v>7477162.62975779</c:v>
                </c:pt>
                <c:pt idx="11">
                  <c:v>8020782.87197233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DataInput!$A$14</c:f>
              <c:strCache>
                <c:ptCount val="1"/>
                <c:pt idx="0">
                  <c:v> ROW 1075000 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square"/>
            <c:size val="5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DataInput!$B$14:$M$14</c:f>
              <c:numCache>
                <c:formatCode>_(\$* #,##0_);_(\$* \(#,##0\);_(\$* \-??_);_(@_)</c:formatCode>
                <c:ptCount val="12"/>
                <c:pt idx="0">
                  <c:v>3238948.96193772</c:v>
                </c:pt>
                <c:pt idx="1">
                  <c:v>3608828.93598616</c:v>
                </c:pt>
                <c:pt idx="2">
                  <c:v>3998702.42214533</c:v>
                </c:pt>
                <c:pt idx="3">
                  <c:v>4408569.42041523</c:v>
                </c:pt>
                <c:pt idx="4">
                  <c:v>4838429.93079585</c:v>
                </c:pt>
                <c:pt idx="5">
                  <c:v>5288283.9532872</c:v>
                </c:pt>
                <c:pt idx="6">
                  <c:v>5758131.48788928</c:v>
                </c:pt>
                <c:pt idx="7">
                  <c:v>6247972.53460208</c:v>
                </c:pt>
                <c:pt idx="8">
                  <c:v>6757807.09342561</c:v>
                </c:pt>
                <c:pt idx="9">
                  <c:v>7287635.16435987</c:v>
                </c:pt>
                <c:pt idx="10">
                  <c:v>7837456.74740485</c:v>
                </c:pt>
                <c:pt idx="11">
                  <c:v>8407271.84256056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DataInput!$A$15</c:f>
              <c:strCache>
                <c:ptCount val="1"/>
                <c:pt idx="0">
                  <c:v> ROW 1100000 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969696"/>
              </a:solidFill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DataInput!$B$15:$M$15</c:f>
              <c:numCache>
                <c:formatCode>_(\$* #,##0_);_(\$* \(#,##0\);_(\$* \-??_);_(@_)</c:formatCode>
                <c:ptCount val="12"/>
                <c:pt idx="0">
                  <c:v>3391349.48096886</c:v>
                </c:pt>
                <c:pt idx="1">
                  <c:v>3778633.21799308</c:v>
                </c:pt>
                <c:pt idx="2">
                  <c:v>4186851.21107267</c:v>
                </c:pt>
                <c:pt idx="3">
                  <c:v>4616003.46020762</c:v>
                </c:pt>
                <c:pt idx="4">
                  <c:v>5066089.96539793</c:v>
                </c:pt>
                <c:pt idx="5">
                  <c:v>5537110.7266436</c:v>
                </c:pt>
                <c:pt idx="6">
                  <c:v>6029065.74394464</c:v>
                </c:pt>
                <c:pt idx="7">
                  <c:v>6541955.01730104</c:v>
                </c:pt>
                <c:pt idx="8">
                  <c:v>7075778.54671281</c:v>
                </c:pt>
                <c:pt idx="9">
                  <c:v>7630536.33217994</c:v>
                </c:pt>
                <c:pt idx="10">
                  <c:v>8206228.37370243</c:v>
                </c:pt>
                <c:pt idx="11">
                  <c:v>8802854.67128029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58790"/>
        <c:axId val="4017557"/>
      </c:lineChart>
      <c:lineChart>
        <c:grouping val="standard"/>
        <c:varyColors val="0"/>
        <c:ser>
          <c:idx val="12"/>
          <c:order val="12"/>
          <c:tx>
            <c:strRef>
              <c:f>DataInput!$A$16</c:f>
              <c:strCache>
                <c:ptCount val="1"/>
                <c:pt idx="0">
                  <c:v>REV 825000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DataInput!$B$16:$M$16</c:f>
              <c:numCache>
                <c:formatCode>_(\$* #,##0_);_(\$* \(#,##0\);_(\$* \-??_);_(@_)</c:formatCode>
                <c:ptCount val="12"/>
                <c:pt idx="0">
                  <c:v>54202500</c:v>
                </c:pt>
                <c:pt idx="1">
                  <c:v>57213750</c:v>
                </c:pt>
                <c:pt idx="2">
                  <c:v>60225000</c:v>
                </c:pt>
                <c:pt idx="3">
                  <c:v>63236250</c:v>
                </c:pt>
                <c:pt idx="4">
                  <c:v>66247500</c:v>
                </c:pt>
                <c:pt idx="5">
                  <c:v>69258750</c:v>
                </c:pt>
                <c:pt idx="6">
                  <c:v>72270000</c:v>
                </c:pt>
                <c:pt idx="7">
                  <c:v>75281250</c:v>
                </c:pt>
                <c:pt idx="8">
                  <c:v>78292500</c:v>
                </c:pt>
                <c:pt idx="9">
                  <c:v>81303750</c:v>
                </c:pt>
                <c:pt idx="10">
                  <c:v>84315000</c:v>
                </c:pt>
                <c:pt idx="11">
                  <c:v>87326250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DataInput!$A$17</c:f>
              <c:strCache>
                <c:ptCount val="1"/>
                <c:pt idx="0">
                  <c:v>REV 850000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DataInput!$B$17:$M$17</c:f>
              <c:numCache>
                <c:formatCode>_(\$* #,##0_);_(\$* \(#,##0\);_(\$* \-??_);_(@_)</c:formatCode>
                <c:ptCount val="12"/>
                <c:pt idx="0">
                  <c:v>55845000</c:v>
                </c:pt>
                <c:pt idx="1">
                  <c:v>58947500</c:v>
                </c:pt>
                <c:pt idx="2">
                  <c:v>62050000</c:v>
                </c:pt>
                <c:pt idx="3">
                  <c:v>65152500</c:v>
                </c:pt>
                <c:pt idx="4">
                  <c:v>68255000</c:v>
                </c:pt>
                <c:pt idx="5">
                  <c:v>71357500</c:v>
                </c:pt>
                <c:pt idx="6">
                  <c:v>74460000</c:v>
                </c:pt>
                <c:pt idx="7">
                  <c:v>77562500</c:v>
                </c:pt>
                <c:pt idx="8">
                  <c:v>80665000</c:v>
                </c:pt>
                <c:pt idx="9">
                  <c:v>83767500</c:v>
                </c:pt>
                <c:pt idx="10">
                  <c:v>86870000</c:v>
                </c:pt>
                <c:pt idx="11">
                  <c:v>89972500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DataInput!$A$18</c:f>
              <c:strCache>
                <c:ptCount val="1"/>
                <c:pt idx="0">
                  <c:v>REV 875000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DataInput!$B$18:$M$18</c:f>
              <c:numCache>
                <c:formatCode>_(\$* #,##0_);_(\$* \(#,##0\);_(\$* \-??_);_(@_)</c:formatCode>
                <c:ptCount val="12"/>
                <c:pt idx="0">
                  <c:v>57487500</c:v>
                </c:pt>
                <c:pt idx="1">
                  <c:v>60681250</c:v>
                </c:pt>
                <c:pt idx="2">
                  <c:v>63875000</c:v>
                </c:pt>
                <c:pt idx="3">
                  <c:v>67068750</c:v>
                </c:pt>
                <c:pt idx="4">
                  <c:v>70262500</c:v>
                </c:pt>
                <c:pt idx="5">
                  <c:v>73456250</c:v>
                </c:pt>
                <c:pt idx="6">
                  <c:v>76650000</c:v>
                </c:pt>
                <c:pt idx="7">
                  <c:v>79843750</c:v>
                </c:pt>
                <c:pt idx="8">
                  <c:v>83037500</c:v>
                </c:pt>
                <c:pt idx="9">
                  <c:v>86231250</c:v>
                </c:pt>
                <c:pt idx="10">
                  <c:v>89425000</c:v>
                </c:pt>
                <c:pt idx="11">
                  <c:v>92618750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DataInput!$A$19</c:f>
              <c:strCache>
                <c:ptCount val="1"/>
                <c:pt idx="0">
                  <c:v>REV 900000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DataInput!$B$19:$M$19</c:f>
              <c:numCache>
                <c:formatCode>_(\$* #,##0_);_(\$* \(#,##0\);_(\$* \-??_);_(@_)</c:formatCode>
                <c:ptCount val="12"/>
                <c:pt idx="0">
                  <c:v>59130000</c:v>
                </c:pt>
                <c:pt idx="1">
                  <c:v>62415000</c:v>
                </c:pt>
                <c:pt idx="2">
                  <c:v>65700000</c:v>
                </c:pt>
                <c:pt idx="3">
                  <c:v>68985000</c:v>
                </c:pt>
                <c:pt idx="4">
                  <c:v>72270000</c:v>
                </c:pt>
                <c:pt idx="5">
                  <c:v>75555000</c:v>
                </c:pt>
                <c:pt idx="6">
                  <c:v>78840000</c:v>
                </c:pt>
                <c:pt idx="7">
                  <c:v>82125000</c:v>
                </c:pt>
                <c:pt idx="8">
                  <c:v>85410000</c:v>
                </c:pt>
                <c:pt idx="9">
                  <c:v>88695000</c:v>
                </c:pt>
                <c:pt idx="10">
                  <c:v>91980000</c:v>
                </c:pt>
                <c:pt idx="11">
                  <c:v>95265000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DataInput!$A$20</c:f>
              <c:strCache>
                <c:ptCount val="1"/>
                <c:pt idx="0">
                  <c:v>REV 925000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DataInput!$B$20:$M$20</c:f>
              <c:numCache>
                <c:formatCode>_(\$* #,##0_);_(\$* \(#,##0\);_(\$* \-??_);_(@_)</c:formatCode>
                <c:ptCount val="12"/>
                <c:pt idx="0">
                  <c:v>60772500</c:v>
                </c:pt>
                <c:pt idx="1">
                  <c:v>64148750</c:v>
                </c:pt>
                <c:pt idx="2">
                  <c:v>67525000</c:v>
                </c:pt>
                <c:pt idx="3">
                  <c:v>70901250</c:v>
                </c:pt>
                <c:pt idx="4">
                  <c:v>74277500</c:v>
                </c:pt>
                <c:pt idx="5">
                  <c:v>77653750</c:v>
                </c:pt>
                <c:pt idx="6">
                  <c:v>81030000</c:v>
                </c:pt>
                <c:pt idx="7">
                  <c:v>84406250</c:v>
                </c:pt>
                <c:pt idx="8">
                  <c:v>87782500</c:v>
                </c:pt>
                <c:pt idx="9">
                  <c:v>91158750</c:v>
                </c:pt>
                <c:pt idx="10">
                  <c:v>94535000</c:v>
                </c:pt>
                <c:pt idx="11">
                  <c:v>97911250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DataInput!$A$21</c:f>
              <c:strCache>
                <c:ptCount val="1"/>
                <c:pt idx="0">
                  <c:v>REV 950000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DataInput!$B$21:$M$21</c:f>
              <c:numCache>
                <c:formatCode>_(\$* #,##0_);_(\$* \(#,##0\);_(\$* \-??_);_(@_)</c:formatCode>
                <c:ptCount val="12"/>
                <c:pt idx="0">
                  <c:v>62415000</c:v>
                </c:pt>
                <c:pt idx="1">
                  <c:v>65882500</c:v>
                </c:pt>
                <c:pt idx="2">
                  <c:v>69350000</c:v>
                </c:pt>
                <c:pt idx="3">
                  <c:v>72817500</c:v>
                </c:pt>
                <c:pt idx="4">
                  <c:v>76285000</c:v>
                </c:pt>
                <c:pt idx="5">
                  <c:v>79752500</c:v>
                </c:pt>
                <c:pt idx="6">
                  <c:v>83220000</c:v>
                </c:pt>
                <c:pt idx="7">
                  <c:v>86687500</c:v>
                </c:pt>
                <c:pt idx="8">
                  <c:v>90155000</c:v>
                </c:pt>
                <c:pt idx="9">
                  <c:v>93622500</c:v>
                </c:pt>
                <c:pt idx="10">
                  <c:v>97090000</c:v>
                </c:pt>
                <c:pt idx="11">
                  <c:v>100557500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DataInput!$A$22</c:f>
              <c:strCache>
                <c:ptCount val="1"/>
                <c:pt idx="0">
                  <c:v>REV 975000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DataInput!$B$22:$M$22</c:f>
              <c:numCache>
                <c:formatCode>_(\$* #,##0_);_(\$* \(#,##0\);_(\$* \-??_);_(@_)</c:formatCode>
                <c:ptCount val="12"/>
                <c:pt idx="0">
                  <c:v>64057500</c:v>
                </c:pt>
                <c:pt idx="1">
                  <c:v>67616250</c:v>
                </c:pt>
                <c:pt idx="2">
                  <c:v>71175000</c:v>
                </c:pt>
                <c:pt idx="3">
                  <c:v>74733750</c:v>
                </c:pt>
                <c:pt idx="4">
                  <c:v>78292500</c:v>
                </c:pt>
                <c:pt idx="5">
                  <c:v>81851250</c:v>
                </c:pt>
                <c:pt idx="6">
                  <c:v>85410000</c:v>
                </c:pt>
                <c:pt idx="7">
                  <c:v>88968750</c:v>
                </c:pt>
                <c:pt idx="8">
                  <c:v>92527500</c:v>
                </c:pt>
                <c:pt idx="9">
                  <c:v>96086250</c:v>
                </c:pt>
                <c:pt idx="10">
                  <c:v>99645000</c:v>
                </c:pt>
                <c:pt idx="11">
                  <c:v>103203750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DataInput!$A$23</c:f>
              <c:strCache>
                <c:ptCount val="1"/>
                <c:pt idx="0">
                  <c:v>REV 1000000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DataInput!$B$23:$M$23</c:f>
              <c:numCache>
                <c:formatCode>_(\$* #,##0_);_(\$* \(#,##0\);_(\$* \-??_);_(@_)</c:formatCode>
                <c:ptCount val="12"/>
                <c:pt idx="0">
                  <c:v>65700000</c:v>
                </c:pt>
                <c:pt idx="1">
                  <c:v>69350000</c:v>
                </c:pt>
                <c:pt idx="2">
                  <c:v>73000000</c:v>
                </c:pt>
                <c:pt idx="3">
                  <c:v>76650000</c:v>
                </c:pt>
                <c:pt idx="4">
                  <c:v>80300000</c:v>
                </c:pt>
                <c:pt idx="5">
                  <c:v>83950000</c:v>
                </c:pt>
                <c:pt idx="6">
                  <c:v>87600000</c:v>
                </c:pt>
                <c:pt idx="7">
                  <c:v>91250000</c:v>
                </c:pt>
                <c:pt idx="8">
                  <c:v>94900000</c:v>
                </c:pt>
                <c:pt idx="9">
                  <c:v>98550000</c:v>
                </c:pt>
                <c:pt idx="10">
                  <c:v>102200000</c:v>
                </c:pt>
                <c:pt idx="11">
                  <c:v>105850000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DataInput!$A$24</c:f>
              <c:strCache>
                <c:ptCount val="1"/>
                <c:pt idx="0">
                  <c:v>REV 1025000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DataInput!$B$24:$M$24</c:f>
              <c:numCache>
                <c:formatCode>_(\$* #,##0_);_(\$* \(#,##0\);_(\$* \-??_);_(@_)</c:formatCode>
                <c:ptCount val="12"/>
                <c:pt idx="0">
                  <c:v>67342500</c:v>
                </c:pt>
                <c:pt idx="1">
                  <c:v>71083750</c:v>
                </c:pt>
                <c:pt idx="2">
                  <c:v>74825000</c:v>
                </c:pt>
                <c:pt idx="3">
                  <c:v>78566250</c:v>
                </c:pt>
                <c:pt idx="4">
                  <c:v>82307500</c:v>
                </c:pt>
                <c:pt idx="5">
                  <c:v>86048750</c:v>
                </c:pt>
                <c:pt idx="6">
                  <c:v>89790000</c:v>
                </c:pt>
                <c:pt idx="7">
                  <c:v>93531250</c:v>
                </c:pt>
                <c:pt idx="8">
                  <c:v>97272500</c:v>
                </c:pt>
                <c:pt idx="9">
                  <c:v>101013750</c:v>
                </c:pt>
                <c:pt idx="10">
                  <c:v>104755000</c:v>
                </c:pt>
                <c:pt idx="11">
                  <c:v>108496250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DataInput!$A$25</c:f>
              <c:strCache>
                <c:ptCount val="1"/>
                <c:pt idx="0">
                  <c:v>REV 1050000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DataInput!$B$25:$M$25</c:f>
              <c:numCache>
                <c:formatCode>_(\$* #,##0_);_(\$* \(#,##0\);_(\$* \-??_);_(@_)</c:formatCode>
                <c:ptCount val="12"/>
                <c:pt idx="0">
                  <c:v>68985000</c:v>
                </c:pt>
                <c:pt idx="1">
                  <c:v>72817500</c:v>
                </c:pt>
                <c:pt idx="2">
                  <c:v>76650000</c:v>
                </c:pt>
                <c:pt idx="3">
                  <c:v>80482500</c:v>
                </c:pt>
                <c:pt idx="4">
                  <c:v>84315000</c:v>
                </c:pt>
                <c:pt idx="5">
                  <c:v>88147500</c:v>
                </c:pt>
                <c:pt idx="6">
                  <c:v>91980000</c:v>
                </c:pt>
                <c:pt idx="7">
                  <c:v>95812500</c:v>
                </c:pt>
                <c:pt idx="8">
                  <c:v>99645000</c:v>
                </c:pt>
                <c:pt idx="9">
                  <c:v>103477500</c:v>
                </c:pt>
                <c:pt idx="10">
                  <c:v>107310000</c:v>
                </c:pt>
                <c:pt idx="11">
                  <c:v>111142500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DataInput!$A$26</c:f>
              <c:strCache>
                <c:ptCount val="1"/>
                <c:pt idx="0">
                  <c:v>REV 1075000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DataInput!$B$26:$M$26</c:f>
              <c:numCache>
                <c:formatCode>_(\$* #,##0_);_(\$* \(#,##0\);_(\$* \-??_);_(@_)</c:formatCode>
                <c:ptCount val="12"/>
                <c:pt idx="0">
                  <c:v>70627500</c:v>
                </c:pt>
                <c:pt idx="1">
                  <c:v>74551250</c:v>
                </c:pt>
                <c:pt idx="2">
                  <c:v>78475000</c:v>
                </c:pt>
                <c:pt idx="3">
                  <c:v>82398750</c:v>
                </c:pt>
                <c:pt idx="4">
                  <c:v>86322500</c:v>
                </c:pt>
                <c:pt idx="5">
                  <c:v>90246250</c:v>
                </c:pt>
                <c:pt idx="6">
                  <c:v>94170000</c:v>
                </c:pt>
                <c:pt idx="7">
                  <c:v>98093750</c:v>
                </c:pt>
                <c:pt idx="8">
                  <c:v>102017500</c:v>
                </c:pt>
                <c:pt idx="9">
                  <c:v>105941250</c:v>
                </c:pt>
                <c:pt idx="10">
                  <c:v>109865000</c:v>
                </c:pt>
                <c:pt idx="11">
                  <c:v>113788750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DataInput!$A$27</c:f>
              <c:strCache>
                <c:ptCount val="1"/>
                <c:pt idx="0">
                  <c:v>REV 1100000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DataInput!$B$27:$M$27</c:f>
              <c:numCache>
                <c:formatCode>_(\$* #,##0_);_(\$* \(#,##0\);_(\$* \-??_);_(@_)</c:formatCode>
                <c:ptCount val="12"/>
                <c:pt idx="0">
                  <c:v>72270000</c:v>
                </c:pt>
                <c:pt idx="1">
                  <c:v>76285000</c:v>
                </c:pt>
                <c:pt idx="2">
                  <c:v>80300000</c:v>
                </c:pt>
                <c:pt idx="3">
                  <c:v>84315000</c:v>
                </c:pt>
                <c:pt idx="4">
                  <c:v>88330000</c:v>
                </c:pt>
                <c:pt idx="5">
                  <c:v>92345000</c:v>
                </c:pt>
                <c:pt idx="6">
                  <c:v>96360000</c:v>
                </c:pt>
                <c:pt idx="7">
                  <c:v>100375000</c:v>
                </c:pt>
                <c:pt idx="8">
                  <c:v>104390000</c:v>
                </c:pt>
                <c:pt idx="9">
                  <c:v>108405000</c:v>
                </c:pt>
                <c:pt idx="10">
                  <c:v>112420000</c:v>
                </c:pt>
                <c:pt idx="11">
                  <c:v>116435000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567729"/>
        <c:axId val="24666622"/>
      </c:lineChart>
      <c:catAx>
        <c:axId val="136587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Rates per MMBtu's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[RED]&quot;($&quot;#,##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7557"/>
        <c:crossesAt val="0"/>
        <c:auto val="1"/>
        <c:lblAlgn val="ctr"/>
        <c:lblOffset val="100"/>
        <c:noMultiLvlLbl val="0"/>
      </c:catAx>
      <c:valAx>
        <c:axId val="4017557"/>
        <c:scaling>
          <c:orientation val="minMax"/>
          <c:max val="9000000"/>
          <c:min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ROW Payment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58790"/>
        <c:crossesAt val="1"/>
        <c:crossBetween val="midCat"/>
      </c:valAx>
      <c:catAx>
        <c:axId val="1756772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66622"/>
        <c:auto val="1"/>
        <c:lblAlgn val="ctr"/>
        <c:lblOffset val="100"/>
        <c:noMultiLvlLbl val="0"/>
      </c:catAx>
      <c:valAx>
        <c:axId val="24666622"/>
        <c:scaling>
          <c:orientation val="minMax"/>
          <c:max val="130000000"/>
          <c:min val="1000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TW Revenue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6772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1690393983825"/>
          <c:y val="0.101384931416076"/>
          <c:w val="0.175188005486449"/>
          <c:h val="0.9373798953018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DataInput!$A$4</c:f>
              <c:strCache>
                <c:ptCount val="1"/>
                <c:pt idx="0">
                  <c:v> ROW 825000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DataInput!$B$4:$M$4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2500000</c:v>
                </c:pt>
                <c:pt idx="3">
                  <c:v>2596501.94636678</c:v>
                </c:pt>
                <c:pt idx="4">
                  <c:v>2849675.60553633</c:v>
                </c:pt>
                <c:pt idx="5">
                  <c:v>3114624.78373703</c:v>
                </c:pt>
                <c:pt idx="6">
                  <c:v>3391349.48096886</c:v>
                </c:pt>
                <c:pt idx="7">
                  <c:v>3679849.69723184</c:v>
                </c:pt>
                <c:pt idx="8">
                  <c:v>3980125.43252595</c:v>
                </c:pt>
                <c:pt idx="9">
                  <c:v>4292176.68685121</c:v>
                </c:pt>
                <c:pt idx="10">
                  <c:v>4616003.46020762</c:v>
                </c:pt>
                <c:pt idx="11">
                  <c:v>4951605.75259516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DataInput!$A$5</c:f>
              <c:strCache>
                <c:ptCount val="1"/>
                <c:pt idx="0">
                  <c:v> ROW 850000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DataInput!$B$5:$M$5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2500000</c:v>
                </c:pt>
                <c:pt idx="3">
                  <c:v>2756250</c:v>
                </c:pt>
                <c:pt idx="4">
                  <c:v>3025000</c:v>
                </c:pt>
                <c:pt idx="5">
                  <c:v>3306250</c:v>
                </c:pt>
                <c:pt idx="6">
                  <c:v>3600000</c:v>
                </c:pt>
                <c:pt idx="7">
                  <c:v>3906250</c:v>
                </c:pt>
                <c:pt idx="8">
                  <c:v>4225000</c:v>
                </c:pt>
                <c:pt idx="9">
                  <c:v>4556250</c:v>
                </c:pt>
                <c:pt idx="10">
                  <c:v>4900000</c:v>
                </c:pt>
                <c:pt idx="11">
                  <c:v>5256250.00000001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DataInput!$A$6</c:f>
              <c:strCache>
                <c:ptCount val="1"/>
                <c:pt idx="0">
                  <c:v> ROW 875000 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DataInput!$B$6:$M$6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2500000</c:v>
                </c:pt>
                <c:pt idx="2">
                  <c:v>2649221.4532872</c:v>
                </c:pt>
                <c:pt idx="3">
                  <c:v>2920766.65224914</c:v>
                </c:pt>
                <c:pt idx="4">
                  <c:v>3205557.95847751</c:v>
                </c:pt>
                <c:pt idx="5">
                  <c:v>3503595.37197232</c:v>
                </c:pt>
                <c:pt idx="6">
                  <c:v>3814878.89273357</c:v>
                </c:pt>
                <c:pt idx="7">
                  <c:v>4139408.52076125</c:v>
                </c:pt>
                <c:pt idx="8">
                  <c:v>4477184.25605537</c:v>
                </c:pt>
                <c:pt idx="9">
                  <c:v>4828206.09861592</c:v>
                </c:pt>
                <c:pt idx="10">
                  <c:v>5192474.04844291</c:v>
                </c:pt>
                <c:pt idx="11">
                  <c:v>5569988.10553634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DataInput!$A$7</c:f>
              <c:strCache>
                <c:ptCount val="1"/>
                <c:pt idx="0">
                  <c:v> ROW 900000 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DataInput!$B$7:$M$7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2529498.2698962</c:v>
                </c:pt>
                <c:pt idx="2">
                  <c:v>2802768.16608997</c:v>
                </c:pt>
                <c:pt idx="3">
                  <c:v>3090051.90311419</c:v>
                </c:pt>
                <c:pt idx="4">
                  <c:v>3391349.48096886</c:v>
                </c:pt>
                <c:pt idx="5">
                  <c:v>3706660.89965398</c:v>
                </c:pt>
                <c:pt idx="6">
                  <c:v>4035986.15916955</c:v>
                </c:pt>
                <c:pt idx="7">
                  <c:v>4379325.25951557</c:v>
                </c:pt>
                <c:pt idx="8">
                  <c:v>4736678.20069205</c:v>
                </c:pt>
                <c:pt idx="9">
                  <c:v>5108044.98269897</c:v>
                </c:pt>
                <c:pt idx="10">
                  <c:v>5493425.60553634</c:v>
                </c:pt>
                <c:pt idx="11">
                  <c:v>5892820.06920416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DataInput!$A$8</c:f>
              <c:strCache>
                <c:ptCount val="1"/>
                <c:pt idx="0">
                  <c:v> ROW 925000 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DataInput!$B$8:$M$8</c:f>
              <c:numCache>
                <c:formatCode>_(\$* #,##0_);_(\$* \(#,##0\);_(\$* \-??_);_(@_)</c:formatCode>
                <c:ptCount val="12"/>
                <c:pt idx="0">
                  <c:v>2500000</c:v>
                </c:pt>
                <c:pt idx="1">
                  <c:v>2671977.7249135</c:v>
                </c:pt>
                <c:pt idx="2">
                  <c:v>2960640.13840831</c:v>
                </c:pt>
                <c:pt idx="3">
                  <c:v>3264105.75259516</c:v>
                </c:pt>
                <c:pt idx="4">
                  <c:v>3582374.56747405</c:v>
                </c:pt>
                <c:pt idx="5">
                  <c:v>3915446.58304499</c:v>
                </c:pt>
                <c:pt idx="6">
                  <c:v>4263321.79930796</c:v>
                </c:pt>
                <c:pt idx="7">
                  <c:v>4626000.21626298</c:v>
                </c:pt>
                <c:pt idx="8">
                  <c:v>5003481.83391004</c:v>
                </c:pt>
                <c:pt idx="9">
                  <c:v>5395766.65224914</c:v>
                </c:pt>
                <c:pt idx="10">
                  <c:v>5802854.67128028</c:v>
                </c:pt>
                <c:pt idx="11">
                  <c:v>6224745.89100347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DataInput!$A$9</c:f>
              <c:strCache>
                <c:ptCount val="1"/>
                <c:pt idx="0">
                  <c:v> ROW 950000 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DataInput!$B$9:$M$9</c:f>
              <c:numCache>
                <c:formatCode>_(\$* #,##0_);_(\$* \(#,##0\);_(\$* \-??_);_(@_)</c:formatCode>
                <c:ptCount val="12"/>
                <c:pt idx="0">
                  <c:v>2529498.2698962</c:v>
                </c:pt>
                <c:pt idx="1">
                  <c:v>2818360.7266436</c:v>
                </c:pt>
                <c:pt idx="2">
                  <c:v>3122837.37024222</c:v>
                </c:pt>
                <c:pt idx="3">
                  <c:v>3442928.20069204</c:v>
                </c:pt>
                <c:pt idx="4">
                  <c:v>3778633.21799308</c:v>
                </c:pt>
                <c:pt idx="5">
                  <c:v>4129952.42214533</c:v>
                </c:pt>
                <c:pt idx="6">
                  <c:v>4496885.81314879</c:v>
                </c:pt>
                <c:pt idx="7">
                  <c:v>4879433.39100346</c:v>
                </c:pt>
                <c:pt idx="8">
                  <c:v>5277595.15570935</c:v>
                </c:pt>
                <c:pt idx="9">
                  <c:v>5691371.10726644</c:v>
                </c:pt>
                <c:pt idx="10">
                  <c:v>6120761.24567475</c:v>
                </c:pt>
                <c:pt idx="11">
                  <c:v>6565765.57093426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DataInput!$A$10</c:f>
              <c:strCache>
                <c:ptCount val="1"/>
                <c:pt idx="0">
                  <c:v> ROW 975000 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DataInput!$B$10:$M$10</c:f>
              <c:numCache>
                <c:formatCode>_(\$* #,##0_);_(\$* \(#,##0\);_(\$* \-??_);_(@_)</c:formatCode>
                <c:ptCount val="12"/>
                <c:pt idx="0">
                  <c:v>2664381.48788927</c:v>
                </c:pt>
                <c:pt idx="1">
                  <c:v>2968647.27508651</c:v>
                </c:pt>
                <c:pt idx="2">
                  <c:v>3289359.8615917</c:v>
                </c:pt>
                <c:pt idx="3">
                  <c:v>3626519.24740485</c:v>
                </c:pt>
                <c:pt idx="4">
                  <c:v>3980125.43252595</c:v>
                </c:pt>
                <c:pt idx="5">
                  <c:v>4350178.41695502</c:v>
                </c:pt>
                <c:pt idx="6">
                  <c:v>4736678.20069205</c:v>
                </c:pt>
                <c:pt idx="7">
                  <c:v>5139624.78373703</c:v>
                </c:pt>
                <c:pt idx="8">
                  <c:v>5559018.16608997</c:v>
                </c:pt>
                <c:pt idx="9">
                  <c:v>5994858.34775087</c:v>
                </c:pt>
                <c:pt idx="10">
                  <c:v>6447145.32871973</c:v>
                </c:pt>
                <c:pt idx="11">
                  <c:v>6915879.10899655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473263"/>
        <c:axId val="22058515"/>
      </c:lineChart>
      <c:lineChart>
        <c:grouping val="standard"/>
        <c:varyColors val="0"/>
        <c:ser>
          <c:idx val="7"/>
          <c:order val="7"/>
          <c:tx>
            <c:strRef>
              <c:f>DataInput!$A$11</c:f>
              <c:strCache>
                <c:ptCount val="1"/>
                <c:pt idx="0">
                  <c:v> ROW 1000000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DataInput!$B$11:$M$11</c:f>
              <c:numCache>
                <c:formatCode>_(\$* #,##0_);_(\$* \(#,##0\);_(\$* \-??_);_(@_)</c:formatCode>
                <c:ptCount val="12"/>
                <c:pt idx="0">
                  <c:v>2802768.16608997</c:v>
                </c:pt>
                <c:pt idx="1">
                  <c:v>3122837.37024222</c:v>
                </c:pt>
                <c:pt idx="2">
                  <c:v>3460207.61245675</c:v>
                </c:pt>
                <c:pt idx="3">
                  <c:v>3814878.89273357</c:v>
                </c:pt>
                <c:pt idx="4">
                  <c:v>4186851.21107267</c:v>
                </c:pt>
                <c:pt idx="5">
                  <c:v>4576124.56747405</c:v>
                </c:pt>
                <c:pt idx="6">
                  <c:v>4982698.96193772</c:v>
                </c:pt>
                <c:pt idx="7">
                  <c:v>5406574.39446367</c:v>
                </c:pt>
                <c:pt idx="8">
                  <c:v>5847750.86505191</c:v>
                </c:pt>
                <c:pt idx="9">
                  <c:v>6306228.37370243</c:v>
                </c:pt>
                <c:pt idx="10">
                  <c:v>6782006.92041523</c:v>
                </c:pt>
                <c:pt idx="11">
                  <c:v>7275086.50519032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DataInput!$A$12</c:f>
              <c:strCache>
                <c:ptCount val="1"/>
                <c:pt idx="0">
                  <c:v> ROW 1025000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DataInput!$B$12:$M$12</c:f>
              <c:numCache>
                <c:formatCode>_(\$* #,##0_);_(\$* \(#,##0\);_(\$* \-??_);_(@_)</c:formatCode>
                <c:ptCount val="12"/>
                <c:pt idx="0">
                  <c:v>2944658.30449827</c:v>
                </c:pt>
                <c:pt idx="1">
                  <c:v>3280931.01211073</c:v>
                </c:pt>
                <c:pt idx="2">
                  <c:v>3635380.62283737</c:v>
                </c:pt>
                <c:pt idx="3">
                  <c:v>4008007.1366782</c:v>
                </c:pt>
                <c:pt idx="4">
                  <c:v>4398810.55363322</c:v>
                </c:pt>
                <c:pt idx="5">
                  <c:v>4807790.87370243</c:v>
                </c:pt>
                <c:pt idx="6">
                  <c:v>5234948.09688582</c:v>
                </c:pt>
                <c:pt idx="7">
                  <c:v>5680282.2231834</c:v>
                </c:pt>
                <c:pt idx="8">
                  <c:v>6143793.25259516</c:v>
                </c:pt>
                <c:pt idx="9">
                  <c:v>6625481.18512111</c:v>
                </c:pt>
                <c:pt idx="10">
                  <c:v>7125346.02076125</c:v>
                </c:pt>
                <c:pt idx="11">
                  <c:v>7643387.75951558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DataInput!$A$13</c:f>
              <c:strCache>
                <c:ptCount val="1"/>
                <c:pt idx="0">
                  <c:v> ROW 1050000 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DataInput!$B$13:$M$13</c:f>
              <c:numCache>
                <c:formatCode>_(\$* #,##0_);_(\$* \(#,##0\);_(\$* \-??_);_(@_)</c:formatCode>
                <c:ptCount val="12"/>
                <c:pt idx="0">
                  <c:v>3090051.90311419</c:v>
                </c:pt>
                <c:pt idx="1">
                  <c:v>3442928.20069204</c:v>
                </c:pt>
                <c:pt idx="2">
                  <c:v>3814878.89273357</c:v>
                </c:pt>
                <c:pt idx="3">
                  <c:v>4205903.97923876</c:v>
                </c:pt>
                <c:pt idx="4">
                  <c:v>4616003.46020762</c:v>
                </c:pt>
                <c:pt idx="5">
                  <c:v>5045177.33564014</c:v>
                </c:pt>
                <c:pt idx="6">
                  <c:v>5493425.60553634</c:v>
                </c:pt>
                <c:pt idx="7">
                  <c:v>5960748.2698962</c:v>
                </c:pt>
                <c:pt idx="8">
                  <c:v>6447145.32871973</c:v>
                </c:pt>
                <c:pt idx="9">
                  <c:v>6952616.78200693</c:v>
                </c:pt>
                <c:pt idx="10">
                  <c:v>7477162.62975779</c:v>
                </c:pt>
                <c:pt idx="11">
                  <c:v>8020782.87197233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DataInput!$A$14</c:f>
              <c:strCache>
                <c:ptCount val="1"/>
                <c:pt idx="0">
                  <c:v> ROW 1075000 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DataInput!$B$14:$M$14</c:f>
              <c:numCache>
                <c:formatCode>_(\$* #,##0_);_(\$* \(#,##0\);_(\$* \-??_);_(@_)</c:formatCode>
                <c:ptCount val="12"/>
                <c:pt idx="0">
                  <c:v>3238948.96193772</c:v>
                </c:pt>
                <c:pt idx="1">
                  <c:v>3608828.93598616</c:v>
                </c:pt>
                <c:pt idx="2">
                  <c:v>3998702.42214533</c:v>
                </c:pt>
                <c:pt idx="3">
                  <c:v>4408569.42041523</c:v>
                </c:pt>
                <c:pt idx="4">
                  <c:v>4838429.93079585</c:v>
                </c:pt>
                <c:pt idx="5">
                  <c:v>5288283.9532872</c:v>
                </c:pt>
                <c:pt idx="6">
                  <c:v>5758131.48788928</c:v>
                </c:pt>
                <c:pt idx="7">
                  <c:v>6247972.53460208</c:v>
                </c:pt>
                <c:pt idx="8">
                  <c:v>6757807.09342561</c:v>
                </c:pt>
                <c:pt idx="9">
                  <c:v>7287635.16435987</c:v>
                </c:pt>
                <c:pt idx="10">
                  <c:v>7837456.74740485</c:v>
                </c:pt>
                <c:pt idx="11">
                  <c:v>8407271.84256056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DataInput!$A$15</c:f>
              <c:strCache>
                <c:ptCount val="1"/>
                <c:pt idx="0">
                  <c:v> ROW 1100000 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DataInput!$B$15:$M$15</c:f>
              <c:numCache>
                <c:formatCode>_(\$* #,##0_);_(\$* \(#,##0\);_(\$* \-??_);_(@_)</c:formatCode>
                <c:ptCount val="12"/>
                <c:pt idx="0">
                  <c:v>3391349.48096886</c:v>
                </c:pt>
                <c:pt idx="1">
                  <c:v>3778633.21799308</c:v>
                </c:pt>
                <c:pt idx="2">
                  <c:v>4186851.21107267</c:v>
                </c:pt>
                <c:pt idx="3">
                  <c:v>4616003.46020762</c:v>
                </c:pt>
                <c:pt idx="4">
                  <c:v>5066089.96539793</c:v>
                </c:pt>
                <c:pt idx="5">
                  <c:v>5537110.7266436</c:v>
                </c:pt>
                <c:pt idx="6">
                  <c:v>6029065.74394464</c:v>
                </c:pt>
                <c:pt idx="7">
                  <c:v>6541955.01730104</c:v>
                </c:pt>
                <c:pt idx="8">
                  <c:v>7075778.54671281</c:v>
                </c:pt>
                <c:pt idx="9">
                  <c:v>7630536.33217994</c:v>
                </c:pt>
                <c:pt idx="10">
                  <c:v>8206228.37370243</c:v>
                </c:pt>
                <c:pt idx="11">
                  <c:v>8802854.67128029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DataInput!$A$16</c:f>
              <c:strCache>
                <c:ptCount val="1"/>
                <c:pt idx="0">
                  <c:v>REV 825000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val>
            <c:numRef>
              <c:f>DataInput!$B$16:$M$16</c:f>
              <c:numCache>
                <c:formatCode>_(\$* #,##0_);_(\$* \(#,##0\);_(\$* \-??_);_(@_)</c:formatCode>
                <c:ptCount val="12"/>
                <c:pt idx="0">
                  <c:v>54202500</c:v>
                </c:pt>
                <c:pt idx="1">
                  <c:v>57213750</c:v>
                </c:pt>
                <c:pt idx="2">
                  <c:v>60225000</c:v>
                </c:pt>
                <c:pt idx="3">
                  <c:v>63236250</c:v>
                </c:pt>
                <c:pt idx="4">
                  <c:v>66247500</c:v>
                </c:pt>
                <c:pt idx="5">
                  <c:v>69258750</c:v>
                </c:pt>
                <c:pt idx="6">
                  <c:v>72270000</c:v>
                </c:pt>
                <c:pt idx="7">
                  <c:v>75281250</c:v>
                </c:pt>
                <c:pt idx="8">
                  <c:v>78292500</c:v>
                </c:pt>
                <c:pt idx="9">
                  <c:v>81303750</c:v>
                </c:pt>
                <c:pt idx="10">
                  <c:v>84315000</c:v>
                </c:pt>
                <c:pt idx="11">
                  <c:v>87326250</c:v>
                </c:pt>
              </c:numCache>
            </c:numRef>
          </c:val>
          <c:smooth val="0"/>
        </c:ser>
        <c:ser>
          <c:idx val="13"/>
          <c:order val="13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cat>
            <c:strRef>
              <c:f>DataInput!$B$3:$M$3</c:f>
              <c:strCache>
                <c:ptCount val="12"/>
                <c:pt idx="0">
                  <c:v>$0.18 </c:v>
                </c:pt>
                <c:pt idx="1">
                  <c:v>$0.19 </c:v>
                </c:pt>
                <c:pt idx="2">
                  <c:v>$0.20 </c:v>
                </c:pt>
                <c:pt idx="3">
                  <c:v>$0.21 </c:v>
                </c:pt>
                <c:pt idx="4">
                  <c:v>$0.22 </c:v>
                </c:pt>
                <c:pt idx="5">
                  <c:v>$0.23 </c:v>
                </c:pt>
                <c:pt idx="6">
                  <c:v>$0.24 </c:v>
                </c:pt>
                <c:pt idx="7">
                  <c:v>$0.25 </c:v>
                </c:pt>
                <c:pt idx="8">
                  <c:v>$0.26 </c:v>
                </c:pt>
                <c:pt idx="9">
                  <c:v>$0.27 </c:v>
                </c:pt>
                <c:pt idx="10">
                  <c:v>$0.28 </c:v>
                </c:pt>
                <c:pt idx="11">
                  <c:v>$0.29 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20562818"/>
        <c:axId val="34122910"/>
      </c:lineChart>
      <c:catAx>
        <c:axId val="28473263"/>
        <c:scaling>
          <c:orientation val="minMax"/>
        </c:scaling>
        <c:delete val="0"/>
        <c:axPos val="b"/>
        <c:numFmt formatCode="\$#,##0.00_);[RED]&quot;($&quot;#,##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58515"/>
        <c:crossesAt val="0"/>
        <c:auto val="1"/>
        <c:lblAlgn val="ctr"/>
        <c:lblOffset val="100"/>
        <c:noMultiLvlLbl val="0"/>
      </c:catAx>
      <c:valAx>
        <c:axId val="22058515"/>
        <c:scaling>
          <c:orientation val="minMax"/>
        </c:scaling>
        <c:delete val="0"/>
        <c:axPos val="l"/>
        <c:numFmt formatCode="_(\$* #,##0_);_(\$* \(#,##0\);_(\$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73263"/>
        <c:crossesAt val="1"/>
        <c:crossBetween val="midCat"/>
      </c:valAx>
      <c:catAx>
        <c:axId val="20562818"/>
        <c:scaling>
          <c:orientation val="minMax"/>
        </c:scaling>
        <c:delete val="1"/>
        <c:axPos val="t"/>
        <c:numFmt formatCode="\$#,##0.00_);[RED]&quot;($&quot;#,##0.00\)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22910"/>
        <c:auto val="1"/>
        <c:lblAlgn val="ctr"/>
        <c:lblOffset val="100"/>
        <c:noMultiLvlLbl val="0"/>
      </c:catAx>
      <c:valAx>
        <c:axId val="34122910"/>
        <c:scaling>
          <c:orientation val="minMax"/>
        </c:scaling>
        <c:delete val="0"/>
        <c:axPos val="r"/>
        <c:numFmt formatCode="_(\$* #,##0_);_(\$* \(#,##0\);_(\$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6281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8775226165623"/>
          <c:y val="0.046467044002191"/>
          <c:w val="0.833115866388309"/>
          <c:h val="0.929979916012416"/>
        </c:manualLayout>
      </c:layout>
      <c:lineChart>
        <c:grouping val="standard"/>
        <c:varyColors val="0"/>
        <c:ser>
          <c:idx val="0"/>
          <c:order val="0"/>
          <c:tx>
            <c:strRef>
              <c:f>DataInput!$A$16</c:f>
              <c:strCache>
                <c:ptCount val="1"/>
                <c:pt idx="0">
                  <c:v>REV 825000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DataInput!$B$16:$M$16</c:f>
              <c:numCache>
                <c:formatCode>_(\$* #,##0_);_(\$* \(#,##0\);_(\$* \-??_);_(@_)</c:formatCode>
                <c:ptCount val="12"/>
                <c:pt idx="0">
                  <c:v>54202500</c:v>
                </c:pt>
                <c:pt idx="1">
                  <c:v>57213750</c:v>
                </c:pt>
                <c:pt idx="2">
                  <c:v>60225000</c:v>
                </c:pt>
                <c:pt idx="3">
                  <c:v>63236250</c:v>
                </c:pt>
                <c:pt idx="4">
                  <c:v>66247500</c:v>
                </c:pt>
                <c:pt idx="5">
                  <c:v>69258750</c:v>
                </c:pt>
                <c:pt idx="6">
                  <c:v>72270000</c:v>
                </c:pt>
                <c:pt idx="7">
                  <c:v>75281250</c:v>
                </c:pt>
                <c:pt idx="8">
                  <c:v>78292500</c:v>
                </c:pt>
                <c:pt idx="9">
                  <c:v>81303750</c:v>
                </c:pt>
                <c:pt idx="10">
                  <c:v>84315000</c:v>
                </c:pt>
                <c:pt idx="11">
                  <c:v>87326250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DataInput!$A$17</c:f>
              <c:strCache>
                <c:ptCount val="1"/>
                <c:pt idx="0">
                  <c:v>REV 850000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DataInput!$B$17:$M$17</c:f>
              <c:numCache>
                <c:formatCode>_(\$* #,##0_);_(\$* \(#,##0\);_(\$* \-??_);_(@_)</c:formatCode>
                <c:ptCount val="12"/>
                <c:pt idx="0">
                  <c:v>55845000</c:v>
                </c:pt>
                <c:pt idx="1">
                  <c:v>58947500</c:v>
                </c:pt>
                <c:pt idx="2">
                  <c:v>62050000</c:v>
                </c:pt>
                <c:pt idx="3">
                  <c:v>65152500</c:v>
                </c:pt>
                <c:pt idx="4">
                  <c:v>68255000</c:v>
                </c:pt>
                <c:pt idx="5">
                  <c:v>71357500</c:v>
                </c:pt>
                <c:pt idx="6">
                  <c:v>74460000</c:v>
                </c:pt>
                <c:pt idx="7">
                  <c:v>77562500</c:v>
                </c:pt>
                <c:pt idx="8">
                  <c:v>80665000</c:v>
                </c:pt>
                <c:pt idx="9">
                  <c:v>83767500</c:v>
                </c:pt>
                <c:pt idx="10">
                  <c:v>86870000</c:v>
                </c:pt>
                <c:pt idx="11">
                  <c:v>89972500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DataInput!$A$18</c:f>
              <c:strCache>
                <c:ptCount val="1"/>
                <c:pt idx="0">
                  <c:v>REV 875000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DataInput!$B$18:$M$18</c:f>
              <c:numCache>
                <c:formatCode>_(\$* #,##0_);_(\$* \(#,##0\);_(\$* \-??_);_(@_)</c:formatCode>
                <c:ptCount val="12"/>
                <c:pt idx="0">
                  <c:v>57487500</c:v>
                </c:pt>
                <c:pt idx="1">
                  <c:v>60681250</c:v>
                </c:pt>
                <c:pt idx="2">
                  <c:v>63875000</c:v>
                </c:pt>
                <c:pt idx="3">
                  <c:v>67068750</c:v>
                </c:pt>
                <c:pt idx="4">
                  <c:v>70262500</c:v>
                </c:pt>
                <c:pt idx="5">
                  <c:v>73456250</c:v>
                </c:pt>
                <c:pt idx="6">
                  <c:v>76650000</c:v>
                </c:pt>
                <c:pt idx="7">
                  <c:v>79843750</c:v>
                </c:pt>
                <c:pt idx="8">
                  <c:v>83037500</c:v>
                </c:pt>
                <c:pt idx="9">
                  <c:v>86231250</c:v>
                </c:pt>
                <c:pt idx="10">
                  <c:v>89425000</c:v>
                </c:pt>
                <c:pt idx="11">
                  <c:v>92618750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DataInput!$A$19</c:f>
              <c:strCache>
                <c:ptCount val="1"/>
                <c:pt idx="0">
                  <c:v>REV 900000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DataInput!$B$19:$M$19</c:f>
              <c:numCache>
                <c:formatCode>_(\$* #,##0_);_(\$* \(#,##0\);_(\$* \-??_);_(@_)</c:formatCode>
                <c:ptCount val="12"/>
                <c:pt idx="0">
                  <c:v>59130000</c:v>
                </c:pt>
                <c:pt idx="1">
                  <c:v>62415000</c:v>
                </c:pt>
                <c:pt idx="2">
                  <c:v>65700000</c:v>
                </c:pt>
                <c:pt idx="3">
                  <c:v>68985000</c:v>
                </c:pt>
                <c:pt idx="4">
                  <c:v>72270000</c:v>
                </c:pt>
                <c:pt idx="5">
                  <c:v>75555000</c:v>
                </c:pt>
                <c:pt idx="6">
                  <c:v>78840000</c:v>
                </c:pt>
                <c:pt idx="7">
                  <c:v>82125000</c:v>
                </c:pt>
                <c:pt idx="8">
                  <c:v>85410000</c:v>
                </c:pt>
                <c:pt idx="9">
                  <c:v>88695000</c:v>
                </c:pt>
                <c:pt idx="10">
                  <c:v>91980000</c:v>
                </c:pt>
                <c:pt idx="11">
                  <c:v>95265000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DataInput!$A$20</c:f>
              <c:strCache>
                <c:ptCount val="1"/>
                <c:pt idx="0">
                  <c:v>REV 925000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DataInput!$B$20:$M$20</c:f>
              <c:numCache>
                <c:formatCode>_(\$* #,##0_);_(\$* \(#,##0\);_(\$* \-??_);_(@_)</c:formatCode>
                <c:ptCount val="12"/>
                <c:pt idx="0">
                  <c:v>60772500</c:v>
                </c:pt>
                <c:pt idx="1">
                  <c:v>64148750</c:v>
                </c:pt>
                <c:pt idx="2">
                  <c:v>67525000</c:v>
                </c:pt>
                <c:pt idx="3">
                  <c:v>70901250</c:v>
                </c:pt>
                <c:pt idx="4">
                  <c:v>74277500</c:v>
                </c:pt>
                <c:pt idx="5">
                  <c:v>77653750</c:v>
                </c:pt>
                <c:pt idx="6">
                  <c:v>81030000</c:v>
                </c:pt>
                <c:pt idx="7">
                  <c:v>84406250</c:v>
                </c:pt>
                <c:pt idx="8">
                  <c:v>87782500</c:v>
                </c:pt>
                <c:pt idx="9">
                  <c:v>91158750</c:v>
                </c:pt>
                <c:pt idx="10">
                  <c:v>94535000</c:v>
                </c:pt>
                <c:pt idx="11">
                  <c:v>97911250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DataInput!$A$21</c:f>
              <c:strCache>
                <c:ptCount val="1"/>
                <c:pt idx="0">
                  <c:v>REV 950000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DataInput!$B$21:$M$21</c:f>
              <c:numCache>
                <c:formatCode>_(\$* #,##0_);_(\$* \(#,##0\);_(\$* \-??_);_(@_)</c:formatCode>
                <c:ptCount val="12"/>
                <c:pt idx="0">
                  <c:v>62415000</c:v>
                </c:pt>
                <c:pt idx="1">
                  <c:v>65882500</c:v>
                </c:pt>
                <c:pt idx="2">
                  <c:v>69350000</c:v>
                </c:pt>
                <c:pt idx="3">
                  <c:v>72817500</c:v>
                </c:pt>
                <c:pt idx="4">
                  <c:v>76285000</c:v>
                </c:pt>
                <c:pt idx="5">
                  <c:v>79752500</c:v>
                </c:pt>
                <c:pt idx="6">
                  <c:v>83220000</c:v>
                </c:pt>
                <c:pt idx="7">
                  <c:v>86687500</c:v>
                </c:pt>
                <c:pt idx="8">
                  <c:v>90155000</c:v>
                </c:pt>
                <c:pt idx="9">
                  <c:v>93622500</c:v>
                </c:pt>
                <c:pt idx="10">
                  <c:v>97090000</c:v>
                </c:pt>
                <c:pt idx="11">
                  <c:v>100557500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DataInput!$A$22</c:f>
              <c:strCache>
                <c:ptCount val="1"/>
                <c:pt idx="0">
                  <c:v>REV 975000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DataInput!$B$22:$M$22</c:f>
              <c:numCache>
                <c:formatCode>_(\$* #,##0_);_(\$* \(#,##0\);_(\$* \-??_);_(@_)</c:formatCode>
                <c:ptCount val="12"/>
                <c:pt idx="0">
                  <c:v>64057500</c:v>
                </c:pt>
                <c:pt idx="1">
                  <c:v>67616250</c:v>
                </c:pt>
                <c:pt idx="2">
                  <c:v>71175000</c:v>
                </c:pt>
                <c:pt idx="3">
                  <c:v>74733750</c:v>
                </c:pt>
                <c:pt idx="4">
                  <c:v>78292500</c:v>
                </c:pt>
                <c:pt idx="5">
                  <c:v>81851250</c:v>
                </c:pt>
                <c:pt idx="6">
                  <c:v>85410000</c:v>
                </c:pt>
                <c:pt idx="7">
                  <c:v>88968750</c:v>
                </c:pt>
                <c:pt idx="8">
                  <c:v>92527500</c:v>
                </c:pt>
                <c:pt idx="9">
                  <c:v>96086250</c:v>
                </c:pt>
                <c:pt idx="10">
                  <c:v>99645000</c:v>
                </c:pt>
                <c:pt idx="11">
                  <c:v>103203750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DataInput!$A$23</c:f>
              <c:strCache>
                <c:ptCount val="1"/>
                <c:pt idx="0">
                  <c:v>REV 1000000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DataInput!$B$23:$M$23</c:f>
              <c:numCache>
                <c:formatCode>_(\$* #,##0_);_(\$* \(#,##0\);_(\$* \-??_);_(@_)</c:formatCode>
                <c:ptCount val="12"/>
                <c:pt idx="0">
                  <c:v>65700000</c:v>
                </c:pt>
                <c:pt idx="1">
                  <c:v>69350000</c:v>
                </c:pt>
                <c:pt idx="2">
                  <c:v>73000000</c:v>
                </c:pt>
                <c:pt idx="3">
                  <c:v>76650000</c:v>
                </c:pt>
                <c:pt idx="4">
                  <c:v>80300000</c:v>
                </c:pt>
                <c:pt idx="5">
                  <c:v>83950000</c:v>
                </c:pt>
                <c:pt idx="6">
                  <c:v>87600000</c:v>
                </c:pt>
                <c:pt idx="7">
                  <c:v>91250000</c:v>
                </c:pt>
                <c:pt idx="8">
                  <c:v>94900000</c:v>
                </c:pt>
                <c:pt idx="9">
                  <c:v>98550000</c:v>
                </c:pt>
                <c:pt idx="10">
                  <c:v>102200000</c:v>
                </c:pt>
                <c:pt idx="11">
                  <c:v>105850000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DataInput!$A$24</c:f>
              <c:strCache>
                <c:ptCount val="1"/>
                <c:pt idx="0">
                  <c:v>REV 1025000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DataInput!$B$24:$M$24</c:f>
              <c:numCache>
                <c:formatCode>_(\$* #,##0_);_(\$* \(#,##0\);_(\$* \-??_);_(@_)</c:formatCode>
                <c:ptCount val="12"/>
                <c:pt idx="0">
                  <c:v>67342500</c:v>
                </c:pt>
                <c:pt idx="1">
                  <c:v>71083750</c:v>
                </c:pt>
                <c:pt idx="2">
                  <c:v>74825000</c:v>
                </c:pt>
                <c:pt idx="3">
                  <c:v>78566250</c:v>
                </c:pt>
                <c:pt idx="4">
                  <c:v>82307500</c:v>
                </c:pt>
                <c:pt idx="5">
                  <c:v>86048750</c:v>
                </c:pt>
                <c:pt idx="6">
                  <c:v>89790000</c:v>
                </c:pt>
                <c:pt idx="7">
                  <c:v>93531250</c:v>
                </c:pt>
                <c:pt idx="8">
                  <c:v>97272500</c:v>
                </c:pt>
                <c:pt idx="9">
                  <c:v>101013750</c:v>
                </c:pt>
                <c:pt idx="10">
                  <c:v>104755000</c:v>
                </c:pt>
                <c:pt idx="11">
                  <c:v>108496250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DataInput!$A$25</c:f>
              <c:strCache>
                <c:ptCount val="1"/>
                <c:pt idx="0">
                  <c:v>REV 1050000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DataInput!$B$25:$M$25</c:f>
              <c:numCache>
                <c:formatCode>_(\$* #,##0_);_(\$* \(#,##0\);_(\$* \-??_);_(@_)</c:formatCode>
                <c:ptCount val="12"/>
                <c:pt idx="0">
                  <c:v>68985000</c:v>
                </c:pt>
                <c:pt idx="1">
                  <c:v>72817500</c:v>
                </c:pt>
                <c:pt idx="2">
                  <c:v>76650000</c:v>
                </c:pt>
                <c:pt idx="3">
                  <c:v>80482500</c:v>
                </c:pt>
                <c:pt idx="4">
                  <c:v>84315000</c:v>
                </c:pt>
                <c:pt idx="5">
                  <c:v>88147500</c:v>
                </c:pt>
                <c:pt idx="6">
                  <c:v>91980000</c:v>
                </c:pt>
                <c:pt idx="7">
                  <c:v>95812500</c:v>
                </c:pt>
                <c:pt idx="8">
                  <c:v>99645000</c:v>
                </c:pt>
                <c:pt idx="9">
                  <c:v>103477500</c:v>
                </c:pt>
                <c:pt idx="10">
                  <c:v>107310000</c:v>
                </c:pt>
                <c:pt idx="11">
                  <c:v>111142500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DataInput!$A$26</c:f>
              <c:strCache>
                <c:ptCount val="1"/>
                <c:pt idx="0">
                  <c:v>REV 1075000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DataInput!$B$26:$M$26</c:f>
              <c:numCache>
                <c:formatCode>_(\$* #,##0_);_(\$* \(#,##0\);_(\$* \-??_);_(@_)</c:formatCode>
                <c:ptCount val="12"/>
                <c:pt idx="0">
                  <c:v>70627500</c:v>
                </c:pt>
                <c:pt idx="1">
                  <c:v>74551250</c:v>
                </c:pt>
                <c:pt idx="2">
                  <c:v>78475000</c:v>
                </c:pt>
                <c:pt idx="3">
                  <c:v>82398750</c:v>
                </c:pt>
                <c:pt idx="4">
                  <c:v>86322500</c:v>
                </c:pt>
                <c:pt idx="5">
                  <c:v>90246250</c:v>
                </c:pt>
                <c:pt idx="6">
                  <c:v>94170000</c:v>
                </c:pt>
                <c:pt idx="7">
                  <c:v>98093750</c:v>
                </c:pt>
                <c:pt idx="8">
                  <c:v>102017500</c:v>
                </c:pt>
                <c:pt idx="9">
                  <c:v>105941250</c:v>
                </c:pt>
                <c:pt idx="10">
                  <c:v>109865000</c:v>
                </c:pt>
                <c:pt idx="11">
                  <c:v>113788750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DataInput!$A$27</c:f>
              <c:strCache>
                <c:ptCount val="1"/>
                <c:pt idx="0">
                  <c:v>REV 1100000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DataInput!$B$27:$M$27</c:f>
              <c:numCache>
                <c:formatCode>_(\$* #,##0_);_(\$* \(#,##0\);_(\$* \-??_);_(@_)</c:formatCode>
                <c:ptCount val="12"/>
                <c:pt idx="0">
                  <c:v>72270000</c:v>
                </c:pt>
                <c:pt idx="1">
                  <c:v>76285000</c:v>
                </c:pt>
                <c:pt idx="2">
                  <c:v>80300000</c:v>
                </c:pt>
                <c:pt idx="3">
                  <c:v>84315000</c:v>
                </c:pt>
                <c:pt idx="4">
                  <c:v>88330000</c:v>
                </c:pt>
                <c:pt idx="5">
                  <c:v>92345000</c:v>
                </c:pt>
                <c:pt idx="6">
                  <c:v>96360000</c:v>
                </c:pt>
                <c:pt idx="7">
                  <c:v>100375000</c:v>
                </c:pt>
                <c:pt idx="8">
                  <c:v>104390000</c:v>
                </c:pt>
                <c:pt idx="9">
                  <c:v>108405000</c:v>
                </c:pt>
                <c:pt idx="10">
                  <c:v>112420000</c:v>
                </c:pt>
                <c:pt idx="11">
                  <c:v>116435000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000856"/>
        <c:axId val="91819756"/>
      </c:lineChart>
      <c:catAx>
        <c:axId val="6300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19756"/>
        <c:crossesAt val="0"/>
        <c:auto val="1"/>
        <c:lblAlgn val="ctr"/>
        <c:lblOffset val="100"/>
        <c:noMultiLvlLbl val="0"/>
      </c:catAx>
      <c:valAx>
        <c:axId val="91819756"/>
        <c:scaling>
          <c:orientation val="minMax"/>
          <c:min val="45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00856"/>
        <c:crossesAt val="1"/>
        <c:crossBetween val="midCat"/>
        <c:majorUnit val="500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9037926235212"/>
          <c:y val="0.2588095672813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i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628200</xdr:colOff>
      <xdr:row>1</xdr:row>
      <xdr:rowOff>37800</xdr:rowOff>
    </xdr:from>
    <xdr:to>
      <xdr:col>30</xdr:col>
      <xdr:colOff>628920</xdr:colOff>
      <xdr:row>20</xdr:row>
      <xdr:rowOff>162000</xdr:rowOff>
    </xdr:to>
    <xdr:graphicFrame>
      <xdr:nvGraphicFramePr>
        <xdr:cNvPr id="1" name="Chart 3"/>
        <xdr:cNvGraphicFramePr/>
      </xdr:nvGraphicFramePr>
      <xdr:xfrm>
        <a:off x="15899400" y="199800"/>
        <a:ext cx="829692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30240</xdr:colOff>
      <xdr:row>22</xdr:row>
      <xdr:rowOff>86040</xdr:rowOff>
    </xdr:from>
    <xdr:to>
      <xdr:col>31</xdr:col>
      <xdr:colOff>10440</xdr:colOff>
      <xdr:row>46</xdr:row>
      <xdr:rowOff>142920</xdr:rowOff>
    </xdr:to>
    <xdr:graphicFrame>
      <xdr:nvGraphicFramePr>
        <xdr:cNvPr id="2" name="Chart 4"/>
        <xdr:cNvGraphicFramePr/>
      </xdr:nvGraphicFramePr>
      <xdr:xfrm>
        <a:off x="15939360" y="3648240"/>
        <a:ext cx="8276760" cy="394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R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21.84"/>
    <col collapsed="false" customWidth="true" hidden="false" outlineLevel="0" max="3" min="3" style="0" width="13.85"/>
    <col collapsed="false" customWidth="true" hidden="false" outlineLevel="0" max="4" min="4" style="0" width="16.28"/>
    <col collapsed="false" customWidth="true" hidden="false" outlineLevel="0" max="5" min="5" style="0" width="14.85"/>
    <col collapsed="false" customWidth="true" hidden="false" outlineLevel="0" max="6" min="6" style="0" width="13.56"/>
    <col collapsed="false" customWidth="true" hidden="false" outlineLevel="0" max="8" min="7" style="0" width="11.28"/>
    <col collapsed="false" customWidth="true" hidden="false" outlineLevel="0" max="9" min="9" style="0" width="14.28"/>
    <col collapsed="false" customWidth="true" hidden="false" outlineLevel="0" max="18" min="10" style="0" width="11.28"/>
    <col collapsed="false" customWidth="true" hidden="false" outlineLevel="0" max="19" min="19" style="0" width="7.28"/>
  </cols>
  <sheetData>
    <row r="6" customFormat="false" ht="12.75" hidden="false" customHeight="false" outlineLevel="0" collapsed="false">
      <c r="F6" s="0" t="s">
        <v>0</v>
      </c>
      <c r="I6" s="1" t="n">
        <v>825000</v>
      </c>
    </row>
    <row r="7" customFormat="false" ht="12.75" hidden="false" customHeight="false" outlineLevel="0" collapsed="false">
      <c r="C7" s="2"/>
      <c r="F7" s="0" t="s">
        <v>1</v>
      </c>
      <c r="I7" s="3" t="n">
        <v>0.2</v>
      </c>
    </row>
    <row r="8" customFormat="false" ht="12.75" hidden="false" customHeight="false" outlineLevel="0" collapsed="false">
      <c r="C8" s="4"/>
      <c r="D8" s="2"/>
      <c r="E8" s="2"/>
      <c r="F8" s="0" t="s">
        <v>2</v>
      </c>
      <c r="I8" s="5" t="n">
        <v>0.0352510509159266</v>
      </c>
    </row>
    <row r="9" customFormat="false" ht="12.75" hidden="false" customHeight="false" outlineLevel="0" collapsed="false">
      <c r="C9" s="4"/>
      <c r="D9" s="2"/>
      <c r="E9" s="2"/>
      <c r="F9" s="0" t="s">
        <v>3</v>
      </c>
      <c r="I9" s="1" t="n">
        <v>365</v>
      </c>
    </row>
    <row r="10" customFormat="false" ht="12.75" hidden="false" customHeight="false" outlineLevel="0" collapsed="false">
      <c r="F10" s="0" t="s">
        <v>4</v>
      </c>
      <c r="I10" s="6" t="n">
        <v>0.2</v>
      </c>
      <c r="J10" s="0" t="s">
        <v>5</v>
      </c>
    </row>
    <row r="11" customFormat="false" ht="12.75" hidden="false" customHeight="false" outlineLevel="0" collapsed="false">
      <c r="B11" s="6"/>
      <c r="F11" s="0" t="s">
        <v>6</v>
      </c>
      <c r="I11" s="7" t="n">
        <v>110933.107</v>
      </c>
    </row>
    <row r="13" customFormat="false" ht="12.75" hidden="false" customHeight="false" outlineLevel="0" collapsed="false">
      <c r="B13" s="8"/>
      <c r="C13" s="0" t="s">
        <v>7</v>
      </c>
      <c r="D13" s="0" t="s">
        <v>8</v>
      </c>
    </row>
    <row r="14" customFormat="false" ht="13.5" hidden="false" customHeight="false" outlineLevel="0" collapsed="false">
      <c r="B14" s="8" t="s">
        <v>9</v>
      </c>
      <c r="C14" s="9" t="s">
        <v>10</v>
      </c>
      <c r="D14" s="0" t="s">
        <v>11</v>
      </c>
    </row>
    <row r="15" customFormat="false" ht="13.5" hidden="false" customHeight="false" outlineLevel="0" collapsed="false">
      <c r="A15" s="10" t="s">
        <v>0</v>
      </c>
      <c r="B15" s="11" t="n">
        <v>825000</v>
      </c>
      <c r="C15" s="12" t="n">
        <f aca="false">($B15*$I$10)/($I$6*$I$7)</f>
        <v>1</v>
      </c>
      <c r="D15" s="13" t="n">
        <f aca="false">+$B15*$I$8*$I$9*$C15*$I$10</f>
        <v>2122994.54141168</v>
      </c>
      <c r="F15" s="14" t="s">
        <v>12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customFormat="false" ht="13.5" hidden="false" customHeight="false" outlineLevel="0" collapsed="false">
      <c r="A16" s="10"/>
      <c r="B16" s="1" t="n">
        <v>850000</v>
      </c>
      <c r="C16" s="12" t="n">
        <f aca="false">($B16*$I$10)/($I$6*$I$7)</f>
        <v>1.03030303030303</v>
      </c>
      <c r="D16" s="8" t="n">
        <f aca="false">+$B16*$I$8*$I$9*$C16*$I$10</f>
        <v>2253610.36719183</v>
      </c>
      <c r="F16" s="15" t="s">
        <v>13</v>
      </c>
      <c r="G16" s="16" t="s">
        <v>14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13.5" hidden="false" customHeight="false" outlineLevel="0" collapsed="false">
      <c r="A17" s="10"/>
      <c r="B17" s="1" t="n">
        <v>875000</v>
      </c>
      <c r="C17" s="12" t="n">
        <f aca="false">($B17*$I$10)/($I$6*$I$7)</f>
        <v>1.06060606060606</v>
      </c>
      <c r="D17" s="8" t="n">
        <f aca="false">+$B17*$I$8*$I$9*$C17*$I$10</f>
        <v>2388125.17284601</v>
      </c>
      <c r="F17" s="17" t="n">
        <f aca="false">IF(((B15*I10)/(I6*I7))*B15*I9*I10*I8*(I11/100000)-2500000&gt;6500000,6500000,+IF((((B15*I10)/(I6*I7))*B15*I9*I10*I8*(I11/100000))&lt;2500000,0,((B15*I10)/(I6*I7))*B15*I9*I10*I8*(I11/100000)-2500000))</f>
        <v>0</v>
      </c>
      <c r="G17" s="18" t="n">
        <v>0.18</v>
      </c>
      <c r="H17" s="19" t="n">
        <f aca="false">+G17+0.01</f>
        <v>0.19</v>
      </c>
      <c r="I17" s="19" t="n">
        <f aca="false">+H17+0.01</f>
        <v>0.2</v>
      </c>
      <c r="J17" s="19" t="n">
        <f aca="false">+I17+0.01</f>
        <v>0.21</v>
      </c>
      <c r="K17" s="19" t="n">
        <f aca="false">+J17+0.01</f>
        <v>0.22</v>
      </c>
      <c r="L17" s="19" t="n">
        <f aca="false">+K17+0.01</f>
        <v>0.23</v>
      </c>
      <c r="M17" s="19" t="n">
        <f aca="false">+L17+0.01</f>
        <v>0.24</v>
      </c>
      <c r="N17" s="19" t="n">
        <f aca="false">+M17+0.01</f>
        <v>0.25</v>
      </c>
      <c r="O17" s="19" t="n">
        <f aca="false">+N17+0.01</f>
        <v>0.26</v>
      </c>
      <c r="P17" s="19" t="n">
        <f aca="false">+O17+0.01</f>
        <v>0.27</v>
      </c>
      <c r="Q17" s="19" t="n">
        <f aca="false">+P17+0.01</f>
        <v>0.28</v>
      </c>
      <c r="R17" s="20" t="n">
        <f aca="false">+Q17+0.01</f>
        <v>0.29</v>
      </c>
    </row>
    <row r="18" customFormat="false" ht="12.75" hidden="false" customHeight="false" outlineLevel="0" collapsed="false">
      <c r="B18" s="1" t="n">
        <v>900000</v>
      </c>
      <c r="C18" s="12" t="n">
        <f aca="false">($B18*$I$10)/($I$6*$I$7)</f>
        <v>1.09090909090909</v>
      </c>
      <c r="D18" s="8" t="n">
        <f aca="false">+$B18*$I$8*$I$9*$C18*$I$10</f>
        <v>2526538.95837423</v>
      </c>
      <c r="F18" s="21" t="n">
        <v>825000</v>
      </c>
      <c r="G18" s="22" t="n">
        <f aca="true">TABLE($F$17,$I$10,$F18,$B$15,G$17)</f>
        <v>0</v>
      </c>
      <c r="H18" s="23" t="n">
        <f aca="true">TABLE($F$17,$I$10,$F18,$B$15,H$17)</f>
        <v>0</v>
      </c>
      <c r="I18" s="23" t="n">
        <f aca="true">TABLE($F$17,$I$10,$F18,$B$15,I$17)</f>
        <v>0</v>
      </c>
      <c r="J18" s="8" t="n">
        <f aca="true">TABLE($F$17,$I$10,$F18,$B$15,J$17)</f>
        <v>96501.9463667837</v>
      </c>
      <c r="K18" s="8" t="n">
        <f aca="true">TABLE($F$17,$I$10,$F18,$B$15,K$17)</f>
        <v>349675.605536334</v>
      </c>
      <c r="L18" s="8" t="n">
        <f aca="true">TABLE($F$17,$I$10,$F18,$B$15,L$17)</f>
        <v>614624.783737026</v>
      </c>
      <c r="M18" s="8" t="n">
        <f aca="true">TABLE($F$17,$I$10,$F18,$B$15,M$17)</f>
        <v>891349.48096886</v>
      </c>
      <c r="N18" s="8" t="n">
        <f aca="true">TABLE($F$17,$I$10,$F18,$B$15,N$17)</f>
        <v>1179849.69723184</v>
      </c>
      <c r="O18" s="8" t="n">
        <f aca="true">TABLE($F$17,$I$10,$F18,$B$15,O$17)</f>
        <v>1480125.43252595</v>
      </c>
      <c r="P18" s="8" t="n">
        <f aca="true">TABLE($F$17,$I$10,$F18,$B$15,P$17)</f>
        <v>1792176.68685121</v>
      </c>
      <c r="Q18" s="8" t="n">
        <f aca="true">TABLE($F$17,$I$10,$F18,$B$15,Q$17)</f>
        <v>2116003.46020762</v>
      </c>
      <c r="R18" s="24" t="n">
        <f aca="true">TABLE($F$17,$I$10,$F18,$B$15,R$17)</f>
        <v>2451605.75259516</v>
      </c>
    </row>
    <row r="19" customFormat="false" ht="12.75" hidden="false" customHeight="false" outlineLevel="0" collapsed="false">
      <c r="B19" s="1" t="n">
        <v>925000</v>
      </c>
      <c r="C19" s="12" t="n">
        <f aca="false">($B19*$I$10)/($I$6*$I$7)</f>
        <v>1.12121212121212</v>
      </c>
      <c r="D19" s="8" t="n">
        <f aca="false">+$B19*$I$8*$I$9*$C19*$I$10</f>
        <v>2668851.72377648</v>
      </c>
      <c r="F19" s="25" t="n">
        <f aca="false">+F18+25000</f>
        <v>850000</v>
      </c>
      <c r="G19" s="22" t="n">
        <f aca="true">TABLE($F$17,$I$10,$F19,$B$15,G$17)</f>
        <v>0</v>
      </c>
      <c r="H19" s="23" t="n">
        <f aca="true">TABLE($F$17,$I$10,$F19,$B$15,H$17)</f>
        <v>0</v>
      </c>
      <c r="I19" s="8" t="n">
        <f aca="true">TABLE($F$17,$I$10,$F19,$B$15,I$17)</f>
        <v>0</v>
      </c>
      <c r="J19" s="8" t="n">
        <f aca="true">TABLE($F$17,$I$10,$F19,$B$15,J$17)</f>
        <v>256250.000000002</v>
      </c>
      <c r="K19" s="8" t="n">
        <f aca="true">TABLE($F$17,$I$10,$F19,$B$15,K$17)</f>
        <v>525000.000000002</v>
      </c>
      <c r="L19" s="8" t="n">
        <f aca="true">TABLE($F$17,$I$10,$F19,$B$15,L$17)</f>
        <v>806250.000000002</v>
      </c>
      <c r="M19" s="8" t="n">
        <f aca="true">TABLE($F$17,$I$10,$F19,$B$15,M$17)</f>
        <v>1100000</v>
      </c>
      <c r="N19" s="8" t="n">
        <f aca="true">TABLE($F$17,$I$10,$F19,$B$15,N$17)</f>
        <v>1406250</v>
      </c>
      <c r="O19" s="8" t="n">
        <f aca="true">TABLE($F$17,$I$10,$F19,$B$15,O$17)</f>
        <v>1725000</v>
      </c>
      <c r="P19" s="8" t="n">
        <f aca="true">TABLE($F$17,$I$10,$F19,$B$15,P$17)</f>
        <v>2056250</v>
      </c>
      <c r="Q19" s="8" t="n">
        <f aca="true">TABLE($F$17,$I$10,$F19,$B$15,Q$17)</f>
        <v>2400000</v>
      </c>
      <c r="R19" s="24" t="n">
        <f aca="true">TABLE($F$17,$I$10,$F19,$B$15,R$17)</f>
        <v>2756250.00000001</v>
      </c>
    </row>
    <row r="20" customFormat="false" ht="12.75" hidden="false" customHeight="false" outlineLevel="0" collapsed="false">
      <c r="B20" s="1" t="n">
        <v>950000</v>
      </c>
      <c r="C20" s="12" t="n">
        <f aca="false">($B20*$I$10)/($I$6*$I$7)</f>
        <v>1.15151515151515</v>
      </c>
      <c r="D20" s="8" t="n">
        <f aca="false">+$B20*$I$8*$I$9*$C20*$I$10</f>
        <v>2815063.46905276</v>
      </c>
      <c r="F20" s="25" t="n">
        <f aca="false">+F19+25000</f>
        <v>875000</v>
      </c>
      <c r="G20" s="22" t="n">
        <f aca="true">TABLE($F$17,$I$10,$F20,$B$15,G$17)</f>
        <v>0</v>
      </c>
      <c r="H20" s="23" t="n">
        <f aca="true">TABLE($F$17,$I$10,$F20,$B$15,H$17)</f>
        <v>0</v>
      </c>
      <c r="I20" s="23" t="n">
        <f aca="true">TABLE($F$17,$I$10,$F20,$B$15,I$17)</f>
        <v>149221.453287198</v>
      </c>
      <c r="J20" s="8" t="n">
        <f aca="true">TABLE($F$17,$I$10,$F20,$B$15,J$17)</f>
        <v>420766.652249137</v>
      </c>
      <c r="K20" s="8" t="n">
        <f aca="true">TABLE($F$17,$I$10,$F20,$B$15,K$17)</f>
        <v>705557.95847751</v>
      </c>
      <c r="L20" s="8" t="n">
        <f aca="true">TABLE($F$17,$I$10,$F20,$B$15,L$17)</f>
        <v>1003595.37197232</v>
      </c>
      <c r="M20" s="8" t="n">
        <f aca="true">TABLE($F$17,$I$10,$F20,$B$15,M$17)</f>
        <v>1314878.89273357</v>
      </c>
      <c r="N20" s="8" t="n">
        <f aca="true">TABLE($F$17,$I$10,$F20,$B$15,N$17)</f>
        <v>1639408.52076125</v>
      </c>
      <c r="O20" s="8" t="n">
        <f aca="true">TABLE($F$17,$I$10,$F20,$B$15,O$17)</f>
        <v>1977184.25605537</v>
      </c>
      <c r="P20" s="8" t="n">
        <f aca="true">TABLE($F$17,$I$10,$F20,$B$15,P$17)</f>
        <v>2328206.09861592</v>
      </c>
      <c r="Q20" s="8" t="n">
        <f aca="true">TABLE($F$17,$I$10,$F20,$B$15,Q$17)</f>
        <v>2692474.04844291</v>
      </c>
      <c r="R20" s="24" t="n">
        <f aca="true">TABLE($F$17,$I$10,$F20,$B$15,R$17)</f>
        <v>3069988.10553634</v>
      </c>
    </row>
    <row r="21" customFormat="false" ht="12.75" hidden="false" customHeight="false" outlineLevel="0" collapsed="false">
      <c r="B21" s="1" t="n">
        <v>975000</v>
      </c>
      <c r="C21" s="12" t="n">
        <f aca="false">($B21*$I$10)/($I$6*$I$7)</f>
        <v>1.18181818181818</v>
      </c>
      <c r="D21" s="8" t="n">
        <f aca="false">+$B21*$I$8*$I$9*$C21*$I$10</f>
        <v>2965174.19420309</v>
      </c>
      <c r="F21" s="25" t="n">
        <f aca="false">+F20+25000</f>
        <v>900000</v>
      </c>
      <c r="G21" s="22" t="n">
        <f aca="true">TABLE($F$17,$I$10,$F21,$B$15,G$17)</f>
        <v>0</v>
      </c>
      <c r="H21" s="23" t="n">
        <f aca="true">TABLE($F$17,$I$10,$F21,$B$15,H$17)</f>
        <v>29498.2698961948</v>
      </c>
      <c r="I21" s="23" t="n">
        <f aca="true">TABLE($F$17,$I$10,$F21,$B$15,I$17)</f>
        <v>302768.166089966</v>
      </c>
      <c r="J21" s="8" t="n">
        <f aca="true">TABLE($F$17,$I$10,$F21,$B$15,J$17)</f>
        <v>590051.903114189</v>
      </c>
      <c r="K21" s="8" t="n">
        <f aca="true">TABLE($F$17,$I$10,$F21,$B$15,K$17)</f>
        <v>891349.48096886</v>
      </c>
      <c r="L21" s="8" t="n">
        <f aca="true">TABLE($F$17,$I$10,$F21,$B$15,L$17)</f>
        <v>1206660.89965398</v>
      </c>
      <c r="M21" s="8" t="n">
        <f aca="true">TABLE($F$17,$I$10,$F21,$B$15,M$17)</f>
        <v>1535986.15916955</v>
      </c>
      <c r="N21" s="8" t="n">
        <f aca="true">TABLE($F$17,$I$10,$F21,$B$15,N$17)</f>
        <v>1879325.25951557</v>
      </c>
      <c r="O21" s="8" t="n">
        <f aca="true">TABLE($F$17,$I$10,$F21,$B$15,O$17)</f>
        <v>2236678.20069205</v>
      </c>
      <c r="P21" s="8" t="n">
        <f aca="true">TABLE($F$17,$I$10,$F21,$B$15,P$17)</f>
        <v>2608044.98269897</v>
      </c>
      <c r="Q21" s="8" t="n">
        <f aca="true">TABLE($F$17,$I$10,$F21,$B$15,Q$17)</f>
        <v>2993425.60553634</v>
      </c>
      <c r="R21" s="24" t="n">
        <f aca="true">TABLE($F$17,$I$10,$F21,$B$15,R$17)</f>
        <v>3392820.06920416</v>
      </c>
    </row>
    <row r="22" customFormat="false" ht="12.75" hidden="false" customHeight="false" outlineLevel="0" collapsed="false">
      <c r="B22" s="1" t="n">
        <v>1000000</v>
      </c>
      <c r="C22" s="12" t="n">
        <f aca="false">($B22*$I$10)/($I$6*$I$7)</f>
        <v>1.21212121212121</v>
      </c>
      <c r="D22" s="8" t="n">
        <f aca="false">+$B22*$I$8*$I$9*$C22*$I$10</f>
        <v>3119183.89922744</v>
      </c>
      <c r="F22" s="25" t="n">
        <f aca="false">+F21+25000</f>
        <v>925000</v>
      </c>
      <c r="G22" s="22" t="n">
        <f aca="true">TABLE($F$17,$I$10,$F22,$B$15,G$17)</f>
        <v>0</v>
      </c>
      <c r="H22" s="23" t="n">
        <f aca="true">TABLE($F$17,$I$10,$F22,$B$15,H$17)</f>
        <v>171977.724913496</v>
      </c>
      <c r="I22" s="23" t="n">
        <f aca="true">TABLE($F$17,$I$10,$F22,$B$15,I$17)</f>
        <v>460640.138408306</v>
      </c>
      <c r="J22" s="8" t="n">
        <f aca="true">TABLE($F$17,$I$10,$F22,$B$15,J$17)</f>
        <v>764105.752595158</v>
      </c>
      <c r="K22" s="8" t="n">
        <f aca="true">TABLE($F$17,$I$10,$F22,$B$15,K$17)</f>
        <v>1082374.56747405</v>
      </c>
      <c r="L22" s="8" t="n">
        <f aca="true">TABLE($F$17,$I$10,$F22,$B$15,L$17)</f>
        <v>1415446.58304499</v>
      </c>
      <c r="M22" s="8" t="n">
        <f aca="true">TABLE($F$17,$I$10,$F22,$B$15,M$17)</f>
        <v>1763321.79930796</v>
      </c>
      <c r="N22" s="8" t="n">
        <f aca="true">TABLE($F$17,$I$10,$F22,$B$15,N$17)</f>
        <v>2126000.21626298</v>
      </c>
      <c r="O22" s="8" t="n">
        <f aca="true">TABLE($F$17,$I$10,$F22,$B$15,O$17)</f>
        <v>2503481.83391004</v>
      </c>
      <c r="P22" s="8" t="n">
        <f aca="true">TABLE($F$17,$I$10,$F22,$B$15,P$17)</f>
        <v>2895766.65224914</v>
      </c>
      <c r="Q22" s="8" t="n">
        <f aca="true">TABLE($F$17,$I$10,$F22,$B$15,Q$17)</f>
        <v>3302854.67128028</v>
      </c>
      <c r="R22" s="24" t="n">
        <f aca="true">TABLE($F$17,$I$10,$F22,$B$15,R$17)</f>
        <v>3724745.89100347</v>
      </c>
    </row>
    <row r="23" customFormat="false" ht="12.75" hidden="false" customHeight="false" outlineLevel="0" collapsed="false">
      <c r="B23" s="1" t="n">
        <v>1025000</v>
      </c>
      <c r="C23" s="12" t="n">
        <f aca="false">($B23*$I$10)/($I$6*$I$7)</f>
        <v>1.24242424242424</v>
      </c>
      <c r="D23" s="8" t="n">
        <f aca="false">+$B23*$I$8*$I$9*$C23*$I$10</f>
        <v>3277092.58412583</v>
      </c>
      <c r="F23" s="25" t="n">
        <f aca="false">+F22+25000</f>
        <v>950000</v>
      </c>
      <c r="G23" s="26" t="n">
        <f aca="true">TABLE($F$17,$I$10,$F23,$B$15,G$17)</f>
        <v>29498.2698961948</v>
      </c>
      <c r="H23" s="8" t="n">
        <f aca="true">TABLE($F$17,$I$10,$F23,$B$15,H$17)</f>
        <v>318360.7266436</v>
      </c>
      <c r="I23" s="8" t="n">
        <f aca="true">TABLE($F$17,$I$10,$F23,$B$15,I$17)</f>
        <v>622837.370242217</v>
      </c>
      <c r="J23" s="8" t="n">
        <f aca="true">TABLE($F$17,$I$10,$F23,$B$15,J$17)</f>
        <v>942928.200692044</v>
      </c>
      <c r="K23" s="8" t="n">
        <f aca="true">TABLE($F$17,$I$10,$F23,$B$15,K$17)</f>
        <v>1278633.21799308</v>
      </c>
      <c r="L23" s="8" t="n">
        <f aca="true">TABLE($F$17,$I$10,$F23,$B$15,L$17)</f>
        <v>1629952.42214533</v>
      </c>
      <c r="M23" s="8" t="n">
        <f aca="true">TABLE($F$17,$I$10,$F23,$B$15,M$17)</f>
        <v>1996885.81314879</v>
      </c>
      <c r="N23" s="8" t="n">
        <f aca="true">TABLE($F$17,$I$10,$F23,$B$15,N$17)</f>
        <v>2379433.39100346</v>
      </c>
      <c r="O23" s="8" t="n">
        <f aca="true">TABLE($F$17,$I$10,$F23,$B$15,O$17)</f>
        <v>2777595.15570935</v>
      </c>
      <c r="P23" s="8" t="n">
        <f aca="true">TABLE($F$17,$I$10,$F23,$B$15,P$17)</f>
        <v>3191371.10726644</v>
      </c>
      <c r="Q23" s="8" t="n">
        <f aca="true">TABLE($F$17,$I$10,$F23,$B$15,Q$17)</f>
        <v>3620761.24567475</v>
      </c>
      <c r="R23" s="24" t="n">
        <f aca="true">TABLE($F$17,$I$10,$F23,$B$15,R$17)</f>
        <v>4065765.57093426</v>
      </c>
    </row>
    <row r="24" customFormat="false" ht="12.75" hidden="false" customHeight="false" outlineLevel="0" collapsed="false">
      <c r="B24" s="1" t="n">
        <v>1050000</v>
      </c>
      <c r="C24" s="12" t="n">
        <f aca="false">($B24*$I$10)/($I$6*$I$7)</f>
        <v>1.27272727272727</v>
      </c>
      <c r="D24" s="8" t="n">
        <f aca="false">+$B24*$I$8*$I$9*$C24*$I$10</f>
        <v>3438900.24889825</v>
      </c>
      <c r="F24" s="25" t="n">
        <f aca="false">+F23+25000</f>
        <v>975000</v>
      </c>
      <c r="G24" s="26" t="n">
        <f aca="true">TABLE($F$17,$I$10,$F24,$B$15,G$17)</f>
        <v>164381.487889275</v>
      </c>
      <c r="H24" s="8" t="n">
        <f aca="true">TABLE($F$17,$I$10,$F24,$B$15,H$17)</f>
        <v>468647.275086506</v>
      </c>
      <c r="I24" s="8" t="n">
        <f aca="true">TABLE($F$17,$I$10,$F24,$B$15,I$17)</f>
        <v>789359.861591697</v>
      </c>
      <c r="J24" s="8" t="n">
        <f aca="true">TABLE($F$17,$I$10,$F24,$B$15,J$17)</f>
        <v>1126519.24740485</v>
      </c>
      <c r="K24" s="8" t="n">
        <f aca="true">TABLE($F$17,$I$10,$F24,$B$15,K$17)</f>
        <v>1480125.43252595</v>
      </c>
      <c r="L24" s="8" t="n">
        <f aca="true">TABLE($F$17,$I$10,$F24,$B$15,L$17)</f>
        <v>1850178.41695502</v>
      </c>
      <c r="M24" s="8" t="n">
        <f aca="true">TABLE($F$17,$I$10,$F24,$B$15,M$17)</f>
        <v>2236678.20069204</v>
      </c>
      <c r="N24" s="8" t="n">
        <f aca="true">TABLE($F$17,$I$10,$F24,$B$15,N$17)</f>
        <v>2639624.78373703</v>
      </c>
      <c r="O24" s="8" t="n">
        <f aca="true">TABLE($F$17,$I$10,$F24,$B$15,O$17)</f>
        <v>3059018.16608997</v>
      </c>
      <c r="P24" s="8" t="n">
        <f aca="true">TABLE($F$17,$I$10,$F24,$B$15,P$17)</f>
        <v>3494858.34775087</v>
      </c>
      <c r="Q24" s="8" t="n">
        <f aca="true">TABLE($F$17,$I$10,$F24,$B$15,Q$17)</f>
        <v>3947145.32871973</v>
      </c>
      <c r="R24" s="24" t="n">
        <f aca="true">TABLE($F$17,$I$10,$F24,$B$15,R$17)</f>
        <v>4415879.10899655</v>
      </c>
    </row>
    <row r="25" customFormat="false" ht="12.75" hidden="false" customHeight="false" outlineLevel="0" collapsed="false">
      <c r="B25" s="1" t="n">
        <v>1075000</v>
      </c>
      <c r="C25" s="12" t="n">
        <f aca="false">($B25*$I$10)/($I$6*$I$7)</f>
        <v>1.3030303030303</v>
      </c>
      <c r="D25" s="8" t="n">
        <f aca="false">+$B25*$I$8*$I$9*$C25*$I$10</f>
        <v>3604606.89354471</v>
      </c>
      <c r="F25" s="25" t="n">
        <f aca="false">+F24+25000</f>
        <v>1000000</v>
      </c>
      <c r="G25" s="26" t="n">
        <f aca="true">TABLE($F$17,$I$10,$F25,$B$15,G$17)</f>
        <v>302768.166089966</v>
      </c>
      <c r="H25" s="8" t="n">
        <f aca="true">TABLE($F$17,$I$10,$F25,$B$15,H$17)</f>
        <v>622837.370242216</v>
      </c>
      <c r="I25" s="8" t="n">
        <f aca="true">TABLE($F$17,$I$10,$F25,$B$15,I$17)</f>
        <v>960207.612456748</v>
      </c>
      <c r="J25" s="8" t="n">
        <f aca="true">TABLE($F$17,$I$10,$F25,$B$15,J$17)</f>
        <v>1314878.89273357</v>
      </c>
      <c r="K25" s="8" t="n">
        <f aca="true">TABLE($F$17,$I$10,$F25,$B$15,K$17)</f>
        <v>1686851.21107267</v>
      </c>
      <c r="L25" s="8" t="n">
        <f aca="true">TABLE($F$17,$I$10,$F25,$B$15,L$17)</f>
        <v>2076124.56747405</v>
      </c>
      <c r="M25" s="8" t="n">
        <f aca="true">TABLE($F$17,$I$10,$F25,$B$15,M$17)</f>
        <v>2482698.96193772</v>
      </c>
      <c r="N25" s="8" t="n">
        <f aca="true">TABLE($F$17,$I$10,$F25,$B$15,N$17)</f>
        <v>2906574.39446367</v>
      </c>
      <c r="O25" s="8" t="n">
        <f aca="true">TABLE($F$17,$I$10,$F25,$B$15,O$17)</f>
        <v>3347750.86505191</v>
      </c>
      <c r="P25" s="8" t="n">
        <f aca="true">TABLE($F$17,$I$10,$F25,$B$15,P$17)</f>
        <v>3806228.37370243</v>
      </c>
      <c r="Q25" s="8" t="n">
        <f aca="true">TABLE($F$17,$I$10,$F25,$B$15,Q$17)</f>
        <v>4282006.92041523</v>
      </c>
      <c r="R25" s="24" t="n">
        <f aca="true">TABLE($F$17,$I$10,$F25,$B$15,R$17)</f>
        <v>4775086.50519032</v>
      </c>
    </row>
    <row r="26" customFormat="false" ht="12.75" hidden="false" customHeight="false" outlineLevel="0" collapsed="false">
      <c r="B26" s="1" t="n">
        <v>1100000</v>
      </c>
      <c r="C26" s="12" t="n">
        <f aca="false">($B26*$I$10)/($I$6*$I$7)</f>
        <v>1.33333333333333</v>
      </c>
      <c r="D26" s="8" t="n">
        <f aca="false">+$B26*$I$8*$I$9*$C26*$I$10</f>
        <v>3774212.5180652</v>
      </c>
      <c r="F26" s="25" t="n">
        <f aca="false">+F25+25000</f>
        <v>1025000</v>
      </c>
      <c r="G26" s="26" t="n">
        <f aca="true">TABLE($F$17,$I$10,$F26,$B$15,G$17)</f>
        <v>444658.304498271</v>
      </c>
      <c r="H26" s="8" t="n">
        <f aca="true">TABLE($F$17,$I$10,$F26,$B$15,H$17)</f>
        <v>780931.012110728</v>
      </c>
      <c r="I26" s="8" t="n">
        <f aca="true">TABLE($F$17,$I$10,$F26,$B$15,I$17)</f>
        <v>1135380.62283737</v>
      </c>
      <c r="J26" s="8" t="n">
        <f aca="true">TABLE($F$17,$I$10,$F26,$B$15,J$17)</f>
        <v>1508007.1366782</v>
      </c>
      <c r="K26" s="8" t="n">
        <f aca="true">TABLE($F$17,$I$10,$F26,$B$15,K$17)</f>
        <v>1898810.55363322</v>
      </c>
      <c r="L26" s="8" t="n">
        <f aca="true">TABLE($F$17,$I$10,$F26,$B$15,L$17)</f>
        <v>2307790.87370242</v>
      </c>
      <c r="M26" s="8" t="n">
        <f aca="true">TABLE($F$17,$I$10,$F26,$B$15,M$17)</f>
        <v>2734948.09688582</v>
      </c>
      <c r="N26" s="8" t="n">
        <f aca="true">TABLE($F$17,$I$10,$F26,$B$15,N$17)</f>
        <v>3180282.2231834</v>
      </c>
      <c r="O26" s="8" t="n">
        <f aca="true">TABLE($F$17,$I$10,$F26,$B$15,O$17)</f>
        <v>3643793.25259516</v>
      </c>
      <c r="P26" s="8" t="n">
        <f aca="true">TABLE($F$17,$I$10,$F26,$B$15,P$17)</f>
        <v>4125481.18512111</v>
      </c>
      <c r="Q26" s="8" t="n">
        <f aca="true">TABLE($F$17,$I$10,$F26,$B$15,Q$17)</f>
        <v>4625346.02076125</v>
      </c>
      <c r="R26" s="24" t="n">
        <f aca="true">TABLE($F$17,$I$10,$F26,$B$15,R$17)</f>
        <v>5143387.75951558</v>
      </c>
    </row>
    <row r="27" customFormat="false" ht="12.75" hidden="true" customHeight="false" outlineLevel="0" collapsed="false">
      <c r="B27" s="1" t="n">
        <v>1125000</v>
      </c>
      <c r="C27" s="12" t="n">
        <f aca="false">($B27*$I$10)/($I$6*$I$7)</f>
        <v>1.36363636363636</v>
      </c>
      <c r="D27" s="8" t="n">
        <f aca="false">+$B27*$I$8*$I$9*$C27</f>
        <v>19738585.6122986</v>
      </c>
      <c r="F27" s="25" t="n">
        <f aca="false">+F26+25000</f>
        <v>1050000</v>
      </c>
      <c r="G27" s="26" t="n">
        <f aca="true">TABLE($F$17,$I$10,$F27,$B$15,G$17)</f>
        <v>590051.903114188</v>
      </c>
      <c r="H27" s="8" t="n">
        <f aca="true">TABLE($F$17,$I$10,$F27,$B$15,H$17)</f>
        <v>942928.200692043</v>
      </c>
      <c r="I27" s="8" t="n">
        <f aca="true">TABLE($F$17,$I$10,$F27,$B$15,I$17)</f>
        <v>1314878.89273357</v>
      </c>
      <c r="J27" s="8" t="n">
        <f aca="true">TABLE($F$17,$I$10,$F27,$B$15,J$17)</f>
        <v>1705903.97923876</v>
      </c>
      <c r="K27" s="8" t="n">
        <f aca="true">TABLE($F$17,$I$10,$F27,$B$15,K$17)</f>
        <v>2116003.46020762</v>
      </c>
      <c r="L27" s="8" t="n">
        <f aca="true">TABLE($F$17,$I$10,$F27,$B$15,L$17)</f>
        <v>2545177.33564014</v>
      </c>
      <c r="M27" s="8" t="n">
        <f aca="true">TABLE($F$17,$I$10,$F27,$B$15,M$17)</f>
        <v>2993425.60553634</v>
      </c>
      <c r="N27" s="8" t="n">
        <f aca="true">TABLE($F$17,$I$10,$F27,$B$15,N$17)</f>
        <v>3460748.2698962</v>
      </c>
      <c r="O27" s="8" t="n">
        <f aca="true">TABLE($F$17,$I$10,$F27,$B$15,O$17)</f>
        <v>3947145.32871973</v>
      </c>
      <c r="P27" s="8" t="n">
        <f aca="true">TABLE($F$17,$I$10,$F27,$B$15,P$17)</f>
        <v>4452616.78200693</v>
      </c>
      <c r="Q27" s="8" t="n">
        <f aca="true">TABLE($F$17,$I$10,$F27,$B$15,Q$17)</f>
        <v>4977162.62975779</v>
      </c>
      <c r="R27" s="24" t="n">
        <f aca="true">TABLE($F$17,$I$10,$F27,$B$15,R$17)</f>
        <v>5520782.87197233</v>
      </c>
    </row>
    <row r="28" customFormat="false" ht="12.75" hidden="true" customHeight="false" outlineLevel="0" collapsed="false">
      <c r="B28" s="1" t="n">
        <v>1150000</v>
      </c>
      <c r="C28" s="12" t="n">
        <f aca="false">($B28*$I$10)/($I$6*$I$7)</f>
        <v>1.39393939393939</v>
      </c>
      <c r="D28" s="8" t="n">
        <f aca="false">+$B28*$I$8*$I$9*$C28</f>
        <v>20625603.5336415</v>
      </c>
      <c r="F28" s="25" t="n">
        <f aca="false">+F27+25000</f>
        <v>1075000</v>
      </c>
      <c r="G28" s="26" t="n">
        <f aca="true">TABLE($F$17,$I$10,$F28,$B$15,G$17)</f>
        <v>738948.961937717</v>
      </c>
      <c r="H28" s="8" t="n">
        <f aca="true">TABLE($F$17,$I$10,$F28,$B$15,H$17)</f>
        <v>1108828.93598616</v>
      </c>
      <c r="I28" s="8" t="n">
        <f aca="true">TABLE($F$17,$I$10,$F28,$B$15,I$17)</f>
        <v>1498702.42214533</v>
      </c>
      <c r="J28" s="8" t="n">
        <f aca="true">TABLE($F$17,$I$10,$F28,$B$15,J$17)</f>
        <v>1908569.42041523</v>
      </c>
      <c r="K28" s="8" t="n">
        <f aca="true">TABLE($F$17,$I$10,$F28,$B$15,K$17)</f>
        <v>2338429.93079585</v>
      </c>
      <c r="L28" s="8" t="n">
        <f aca="true">TABLE($F$17,$I$10,$F28,$B$15,L$17)</f>
        <v>2788283.9532872</v>
      </c>
      <c r="M28" s="8" t="n">
        <f aca="true">TABLE($F$17,$I$10,$F28,$B$15,M$17)</f>
        <v>3258131.48788928</v>
      </c>
      <c r="N28" s="8" t="n">
        <f aca="true">TABLE($F$17,$I$10,$F28,$B$15,N$17)</f>
        <v>3747972.53460208</v>
      </c>
      <c r="O28" s="8" t="n">
        <f aca="true">TABLE($F$17,$I$10,$F28,$B$15,O$17)</f>
        <v>4257807.09342561</v>
      </c>
      <c r="P28" s="8" t="n">
        <f aca="true">TABLE($F$17,$I$10,$F28,$B$15,P$17)</f>
        <v>4787635.16435987</v>
      </c>
      <c r="Q28" s="8" t="n">
        <f aca="true">TABLE($F$17,$I$10,$F28,$B$15,Q$17)</f>
        <v>5337456.74740485</v>
      </c>
      <c r="R28" s="24" t="n">
        <f aca="true">TABLE($F$17,$I$10,$F28,$B$15,R$17)</f>
        <v>5907271.84256056</v>
      </c>
    </row>
    <row r="29" customFormat="false" ht="13.5" hidden="true" customHeight="false" outlineLevel="0" collapsed="false">
      <c r="B29" s="1" t="n">
        <v>1175000</v>
      </c>
      <c r="C29" s="12" t="n">
        <f aca="false">($B29*$I$10)/($I$6*$I$7)</f>
        <v>1.42424242424242</v>
      </c>
      <c r="D29" s="8" t="n">
        <f aca="false">+$B29*$I$8*$I$9*$C29</f>
        <v>21532116.3543544</v>
      </c>
      <c r="F29" s="27" t="n">
        <f aca="false">+F28+25000</f>
        <v>1100000</v>
      </c>
      <c r="G29" s="28" t="n">
        <f aca="true">TABLE($F$17,$I$10,$F29,$B$15,G$17)</f>
        <v>891349.48096886</v>
      </c>
      <c r="H29" s="29" t="n">
        <f aca="true">TABLE($F$17,$I$10,$F29,$B$15,H$17)</f>
        <v>1278633.21799308</v>
      </c>
      <c r="I29" s="29" t="n">
        <f aca="true">TABLE($F$17,$I$10,$F29,$B$15,I$17)</f>
        <v>1686851.21107267</v>
      </c>
      <c r="J29" s="29" t="n">
        <f aca="true">TABLE($F$17,$I$10,$F29,$B$15,J$17)</f>
        <v>2116003.46020762</v>
      </c>
      <c r="K29" s="29" t="n">
        <f aca="true">TABLE($F$17,$I$10,$F29,$B$15,K$17)</f>
        <v>2566089.96539793</v>
      </c>
      <c r="L29" s="29" t="n">
        <f aca="true">TABLE($F$17,$I$10,$F29,$B$15,L$17)</f>
        <v>3037110.7266436</v>
      </c>
      <c r="M29" s="29" t="n">
        <f aca="true">TABLE($F$17,$I$10,$F29,$B$15,M$17)</f>
        <v>3529065.74394464</v>
      </c>
      <c r="N29" s="29" t="n">
        <f aca="true">TABLE($F$17,$I$10,$F29,$B$15,N$17)</f>
        <v>4041955.01730104</v>
      </c>
      <c r="O29" s="29" t="n">
        <f aca="true">TABLE($F$17,$I$10,$F29,$B$15,O$17)</f>
        <v>4575778.54671281</v>
      </c>
      <c r="P29" s="29" t="n">
        <f aca="true">TABLE($F$17,$I$10,$F29,$B$15,P$17)</f>
        <v>5130536.33217994</v>
      </c>
      <c r="Q29" s="29" t="n">
        <f aca="true">TABLE($F$17,$I$10,$F29,$B$15,Q$17)</f>
        <v>5706228.37370243</v>
      </c>
      <c r="R29" s="30" t="n">
        <f aca="true">TABLE($F$17,$I$10,$F29,$B$15,R$17)</f>
        <v>6302854.67128029</v>
      </c>
    </row>
    <row r="30" customFormat="false" ht="12.75" hidden="true" customHeight="false" outlineLevel="0" collapsed="false">
      <c r="B30" s="1" t="n">
        <v>1200000</v>
      </c>
      <c r="C30" s="12" t="n">
        <f aca="false">($B30*$I$10)/($I$6*$I$7)</f>
        <v>1.45454545454545</v>
      </c>
      <c r="D30" s="8" t="n">
        <f aca="false">+$B30*$I$8*$I$9*$C30</f>
        <v>22458124.0744376</v>
      </c>
      <c r="F30" s="31" t="n">
        <f aca="false">+F29+25000</f>
        <v>1125000</v>
      </c>
      <c r="G30" s="26" t="n">
        <f aca="true">TABLE($F$17,$I$10,$F30,$B$15,G$17)</f>
        <v>1047253.46020761</v>
      </c>
      <c r="H30" s="8" t="n">
        <f aca="true">TABLE($F$17,$I$10,$F30,$B$15,H$17)</f>
        <v>1452341.0467128</v>
      </c>
      <c r="I30" s="8" t="n">
        <f aca="true">TABLE($F$17,$I$10,$F30,$B$15,I$17)</f>
        <v>1879325.25951557</v>
      </c>
      <c r="J30" s="8" t="n">
        <f aca="true">TABLE($F$17,$I$10,$F30,$B$15,J$17)</f>
        <v>2328206.09861592</v>
      </c>
      <c r="K30" s="8" t="n">
        <f aca="true">TABLE($F$17,$I$10,$F30,$B$15,K$17)</f>
        <v>2798983.56401384</v>
      </c>
      <c r="L30" s="8" t="n">
        <f aca="true">TABLE($F$17,$I$10,$F30,$B$15,L$17)</f>
        <v>3291657.65570935</v>
      </c>
      <c r="M30" s="8" t="n">
        <f aca="true">TABLE($F$17,$I$10,$F30,$B$15,M$17)</f>
        <v>3806228.37370243</v>
      </c>
      <c r="N30" s="8" t="n">
        <f aca="true">TABLE($F$17,$I$10,$F30,$B$15,N$17)</f>
        <v>4342695.71799308</v>
      </c>
      <c r="O30" s="8" t="n">
        <f aca="true">TABLE($F$17,$I$10,$F30,$B$15,O$17)</f>
        <v>4901059.68858132</v>
      </c>
      <c r="P30" s="8" t="n">
        <f aca="true">TABLE($F$17,$I$10,$F30,$B$15,P$17)</f>
        <v>5481320.28546713</v>
      </c>
      <c r="Q30" s="8" t="n">
        <f aca="true">TABLE($F$17,$I$10,$F30,$B$15,Q$17)</f>
        <v>6083477.50865053</v>
      </c>
      <c r="R30" s="24" t="n">
        <f aca="true">TABLE($F$17,$I$10,$F30,$B$15,R$17)</f>
        <v>6500000</v>
      </c>
    </row>
    <row r="31" customFormat="false" ht="12.75" hidden="true" customHeight="false" outlineLevel="0" collapsed="false">
      <c r="B31" s="1" t="n">
        <v>1225000</v>
      </c>
      <c r="C31" s="12" t="n">
        <f aca="false">($B31*$I$10)/($I$6*$I$7)</f>
        <v>1.48484848484848</v>
      </c>
      <c r="D31" s="8" t="n">
        <f aca="false">+$B31*$I$8*$I$9*$C31</f>
        <v>23403626.6938909</v>
      </c>
      <c r="F31" s="31" t="n">
        <f aca="false">+F30+25000</f>
        <v>1150000</v>
      </c>
      <c r="G31" s="26" t="n">
        <f aca="true">TABLE($F$17,$I$10,$F31,$B$15,G$17)</f>
        <v>1206660.89965398</v>
      </c>
      <c r="H31" s="8" t="n">
        <f aca="true">TABLE($F$17,$I$10,$F31,$B$15,H$17)</f>
        <v>1629952.42214533</v>
      </c>
      <c r="I31" s="8" t="n">
        <f aca="true">TABLE($F$17,$I$10,$F31,$B$15,I$17)</f>
        <v>2076124.56747405</v>
      </c>
      <c r="J31" s="8" t="n">
        <f aca="true">TABLE($F$17,$I$10,$F31,$B$15,J$17)</f>
        <v>2545177.33564014</v>
      </c>
      <c r="K31" s="8" t="n">
        <f aca="true">TABLE($F$17,$I$10,$F31,$B$15,K$17)</f>
        <v>3037110.7266436</v>
      </c>
      <c r="L31" s="8" t="n">
        <f aca="true">TABLE($F$17,$I$10,$F31,$B$15,L$17)</f>
        <v>3551924.74048443</v>
      </c>
      <c r="M31" s="8" t="n">
        <f aca="true">TABLE($F$17,$I$10,$F31,$B$15,M$17)</f>
        <v>4089619.37716264</v>
      </c>
      <c r="N31" s="8" t="n">
        <f aca="true">TABLE($F$17,$I$10,$F31,$B$15,N$17)</f>
        <v>4650194.63667821</v>
      </c>
      <c r="O31" s="8" t="n">
        <f aca="true">TABLE($F$17,$I$10,$F31,$B$15,O$17)</f>
        <v>5233650.51903115</v>
      </c>
      <c r="P31" s="8" t="n">
        <f aca="true">TABLE($F$17,$I$10,$F31,$B$15,P$17)</f>
        <v>5839987.02422146</v>
      </c>
      <c r="Q31" s="8" t="n">
        <f aca="true">TABLE($F$17,$I$10,$F31,$B$15,Q$17)</f>
        <v>6469204.15224914</v>
      </c>
      <c r="R31" s="24" t="n">
        <f aca="true">TABLE($F$17,$I$10,$F31,$B$15,R$17)</f>
        <v>6500000</v>
      </c>
    </row>
    <row r="32" customFormat="false" ht="12.75" hidden="true" customHeight="false" outlineLevel="0" collapsed="false">
      <c r="B32" s="1" t="n">
        <v>1250000</v>
      </c>
      <c r="C32" s="12" t="n">
        <f aca="false">($B32*$I$10)/($I$6*$I$7)</f>
        <v>1.51515151515152</v>
      </c>
      <c r="D32" s="8" t="n">
        <f aca="false">+$B32*$I$8*$I$9*$C32</f>
        <v>24368624.2127144</v>
      </c>
      <c r="F32" s="31" t="n">
        <f aca="false">+F31+25000</f>
        <v>1175000</v>
      </c>
      <c r="G32" s="26" t="n">
        <f aca="true">TABLE($F$17,$I$10,$F32,$B$15,G$17)</f>
        <v>1369571.79930796</v>
      </c>
      <c r="H32" s="8" t="n">
        <f aca="true">TABLE($F$17,$I$10,$F32,$B$15,H$17)</f>
        <v>1811467.34429066</v>
      </c>
      <c r="I32" s="8" t="n">
        <f aca="true">TABLE($F$17,$I$10,$F32,$B$15,I$17)</f>
        <v>2277249.1349481</v>
      </c>
      <c r="J32" s="8" t="n">
        <f aca="true">TABLE($F$17,$I$10,$F32,$B$15,J$17)</f>
        <v>2766917.17128028</v>
      </c>
      <c r="K32" s="8" t="n">
        <f aca="true">TABLE($F$17,$I$10,$F32,$B$15,K$17)</f>
        <v>3280471.4532872</v>
      </c>
      <c r="L32" s="8" t="n">
        <f aca="true">TABLE($F$17,$I$10,$F32,$B$15,L$17)</f>
        <v>3817911.98096886</v>
      </c>
      <c r="M32" s="8" t="n">
        <f aca="true">TABLE($F$17,$I$10,$F32,$B$15,M$17)</f>
        <v>4379238.75432526</v>
      </c>
      <c r="N32" s="8" t="n">
        <f aca="true">TABLE($F$17,$I$10,$F32,$B$15,N$17)</f>
        <v>4964451.77335641</v>
      </c>
      <c r="O32" s="8" t="n">
        <f aca="true">TABLE($F$17,$I$10,$F32,$B$15,O$17)</f>
        <v>5573551.03806229</v>
      </c>
      <c r="P32" s="8" t="n">
        <f aca="true">TABLE($F$17,$I$10,$F32,$B$15,P$17)</f>
        <v>6206536.54844291</v>
      </c>
      <c r="Q32" s="8" t="n">
        <f aca="true">TABLE($F$17,$I$10,$F32,$B$15,Q$17)</f>
        <v>6500000</v>
      </c>
      <c r="R32" s="24" t="n">
        <f aca="true">TABLE($F$17,$I$10,$F32,$B$15,R$17)</f>
        <v>6500000</v>
      </c>
    </row>
    <row r="33" customFormat="false" ht="12.75" hidden="true" customHeight="false" outlineLevel="0" collapsed="false">
      <c r="B33" s="1" t="n">
        <v>1275000</v>
      </c>
      <c r="C33" s="12" t="n">
        <f aca="false">($B33*$I$10)/($I$6*$I$7)</f>
        <v>1.54545454545455</v>
      </c>
      <c r="D33" s="8" t="n">
        <f aca="false">+$B33*$I$8*$I$9*$C33</f>
        <v>25353116.630908</v>
      </c>
      <c r="F33" s="31" t="n">
        <f aca="false">+F32+25000</f>
        <v>1200000</v>
      </c>
      <c r="G33" s="26" t="n">
        <f aca="true">TABLE($F$17,$I$10,$F33,$B$15,G$17)</f>
        <v>1535986.15916955</v>
      </c>
      <c r="H33" s="8" t="n">
        <f aca="true">TABLE($F$17,$I$10,$F33,$B$15,H$17)</f>
        <v>1996885.81314879</v>
      </c>
      <c r="I33" s="8" t="n">
        <f aca="true">TABLE($F$17,$I$10,$F33,$B$15,I$17)</f>
        <v>2482698.96193772</v>
      </c>
      <c r="J33" s="8" t="n">
        <f aca="true">TABLE($F$17,$I$10,$F33,$B$15,J$17)</f>
        <v>2993425.60553634</v>
      </c>
      <c r="K33" s="8" t="n">
        <f aca="true">TABLE($F$17,$I$10,$F33,$B$15,K$17)</f>
        <v>3529065.74394464</v>
      </c>
      <c r="L33" s="8" t="n">
        <f aca="true">TABLE($F$17,$I$10,$F33,$B$15,L$17)</f>
        <v>4089619.37716263</v>
      </c>
      <c r="M33" s="8" t="n">
        <f aca="true">TABLE($F$17,$I$10,$F33,$B$15,M$17)</f>
        <v>4675086.50519032</v>
      </c>
      <c r="N33" s="8" t="n">
        <f aca="true">TABLE($F$17,$I$10,$F33,$B$15,N$17)</f>
        <v>5285467.12802769</v>
      </c>
      <c r="O33" s="8" t="n">
        <f aca="true">TABLE($F$17,$I$10,$F33,$B$15,O$17)</f>
        <v>5920761.24567475</v>
      </c>
      <c r="P33" s="8" t="n">
        <f aca="true">TABLE($F$17,$I$10,$F33,$B$15,P$17)</f>
        <v>6500000</v>
      </c>
      <c r="Q33" s="8" t="n">
        <f aca="true">TABLE($F$17,$I$10,$F33,$B$15,Q$17)</f>
        <v>6500000</v>
      </c>
      <c r="R33" s="24" t="n">
        <f aca="true">TABLE($F$17,$I$10,$F33,$B$15,R$17)</f>
        <v>6500000</v>
      </c>
    </row>
    <row r="34" customFormat="false" ht="12.75" hidden="true" customHeight="false" outlineLevel="0" collapsed="false">
      <c r="B34" s="1" t="n">
        <v>1300000</v>
      </c>
      <c r="C34" s="12" t="n">
        <f aca="false">($B34*$I$10)/($I$6*$I$7)</f>
        <v>1.57575757575758</v>
      </c>
      <c r="D34" s="8" t="n">
        <f aca="false">+$B34*$I$8*$I$9*$C34</f>
        <v>26357103.9484719</v>
      </c>
      <c r="F34" s="31" t="n">
        <f aca="false">+F33+25000</f>
        <v>1225000</v>
      </c>
      <c r="G34" s="26" t="n">
        <f aca="true">TABLE($F$17,$I$10,$F34,$B$15,G$17)</f>
        <v>1705903.97923876</v>
      </c>
      <c r="H34" s="8" t="n">
        <f aca="true">TABLE($F$17,$I$10,$F34,$B$15,H$17)</f>
        <v>2186207.82871973</v>
      </c>
      <c r="I34" s="8" t="n">
        <f aca="true">TABLE($F$17,$I$10,$F34,$B$15,I$17)</f>
        <v>2692474.04844291</v>
      </c>
      <c r="J34" s="8" t="n">
        <f aca="true">TABLE($F$17,$I$10,$F34,$B$15,J$17)</f>
        <v>3224702.63840831</v>
      </c>
      <c r="K34" s="8" t="n">
        <f aca="true">TABLE($F$17,$I$10,$F34,$B$15,K$17)</f>
        <v>3782893.59861592</v>
      </c>
      <c r="L34" s="8" t="n">
        <f aca="true">TABLE($F$17,$I$10,$F34,$B$15,L$17)</f>
        <v>4367046.92906575</v>
      </c>
      <c r="M34" s="8" t="n">
        <f aca="true">TABLE($F$17,$I$10,$F34,$B$15,M$17)</f>
        <v>4977162.62975779</v>
      </c>
      <c r="N34" s="8" t="n">
        <f aca="true">TABLE($F$17,$I$10,$F34,$B$15,N$17)</f>
        <v>5613240.70069205</v>
      </c>
      <c r="O34" s="8" t="n">
        <f aca="true">TABLE($F$17,$I$10,$F34,$B$15,O$17)</f>
        <v>6275281.14186852</v>
      </c>
      <c r="P34" s="8" t="n">
        <f aca="true">TABLE($F$17,$I$10,$F34,$B$15,P$17)</f>
        <v>6500000</v>
      </c>
      <c r="Q34" s="8" t="n">
        <f aca="true">TABLE($F$17,$I$10,$F34,$B$15,Q$17)</f>
        <v>6500000</v>
      </c>
      <c r="R34" s="24" t="n">
        <f aca="true">TABLE($F$17,$I$10,$F34,$B$15,R$17)</f>
        <v>6500000</v>
      </c>
    </row>
    <row r="35" customFormat="false" ht="12.75" hidden="true" customHeight="false" outlineLevel="0" collapsed="false">
      <c r="B35" s="1" t="n">
        <v>1325000</v>
      </c>
      <c r="C35" s="12" t="n">
        <f aca="false">($B35*$I$10)/($I$6*$I$7)</f>
        <v>1.60606060606061</v>
      </c>
      <c r="D35" s="8" t="n">
        <f aca="false">+$B35*$I$8*$I$9*$C35</f>
        <v>27380586.1654059</v>
      </c>
      <c r="F35" s="31" t="n">
        <f aca="false">+F34+25000</f>
        <v>1250000</v>
      </c>
      <c r="G35" s="26" t="n">
        <f aca="true">TABLE($F$17,$I$10,$F35,$B$15,G$17)</f>
        <v>1879325.25951557</v>
      </c>
      <c r="H35" s="8" t="n">
        <f aca="true">TABLE($F$17,$I$10,$F35,$B$15,H$17)</f>
        <v>2379433.39100346</v>
      </c>
      <c r="I35" s="8" t="n">
        <f aca="true">TABLE($F$17,$I$10,$F35,$B$15,I$17)</f>
        <v>2906574.39446367</v>
      </c>
      <c r="J35" s="8" t="n">
        <f aca="true">TABLE($F$17,$I$10,$F35,$B$15,J$17)</f>
        <v>3460748.2698962</v>
      </c>
      <c r="K35" s="8" t="n">
        <f aca="true">TABLE($F$17,$I$10,$F35,$B$15,K$17)</f>
        <v>4041955.01730104</v>
      </c>
      <c r="L35" s="8" t="n">
        <f aca="true">TABLE($F$17,$I$10,$F35,$B$15,L$17)</f>
        <v>4650194.63667821</v>
      </c>
      <c r="M35" s="8" t="n">
        <f aca="true">TABLE($F$17,$I$10,$F35,$B$15,M$17)</f>
        <v>5285467.12802769</v>
      </c>
      <c r="N35" s="8" t="n">
        <f aca="true">TABLE($F$17,$I$10,$F35,$B$15,N$17)</f>
        <v>5947772.49134949</v>
      </c>
      <c r="O35" s="8" t="n">
        <f aca="true">TABLE($F$17,$I$10,$F35,$B$15,O$17)</f>
        <v>6500000</v>
      </c>
      <c r="P35" s="8" t="n">
        <f aca="true">TABLE($F$17,$I$10,$F35,$B$15,P$17)</f>
        <v>6500000</v>
      </c>
      <c r="Q35" s="8" t="n">
        <f aca="true">TABLE($F$17,$I$10,$F35,$B$15,Q$17)</f>
        <v>6500000</v>
      </c>
      <c r="R35" s="24" t="n">
        <f aca="true">TABLE($F$17,$I$10,$F35,$B$15,R$17)</f>
        <v>6500000</v>
      </c>
    </row>
    <row r="36" customFormat="false" ht="12.75" hidden="false" customHeight="false" outlineLevel="0" collapsed="false">
      <c r="F36" s="31" t="n">
        <f aca="false">+F26+25000</f>
        <v>1050000</v>
      </c>
      <c r="G36" s="26" t="n">
        <f aca="true">TABLE($F$17,$I$10,$F36,$B$15,G$17)</f>
        <v>590051.903114188</v>
      </c>
      <c r="H36" s="8" t="n">
        <f aca="true">TABLE($F$17,$I$10,$F36,$B$15,H$17)</f>
        <v>942928.200692043</v>
      </c>
      <c r="I36" s="8" t="n">
        <f aca="true">TABLE($F$17,$I$10,$F36,$B$15,I$17)</f>
        <v>1314878.89273357</v>
      </c>
      <c r="J36" s="8" t="n">
        <f aca="true">TABLE($F$17,$I$10,$F36,$B$15,J$17)</f>
        <v>1705903.97923876</v>
      </c>
      <c r="K36" s="8" t="n">
        <f aca="true">TABLE($F$17,$I$10,$F36,$B$15,K$17)</f>
        <v>2116003.46020762</v>
      </c>
      <c r="L36" s="8" t="n">
        <f aca="true">TABLE($F$17,$I$10,$F36,$B$15,L$17)</f>
        <v>2545177.33564014</v>
      </c>
      <c r="M36" s="8" t="n">
        <f aca="true">TABLE($F$17,$I$10,$F36,$B$15,M$17)</f>
        <v>2993425.60553634</v>
      </c>
      <c r="N36" s="8" t="n">
        <f aca="true">TABLE($F$17,$I$10,$F36,$B$15,N$17)</f>
        <v>3460748.2698962</v>
      </c>
      <c r="O36" s="8" t="n">
        <f aca="true">TABLE($F$17,$I$10,$F36,$B$15,O$17)</f>
        <v>3947145.32871973</v>
      </c>
      <c r="P36" s="8" t="n">
        <f aca="true">TABLE($F$17,$I$10,$F36,$B$15,P$17)</f>
        <v>4452616.78200693</v>
      </c>
      <c r="Q36" s="8" t="n">
        <f aca="true">TABLE($F$17,$I$10,$F36,$B$15,Q$17)</f>
        <v>4977162.62975779</v>
      </c>
      <c r="R36" s="24" t="n">
        <f aca="true">TABLE($F$17,$I$10,$F36,$B$15,R$17)</f>
        <v>5520782.87197233</v>
      </c>
    </row>
    <row r="37" customFormat="false" ht="12.75" hidden="false" customHeight="false" outlineLevel="0" collapsed="false">
      <c r="F37" s="31" t="n">
        <f aca="false">+F36+25000</f>
        <v>1075000</v>
      </c>
      <c r="G37" s="26" t="n">
        <f aca="true">TABLE($F$17,$I$10,$F37,$B$15,G$17)</f>
        <v>738948.961937717</v>
      </c>
      <c r="H37" s="8" t="n">
        <f aca="true">TABLE($F$17,$I$10,$F37,$B$15,H$17)</f>
        <v>1108828.93598616</v>
      </c>
      <c r="I37" s="8" t="n">
        <f aca="true">TABLE($F$17,$I$10,$F37,$B$15,I$17)</f>
        <v>1498702.42214533</v>
      </c>
      <c r="J37" s="8" t="n">
        <f aca="true">TABLE($F$17,$I$10,$F37,$B$15,J$17)</f>
        <v>1908569.42041523</v>
      </c>
      <c r="K37" s="8" t="n">
        <f aca="true">TABLE($F$17,$I$10,$F37,$B$15,K$17)</f>
        <v>2338429.93079585</v>
      </c>
      <c r="L37" s="8" t="n">
        <f aca="true">TABLE($F$17,$I$10,$F37,$B$15,L$17)</f>
        <v>2788283.9532872</v>
      </c>
      <c r="M37" s="8" t="n">
        <f aca="true">TABLE($F$17,$I$10,$F37,$B$15,M$17)</f>
        <v>3258131.48788928</v>
      </c>
      <c r="N37" s="8" t="n">
        <f aca="true">TABLE($F$17,$I$10,$F37,$B$15,N$17)</f>
        <v>3747972.53460208</v>
      </c>
      <c r="O37" s="8" t="n">
        <f aca="true">TABLE($F$17,$I$10,$F37,$B$15,O$17)</f>
        <v>4257807.09342561</v>
      </c>
      <c r="P37" s="8" t="n">
        <f aca="true">TABLE($F$17,$I$10,$F37,$B$15,P$17)</f>
        <v>4787635.16435987</v>
      </c>
      <c r="Q37" s="8" t="n">
        <f aca="true">TABLE($F$17,$I$10,$F37,$B$15,Q$17)</f>
        <v>5337456.74740485</v>
      </c>
      <c r="R37" s="24" t="n">
        <f aca="true">TABLE($F$17,$I$10,$F37,$B$15,R$17)</f>
        <v>5907271.84256056</v>
      </c>
    </row>
    <row r="38" customFormat="false" ht="13.5" hidden="false" customHeight="false" outlineLevel="0" collapsed="false">
      <c r="F38" s="32" t="n">
        <f aca="false">+F37+25000</f>
        <v>1100000</v>
      </c>
      <c r="G38" s="28" t="n">
        <f aca="true">TABLE($F$17,$I$10,$F38,$B$15,G$17)</f>
        <v>891349.48096886</v>
      </c>
      <c r="H38" s="29" t="n">
        <f aca="true">TABLE($F$17,$I$10,$F38,$B$15,H$17)</f>
        <v>1278633.21799308</v>
      </c>
      <c r="I38" s="29" t="n">
        <f aca="true">TABLE($F$17,$I$10,$F38,$B$15,I$17)</f>
        <v>1686851.21107267</v>
      </c>
      <c r="J38" s="29" t="n">
        <f aca="true">TABLE($F$17,$I$10,$F38,$B$15,J$17)</f>
        <v>2116003.46020762</v>
      </c>
      <c r="K38" s="29" t="n">
        <f aca="true">TABLE($F$17,$I$10,$F38,$B$15,K$17)</f>
        <v>2566089.96539793</v>
      </c>
      <c r="L38" s="29" t="n">
        <f aca="true">TABLE($F$17,$I$10,$F38,$B$15,L$17)</f>
        <v>3037110.7266436</v>
      </c>
      <c r="M38" s="29" t="n">
        <f aca="true">TABLE($F$17,$I$10,$F38,$B$15,M$17)</f>
        <v>3529065.74394464</v>
      </c>
      <c r="N38" s="29" t="n">
        <f aca="true">TABLE($F$17,$I$10,$F38,$B$15,N$17)</f>
        <v>4041955.01730104</v>
      </c>
      <c r="O38" s="29" t="n">
        <f aca="true">TABLE($F$17,$I$10,$F38,$B$15,O$17)</f>
        <v>4575778.54671281</v>
      </c>
      <c r="P38" s="29" t="n">
        <f aca="true">TABLE($F$17,$I$10,$F38,$B$15,P$17)</f>
        <v>5130536.33217994</v>
      </c>
      <c r="Q38" s="29" t="n">
        <f aca="true">TABLE($F$17,$I$10,$F38,$B$15,Q$17)</f>
        <v>5706228.37370243</v>
      </c>
      <c r="R38" s="30" t="n">
        <f aca="true">TABLE($F$17,$I$10,$F38,$B$15,R$17)</f>
        <v>6302854.67128029</v>
      </c>
    </row>
    <row r="40" customFormat="false" ht="12.75" hidden="false" customHeight="false" outlineLevel="0" collapsed="false">
      <c r="F40" s="0" t="s">
        <v>15</v>
      </c>
      <c r="G40" s="0" t="s">
        <v>16</v>
      </c>
    </row>
    <row r="42" customFormat="false" ht="12.75" hidden="false" customHeight="false" outlineLevel="0" collapsed="false">
      <c r="G42" s="33"/>
    </row>
    <row r="43" customFormat="false" ht="12.75" hidden="false" customHeight="false" outlineLevel="0" collapsed="false">
      <c r="G43" s="33"/>
    </row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</sheetData>
  <mergeCells count="2">
    <mergeCell ref="F15:R15"/>
    <mergeCell ref="G16:R16"/>
  </mergeCells>
  <printOptions headings="false" gridLines="false" gridLinesSet="true" horizontalCentered="false" verticalCentered="false"/>
  <pageMargins left="0.25" right="0.240277777777778" top="1.04027777777778" bottom="0.50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&amp;C&amp;"Arial,Bold"&amp;16Transwestern Pipeline Company
Navajo ROW Negotiations
Case 3 ($15M Base + Rate/Vol. Increment)&amp;RPrivileged and Confidential
Attorney/Client Work Papers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13" min="2" style="0" width="13.85"/>
  </cols>
  <sheetData>
    <row r="2" customFormat="false" ht="12.75" hidden="false" customHeight="false" outlineLevel="0" collapsed="false">
      <c r="B2" s="9" t="s">
        <v>17</v>
      </c>
    </row>
    <row r="3" customFormat="false" ht="12.75" hidden="false" customHeight="false" outlineLevel="0" collapsed="false">
      <c r="A3" s="34"/>
      <c r="B3" s="35" t="n">
        <v>0.18</v>
      </c>
      <c r="C3" s="35" t="n">
        <v>0.19</v>
      </c>
      <c r="D3" s="35" t="n">
        <v>0.2</v>
      </c>
      <c r="E3" s="35" t="n">
        <v>0.21</v>
      </c>
      <c r="F3" s="35" t="n">
        <v>0.22</v>
      </c>
      <c r="G3" s="35" t="n">
        <v>0.23</v>
      </c>
      <c r="H3" s="35" t="n">
        <v>0.24</v>
      </c>
      <c r="I3" s="35" t="n">
        <v>0.25</v>
      </c>
      <c r="J3" s="35" t="n">
        <v>0.26</v>
      </c>
      <c r="K3" s="35" t="n">
        <v>0.27</v>
      </c>
      <c r="L3" s="35" t="n">
        <v>0.28</v>
      </c>
      <c r="M3" s="35" t="n">
        <v>0.29</v>
      </c>
    </row>
    <row r="4" customFormat="false" ht="12.75" hidden="false" customHeight="false" outlineLevel="0" collapsed="false">
      <c r="A4" s="36" t="s">
        <v>18</v>
      </c>
      <c r="B4" s="8" t="n">
        <v>2500000</v>
      </c>
      <c r="C4" s="8" t="n">
        <v>2500000</v>
      </c>
      <c r="D4" s="8" t="n">
        <v>2500000</v>
      </c>
      <c r="E4" s="8" t="n">
        <v>2596501.94636678</v>
      </c>
      <c r="F4" s="8" t="n">
        <v>2849675.60553633</v>
      </c>
      <c r="G4" s="8" t="n">
        <v>3114624.78373703</v>
      </c>
      <c r="H4" s="8" t="n">
        <v>3391349.48096886</v>
      </c>
      <c r="I4" s="8" t="n">
        <v>3679849.69723184</v>
      </c>
      <c r="J4" s="8" t="n">
        <v>3980125.43252595</v>
      </c>
      <c r="K4" s="8" t="n">
        <v>4292176.68685121</v>
      </c>
      <c r="L4" s="8" t="n">
        <v>4616003.46020762</v>
      </c>
      <c r="M4" s="8" t="n">
        <v>4951605.75259516</v>
      </c>
    </row>
    <row r="5" customFormat="false" ht="12.75" hidden="false" customHeight="false" outlineLevel="0" collapsed="false">
      <c r="A5" s="36" t="s">
        <v>19</v>
      </c>
      <c r="B5" s="8" t="n">
        <v>2500000</v>
      </c>
      <c r="C5" s="8" t="n">
        <v>2500000</v>
      </c>
      <c r="D5" s="8" t="n">
        <v>2500000</v>
      </c>
      <c r="E5" s="8" t="n">
        <v>2756250</v>
      </c>
      <c r="F5" s="8" t="n">
        <v>3025000</v>
      </c>
      <c r="G5" s="8" t="n">
        <v>3306250</v>
      </c>
      <c r="H5" s="8" t="n">
        <v>3600000</v>
      </c>
      <c r="I5" s="8" t="n">
        <v>3906250</v>
      </c>
      <c r="J5" s="8" t="n">
        <v>4225000</v>
      </c>
      <c r="K5" s="8" t="n">
        <v>4556250</v>
      </c>
      <c r="L5" s="8" t="n">
        <v>4900000</v>
      </c>
      <c r="M5" s="8" t="n">
        <v>5256250.00000001</v>
      </c>
    </row>
    <row r="6" customFormat="false" ht="12.75" hidden="false" customHeight="false" outlineLevel="0" collapsed="false">
      <c r="A6" s="36" t="s">
        <v>20</v>
      </c>
      <c r="B6" s="8" t="n">
        <v>2500000</v>
      </c>
      <c r="C6" s="8" t="n">
        <v>2500000</v>
      </c>
      <c r="D6" s="8" t="n">
        <v>2649221.4532872</v>
      </c>
      <c r="E6" s="8" t="n">
        <v>2920766.65224914</v>
      </c>
      <c r="F6" s="8" t="n">
        <v>3205557.95847751</v>
      </c>
      <c r="G6" s="8" t="n">
        <v>3503595.37197232</v>
      </c>
      <c r="H6" s="8" t="n">
        <v>3814878.89273357</v>
      </c>
      <c r="I6" s="8" t="n">
        <v>4139408.52076125</v>
      </c>
      <c r="J6" s="8" t="n">
        <v>4477184.25605537</v>
      </c>
      <c r="K6" s="8" t="n">
        <v>4828206.09861592</v>
      </c>
      <c r="L6" s="8" t="n">
        <v>5192474.04844291</v>
      </c>
      <c r="M6" s="8" t="n">
        <v>5569988.10553634</v>
      </c>
    </row>
    <row r="7" customFormat="false" ht="12.75" hidden="false" customHeight="false" outlineLevel="0" collapsed="false">
      <c r="A7" s="36" t="s">
        <v>21</v>
      </c>
      <c r="B7" s="8" t="n">
        <v>2500000</v>
      </c>
      <c r="C7" s="8" t="n">
        <v>2529498.2698962</v>
      </c>
      <c r="D7" s="8" t="n">
        <v>2802768.16608997</v>
      </c>
      <c r="E7" s="8" t="n">
        <v>3090051.90311419</v>
      </c>
      <c r="F7" s="8" t="n">
        <v>3391349.48096886</v>
      </c>
      <c r="G7" s="8" t="n">
        <v>3706660.89965398</v>
      </c>
      <c r="H7" s="8" t="n">
        <v>4035986.15916955</v>
      </c>
      <c r="I7" s="8" t="n">
        <v>4379325.25951557</v>
      </c>
      <c r="J7" s="8" t="n">
        <v>4736678.20069205</v>
      </c>
      <c r="K7" s="8" t="n">
        <v>5108044.98269897</v>
      </c>
      <c r="L7" s="8" t="n">
        <v>5493425.60553634</v>
      </c>
      <c r="M7" s="8" t="n">
        <v>5892820.06920416</v>
      </c>
    </row>
    <row r="8" customFormat="false" ht="12.75" hidden="false" customHeight="false" outlineLevel="0" collapsed="false">
      <c r="A8" s="36" t="s">
        <v>22</v>
      </c>
      <c r="B8" s="8" t="n">
        <v>2500000</v>
      </c>
      <c r="C8" s="8" t="n">
        <v>2671977.7249135</v>
      </c>
      <c r="D8" s="8" t="n">
        <v>2960640.13840831</v>
      </c>
      <c r="E8" s="8" t="n">
        <v>3264105.75259516</v>
      </c>
      <c r="F8" s="8" t="n">
        <v>3582374.56747405</v>
      </c>
      <c r="G8" s="8" t="n">
        <v>3915446.58304499</v>
      </c>
      <c r="H8" s="8" t="n">
        <v>4263321.79930796</v>
      </c>
      <c r="I8" s="8" t="n">
        <v>4626000.21626298</v>
      </c>
      <c r="J8" s="8" t="n">
        <v>5003481.83391004</v>
      </c>
      <c r="K8" s="8" t="n">
        <v>5395766.65224914</v>
      </c>
      <c r="L8" s="8" t="n">
        <v>5802854.67128028</v>
      </c>
      <c r="M8" s="8" t="n">
        <v>6224745.89100347</v>
      </c>
    </row>
    <row r="9" customFormat="false" ht="12.75" hidden="false" customHeight="false" outlineLevel="0" collapsed="false">
      <c r="A9" s="36" t="s">
        <v>23</v>
      </c>
      <c r="B9" s="8" t="n">
        <v>2529498.2698962</v>
      </c>
      <c r="C9" s="8" t="n">
        <v>2818360.7266436</v>
      </c>
      <c r="D9" s="8" t="n">
        <v>3122837.37024222</v>
      </c>
      <c r="E9" s="8" t="n">
        <v>3442928.20069204</v>
      </c>
      <c r="F9" s="8" t="n">
        <v>3778633.21799308</v>
      </c>
      <c r="G9" s="8" t="n">
        <v>4129952.42214533</v>
      </c>
      <c r="H9" s="8" t="n">
        <v>4496885.81314879</v>
      </c>
      <c r="I9" s="8" t="n">
        <v>4879433.39100346</v>
      </c>
      <c r="J9" s="8" t="n">
        <v>5277595.15570935</v>
      </c>
      <c r="K9" s="8" t="n">
        <v>5691371.10726644</v>
      </c>
      <c r="L9" s="8" t="n">
        <v>6120761.24567475</v>
      </c>
      <c r="M9" s="8" t="n">
        <v>6565765.57093426</v>
      </c>
    </row>
    <row r="10" customFormat="false" ht="12.75" hidden="false" customHeight="false" outlineLevel="0" collapsed="false">
      <c r="A10" s="36" t="s">
        <v>24</v>
      </c>
      <c r="B10" s="8" t="n">
        <v>2664381.48788927</v>
      </c>
      <c r="C10" s="8" t="n">
        <v>2968647.27508651</v>
      </c>
      <c r="D10" s="8" t="n">
        <v>3289359.8615917</v>
      </c>
      <c r="E10" s="8" t="n">
        <v>3626519.24740485</v>
      </c>
      <c r="F10" s="8" t="n">
        <v>3980125.43252595</v>
      </c>
      <c r="G10" s="8" t="n">
        <v>4350178.41695502</v>
      </c>
      <c r="H10" s="8" t="n">
        <v>4736678.20069205</v>
      </c>
      <c r="I10" s="8" t="n">
        <v>5139624.78373703</v>
      </c>
      <c r="J10" s="8" t="n">
        <v>5559018.16608997</v>
      </c>
      <c r="K10" s="8" t="n">
        <v>5994858.34775087</v>
      </c>
      <c r="L10" s="8" t="n">
        <v>6447145.32871973</v>
      </c>
      <c r="M10" s="8" t="n">
        <v>6915879.10899655</v>
      </c>
    </row>
    <row r="11" customFormat="false" ht="12.75" hidden="false" customHeight="false" outlineLevel="0" collapsed="false">
      <c r="A11" s="36" t="s">
        <v>25</v>
      </c>
      <c r="B11" s="8" t="n">
        <v>2802768.16608997</v>
      </c>
      <c r="C11" s="8" t="n">
        <v>3122837.37024222</v>
      </c>
      <c r="D11" s="8" t="n">
        <v>3460207.61245675</v>
      </c>
      <c r="E11" s="8" t="n">
        <v>3814878.89273357</v>
      </c>
      <c r="F11" s="8" t="n">
        <v>4186851.21107267</v>
      </c>
      <c r="G11" s="8" t="n">
        <v>4576124.56747405</v>
      </c>
      <c r="H11" s="8" t="n">
        <v>4982698.96193772</v>
      </c>
      <c r="I11" s="8" t="n">
        <v>5406574.39446367</v>
      </c>
      <c r="J11" s="8" t="n">
        <v>5847750.86505191</v>
      </c>
      <c r="K11" s="8" t="n">
        <v>6306228.37370243</v>
      </c>
      <c r="L11" s="8" t="n">
        <v>6782006.92041523</v>
      </c>
      <c r="M11" s="8" t="n">
        <v>7275086.50519032</v>
      </c>
    </row>
    <row r="12" customFormat="false" ht="12.75" hidden="false" customHeight="false" outlineLevel="0" collapsed="false">
      <c r="A12" s="36" t="s">
        <v>26</v>
      </c>
      <c r="B12" s="8" t="n">
        <v>2944658.30449827</v>
      </c>
      <c r="C12" s="8" t="n">
        <v>3280931.01211073</v>
      </c>
      <c r="D12" s="8" t="n">
        <v>3635380.62283737</v>
      </c>
      <c r="E12" s="8" t="n">
        <v>4008007.1366782</v>
      </c>
      <c r="F12" s="8" t="n">
        <v>4398810.55363322</v>
      </c>
      <c r="G12" s="8" t="n">
        <v>4807790.87370243</v>
      </c>
      <c r="H12" s="8" t="n">
        <v>5234948.09688582</v>
      </c>
      <c r="I12" s="8" t="n">
        <v>5680282.2231834</v>
      </c>
      <c r="J12" s="8" t="n">
        <v>6143793.25259516</v>
      </c>
      <c r="K12" s="8" t="n">
        <v>6625481.18512111</v>
      </c>
      <c r="L12" s="8" t="n">
        <v>7125346.02076125</v>
      </c>
      <c r="M12" s="8" t="n">
        <v>7643387.75951558</v>
      </c>
    </row>
    <row r="13" customFormat="false" ht="12.75" hidden="false" customHeight="false" outlineLevel="0" collapsed="false">
      <c r="A13" s="36" t="s">
        <v>27</v>
      </c>
      <c r="B13" s="8" t="n">
        <v>3090051.90311419</v>
      </c>
      <c r="C13" s="8" t="n">
        <v>3442928.20069204</v>
      </c>
      <c r="D13" s="8" t="n">
        <v>3814878.89273357</v>
      </c>
      <c r="E13" s="8" t="n">
        <v>4205903.97923876</v>
      </c>
      <c r="F13" s="8" t="n">
        <v>4616003.46020762</v>
      </c>
      <c r="G13" s="8" t="n">
        <v>5045177.33564014</v>
      </c>
      <c r="H13" s="8" t="n">
        <v>5493425.60553634</v>
      </c>
      <c r="I13" s="8" t="n">
        <v>5960748.2698962</v>
      </c>
      <c r="J13" s="8" t="n">
        <v>6447145.32871973</v>
      </c>
      <c r="K13" s="8" t="n">
        <v>6952616.78200693</v>
      </c>
      <c r="L13" s="8" t="n">
        <v>7477162.62975779</v>
      </c>
      <c r="M13" s="8" t="n">
        <v>8020782.87197233</v>
      </c>
    </row>
    <row r="14" customFormat="false" ht="12.75" hidden="false" customHeight="false" outlineLevel="0" collapsed="false">
      <c r="A14" s="36" t="s">
        <v>28</v>
      </c>
      <c r="B14" s="8" t="n">
        <v>3238948.96193772</v>
      </c>
      <c r="C14" s="8" t="n">
        <v>3608828.93598616</v>
      </c>
      <c r="D14" s="8" t="n">
        <v>3998702.42214533</v>
      </c>
      <c r="E14" s="8" t="n">
        <v>4408569.42041523</v>
      </c>
      <c r="F14" s="8" t="n">
        <v>4838429.93079585</v>
      </c>
      <c r="G14" s="8" t="n">
        <v>5288283.9532872</v>
      </c>
      <c r="H14" s="8" t="n">
        <v>5758131.48788928</v>
      </c>
      <c r="I14" s="8" t="n">
        <v>6247972.53460208</v>
      </c>
      <c r="J14" s="8" t="n">
        <v>6757807.09342561</v>
      </c>
      <c r="K14" s="8" t="n">
        <v>7287635.16435987</v>
      </c>
      <c r="L14" s="8" t="n">
        <v>7837456.74740485</v>
      </c>
      <c r="M14" s="8" t="n">
        <v>8407271.84256056</v>
      </c>
    </row>
    <row r="15" customFormat="false" ht="12.75" hidden="false" customHeight="true" outlineLevel="0" collapsed="false">
      <c r="A15" s="36" t="s">
        <v>29</v>
      </c>
      <c r="B15" s="8" t="n">
        <v>3391349.48096886</v>
      </c>
      <c r="C15" s="8" t="n">
        <v>3778633.21799308</v>
      </c>
      <c r="D15" s="8" t="n">
        <v>4186851.21107267</v>
      </c>
      <c r="E15" s="8" t="n">
        <v>4616003.46020762</v>
      </c>
      <c r="F15" s="8" t="n">
        <v>5066089.96539793</v>
      </c>
      <c r="G15" s="8" t="n">
        <v>5537110.7266436</v>
      </c>
      <c r="H15" s="8" t="n">
        <v>6029065.74394464</v>
      </c>
      <c r="I15" s="8" t="n">
        <v>6541955.01730104</v>
      </c>
      <c r="J15" s="8" t="n">
        <v>7075778.54671281</v>
      </c>
      <c r="K15" s="8" t="n">
        <v>7630536.33217994</v>
      </c>
      <c r="L15" s="8" t="n">
        <v>8206228.37370243</v>
      </c>
      <c r="M15" s="8" t="n">
        <v>8802854.67128029</v>
      </c>
    </row>
    <row r="16" customFormat="false" ht="12.75" hidden="false" customHeight="false" outlineLevel="0" collapsed="false">
      <c r="A16" s="9" t="s">
        <v>30</v>
      </c>
      <c r="B16" s="37" t="n">
        <v>54202500</v>
      </c>
      <c r="C16" s="23" t="n">
        <v>57213750</v>
      </c>
      <c r="D16" s="23" t="n">
        <v>60225000</v>
      </c>
      <c r="E16" s="8" t="n">
        <v>63236250</v>
      </c>
      <c r="F16" s="8" t="n">
        <v>66247500</v>
      </c>
      <c r="G16" s="8" t="n">
        <v>69258750</v>
      </c>
      <c r="H16" s="8" t="n">
        <v>72270000</v>
      </c>
      <c r="I16" s="8" t="n">
        <v>75281250</v>
      </c>
      <c r="J16" s="8" t="n">
        <v>78292500</v>
      </c>
      <c r="K16" s="8" t="n">
        <v>81303750</v>
      </c>
      <c r="L16" s="8" t="n">
        <v>84315000</v>
      </c>
      <c r="M16" s="8" t="n">
        <v>87326250</v>
      </c>
    </row>
    <row r="17" customFormat="false" ht="12.75" hidden="false" customHeight="false" outlineLevel="0" collapsed="false">
      <c r="A17" s="9" t="s">
        <v>31</v>
      </c>
      <c r="B17" s="23" t="n">
        <v>55845000</v>
      </c>
      <c r="C17" s="23" t="n">
        <v>58947500</v>
      </c>
      <c r="D17" s="23" t="n">
        <v>62050000</v>
      </c>
      <c r="E17" s="8" t="n">
        <v>65152500</v>
      </c>
      <c r="F17" s="8" t="n">
        <v>68255000</v>
      </c>
      <c r="G17" s="8" t="n">
        <v>71357500</v>
      </c>
      <c r="H17" s="8" t="n">
        <v>74460000</v>
      </c>
      <c r="I17" s="8" t="n">
        <v>77562500</v>
      </c>
      <c r="J17" s="8" t="n">
        <v>80665000</v>
      </c>
      <c r="K17" s="8" t="n">
        <v>83767500</v>
      </c>
      <c r="L17" s="8" t="n">
        <v>86870000</v>
      </c>
      <c r="M17" s="8" t="n">
        <v>89972500</v>
      </c>
    </row>
    <row r="18" customFormat="false" ht="12.75" hidden="false" customHeight="false" outlineLevel="0" collapsed="false">
      <c r="A18" s="9" t="s">
        <v>32</v>
      </c>
      <c r="B18" s="23" t="n">
        <v>57487500</v>
      </c>
      <c r="C18" s="23" t="n">
        <v>60681250</v>
      </c>
      <c r="D18" s="23" t="n">
        <v>63875000</v>
      </c>
      <c r="E18" s="8" t="n">
        <v>67068750</v>
      </c>
      <c r="F18" s="8" t="n">
        <v>70262500</v>
      </c>
      <c r="G18" s="8" t="n">
        <v>73456250</v>
      </c>
      <c r="H18" s="8" t="n">
        <v>76650000</v>
      </c>
      <c r="I18" s="8" t="n">
        <v>79843750</v>
      </c>
      <c r="J18" s="8" t="n">
        <v>83037500</v>
      </c>
      <c r="K18" s="8" t="n">
        <v>86231250</v>
      </c>
      <c r="L18" s="8" t="n">
        <v>89425000</v>
      </c>
      <c r="M18" s="8" t="n">
        <v>92618750</v>
      </c>
    </row>
    <row r="19" customFormat="false" ht="12.75" hidden="false" customHeight="false" outlineLevel="0" collapsed="false">
      <c r="A19" s="9" t="s">
        <v>33</v>
      </c>
      <c r="B19" s="23" t="n">
        <v>59130000</v>
      </c>
      <c r="C19" s="23" t="n">
        <v>62415000</v>
      </c>
      <c r="D19" s="23" t="n">
        <v>65700000</v>
      </c>
      <c r="E19" s="8" t="n">
        <v>68985000</v>
      </c>
      <c r="F19" s="8" t="n">
        <v>72270000</v>
      </c>
      <c r="G19" s="8" t="n">
        <v>75555000</v>
      </c>
      <c r="H19" s="8" t="n">
        <v>78840000</v>
      </c>
      <c r="I19" s="8" t="n">
        <v>82125000</v>
      </c>
      <c r="J19" s="8" t="n">
        <v>85410000</v>
      </c>
      <c r="K19" s="8" t="n">
        <v>88695000</v>
      </c>
      <c r="L19" s="8" t="n">
        <v>91980000</v>
      </c>
      <c r="M19" s="8" t="n">
        <v>95265000</v>
      </c>
    </row>
    <row r="20" customFormat="false" ht="12.75" hidden="false" customHeight="false" outlineLevel="0" collapsed="false">
      <c r="A20" s="9" t="s">
        <v>34</v>
      </c>
      <c r="B20" s="23" t="n">
        <v>60772500</v>
      </c>
      <c r="C20" s="23" t="n">
        <v>64148750</v>
      </c>
      <c r="D20" s="23" t="n">
        <v>67525000</v>
      </c>
      <c r="E20" s="8" t="n">
        <v>70901250</v>
      </c>
      <c r="F20" s="8" t="n">
        <v>74277500</v>
      </c>
      <c r="G20" s="8" t="n">
        <v>77653750</v>
      </c>
      <c r="H20" s="8" t="n">
        <v>81030000</v>
      </c>
      <c r="I20" s="8" t="n">
        <v>84406250</v>
      </c>
      <c r="J20" s="8" t="n">
        <v>87782500</v>
      </c>
      <c r="K20" s="8" t="n">
        <v>91158750</v>
      </c>
      <c r="L20" s="8" t="n">
        <v>94535000</v>
      </c>
      <c r="M20" s="8" t="n">
        <v>97911250</v>
      </c>
    </row>
    <row r="21" customFormat="false" ht="12.75" hidden="false" customHeight="false" outlineLevel="0" collapsed="false">
      <c r="A21" s="9" t="s">
        <v>35</v>
      </c>
      <c r="B21" s="8" t="n">
        <v>62415000</v>
      </c>
      <c r="C21" s="8" t="n">
        <v>65882500</v>
      </c>
      <c r="D21" s="8" t="n">
        <v>69350000</v>
      </c>
      <c r="E21" s="8" t="n">
        <v>72817500</v>
      </c>
      <c r="F21" s="8" t="n">
        <v>76285000</v>
      </c>
      <c r="G21" s="8" t="n">
        <v>79752500</v>
      </c>
      <c r="H21" s="8" t="n">
        <v>83220000</v>
      </c>
      <c r="I21" s="8" t="n">
        <v>86687500</v>
      </c>
      <c r="J21" s="8" t="n">
        <v>90155000</v>
      </c>
      <c r="K21" s="8" t="n">
        <v>93622500</v>
      </c>
      <c r="L21" s="8" t="n">
        <v>97090000</v>
      </c>
      <c r="M21" s="8" t="n">
        <v>100557500</v>
      </c>
    </row>
    <row r="22" customFormat="false" ht="12.75" hidden="false" customHeight="false" outlineLevel="0" collapsed="false">
      <c r="A22" s="9" t="s">
        <v>36</v>
      </c>
      <c r="B22" s="8" t="n">
        <v>64057500</v>
      </c>
      <c r="C22" s="8" t="n">
        <v>67616250</v>
      </c>
      <c r="D22" s="8" t="n">
        <v>71175000</v>
      </c>
      <c r="E22" s="8" t="n">
        <v>74733750</v>
      </c>
      <c r="F22" s="8" t="n">
        <v>78292500</v>
      </c>
      <c r="G22" s="8" t="n">
        <v>81851250</v>
      </c>
      <c r="H22" s="8" t="n">
        <v>85410000</v>
      </c>
      <c r="I22" s="8" t="n">
        <v>88968750</v>
      </c>
      <c r="J22" s="8" t="n">
        <v>92527500</v>
      </c>
      <c r="K22" s="8" t="n">
        <v>96086250</v>
      </c>
      <c r="L22" s="8" t="n">
        <v>99645000</v>
      </c>
      <c r="M22" s="8" t="n">
        <v>103203750</v>
      </c>
    </row>
    <row r="23" customFormat="false" ht="12.75" hidden="false" customHeight="false" outlineLevel="0" collapsed="false">
      <c r="A23" s="9" t="s">
        <v>37</v>
      </c>
      <c r="B23" s="8" t="n">
        <v>65700000</v>
      </c>
      <c r="C23" s="8" t="n">
        <v>69350000</v>
      </c>
      <c r="D23" s="8" t="n">
        <v>73000000</v>
      </c>
      <c r="E23" s="8" t="n">
        <v>76650000</v>
      </c>
      <c r="F23" s="8" t="n">
        <v>80300000</v>
      </c>
      <c r="G23" s="8" t="n">
        <v>83950000</v>
      </c>
      <c r="H23" s="8" t="n">
        <v>87600000</v>
      </c>
      <c r="I23" s="8" t="n">
        <v>91250000</v>
      </c>
      <c r="J23" s="8" t="n">
        <v>94900000</v>
      </c>
      <c r="K23" s="8" t="n">
        <v>98550000</v>
      </c>
      <c r="L23" s="8" t="n">
        <v>102200000</v>
      </c>
      <c r="M23" s="8" t="n">
        <v>105850000</v>
      </c>
    </row>
    <row r="24" customFormat="false" ht="12.75" hidden="false" customHeight="false" outlineLevel="0" collapsed="false">
      <c r="A24" s="9" t="s">
        <v>38</v>
      </c>
      <c r="B24" s="8" t="n">
        <v>67342500</v>
      </c>
      <c r="C24" s="8" t="n">
        <v>71083750</v>
      </c>
      <c r="D24" s="8" t="n">
        <v>74825000</v>
      </c>
      <c r="E24" s="8" t="n">
        <v>78566250</v>
      </c>
      <c r="F24" s="8" t="n">
        <v>82307500</v>
      </c>
      <c r="G24" s="8" t="n">
        <v>86048750</v>
      </c>
      <c r="H24" s="8" t="n">
        <v>89790000</v>
      </c>
      <c r="I24" s="8" t="n">
        <v>93531250</v>
      </c>
      <c r="J24" s="8" t="n">
        <v>97272500</v>
      </c>
      <c r="K24" s="8" t="n">
        <v>101013750</v>
      </c>
      <c r="L24" s="8" t="n">
        <v>104755000</v>
      </c>
      <c r="M24" s="8" t="n">
        <v>108496250</v>
      </c>
    </row>
    <row r="25" customFormat="false" ht="12.75" hidden="false" customHeight="false" outlineLevel="0" collapsed="false">
      <c r="A25" s="9" t="s">
        <v>39</v>
      </c>
      <c r="B25" s="8" t="n">
        <v>68985000</v>
      </c>
      <c r="C25" s="8" t="n">
        <v>72817500</v>
      </c>
      <c r="D25" s="8" t="n">
        <v>76650000</v>
      </c>
      <c r="E25" s="8" t="n">
        <v>80482500</v>
      </c>
      <c r="F25" s="8" t="n">
        <v>84315000</v>
      </c>
      <c r="G25" s="8" t="n">
        <v>88147500</v>
      </c>
      <c r="H25" s="8" t="n">
        <v>91980000</v>
      </c>
      <c r="I25" s="8" t="n">
        <v>95812500</v>
      </c>
      <c r="J25" s="8" t="n">
        <v>99645000</v>
      </c>
      <c r="K25" s="8" t="n">
        <v>103477500</v>
      </c>
      <c r="L25" s="8" t="n">
        <v>107310000</v>
      </c>
      <c r="M25" s="8" t="n">
        <v>111142500</v>
      </c>
    </row>
    <row r="26" customFormat="false" ht="12.75" hidden="false" customHeight="false" outlineLevel="0" collapsed="false">
      <c r="A26" s="9" t="s">
        <v>40</v>
      </c>
      <c r="B26" s="8" t="n">
        <v>70627500</v>
      </c>
      <c r="C26" s="8" t="n">
        <v>74551250</v>
      </c>
      <c r="D26" s="8" t="n">
        <v>78475000</v>
      </c>
      <c r="E26" s="8" t="n">
        <v>82398750</v>
      </c>
      <c r="F26" s="8" t="n">
        <v>86322500</v>
      </c>
      <c r="G26" s="8" t="n">
        <v>90246250</v>
      </c>
      <c r="H26" s="8" t="n">
        <v>94170000</v>
      </c>
      <c r="I26" s="8" t="n">
        <v>98093750</v>
      </c>
      <c r="J26" s="8" t="n">
        <v>102017500</v>
      </c>
      <c r="K26" s="8" t="n">
        <v>105941250</v>
      </c>
      <c r="L26" s="8" t="n">
        <v>109865000</v>
      </c>
      <c r="M26" s="8" t="n">
        <v>113788750</v>
      </c>
    </row>
    <row r="27" customFormat="false" ht="12.75" hidden="false" customHeight="false" outlineLevel="0" collapsed="false">
      <c r="A27" s="9" t="s">
        <v>41</v>
      </c>
      <c r="B27" s="8" t="n">
        <v>72270000</v>
      </c>
      <c r="C27" s="8" t="n">
        <v>76285000</v>
      </c>
      <c r="D27" s="8" t="n">
        <v>80300000</v>
      </c>
      <c r="E27" s="8" t="n">
        <v>84315000</v>
      </c>
      <c r="F27" s="8" t="n">
        <v>88330000</v>
      </c>
      <c r="G27" s="8" t="n">
        <v>92345000</v>
      </c>
      <c r="H27" s="8" t="n">
        <v>96360000</v>
      </c>
      <c r="I27" s="8" t="n">
        <v>100375000</v>
      </c>
      <c r="J27" s="8" t="n">
        <v>104390000</v>
      </c>
      <c r="K27" s="8" t="n">
        <v>108405000</v>
      </c>
      <c r="L27" s="8" t="n">
        <v>112420000</v>
      </c>
      <c r="M27" s="8" t="n">
        <v>116435000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R65"/>
  <sheetViews>
    <sheetView showFormulas="false" showGridLines="true" showRowColHeaders="true" showZeros="true" rightToLeft="false" tabSelected="false" showOutlineSymbols="true" defaultGridColor="true" view="normal" topLeftCell="E1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21.84"/>
    <col collapsed="false" customWidth="true" hidden="false" outlineLevel="0" max="3" min="3" style="0" width="13.85"/>
    <col collapsed="false" customWidth="true" hidden="false" outlineLevel="0" max="4" min="4" style="0" width="16.28"/>
    <col collapsed="false" customWidth="true" hidden="false" outlineLevel="0" max="5" min="5" style="0" width="14.85"/>
    <col collapsed="false" customWidth="true" hidden="false" outlineLevel="0" max="6" min="6" style="0" width="13.85"/>
    <col collapsed="false" customWidth="true" hidden="false" outlineLevel="0" max="9" min="7" style="0" width="12.28"/>
    <col collapsed="false" customWidth="true" hidden="false" outlineLevel="0" max="18" min="10" style="0" width="13.28"/>
    <col collapsed="false" customWidth="true" hidden="false" outlineLevel="0" max="19" min="19" style="0" width="7.28"/>
  </cols>
  <sheetData>
    <row r="6" customFormat="false" ht="12.75" hidden="false" customHeight="false" outlineLevel="0" collapsed="false">
      <c r="F6" s="0" t="s">
        <v>0</v>
      </c>
      <c r="I6" s="1" t="n">
        <v>825000</v>
      </c>
    </row>
    <row r="7" customFormat="false" ht="12.75" hidden="false" customHeight="false" outlineLevel="0" collapsed="false">
      <c r="C7" s="2"/>
      <c r="F7" s="0" t="s">
        <v>1</v>
      </c>
      <c r="I7" s="3" t="n">
        <v>0.2</v>
      </c>
    </row>
    <row r="8" customFormat="false" ht="12.75" hidden="false" customHeight="false" outlineLevel="0" collapsed="false">
      <c r="C8" s="4"/>
      <c r="D8" s="2"/>
      <c r="E8" s="2"/>
      <c r="F8" s="0" t="s">
        <v>2</v>
      </c>
      <c r="I8" s="5" t="n">
        <v>0.0352510509159266</v>
      </c>
    </row>
    <row r="9" customFormat="false" ht="12.75" hidden="false" customHeight="false" outlineLevel="0" collapsed="false">
      <c r="C9" s="4"/>
      <c r="D9" s="2"/>
      <c r="E9" s="2"/>
      <c r="F9" s="0" t="s">
        <v>3</v>
      </c>
      <c r="I9" s="1" t="n">
        <v>365</v>
      </c>
    </row>
    <row r="10" customFormat="false" ht="12.75" hidden="false" customHeight="false" outlineLevel="0" collapsed="false">
      <c r="F10" s="0" t="s">
        <v>4</v>
      </c>
      <c r="I10" s="6" t="n">
        <v>0.2</v>
      </c>
      <c r="J10" s="0" t="s">
        <v>5</v>
      </c>
    </row>
    <row r="11" customFormat="false" ht="12.75" hidden="false" customHeight="false" outlineLevel="0" collapsed="false">
      <c r="B11" s="6"/>
      <c r="F11" s="0" t="s">
        <v>6</v>
      </c>
      <c r="I11" s="7" t="n">
        <v>110933.107</v>
      </c>
    </row>
    <row r="13" customFormat="false" ht="12.75" hidden="false" customHeight="false" outlineLevel="0" collapsed="false">
      <c r="B13" s="8"/>
      <c r="C13" s="0" t="s">
        <v>7</v>
      </c>
      <c r="D13" s="0" t="s">
        <v>8</v>
      </c>
    </row>
    <row r="14" customFormat="false" ht="13.5" hidden="false" customHeight="false" outlineLevel="0" collapsed="false">
      <c r="B14" s="8" t="s">
        <v>9</v>
      </c>
      <c r="C14" s="9" t="s">
        <v>10</v>
      </c>
      <c r="D14" s="0" t="s">
        <v>11</v>
      </c>
    </row>
    <row r="15" customFormat="false" ht="13.5" hidden="false" customHeight="false" outlineLevel="0" collapsed="false">
      <c r="A15" s="10" t="s">
        <v>0</v>
      </c>
      <c r="B15" s="11" t="n">
        <v>825000</v>
      </c>
      <c r="C15" s="12" t="n">
        <f aca="false">($B15*$I$10)/($I$6*$I$7)</f>
        <v>1</v>
      </c>
      <c r="D15" s="13" t="n">
        <f aca="false">+$B15*$I$8*$I$9*$C15*$I$10</f>
        <v>2122994.54141168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customFormat="false" ht="13.5" hidden="false" customHeight="false" outlineLevel="0" collapsed="false">
      <c r="A16" s="10"/>
      <c r="B16" s="1" t="n">
        <v>850000</v>
      </c>
      <c r="C16" s="12" t="n">
        <f aca="false">($B16*$I$10)/($I$6*$I$7)</f>
        <v>1.03030303030303</v>
      </c>
      <c r="D16" s="8" t="n">
        <f aca="false">+$B16*$I$8*$I$9*$C16*$I$10</f>
        <v>2253610.36719183</v>
      </c>
      <c r="F16" s="15" t="s">
        <v>13</v>
      </c>
      <c r="G16" s="16" t="s">
        <v>14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13.5" hidden="false" customHeight="false" outlineLevel="0" collapsed="false">
      <c r="A17" s="10"/>
      <c r="B17" s="1" t="n">
        <v>875000</v>
      </c>
      <c r="C17" s="12" t="n">
        <f aca="false">($B17*$I$10)/($I$6*$I$7)</f>
        <v>1.06060606060606</v>
      </c>
      <c r="D17" s="8" t="n">
        <f aca="false">+$B17*$I$8*$I$9*$C17*$I$10</f>
        <v>2388125.17284601</v>
      </c>
      <c r="F17" s="38" t="n">
        <f aca="false">IF(((B15*I10)/(I6*I7))*B15*I9*I10*I8*(I11/100000)&gt;9000000,9000000,+IF(((B15*I10)/(I6*I7))*B15*I9*I10*I8*(I11/100000)&lt;2500000,2500000,((B15*I10)/(I6*I7))*B15*I9*I10*I8*(I11/100000)))</f>
        <v>2500000</v>
      </c>
      <c r="G17" s="18" t="n">
        <v>0.18</v>
      </c>
      <c r="H17" s="19" t="n">
        <f aca="false">+G17+0.01</f>
        <v>0.19</v>
      </c>
      <c r="I17" s="19" t="n">
        <f aca="false">+H17+0.01</f>
        <v>0.2</v>
      </c>
      <c r="J17" s="19" t="n">
        <f aca="false">+I17+0.01</f>
        <v>0.21</v>
      </c>
      <c r="K17" s="19" t="n">
        <f aca="false">+J17+0.01</f>
        <v>0.22</v>
      </c>
      <c r="L17" s="19" t="n">
        <f aca="false">+K17+0.01</f>
        <v>0.23</v>
      </c>
      <c r="M17" s="19" t="n">
        <f aca="false">+L17+0.01</f>
        <v>0.24</v>
      </c>
      <c r="N17" s="19" t="n">
        <f aca="false">+M17+0.01</f>
        <v>0.25</v>
      </c>
      <c r="O17" s="19" t="n">
        <f aca="false">+N17+0.01</f>
        <v>0.26</v>
      </c>
      <c r="P17" s="19" t="n">
        <f aca="false">+O17+0.01</f>
        <v>0.27</v>
      </c>
      <c r="Q17" s="19" t="n">
        <f aca="false">+P17+0.01</f>
        <v>0.28</v>
      </c>
      <c r="R17" s="20" t="n">
        <f aca="false">+Q17+0.01</f>
        <v>0.29</v>
      </c>
    </row>
    <row r="18" customFormat="false" ht="12.75" hidden="false" customHeight="false" outlineLevel="0" collapsed="false">
      <c r="B18" s="1" t="n">
        <v>900000</v>
      </c>
      <c r="C18" s="12" t="n">
        <f aca="false">($B18*$I$10)/($I$6*$I$7)</f>
        <v>1.09090909090909</v>
      </c>
      <c r="D18" s="8" t="n">
        <f aca="false">+$B18*$I$8*$I$9*$C18*$I$10</f>
        <v>2526538.95837423</v>
      </c>
      <c r="F18" s="21" t="n">
        <v>825000</v>
      </c>
      <c r="G18" s="23" t="n">
        <f aca="true">TABLE($F$17,$I$10,$F18,$B$15,G$17)</f>
        <v>2500000</v>
      </c>
      <c r="H18" s="23" t="n">
        <f aca="true">TABLE($F$17,$I$10,$F18,$B$15,H$17)</f>
        <v>2500000</v>
      </c>
      <c r="I18" s="23" t="n">
        <f aca="true">TABLE($F$17,$I$10,$F18,$B$15,I$17)</f>
        <v>2500000</v>
      </c>
      <c r="J18" s="8" t="n">
        <f aca="true">TABLE($F$17,$I$10,$F18,$B$15,J$17)</f>
        <v>2596501.94636678</v>
      </c>
      <c r="K18" s="8" t="n">
        <f aca="true">TABLE($F$17,$I$10,$F18,$B$15,K$17)</f>
        <v>2849675.60553633</v>
      </c>
      <c r="L18" s="8" t="n">
        <f aca="true">TABLE($F$17,$I$10,$F18,$B$15,L$17)</f>
        <v>3114624.78373703</v>
      </c>
      <c r="M18" s="8" t="n">
        <f aca="true">TABLE($F$17,$I$10,$F18,$B$15,M$17)</f>
        <v>3391349.48096886</v>
      </c>
      <c r="N18" s="8" t="n">
        <f aca="true">TABLE($F$17,$I$10,$F18,$B$15,N$17)</f>
        <v>3679849.69723184</v>
      </c>
      <c r="O18" s="8" t="n">
        <f aca="true">TABLE($F$17,$I$10,$F18,$B$15,O$17)</f>
        <v>3980125.43252595</v>
      </c>
      <c r="P18" s="8" t="n">
        <f aca="true">TABLE($F$17,$I$10,$F18,$B$15,P$17)</f>
        <v>4292176.68685121</v>
      </c>
      <c r="Q18" s="8" t="n">
        <f aca="true">TABLE($F$17,$I$10,$F18,$B$15,Q$17)</f>
        <v>4616003.46020762</v>
      </c>
      <c r="R18" s="8" t="n">
        <f aca="true">TABLE($F$17,$I$10,$F18,$B$15,R$17)</f>
        <v>4951605.75259516</v>
      </c>
    </row>
    <row r="19" customFormat="false" ht="12.75" hidden="false" customHeight="false" outlineLevel="0" collapsed="false">
      <c r="B19" s="1" t="n">
        <v>925000</v>
      </c>
      <c r="C19" s="12" t="n">
        <f aca="false">($B19*$I$10)/($I$6*$I$7)</f>
        <v>1.12121212121212</v>
      </c>
      <c r="D19" s="8" t="n">
        <f aca="false">+$B19*$I$8*$I$9*$C19*$I$10</f>
        <v>2668851.72377648</v>
      </c>
      <c r="F19" s="25" t="n">
        <f aca="false">+F18+25000</f>
        <v>850000</v>
      </c>
      <c r="G19" s="23" t="n">
        <f aca="true">TABLE($F$17,$I$10,$F19,$B$15,G$17)</f>
        <v>2500000</v>
      </c>
      <c r="H19" s="23" t="n">
        <f aca="true">TABLE($F$17,$I$10,$F19,$B$15,H$17)</f>
        <v>2500000</v>
      </c>
      <c r="I19" s="23" t="n">
        <f aca="true">TABLE($F$17,$I$10,$F19,$B$15,I$17)</f>
        <v>2500000</v>
      </c>
      <c r="J19" s="8" t="n">
        <f aca="true">TABLE($F$17,$I$10,$F19,$B$15,J$17)</f>
        <v>2756250</v>
      </c>
      <c r="K19" s="8" t="n">
        <f aca="true">TABLE($F$17,$I$10,$F19,$B$15,K$17)</f>
        <v>3025000</v>
      </c>
      <c r="L19" s="8" t="n">
        <f aca="true">TABLE($F$17,$I$10,$F19,$B$15,L$17)</f>
        <v>3306250</v>
      </c>
      <c r="M19" s="8" t="n">
        <f aca="true">TABLE($F$17,$I$10,$F19,$B$15,M$17)</f>
        <v>3600000</v>
      </c>
      <c r="N19" s="8" t="n">
        <f aca="true">TABLE($F$17,$I$10,$F19,$B$15,N$17)</f>
        <v>3906250</v>
      </c>
      <c r="O19" s="8" t="n">
        <f aca="true">TABLE($F$17,$I$10,$F19,$B$15,O$17)</f>
        <v>4225000</v>
      </c>
      <c r="P19" s="8" t="n">
        <f aca="true">TABLE($F$17,$I$10,$F19,$B$15,P$17)</f>
        <v>4556250</v>
      </c>
      <c r="Q19" s="8" t="n">
        <f aca="true">TABLE($F$17,$I$10,$F19,$B$15,Q$17)</f>
        <v>4900000.00000001</v>
      </c>
      <c r="R19" s="8" t="n">
        <f aca="true">TABLE($F$17,$I$10,$F19,$B$15,R$17)</f>
        <v>5256250.00000001</v>
      </c>
    </row>
    <row r="20" customFormat="false" ht="12.75" hidden="false" customHeight="false" outlineLevel="0" collapsed="false">
      <c r="B20" s="1" t="n">
        <v>950000</v>
      </c>
      <c r="C20" s="12" t="n">
        <f aca="false">($B20*$I$10)/($I$6*$I$7)</f>
        <v>1.15151515151515</v>
      </c>
      <c r="D20" s="8" t="n">
        <f aca="false">+$B20*$I$8*$I$9*$C20*$I$10</f>
        <v>2815063.46905276</v>
      </c>
      <c r="F20" s="25" t="n">
        <f aca="false">+F19+25000</f>
        <v>875000</v>
      </c>
      <c r="G20" s="23" t="n">
        <f aca="true">TABLE($F$17,$I$10,$F20,$B$15,G$17)</f>
        <v>2500000</v>
      </c>
      <c r="H20" s="23" t="n">
        <f aca="true">TABLE($F$17,$I$10,$F20,$B$15,H$17)</f>
        <v>2500000</v>
      </c>
      <c r="I20" s="23" t="n">
        <f aca="true">TABLE($F$17,$I$10,$F20,$B$15,I$17)</f>
        <v>2649221.4532872</v>
      </c>
      <c r="J20" s="8" t="n">
        <f aca="true">TABLE($F$17,$I$10,$F20,$B$15,J$17)</f>
        <v>2920766.65224914</v>
      </c>
      <c r="K20" s="8" t="n">
        <f aca="true">TABLE($F$17,$I$10,$F20,$B$15,K$17)</f>
        <v>3205557.95847751</v>
      </c>
      <c r="L20" s="8" t="n">
        <f aca="true">TABLE($F$17,$I$10,$F20,$B$15,L$17)</f>
        <v>3503595.37197232</v>
      </c>
      <c r="M20" s="8" t="n">
        <f aca="true">TABLE($F$17,$I$10,$F20,$B$15,M$17)</f>
        <v>3814878.89273357</v>
      </c>
      <c r="N20" s="8" t="n">
        <f aca="true">TABLE($F$17,$I$10,$F20,$B$15,N$17)</f>
        <v>4139408.52076125</v>
      </c>
      <c r="O20" s="8" t="n">
        <f aca="true">TABLE($F$17,$I$10,$F20,$B$15,O$17)</f>
        <v>4477184.25605537</v>
      </c>
      <c r="P20" s="8" t="n">
        <f aca="true">TABLE($F$17,$I$10,$F20,$B$15,P$17)</f>
        <v>4828206.09861592</v>
      </c>
      <c r="Q20" s="8" t="n">
        <f aca="true">TABLE($F$17,$I$10,$F20,$B$15,Q$17)</f>
        <v>5192474.04844291</v>
      </c>
      <c r="R20" s="8" t="n">
        <f aca="true">TABLE($F$17,$I$10,$F20,$B$15,R$17)</f>
        <v>5569988.10553634</v>
      </c>
    </row>
    <row r="21" customFormat="false" ht="12.75" hidden="false" customHeight="false" outlineLevel="0" collapsed="false">
      <c r="B21" s="1" t="n">
        <v>975000</v>
      </c>
      <c r="C21" s="12" t="n">
        <f aca="false">($B21*$I$10)/($I$6*$I$7)</f>
        <v>1.18181818181818</v>
      </c>
      <c r="D21" s="8" t="n">
        <f aca="false">+$B21*$I$8*$I$9*$C21*$I$10</f>
        <v>2965174.19420309</v>
      </c>
      <c r="F21" s="25" t="n">
        <f aca="false">+F20+25000</f>
        <v>900000</v>
      </c>
      <c r="G21" s="23" t="n">
        <f aca="true">TABLE($F$17,$I$10,$F21,$B$15,G$17)</f>
        <v>2500000</v>
      </c>
      <c r="H21" s="23" t="n">
        <f aca="true">TABLE($F$17,$I$10,$F21,$B$15,H$17)</f>
        <v>2529498.2698962</v>
      </c>
      <c r="I21" s="23" t="n">
        <f aca="true">TABLE($F$17,$I$10,$F21,$B$15,I$17)</f>
        <v>2802768.16608997</v>
      </c>
      <c r="J21" s="8" t="n">
        <f aca="true">TABLE($F$17,$I$10,$F21,$B$15,J$17)</f>
        <v>3090051.90311419</v>
      </c>
      <c r="K21" s="8" t="n">
        <f aca="true">TABLE($F$17,$I$10,$F21,$B$15,K$17)</f>
        <v>3391349.48096886</v>
      </c>
      <c r="L21" s="8" t="n">
        <f aca="true">TABLE($F$17,$I$10,$F21,$B$15,L$17)</f>
        <v>3706660.89965398</v>
      </c>
      <c r="M21" s="8" t="n">
        <f aca="true">TABLE($F$17,$I$10,$F21,$B$15,M$17)</f>
        <v>4035986.15916955</v>
      </c>
      <c r="N21" s="8" t="n">
        <f aca="true">TABLE($F$17,$I$10,$F21,$B$15,N$17)</f>
        <v>4379325.25951557</v>
      </c>
      <c r="O21" s="8" t="n">
        <f aca="true">TABLE($F$17,$I$10,$F21,$B$15,O$17)</f>
        <v>4736678.20069205</v>
      </c>
      <c r="P21" s="8" t="n">
        <f aca="true">TABLE($F$17,$I$10,$F21,$B$15,P$17)</f>
        <v>5108044.98269897</v>
      </c>
      <c r="Q21" s="8" t="n">
        <f aca="true">TABLE($F$17,$I$10,$F21,$B$15,Q$17)</f>
        <v>5493425.60553634</v>
      </c>
      <c r="R21" s="8" t="n">
        <f aca="true">TABLE($F$17,$I$10,$F21,$B$15,R$17)</f>
        <v>5892820.06920416</v>
      </c>
    </row>
    <row r="22" customFormat="false" ht="12.75" hidden="false" customHeight="false" outlineLevel="0" collapsed="false">
      <c r="B22" s="1" t="n">
        <v>1000000</v>
      </c>
      <c r="C22" s="12" t="n">
        <f aca="false">($B22*$I$10)/($I$6*$I$7)</f>
        <v>1.21212121212121</v>
      </c>
      <c r="D22" s="8" t="n">
        <f aca="false">+$B22*$I$8*$I$9*$C22*$I$10</f>
        <v>3119183.89922744</v>
      </c>
      <c r="F22" s="25" t="n">
        <f aca="false">+F21+25000</f>
        <v>925000</v>
      </c>
      <c r="G22" s="23" t="n">
        <f aca="true">TABLE($F$17,$I$10,$F22,$B$15,G$17)</f>
        <v>2500000</v>
      </c>
      <c r="H22" s="23" t="n">
        <f aca="true">TABLE($F$17,$I$10,$F22,$B$15,H$17)</f>
        <v>2671977.7249135</v>
      </c>
      <c r="I22" s="23" t="n">
        <f aca="true">TABLE($F$17,$I$10,$F22,$B$15,I$17)</f>
        <v>2960640.13840831</v>
      </c>
      <c r="J22" s="8" t="n">
        <f aca="true">TABLE($F$17,$I$10,$F22,$B$15,J$17)</f>
        <v>3264105.75259516</v>
      </c>
      <c r="K22" s="8" t="n">
        <f aca="true">TABLE($F$17,$I$10,$F22,$B$15,K$17)</f>
        <v>3582374.56747405</v>
      </c>
      <c r="L22" s="8" t="n">
        <f aca="true">TABLE($F$17,$I$10,$F22,$B$15,L$17)</f>
        <v>3915446.58304499</v>
      </c>
      <c r="M22" s="8" t="n">
        <f aca="true">TABLE($F$17,$I$10,$F22,$B$15,M$17)</f>
        <v>4263321.79930796</v>
      </c>
      <c r="N22" s="8" t="n">
        <f aca="true">TABLE($F$17,$I$10,$F22,$B$15,N$17)</f>
        <v>4626000.21626298</v>
      </c>
      <c r="O22" s="8" t="n">
        <f aca="true">TABLE($F$17,$I$10,$F22,$B$15,O$17)</f>
        <v>5003481.83391004</v>
      </c>
      <c r="P22" s="8" t="n">
        <f aca="true">TABLE($F$17,$I$10,$F22,$B$15,P$17)</f>
        <v>5395766.65224914</v>
      </c>
      <c r="Q22" s="8" t="n">
        <f aca="true">TABLE($F$17,$I$10,$F22,$B$15,Q$17)</f>
        <v>5802854.67128028</v>
      </c>
      <c r="R22" s="8" t="n">
        <f aca="true">TABLE($F$17,$I$10,$F22,$B$15,R$17)</f>
        <v>6224745.89100347</v>
      </c>
    </row>
    <row r="23" customFormat="false" ht="12.75" hidden="false" customHeight="false" outlineLevel="0" collapsed="false">
      <c r="B23" s="1" t="n">
        <v>1025000</v>
      </c>
      <c r="C23" s="12" t="n">
        <f aca="false">($B23*$I$10)/($I$6*$I$7)</f>
        <v>1.24242424242424</v>
      </c>
      <c r="D23" s="8" t="n">
        <f aca="false">+$B23*$I$8*$I$9*$C23*$I$10</f>
        <v>3277092.58412583</v>
      </c>
      <c r="F23" s="25" t="n">
        <f aca="false">+F22+25000</f>
        <v>950000</v>
      </c>
      <c r="G23" s="8" t="n">
        <f aca="true">TABLE($F$17,$I$10,$F23,$B$15,G$17)</f>
        <v>2529498.2698962</v>
      </c>
      <c r="H23" s="8" t="n">
        <f aca="true">TABLE($F$17,$I$10,$F23,$B$15,H$17)</f>
        <v>2818360.7266436</v>
      </c>
      <c r="I23" s="8" t="n">
        <f aca="true">TABLE($F$17,$I$10,$F23,$B$15,I$17)</f>
        <v>3122837.37024222</v>
      </c>
      <c r="J23" s="8" t="n">
        <f aca="true">TABLE($F$17,$I$10,$F23,$B$15,J$17)</f>
        <v>3442928.20069204</v>
      </c>
      <c r="K23" s="8" t="n">
        <f aca="true">TABLE($F$17,$I$10,$F23,$B$15,K$17)</f>
        <v>3778633.21799308</v>
      </c>
      <c r="L23" s="8" t="n">
        <f aca="true">TABLE($F$17,$I$10,$F23,$B$15,L$17)</f>
        <v>4129952.42214533</v>
      </c>
      <c r="M23" s="8" t="n">
        <f aca="true">TABLE($F$17,$I$10,$F23,$B$15,M$17)</f>
        <v>4496885.81314879</v>
      </c>
      <c r="N23" s="8" t="n">
        <f aca="true">TABLE($F$17,$I$10,$F23,$B$15,N$17)</f>
        <v>4879433.39100346</v>
      </c>
      <c r="O23" s="8" t="n">
        <f aca="true">TABLE($F$17,$I$10,$F23,$B$15,O$17)</f>
        <v>5277595.15570935</v>
      </c>
      <c r="P23" s="8" t="n">
        <f aca="true">TABLE($F$17,$I$10,$F23,$B$15,P$17)</f>
        <v>5691371.10726644</v>
      </c>
      <c r="Q23" s="8" t="n">
        <f aca="true">TABLE($F$17,$I$10,$F23,$B$15,Q$17)</f>
        <v>6120761.24567475</v>
      </c>
      <c r="R23" s="8" t="n">
        <f aca="true">TABLE($F$17,$I$10,$F23,$B$15,R$17)</f>
        <v>6565765.57093426</v>
      </c>
    </row>
    <row r="24" customFormat="false" ht="12.75" hidden="false" customHeight="false" outlineLevel="0" collapsed="false">
      <c r="B24" s="1" t="n">
        <v>1050000</v>
      </c>
      <c r="C24" s="12" t="n">
        <f aca="false">($B24*$I$10)/($I$6*$I$7)</f>
        <v>1.27272727272727</v>
      </c>
      <c r="D24" s="8" t="n">
        <f aca="false">+$B24*$I$8*$I$9*$C24*$I$10</f>
        <v>3438900.24889825</v>
      </c>
      <c r="F24" s="25" t="n">
        <f aca="false">+F23+25000</f>
        <v>975000</v>
      </c>
      <c r="G24" s="8" t="n">
        <f aca="true">TABLE($F$17,$I$10,$F24,$B$15,G$17)</f>
        <v>2664381.48788927</v>
      </c>
      <c r="H24" s="8" t="n">
        <f aca="true">TABLE($F$17,$I$10,$F24,$B$15,H$17)</f>
        <v>2968647.27508651</v>
      </c>
      <c r="I24" s="8" t="n">
        <f aca="true">TABLE($F$17,$I$10,$F24,$B$15,I$17)</f>
        <v>3289359.8615917</v>
      </c>
      <c r="J24" s="8" t="n">
        <f aca="true">TABLE($F$17,$I$10,$F24,$B$15,J$17)</f>
        <v>3626519.24740485</v>
      </c>
      <c r="K24" s="8" t="n">
        <f aca="true">TABLE($F$17,$I$10,$F24,$B$15,K$17)</f>
        <v>3980125.43252595</v>
      </c>
      <c r="L24" s="8" t="n">
        <f aca="true">TABLE($F$17,$I$10,$F24,$B$15,L$17)</f>
        <v>4350178.41695502</v>
      </c>
      <c r="M24" s="8" t="n">
        <f aca="true">TABLE($F$17,$I$10,$F24,$B$15,M$17)</f>
        <v>4736678.20069205</v>
      </c>
      <c r="N24" s="8" t="n">
        <f aca="true">TABLE($F$17,$I$10,$F24,$B$15,N$17)</f>
        <v>5139624.78373703</v>
      </c>
      <c r="O24" s="8" t="n">
        <f aca="true">TABLE($F$17,$I$10,$F24,$B$15,O$17)</f>
        <v>5559018.16608997</v>
      </c>
      <c r="P24" s="8" t="n">
        <f aca="true">TABLE($F$17,$I$10,$F24,$B$15,P$17)</f>
        <v>5994858.34775087</v>
      </c>
      <c r="Q24" s="8" t="n">
        <f aca="true">TABLE($F$17,$I$10,$F24,$B$15,Q$17)</f>
        <v>6447145.32871973</v>
      </c>
      <c r="R24" s="8" t="n">
        <f aca="true">TABLE($F$17,$I$10,$F24,$B$15,R$17)</f>
        <v>6915879.10899655</v>
      </c>
    </row>
    <row r="25" customFormat="false" ht="12.75" hidden="false" customHeight="false" outlineLevel="0" collapsed="false">
      <c r="B25" s="1" t="n">
        <v>1075000</v>
      </c>
      <c r="C25" s="12" t="n">
        <f aca="false">($B25*$I$10)/($I$6*$I$7)</f>
        <v>1.3030303030303</v>
      </c>
      <c r="D25" s="8" t="n">
        <f aca="false">+$B25*$I$8*$I$9*$C25*$I$10</f>
        <v>3604606.89354471</v>
      </c>
      <c r="F25" s="25" t="n">
        <f aca="false">+F24+25000</f>
        <v>1000000</v>
      </c>
      <c r="G25" s="8" t="n">
        <f aca="true">TABLE($F$17,$I$10,$F25,$B$15,G$17)</f>
        <v>2802768.16608997</v>
      </c>
      <c r="H25" s="8" t="n">
        <f aca="true">TABLE($F$17,$I$10,$F25,$B$15,H$17)</f>
        <v>3122837.37024222</v>
      </c>
      <c r="I25" s="8" t="n">
        <f aca="true">TABLE($F$17,$I$10,$F25,$B$15,I$17)</f>
        <v>3460207.61245675</v>
      </c>
      <c r="J25" s="8" t="n">
        <f aca="true">TABLE($F$17,$I$10,$F25,$B$15,J$17)</f>
        <v>3814878.89273357</v>
      </c>
      <c r="K25" s="8" t="n">
        <f aca="true">TABLE($F$17,$I$10,$F25,$B$15,K$17)</f>
        <v>4186851.21107267</v>
      </c>
      <c r="L25" s="8" t="n">
        <f aca="true">TABLE($F$17,$I$10,$F25,$B$15,L$17)</f>
        <v>4576124.56747405</v>
      </c>
      <c r="M25" s="8" t="n">
        <f aca="true">TABLE($F$17,$I$10,$F25,$B$15,M$17)</f>
        <v>4982698.96193772</v>
      </c>
      <c r="N25" s="8" t="n">
        <f aca="true">TABLE($F$17,$I$10,$F25,$B$15,N$17)</f>
        <v>5406574.39446367</v>
      </c>
      <c r="O25" s="8" t="n">
        <f aca="true">TABLE($F$17,$I$10,$F25,$B$15,O$17)</f>
        <v>5847750.86505191</v>
      </c>
      <c r="P25" s="8" t="n">
        <f aca="true">TABLE($F$17,$I$10,$F25,$B$15,P$17)</f>
        <v>6306228.37370243</v>
      </c>
      <c r="Q25" s="8" t="n">
        <f aca="true">TABLE($F$17,$I$10,$F25,$B$15,Q$17)</f>
        <v>6782006.92041523</v>
      </c>
      <c r="R25" s="8" t="n">
        <f aca="true">TABLE($F$17,$I$10,$F25,$B$15,R$17)</f>
        <v>7275086.50519032</v>
      </c>
    </row>
    <row r="26" customFormat="false" ht="12.75" hidden="false" customHeight="false" outlineLevel="0" collapsed="false">
      <c r="B26" s="1" t="n">
        <v>1100000</v>
      </c>
      <c r="C26" s="12" t="n">
        <f aca="false">($B26*$I$10)/($I$6*$I$7)</f>
        <v>1.33333333333333</v>
      </c>
      <c r="D26" s="8" t="n">
        <f aca="false">+$B26*$I$8*$I$9*$C26*$I$10</f>
        <v>3774212.5180652</v>
      </c>
      <c r="F26" s="25" t="n">
        <f aca="false">+F25+25000</f>
        <v>1025000</v>
      </c>
      <c r="G26" s="8" t="n">
        <f aca="true">TABLE($F$17,$I$10,$F26,$B$15,G$17)</f>
        <v>2944658.30449827</v>
      </c>
      <c r="H26" s="8" t="n">
        <f aca="true">TABLE($F$17,$I$10,$F26,$B$15,H$17)</f>
        <v>3280931.01211073</v>
      </c>
      <c r="I26" s="8" t="n">
        <f aca="true">TABLE($F$17,$I$10,$F26,$B$15,I$17)</f>
        <v>3635380.62283737</v>
      </c>
      <c r="J26" s="8" t="n">
        <f aca="true">TABLE($F$17,$I$10,$F26,$B$15,J$17)</f>
        <v>4008007.1366782</v>
      </c>
      <c r="K26" s="8" t="n">
        <f aca="true">TABLE($F$17,$I$10,$F26,$B$15,K$17)</f>
        <v>4398810.55363322</v>
      </c>
      <c r="L26" s="8" t="n">
        <f aca="true">TABLE($F$17,$I$10,$F26,$B$15,L$17)</f>
        <v>4807790.87370243</v>
      </c>
      <c r="M26" s="8" t="n">
        <f aca="true">TABLE($F$17,$I$10,$F26,$B$15,M$17)</f>
        <v>5234948.09688582</v>
      </c>
      <c r="N26" s="8" t="n">
        <f aca="true">TABLE($F$17,$I$10,$F26,$B$15,N$17)</f>
        <v>5680282.2231834</v>
      </c>
      <c r="O26" s="8" t="n">
        <f aca="true">TABLE($F$17,$I$10,$F26,$B$15,O$17)</f>
        <v>6143793.25259516</v>
      </c>
      <c r="P26" s="8" t="n">
        <f aca="true">TABLE($F$17,$I$10,$F26,$B$15,P$17)</f>
        <v>6625481.18512111</v>
      </c>
      <c r="Q26" s="8" t="n">
        <f aca="true">TABLE($F$17,$I$10,$F26,$B$15,Q$17)</f>
        <v>7125346.02076125</v>
      </c>
      <c r="R26" s="8" t="n">
        <f aca="true">TABLE($F$17,$I$10,$F26,$B$15,R$17)</f>
        <v>7643387.75951558</v>
      </c>
    </row>
    <row r="27" customFormat="false" ht="12.75" hidden="true" customHeight="false" outlineLevel="0" collapsed="false">
      <c r="B27" s="1" t="n">
        <v>1125000</v>
      </c>
      <c r="C27" s="12" t="n">
        <f aca="false">($B27*$I$10)/($I$6*$I$7)</f>
        <v>1.36363636363636</v>
      </c>
      <c r="D27" s="8" t="n">
        <f aca="false">+$B27*$I$8*$I$9*$C27</f>
        <v>19738585.6122986</v>
      </c>
      <c r="F27" s="25" t="n">
        <f aca="false">+F26+25000</f>
        <v>1050000</v>
      </c>
      <c r="G27" s="8" t="n">
        <f aca="true">TABLE($F$17,$I$10,$F27,$B$15,G$17)</f>
        <v>3090051.90311419</v>
      </c>
      <c r="H27" s="8" t="n">
        <f aca="true">TABLE($F$17,$I$10,$F27,$B$15,H$17)</f>
        <v>3442928.20069204</v>
      </c>
      <c r="I27" s="8" t="n">
        <f aca="true">TABLE($F$17,$I$10,$F27,$B$15,I$17)</f>
        <v>3814878.89273357</v>
      </c>
      <c r="J27" s="8" t="n">
        <f aca="true">TABLE($F$17,$I$10,$F27,$B$15,J$17)</f>
        <v>4205903.97923876</v>
      </c>
      <c r="K27" s="8" t="n">
        <f aca="true">TABLE($F$17,$I$10,$F27,$B$15,K$17)</f>
        <v>4616003.46020762</v>
      </c>
      <c r="L27" s="8" t="n">
        <f aca="true">TABLE($F$17,$I$10,$F27,$B$15,L$17)</f>
        <v>5045177.33564014</v>
      </c>
      <c r="M27" s="8" t="n">
        <f aca="true">TABLE($F$17,$I$10,$F27,$B$15,M$17)</f>
        <v>5493425.60553634</v>
      </c>
      <c r="N27" s="8" t="n">
        <f aca="true">TABLE($F$17,$I$10,$F27,$B$15,N$17)</f>
        <v>5960748.2698962</v>
      </c>
      <c r="O27" s="8" t="n">
        <f aca="true">TABLE($F$17,$I$10,$F27,$B$15,O$17)</f>
        <v>6447145.32871973</v>
      </c>
      <c r="P27" s="8" t="n">
        <f aca="true">TABLE($F$17,$I$10,$F27,$B$15,P$17)</f>
        <v>6952616.78200693</v>
      </c>
      <c r="Q27" s="8" t="n">
        <f aca="true">TABLE($F$17,$I$10,$F27,$B$15,Q$17)</f>
        <v>7477162.62975779</v>
      </c>
      <c r="R27" s="8" t="n">
        <f aca="true">TABLE($F$17,$I$10,$F27,$B$15,R$17)</f>
        <v>8020782.87197233</v>
      </c>
    </row>
    <row r="28" customFormat="false" ht="12.75" hidden="true" customHeight="false" outlineLevel="0" collapsed="false">
      <c r="B28" s="1" t="n">
        <v>1150000</v>
      </c>
      <c r="C28" s="12" t="n">
        <f aca="false">($B28*$I$10)/($I$6*$I$7)</f>
        <v>1.39393939393939</v>
      </c>
      <c r="D28" s="8" t="n">
        <f aca="false">+$B28*$I$8*$I$9*$C28</f>
        <v>20625603.5336415</v>
      </c>
      <c r="F28" s="25" t="n">
        <f aca="false">+F27+25000</f>
        <v>1075000</v>
      </c>
      <c r="G28" s="8" t="n">
        <f aca="true">TABLE($F$17,$I$10,$F28,$B$15,G$17)</f>
        <v>3238948.96193772</v>
      </c>
      <c r="H28" s="8" t="n">
        <f aca="true">TABLE($F$17,$I$10,$F28,$B$15,H$17)</f>
        <v>3608828.93598616</v>
      </c>
      <c r="I28" s="8" t="n">
        <f aca="true">TABLE($F$17,$I$10,$F28,$B$15,I$17)</f>
        <v>3998702.42214533</v>
      </c>
      <c r="J28" s="8" t="n">
        <f aca="true">TABLE($F$17,$I$10,$F28,$B$15,J$17)</f>
        <v>4408569.42041523</v>
      </c>
      <c r="K28" s="8" t="n">
        <f aca="true">TABLE($F$17,$I$10,$F28,$B$15,K$17)</f>
        <v>4838429.93079585</v>
      </c>
      <c r="L28" s="8" t="n">
        <f aca="true">TABLE($F$17,$I$10,$F28,$B$15,L$17)</f>
        <v>5288283.9532872</v>
      </c>
      <c r="M28" s="8" t="n">
        <f aca="true">TABLE($F$17,$I$10,$F28,$B$15,M$17)</f>
        <v>5758131.48788928</v>
      </c>
      <c r="N28" s="8" t="n">
        <f aca="true">TABLE($F$17,$I$10,$F28,$B$15,N$17)</f>
        <v>6247972.53460208</v>
      </c>
      <c r="O28" s="8" t="n">
        <f aca="true">TABLE($F$17,$I$10,$F28,$B$15,O$17)</f>
        <v>6757807.09342561</v>
      </c>
      <c r="P28" s="8" t="n">
        <f aca="true">TABLE($F$17,$I$10,$F28,$B$15,P$17)</f>
        <v>7287635.16435987</v>
      </c>
      <c r="Q28" s="8" t="n">
        <f aca="true">TABLE($F$17,$I$10,$F28,$B$15,Q$17)</f>
        <v>7837456.74740485</v>
      </c>
      <c r="R28" s="8" t="n">
        <f aca="true">TABLE($F$17,$I$10,$F28,$B$15,R$17)</f>
        <v>8407271.84256056</v>
      </c>
    </row>
    <row r="29" customFormat="false" ht="12.75" hidden="true" customHeight="false" outlineLevel="0" collapsed="false">
      <c r="B29" s="1" t="n">
        <v>1175000</v>
      </c>
      <c r="C29" s="12" t="n">
        <f aca="false">($B29*$I$10)/($I$6*$I$7)</f>
        <v>1.42424242424242</v>
      </c>
      <c r="D29" s="8" t="n">
        <f aca="false">+$B29*$I$8*$I$9*$C29</f>
        <v>21532116.3543544</v>
      </c>
      <c r="F29" s="25" t="n">
        <f aca="false">+F28+25000</f>
        <v>1100000</v>
      </c>
      <c r="G29" s="8" t="n">
        <f aca="true">TABLE($F$17,$I$10,$F29,$B$15,G$17)</f>
        <v>3391349.48096886</v>
      </c>
      <c r="H29" s="8" t="n">
        <f aca="true">TABLE($F$17,$I$10,$F29,$B$15,H$17)</f>
        <v>3778633.21799308</v>
      </c>
      <c r="I29" s="8" t="n">
        <f aca="true">TABLE($F$17,$I$10,$F29,$B$15,I$17)</f>
        <v>4186851.21107267</v>
      </c>
      <c r="J29" s="8" t="n">
        <f aca="true">TABLE($F$17,$I$10,$F29,$B$15,J$17)</f>
        <v>4616003.46020762</v>
      </c>
      <c r="K29" s="8" t="n">
        <f aca="true">TABLE($F$17,$I$10,$F29,$B$15,K$17)</f>
        <v>5066089.96539793</v>
      </c>
      <c r="L29" s="8" t="n">
        <f aca="true">TABLE($F$17,$I$10,$F29,$B$15,L$17)</f>
        <v>5537110.7266436</v>
      </c>
      <c r="M29" s="8" t="n">
        <f aca="true">TABLE($F$17,$I$10,$F29,$B$15,M$17)</f>
        <v>6029065.74394464</v>
      </c>
      <c r="N29" s="8" t="n">
        <f aca="true">TABLE($F$17,$I$10,$F29,$B$15,N$17)</f>
        <v>6541955.01730104</v>
      </c>
      <c r="O29" s="8" t="n">
        <f aca="true">TABLE($F$17,$I$10,$F29,$B$15,O$17)</f>
        <v>7075778.54671281</v>
      </c>
      <c r="P29" s="8" t="n">
        <f aca="true">TABLE($F$17,$I$10,$F29,$B$15,P$17)</f>
        <v>7630536.33217994</v>
      </c>
      <c r="Q29" s="8" t="n">
        <f aca="true">TABLE($F$17,$I$10,$F29,$B$15,Q$17)</f>
        <v>8206228.37370243</v>
      </c>
      <c r="R29" s="8" t="n">
        <f aca="true">TABLE($F$17,$I$10,$F29,$B$15,R$17)</f>
        <v>8802854.67128029</v>
      </c>
    </row>
    <row r="30" customFormat="false" ht="12.75" hidden="true" customHeight="false" outlineLevel="0" collapsed="false">
      <c r="B30" s="1" t="n">
        <v>1200000</v>
      </c>
      <c r="C30" s="12" t="n">
        <f aca="false">($B30*$I$10)/($I$6*$I$7)</f>
        <v>1.45454545454545</v>
      </c>
      <c r="D30" s="8" t="n">
        <f aca="false">+$B30*$I$8*$I$9*$C30</f>
        <v>22458124.0744376</v>
      </c>
      <c r="F30" s="25" t="n">
        <f aca="false">+F29+25000</f>
        <v>1125000</v>
      </c>
      <c r="G30" s="8" t="n">
        <f aca="true">TABLE($F$17,$I$10,$F30,$B$15,G$17)</f>
        <v>3547253.46020761</v>
      </c>
      <c r="H30" s="8" t="n">
        <f aca="true">TABLE($F$17,$I$10,$F30,$B$15,H$17)</f>
        <v>3952341.0467128</v>
      </c>
      <c r="I30" s="8" t="n">
        <f aca="true">TABLE($F$17,$I$10,$F30,$B$15,I$17)</f>
        <v>4379325.25951557</v>
      </c>
      <c r="J30" s="8" t="n">
        <f aca="true">TABLE($F$17,$I$10,$F30,$B$15,J$17)</f>
        <v>4828206.09861592</v>
      </c>
      <c r="K30" s="8" t="n">
        <f aca="true">TABLE($F$17,$I$10,$F30,$B$15,K$17)</f>
        <v>5298983.56401384</v>
      </c>
      <c r="L30" s="8" t="n">
        <f aca="true">TABLE($F$17,$I$10,$F30,$B$15,L$17)</f>
        <v>5791657.65570935</v>
      </c>
      <c r="M30" s="8" t="n">
        <f aca="true">TABLE($F$17,$I$10,$F30,$B$15,M$17)</f>
        <v>6306228.37370243</v>
      </c>
      <c r="N30" s="8" t="n">
        <f aca="true">TABLE($F$17,$I$10,$F30,$B$15,N$17)</f>
        <v>6842695.71799308</v>
      </c>
      <c r="O30" s="8" t="n">
        <f aca="true">TABLE($F$17,$I$10,$F30,$B$15,O$17)</f>
        <v>7401059.68858132</v>
      </c>
      <c r="P30" s="8" t="n">
        <f aca="true">TABLE($F$17,$I$10,$F30,$B$15,P$17)</f>
        <v>7981320.28546713</v>
      </c>
      <c r="Q30" s="8" t="n">
        <f aca="true">TABLE($F$17,$I$10,$F30,$B$15,Q$17)</f>
        <v>8583477.50865053</v>
      </c>
      <c r="R30" s="8" t="n">
        <f aca="true">TABLE($F$17,$I$10,$F30,$B$15,R$17)</f>
        <v>9000000</v>
      </c>
    </row>
    <row r="31" customFormat="false" ht="12.75" hidden="true" customHeight="false" outlineLevel="0" collapsed="false">
      <c r="B31" s="1" t="n">
        <v>1225000</v>
      </c>
      <c r="C31" s="12" t="n">
        <f aca="false">($B31*$I$10)/($I$6*$I$7)</f>
        <v>1.48484848484848</v>
      </c>
      <c r="D31" s="8" t="n">
        <f aca="false">+$B31*$I$8*$I$9*$C31</f>
        <v>23403626.6938909</v>
      </c>
      <c r="F31" s="25" t="n">
        <f aca="false">+F30+25000</f>
        <v>1150000</v>
      </c>
      <c r="G31" s="8" t="n">
        <f aca="true">TABLE($F$17,$I$10,$F31,$B$15,G$17)</f>
        <v>3706660.89965398</v>
      </c>
      <c r="H31" s="8" t="n">
        <f aca="true">TABLE($F$17,$I$10,$F31,$B$15,H$17)</f>
        <v>4129952.42214533</v>
      </c>
      <c r="I31" s="8" t="n">
        <f aca="true">TABLE($F$17,$I$10,$F31,$B$15,I$17)</f>
        <v>4576124.56747405</v>
      </c>
      <c r="J31" s="8" t="n">
        <f aca="true">TABLE($F$17,$I$10,$F31,$B$15,J$17)</f>
        <v>5045177.33564014</v>
      </c>
      <c r="K31" s="8" t="n">
        <f aca="true">TABLE($F$17,$I$10,$F31,$B$15,K$17)</f>
        <v>5537110.7266436</v>
      </c>
      <c r="L31" s="8" t="n">
        <f aca="true">TABLE($F$17,$I$10,$F31,$B$15,L$17)</f>
        <v>6051924.74048443</v>
      </c>
      <c r="M31" s="8" t="n">
        <f aca="true">TABLE($F$17,$I$10,$F31,$B$15,M$17)</f>
        <v>6589619.37716264</v>
      </c>
      <c r="N31" s="8" t="n">
        <f aca="true">TABLE($F$17,$I$10,$F31,$B$15,N$17)</f>
        <v>7150194.63667821</v>
      </c>
      <c r="O31" s="8" t="n">
        <f aca="true">TABLE($F$17,$I$10,$F31,$B$15,O$17)</f>
        <v>7733650.51903115</v>
      </c>
      <c r="P31" s="8" t="n">
        <f aca="true">TABLE($F$17,$I$10,$F31,$B$15,P$17)</f>
        <v>8339987.02422146</v>
      </c>
      <c r="Q31" s="8" t="n">
        <f aca="true">TABLE($F$17,$I$10,$F31,$B$15,Q$17)</f>
        <v>8969204.15224914</v>
      </c>
      <c r="R31" s="8" t="n">
        <f aca="true">TABLE($F$17,$I$10,$F31,$B$15,R$17)</f>
        <v>9000000</v>
      </c>
    </row>
    <row r="32" customFormat="false" ht="12.75" hidden="true" customHeight="false" outlineLevel="0" collapsed="false">
      <c r="B32" s="1" t="n">
        <v>1250000</v>
      </c>
      <c r="C32" s="12" t="n">
        <f aca="false">($B32*$I$10)/($I$6*$I$7)</f>
        <v>1.51515151515152</v>
      </c>
      <c r="D32" s="8" t="n">
        <f aca="false">+$B32*$I$8*$I$9*$C32</f>
        <v>24368624.2127144</v>
      </c>
      <c r="F32" s="25" t="n">
        <f aca="false">+F31+25000</f>
        <v>1175000</v>
      </c>
      <c r="G32" s="8" t="n">
        <f aca="true">TABLE($F$17,$I$10,$F32,$B$15,G$17)</f>
        <v>3869571.79930796</v>
      </c>
      <c r="H32" s="8" t="n">
        <f aca="true">TABLE($F$17,$I$10,$F32,$B$15,H$17)</f>
        <v>4311467.34429066</v>
      </c>
      <c r="I32" s="8" t="n">
        <f aca="true">TABLE($F$17,$I$10,$F32,$B$15,I$17)</f>
        <v>4777249.1349481</v>
      </c>
      <c r="J32" s="8" t="n">
        <f aca="true">TABLE($F$17,$I$10,$F32,$B$15,J$17)</f>
        <v>5266917.17128028</v>
      </c>
      <c r="K32" s="8" t="n">
        <f aca="true">TABLE($F$17,$I$10,$F32,$B$15,K$17)</f>
        <v>5780471.4532872</v>
      </c>
      <c r="L32" s="8" t="n">
        <f aca="true">TABLE($F$17,$I$10,$F32,$B$15,L$17)</f>
        <v>6317911.98096886</v>
      </c>
      <c r="M32" s="8" t="n">
        <f aca="true">TABLE($F$17,$I$10,$F32,$B$15,M$17)</f>
        <v>6879238.75432526</v>
      </c>
      <c r="N32" s="8" t="n">
        <f aca="true">TABLE($F$17,$I$10,$F32,$B$15,N$17)</f>
        <v>7464451.77335641</v>
      </c>
      <c r="O32" s="8" t="n">
        <f aca="true">TABLE($F$17,$I$10,$F32,$B$15,O$17)</f>
        <v>8073551.03806229</v>
      </c>
      <c r="P32" s="8" t="n">
        <f aca="true">TABLE($F$17,$I$10,$F32,$B$15,P$17)</f>
        <v>8706536.54844291</v>
      </c>
      <c r="Q32" s="8" t="n">
        <f aca="true">TABLE($F$17,$I$10,$F32,$B$15,Q$17)</f>
        <v>9000000</v>
      </c>
      <c r="R32" s="8" t="n">
        <f aca="true">TABLE($F$17,$I$10,$F32,$B$15,R$17)</f>
        <v>9000000</v>
      </c>
    </row>
    <row r="33" customFormat="false" ht="12.75" hidden="true" customHeight="false" outlineLevel="0" collapsed="false">
      <c r="B33" s="1" t="n">
        <v>1275000</v>
      </c>
      <c r="C33" s="12" t="n">
        <f aca="false">($B33*$I$10)/($I$6*$I$7)</f>
        <v>1.54545454545455</v>
      </c>
      <c r="D33" s="8" t="n">
        <f aca="false">+$B33*$I$8*$I$9*$C33</f>
        <v>25353116.630908</v>
      </c>
      <c r="F33" s="25" t="n">
        <f aca="false">+F32+25000</f>
        <v>1200000</v>
      </c>
      <c r="G33" s="8" t="n">
        <f aca="true">TABLE($F$17,$I$10,$F33,$B$15,G$17)</f>
        <v>4035986.15916955</v>
      </c>
      <c r="H33" s="8" t="n">
        <f aca="true">TABLE($F$17,$I$10,$F33,$B$15,H$17)</f>
        <v>4496885.81314879</v>
      </c>
      <c r="I33" s="8" t="n">
        <f aca="true">TABLE($F$17,$I$10,$F33,$B$15,I$17)</f>
        <v>4982698.96193772</v>
      </c>
      <c r="J33" s="8" t="n">
        <f aca="true">TABLE($F$17,$I$10,$F33,$B$15,J$17)</f>
        <v>5493425.60553634</v>
      </c>
      <c r="K33" s="8" t="n">
        <f aca="true">TABLE($F$17,$I$10,$F33,$B$15,K$17)</f>
        <v>6029065.74394464</v>
      </c>
      <c r="L33" s="8" t="n">
        <f aca="true">TABLE($F$17,$I$10,$F33,$B$15,L$17)</f>
        <v>6589619.37716263</v>
      </c>
      <c r="M33" s="8" t="n">
        <f aca="true">TABLE($F$17,$I$10,$F33,$B$15,M$17)</f>
        <v>7175086.50519032</v>
      </c>
      <c r="N33" s="8" t="n">
        <f aca="true">TABLE($F$17,$I$10,$F33,$B$15,N$17)</f>
        <v>7785467.12802769</v>
      </c>
      <c r="O33" s="8" t="n">
        <f aca="true">TABLE($F$17,$I$10,$F33,$B$15,O$17)</f>
        <v>8420761.24567475</v>
      </c>
      <c r="P33" s="8" t="n">
        <f aca="true">TABLE($F$17,$I$10,$F33,$B$15,P$17)</f>
        <v>9000000</v>
      </c>
      <c r="Q33" s="8" t="n">
        <f aca="true">TABLE($F$17,$I$10,$F33,$B$15,Q$17)</f>
        <v>9000000</v>
      </c>
      <c r="R33" s="8" t="n">
        <f aca="true">TABLE($F$17,$I$10,$F33,$B$15,R$17)</f>
        <v>9000000</v>
      </c>
    </row>
    <row r="34" customFormat="false" ht="12.75" hidden="true" customHeight="false" outlineLevel="0" collapsed="false">
      <c r="B34" s="1" t="n">
        <v>1300000</v>
      </c>
      <c r="C34" s="12" t="n">
        <f aca="false">($B34*$I$10)/($I$6*$I$7)</f>
        <v>1.57575757575758</v>
      </c>
      <c r="D34" s="8" t="n">
        <f aca="false">+$B34*$I$8*$I$9*$C34</f>
        <v>26357103.9484719</v>
      </c>
      <c r="F34" s="25" t="n">
        <f aca="false">+F33+25000</f>
        <v>1225000</v>
      </c>
      <c r="G34" s="8" t="n">
        <f aca="true">TABLE($F$17,$I$10,$F34,$B$15,G$17)</f>
        <v>4205903.97923876</v>
      </c>
      <c r="H34" s="8" t="n">
        <f aca="true">TABLE($F$17,$I$10,$F34,$B$15,H$17)</f>
        <v>4686207.82871973</v>
      </c>
      <c r="I34" s="8" t="n">
        <f aca="true">TABLE($F$17,$I$10,$F34,$B$15,I$17)</f>
        <v>5192474.04844291</v>
      </c>
      <c r="J34" s="8" t="n">
        <f aca="true">TABLE($F$17,$I$10,$F34,$B$15,J$17)</f>
        <v>5724702.63840831</v>
      </c>
      <c r="K34" s="8" t="n">
        <f aca="true">TABLE($F$17,$I$10,$F34,$B$15,K$17)</f>
        <v>6282893.59861592</v>
      </c>
      <c r="L34" s="8" t="n">
        <f aca="true">TABLE($F$17,$I$10,$F34,$B$15,L$17)</f>
        <v>6867046.92906575</v>
      </c>
      <c r="M34" s="8" t="n">
        <f aca="true">TABLE($F$17,$I$10,$F34,$B$15,M$17)</f>
        <v>7477162.62975779</v>
      </c>
      <c r="N34" s="8" t="n">
        <f aca="true">TABLE($F$17,$I$10,$F34,$B$15,N$17)</f>
        <v>8113240.70069205</v>
      </c>
      <c r="O34" s="8" t="n">
        <f aca="true">TABLE($F$17,$I$10,$F34,$B$15,O$17)</f>
        <v>8775281.14186852</v>
      </c>
      <c r="P34" s="8" t="n">
        <f aca="true">TABLE($F$17,$I$10,$F34,$B$15,P$17)</f>
        <v>9000000</v>
      </c>
      <c r="Q34" s="8" t="n">
        <f aca="true">TABLE($F$17,$I$10,$F34,$B$15,Q$17)</f>
        <v>9000000</v>
      </c>
      <c r="R34" s="8" t="n">
        <f aca="true">TABLE($F$17,$I$10,$F34,$B$15,R$17)</f>
        <v>9000000</v>
      </c>
    </row>
    <row r="35" customFormat="false" ht="12.75" hidden="true" customHeight="false" outlineLevel="0" collapsed="false">
      <c r="B35" s="1" t="n">
        <v>1325000</v>
      </c>
      <c r="C35" s="12" t="n">
        <f aca="false">($B35*$I$10)/($I$6*$I$7)</f>
        <v>1.60606060606061</v>
      </c>
      <c r="D35" s="8" t="n">
        <f aca="false">+$B35*$I$8*$I$9*$C35</f>
        <v>27380586.1654059</v>
      </c>
      <c r="F35" s="25" t="n">
        <f aca="false">+F34+25000</f>
        <v>1250000</v>
      </c>
      <c r="G35" s="8" t="n">
        <f aca="true">TABLE($F$17,$I$10,$F35,$B$15,G$17)</f>
        <v>4379325.25951557</v>
      </c>
      <c r="H35" s="8" t="n">
        <f aca="true">TABLE($F$17,$I$10,$F35,$B$15,H$17)</f>
        <v>4879433.39100346</v>
      </c>
      <c r="I35" s="8" t="n">
        <f aca="true">TABLE($F$17,$I$10,$F35,$B$15,I$17)</f>
        <v>5406574.39446367</v>
      </c>
      <c r="J35" s="8" t="n">
        <f aca="true">TABLE($F$17,$I$10,$F35,$B$15,J$17)</f>
        <v>5960748.2698962</v>
      </c>
      <c r="K35" s="8" t="n">
        <f aca="true">TABLE($F$17,$I$10,$F35,$B$15,K$17)</f>
        <v>6541955.01730104</v>
      </c>
      <c r="L35" s="8" t="n">
        <f aca="true">TABLE($F$17,$I$10,$F35,$B$15,L$17)</f>
        <v>7150194.63667821</v>
      </c>
      <c r="M35" s="8" t="n">
        <f aca="true">TABLE($F$17,$I$10,$F35,$B$15,M$17)</f>
        <v>7785467.12802769</v>
      </c>
      <c r="N35" s="8" t="n">
        <f aca="true">TABLE($F$17,$I$10,$F35,$B$15,N$17)</f>
        <v>8447772.49134949</v>
      </c>
      <c r="O35" s="8" t="n">
        <f aca="true">TABLE($F$17,$I$10,$F35,$B$15,O$17)</f>
        <v>9000000</v>
      </c>
      <c r="P35" s="8" t="n">
        <f aca="true">TABLE($F$17,$I$10,$F35,$B$15,P$17)</f>
        <v>9000000</v>
      </c>
      <c r="Q35" s="8" t="n">
        <f aca="true">TABLE($F$17,$I$10,$F35,$B$15,Q$17)</f>
        <v>9000000</v>
      </c>
      <c r="R35" s="8" t="n">
        <f aca="true">TABLE($F$17,$I$10,$F35,$B$15,R$17)</f>
        <v>9000000</v>
      </c>
    </row>
    <row r="36" customFormat="false" ht="12.75" hidden="false" customHeight="false" outlineLevel="0" collapsed="false">
      <c r="F36" s="25" t="n">
        <f aca="false">+F26+25000</f>
        <v>1050000</v>
      </c>
      <c r="G36" s="8" t="n">
        <f aca="true">TABLE($F$17,$I$10,$F36,$B$15,G$17)</f>
        <v>3090051.90311419</v>
      </c>
      <c r="H36" s="8" t="n">
        <f aca="true">TABLE($F$17,$I$10,$F36,$B$15,H$17)</f>
        <v>3442928.20069204</v>
      </c>
      <c r="I36" s="8" t="n">
        <f aca="true">TABLE($F$17,$I$10,$F36,$B$15,I$17)</f>
        <v>3814878.89273357</v>
      </c>
      <c r="J36" s="8" t="n">
        <f aca="true">TABLE($F$17,$I$10,$F36,$B$15,J$17)</f>
        <v>4205903.97923876</v>
      </c>
      <c r="K36" s="8" t="n">
        <f aca="true">TABLE($F$17,$I$10,$F36,$B$15,K$17)</f>
        <v>4616003.46020762</v>
      </c>
      <c r="L36" s="8" t="n">
        <f aca="true">TABLE($F$17,$I$10,$F36,$B$15,L$17)</f>
        <v>5045177.33564014</v>
      </c>
      <c r="M36" s="8" t="n">
        <f aca="true">TABLE($F$17,$I$10,$F36,$B$15,M$17)</f>
        <v>5493425.60553634</v>
      </c>
      <c r="N36" s="8" t="n">
        <f aca="true">TABLE($F$17,$I$10,$F36,$B$15,N$17)</f>
        <v>5960748.2698962</v>
      </c>
      <c r="O36" s="8" t="n">
        <f aca="true">TABLE($F$17,$I$10,$F36,$B$15,O$17)</f>
        <v>6447145.32871973</v>
      </c>
      <c r="P36" s="8" t="n">
        <f aca="true">TABLE($F$17,$I$10,$F36,$B$15,P$17)</f>
        <v>6952616.78200693</v>
      </c>
      <c r="Q36" s="8" t="n">
        <f aca="true">TABLE($F$17,$I$10,$F36,$B$15,Q$17)</f>
        <v>7477162.62975779</v>
      </c>
      <c r="R36" s="8" t="n">
        <f aca="true">TABLE($F$17,$I$10,$F36,$B$15,R$17)</f>
        <v>8020782.87197233</v>
      </c>
    </row>
    <row r="37" customFormat="false" ht="12.75" hidden="false" customHeight="false" outlineLevel="0" collapsed="false">
      <c r="F37" s="25" t="n">
        <f aca="false">+F36+25000</f>
        <v>1075000</v>
      </c>
      <c r="G37" s="8" t="n">
        <f aca="true">TABLE($F$17,$I$10,$F37,$B$15,G$17)</f>
        <v>3238948.96193772</v>
      </c>
      <c r="H37" s="8" t="n">
        <f aca="true">TABLE($F$17,$I$10,$F37,$B$15,H$17)</f>
        <v>3608828.93598616</v>
      </c>
      <c r="I37" s="8" t="n">
        <f aca="true">TABLE($F$17,$I$10,$F37,$B$15,I$17)</f>
        <v>3998702.42214533</v>
      </c>
      <c r="J37" s="8" t="n">
        <f aca="true">TABLE($F$17,$I$10,$F37,$B$15,J$17)</f>
        <v>4408569.42041523</v>
      </c>
      <c r="K37" s="8" t="n">
        <f aca="true">TABLE($F$17,$I$10,$F37,$B$15,K$17)</f>
        <v>4838429.93079585</v>
      </c>
      <c r="L37" s="8" t="n">
        <f aca="true">TABLE($F$17,$I$10,$F37,$B$15,L$17)</f>
        <v>5288283.9532872</v>
      </c>
      <c r="M37" s="8" t="n">
        <f aca="true">TABLE($F$17,$I$10,$F37,$B$15,M$17)</f>
        <v>5758131.48788928</v>
      </c>
      <c r="N37" s="8" t="n">
        <f aca="true">TABLE($F$17,$I$10,$F37,$B$15,N$17)</f>
        <v>6247972.53460208</v>
      </c>
      <c r="O37" s="8" t="n">
        <f aca="true">TABLE($F$17,$I$10,$F37,$B$15,O$17)</f>
        <v>6757807.09342561</v>
      </c>
      <c r="P37" s="8" t="n">
        <f aca="true">TABLE($F$17,$I$10,$F37,$B$15,P$17)</f>
        <v>7287635.16435987</v>
      </c>
      <c r="Q37" s="8" t="n">
        <f aca="true">TABLE($F$17,$I$10,$F37,$B$15,Q$17)</f>
        <v>7837456.74740485</v>
      </c>
      <c r="R37" s="8" t="n">
        <f aca="true">TABLE($F$17,$I$10,$F37,$B$15,R$17)</f>
        <v>8407271.84256056</v>
      </c>
    </row>
    <row r="38" customFormat="false" ht="13.5" hidden="false" customHeight="false" outlineLevel="0" collapsed="false">
      <c r="F38" s="27" t="n">
        <f aca="false">+F37+25000</f>
        <v>1100000</v>
      </c>
      <c r="G38" s="8" t="n">
        <f aca="true">TABLE($F$17,$I$10,$F38,$B$15,G$17)</f>
        <v>3391349.48096886</v>
      </c>
      <c r="H38" s="8" t="n">
        <f aca="true">TABLE($F$17,$I$10,$F38,$B$15,H$17)</f>
        <v>3778633.21799308</v>
      </c>
      <c r="I38" s="8" t="n">
        <f aca="true">TABLE($F$17,$I$10,$F38,$B$15,I$17)</f>
        <v>4186851.21107267</v>
      </c>
      <c r="J38" s="8" t="n">
        <f aca="true">TABLE($F$17,$I$10,$F38,$B$15,J$17)</f>
        <v>4616003.46020762</v>
      </c>
      <c r="K38" s="8" t="n">
        <f aca="true">TABLE($F$17,$I$10,$F38,$B$15,K$17)</f>
        <v>5066089.96539793</v>
      </c>
      <c r="L38" s="8" t="n">
        <f aca="true">TABLE($F$17,$I$10,$F38,$B$15,L$17)</f>
        <v>5537110.7266436</v>
      </c>
      <c r="M38" s="8" t="n">
        <f aca="true">TABLE($F$17,$I$10,$F38,$B$15,M$17)</f>
        <v>6029065.74394464</v>
      </c>
      <c r="N38" s="8" t="n">
        <f aca="true">TABLE($F$17,$I$10,$F38,$B$15,N$17)</f>
        <v>6541955.01730104</v>
      </c>
      <c r="O38" s="8" t="n">
        <f aca="true">TABLE($F$17,$I$10,$F38,$B$15,O$17)</f>
        <v>7075778.54671281</v>
      </c>
      <c r="P38" s="8" t="n">
        <f aca="true">TABLE($F$17,$I$10,$F38,$B$15,P$17)</f>
        <v>7630536.33217994</v>
      </c>
      <c r="Q38" s="8" t="n">
        <f aca="true">TABLE($F$17,$I$10,$F38,$B$15,Q$17)</f>
        <v>8206228.37370243</v>
      </c>
      <c r="R38" s="8" t="n">
        <f aca="true">TABLE($F$17,$I$10,$F38,$B$15,R$17)</f>
        <v>8802854.67128029</v>
      </c>
    </row>
    <row r="41" customFormat="false" ht="13.5" hidden="false" customHeight="false" outlineLevel="0" collapsed="false"/>
    <row r="42" customFormat="false" ht="13.5" hidden="false" customHeight="false" outlineLevel="0" collapsed="false">
      <c r="F42" s="16" t="s">
        <v>42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customFormat="false" ht="13.5" hidden="false" customHeight="false" outlineLevel="0" collapsed="false">
      <c r="F43" s="39" t="s">
        <v>13</v>
      </c>
      <c r="G43" s="40" t="s">
        <v>14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customFormat="false" ht="13.5" hidden="false" customHeight="false" outlineLevel="0" collapsed="false">
      <c r="F44" s="38" t="n">
        <f aca="false">(B15*I10*365)</f>
        <v>60225000</v>
      </c>
      <c r="G44" s="18" t="n">
        <v>0.18</v>
      </c>
      <c r="H44" s="19" t="n">
        <f aca="false">+G44+0.01</f>
        <v>0.19</v>
      </c>
      <c r="I44" s="19" t="n">
        <f aca="false">+H44+0.01</f>
        <v>0.2</v>
      </c>
      <c r="J44" s="19" t="n">
        <f aca="false">+I44+0.01</f>
        <v>0.21</v>
      </c>
      <c r="K44" s="19" t="n">
        <f aca="false">+J44+0.01</f>
        <v>0.22</v>
      </c>
      <c r="L44" s="19" t="n">
        <f aca="false">+K44+0.01</f>
        <v>0.23</v>
      </c>
      <c r="M44" s="19" t="n">
        <f aca="false">+L44+0.01</f>
        <v>0.24</v>
      </c>
      <c r="N44" s="19" t="n">
        <f aca="false">+M44+0.01</f>
        <v>0.25</v>
      </c>
      <c r="O44" s="19" t="n">
        <f aca="false">+N44+0.01</f>
        <v>0.26</v>
      </c>
      <c r="P44" s="19" t="n">
        <f aca="false">+O44+0.01</f>
        <v>0.27</v>
      </c>
      <c r="Q44" s="19" t="n">
        <f aca="false">+P44+0.01</f>
        <v>0.28</v>
      </c>
      <c r="R44" s="20" t="n">
        <f aca="false">+Q44+0.01</f>
        <v>0.29</v>
      </c>
    </row>
    <row r="45" customFormat="false" ht="12.75" hidden="false" customHeight="false" outlineLevel="0" collapsed="false">
      <c r="F45" s="21" t="n">
        <v>825000</v>
      </c>
      <c r="G45" s="23" t="n">
        <f aca="true">TABLE($F$44,$I$10,$F45,$B$15,G$44)</f>
        <v>54202500</v>
      </c>
      <c r="H45" s="23" t="n">
        <f aca="true">TABLE($F$44,$I$10,$F45,$B$15,H$44)</f>
        <v>57213750</v>
      </c>
      <c r="I45" s="23" t="n">
        <f aca="true">TABLE($F$44,$I$10,$F45,$B$15,I$44)</f>
        <v>60225000</v>
      </c>
      <c r="J45" s="8" t="n">
        <f aca="true">TABLE($F$44,$I$10,$F45,$B$15,J$44)</f>
        <v>63236250</v>
      </c>
      <c r="K45" s="8" t="n">
        <f aca="true">TABLE($F$44,$I$10,$F45,$B$15,K$44)</f>
        <v>66247500</v>
      </c>
      <c r="L45" s="8" t="n">
        <f aca="true">TABLE($F$44,$I$10,$F45,$B$15,L$44)</f>
        <v>69258750</v>
      </c>
      <c r="M45" s="8" t="n">
        <f aca="true">TABLE($F$44,$I$10,$F45,$B$15,M$44)</f>
        <v>72270000</v>
      </c>
      <c r="N45" s="8" t="n">
        <f aca="true">TABLE($F$44,$I$10,$F45,$B$15,N$44)</f>
        <v>75281250</v>
      </c>
      <c r="O45" s="8" t="n">
        <f aca="true">TABLE($F$44,$I$10,$F45,$B$15,O$44)</f>
        <v>78292500</v>
      </c>
      <c r="P45" s="8" t="n">
        <f aca="true">TABLE($F$44,$I$10,$F45,$B$15,P$44)</f>
        <v>81303750</v>
      </c>
      <c r="Q45" s="8" t="n">
        <f aca="true">TABLE($F$44,$I$10,$F45,$B$15,Q$44)</f>
        <v>84315000</v>
      </c>
      <c r="R45" s="8" t="n">
        <f aca="true">TABLE($F$44,$I$10,$F45,$B$15,R$44)</f>
        <v>87326250</v>
      </c>
    </row>
    <row r="46" customFormat="false" ht="12.75" hidden="false" customHeight="false" outlineLevel="0" collapsed="false">
      <c r="F46" s="25" t="n">
        <f aca="false">+F45+25000</f>
        <v>850000</v>
      </c>
      <c r="G46" s="23" t="n">
        <f aca="true">TABLE($F$44,$I$10,$F46,$B$15,G$44)</f>
        <v>55845000</v>
      </c>
      <c r="H46" s="23" t="n">
        <f aca="true">TABLE($F$44,$I$10,$F46,$B$15,H$44)</f>
        <v>58947500</v>
      </c>
      <c r="I46" s="23" t="n">
        <f aca="true">TABLE($F$44,$I$10,$F46,$B$15,I$44)</f>
        <v>62050000</v>
      </c>
      <c r="J46" s="8" t="n">
        <f aca="true">TABLE($F$44,$I$10,$F46,$B$15,J$44)</f>
        <v>65152500</v>
      </c>
      <c r="K46" s="8" t="n">
        <f aca="true">TABLE($F$44,$I$10,$F46,$B$15,K$44)</f>
        <v>68255000</v>
      </c>
      <c r="L46" s="8" t="n">
        <f aca="true">TABLE($F$44,$I$10,$F46,$B$15,L$44)</f>
        <v>71357500</v>
      </c>
      <c r="M46" s="8" t="n">
        <f aca="true">TABLE($F$44,$I$10,$F46,$B$15,M$44)</f>
        <v>74460000</v>
      </c>
      <c r="N46" s="8" t="n">
        <f aca="true">TABLE($F$44,$I$10,$F46,$B$15,N$44)</f>
        <v>77562500</v>
      </c>
      <c r="O46" s="8" t="n">
        <f aca="true">TABLE($F$44,$I$10,$F46,$B$15,O$44)</f>
        <v>80665000</v>
      </c>
      <c r="P46" s="8" t="n">
        <f aca="true">TABLE($F$44,$I$10,$F46,$B$15,P$44)</f>
        <v>83767500</v>
      </c>
      <c r="Q46" s="8" t="n">
        <f aca="true">TABLE($F$44,$I$10,$F46,$B$15,Q$44)</f>
        <v>86870000</v>
      </c>
      <c r="R46" s="8" t="n">
        <f aca="true">TABLE($F$44,$I$10,$F46,$B$15,R$44)</f>
        <v>89972500</v>
      </c>
    </row>
    <row r="47" customFormat="false" ht="12.75" hidden="false" customHeight="false" outlineLevel="0" collapsed="false">
      <c r="F47" s="25" t="n">
        <f aca="false">+F46+25000</f>
        <v>875000</v>
      </c>
      <c r="G47" s="23" t="n">
        <f aca="true">TABLE($F$44,$I$10,$F47,$B$15,G$44)</f>
        <v>57487500</v>
      </c>
      <c r="H47" s="23" t="n">
        <f aca="true">TABLE($F$44,$I$10,$F47,$B$15,H$44)</f>
        <v>60681250</v>
      </c>
      <c r="I47" s="23" t="n">
        <f aca="true">TABLE($F$44,$I$10,$F47,$B$15,I$44)</f>
        <v>63875000</v>
      </c>
      <c r="J47" s="8" t="n">
        <f aca="true">TABLE($F$44,$I$10,$F47,$B$15,J$44)</f>
        <v>67068750</v>
      </c>
      <c r="K47" s="8" t="n">
        <f aca="true">TABLE($F$44,$I$10,$F47,$B$15,K$44)</f>
        <v>70262500</v>
      </c>
      <c r="L47" s="8" t="n">
        <f aca="true">TABLE($F$44,$I$10,$F47,$B$15,L$44)</f>
        <v>73456250</v>
      </c>
      <c r="M47" s="8" t="n">
        <f aca="true">TABLE($F$44,$I$10,$F47,$B$15,M$44)</f>
        <v>76650000</v>
      </c>
      <c r="N47" s="8" t="n">
        <f aca="true">TABLE($F$44,$I$10,$F47,$B$15,N$44)</f>
        <v>79843750</v>
      </c>
      <c r="O47" s="8" t="n">
        <f aca="true">TABLE($F$44,$I$10,$F47,$B$15,O$44)</f>
        <v>83037500</v>
      </c>
      <c r="P47" s="8" t="n">
        <f aca="true">TABLE($F$44,$I$10,$F47,$B$15,P$44)</f>
        <v>86231250</v>
      </c>
      <c r="Q47" s="8" t="n">
        <f aca="true">TABLE($F$44,$I$10,$F47,$B$15,Q$44)</f>
        <v>89425000</v>
      </c>
      <c r="R47" s="8" t="n">
        <f aca="true">TABLE($F$44,$I$10,$F47,$B$15,R$44)</f>
        <v>92618750</v>
      </c>
    </row>
    <row r="48" customFormat="false" ht="12.75" hidden="false" customHeight="false" outlineLevel="0" collapsed="false">
      <c r="F48" s="25" t="n">
        <f aca="false">+F47+25000</f>
        <v>900000</v>
      </c>
      <c r="G48" s="23" t="n">
        <f aca="true">TABLE($F$44,$I$10,$F48,$B$15,G$44)</f>
        <v>59130000</v>
      </c>
      <c r="H48" s="23" t="n">
        <f aca="true">TABLE($F$44,$I$10,$F48,$B$15,H$44)</f>
        <v>62415000</v>
      </c>
      <c r="I48" s="23" t="n">
        <f aca="true">TABLE($F$44,$I$10,$F48,$B$15,I$44)</f>
        <v>65700000</v>
      </c>
      <c r="J48" s="8" t="n">
        <f aca="true">TABLE($F$44,$I$10,$F48,$B$15,J$44)</f>
        <v>68985000</v>
      </c>
      <c r="K48" s="8" t="n">
        <f aca="true">TABLE($F$44,$I$10,$F48,$B$15,K$44)</f>
        <v>72270000</v>
      </c>
      <c r="L48" s="8" t="n">
        <f aca="true">TABLE($F$44,$I$10,$F48,$B$15,L$44)</f>
        <v>75555000</v>
      </c>
      <c r="M48" s="8" t="n">
        <f aca="true">TABLE($F$44,$I$10,$F48,$B$15,M$44)</f>
        <v>78840000</v>
      </c>
      <c r="N48" s="8" t="n">
        <f aca="true">TABLE($F$44,$I$10,$F48,$B$15,N$44)</f>
        <v>82125000</v>
      </c>
      <c r="O48" s="8" t="n">
        <f aca="true">TABLE($F$44,$I$10,$F48,$B$15,O$44)</f>
        <v>85410000</v>
      </c>
      <c r="P48" s="8" t="n">
        <f aca="true">TABLE($F$44,$I$10,$F48,$B$15,P$44)</f>
        <v>88695000</v>
      </c>
      <c r="Q48" s="8" t="n">
        <f aca="true">TABLE($F$44,$I$10,$F48,$B$15,Q$44)</f>
        <v>91980000</v>
      </c>
      <c r="R48" s="8" t="n">
        <f aca="true">TABLE($F$44,$I$10,$F48,$B$15,R$44)</f>
        <v>95265000</v>
      </c>
    </row>
    <row r="49" customFormat="false" ht="12.75" hidden="false" customHeight="false" outlineLevel="0" collapsed="false">
      <c r="F49" s="25" t="n">
        <f aca="false">+F48+25000</f>
        <v>925000</v>
      </c>
      <c r="G49" s="23" t="n">
        <f aca="true">TABLE($F$44,$I$10,$F49,$B$15,G$44)</f>
        <v>60772500</v>
      </c>
      <c r="H49" s="23" t="n">
        <f aca="true">TABLE($F$44,$I$10,$F49,$B$15,H$44)</f>
        <v>64148750</v>
      </c>
      <c r="I49" s="23" t="n">
        <f aca="true">TABLE($F$44,$I$10,$F49,$B$15,I$44)</f>
        <v>67525000</v>
      </c>
      <c r="J49" s="8" t="n">
        <f aca="true">TABLE($F$44,$I$10,$F49,$B$15,J$44)</f>
        <v>70901250</v>
      </c>
      <c r="K49" s="8" t="n">
        <f aca="true">TABLE($F$44,$I$10,$F49,$B$15,K$44)</f>
        <v>74277500</v>
      </c>
      <c r="L49" s="8" t="n">
        <f aca="true">TABLE($F$44,$I$10,$F49,$B$15,L$44)</f>
        <v>77653750</v>
      </c>
      <c r="M49" s="8" t="n">
        <f aca="true">TABLE($F$44,$I$10,$F49,$B$15,M$44)</f>
        <v>81030000</v>
      </c>
      <c r="N49" s="8" t="n">
        <f aca="true">TABLE($F$44,$I$10,$F49,$B$15,N$44)</f>
        <v>84406250</v>
      </c>
      <c r="O49" s="8" t="n">
        <f aca="true">TABLE($F$44,$I$10,$F49,$B$15,O$44)</f>
        <v>87782500</v>
      </c>
      <c r="P49" s="8" t="n">
        <f aca="true">TABLE($F$44,$I$10,$F49,$B$15,P$44)</f>
        <v>91158750</v>
      </c>
      <c r="Q49" s="8" t="n">
        <f aca="true">TABLE($F$44,$I$10,$F49,$B$15,Q$44)</f>
        <v>94535000</v>
      </c>
      <c r="R49" s="8" t="n">
        <f aca="true">TABLE($F$44,$I$10,$F49,$B$15,R$44)</f>
        <v>97911250</v>
      </c>
    </row>
    <row r="50" customFormat="false" ht="12.75" hidden="false" customHeight="false" outlineLevel="0" collapsed="false">
      <c r="F50" s="25" t="n">
        <f aca="false">+F49+25000</f>
        <v>950000</v>
      </c>
      <c r="G50" s="8" t="n">
        <f aca="true">TABLE($F$44,$I$10,$F50,$B$15,G$44)</f>
        <v>62415000</v>
      </c>
      <c r="H50" s="8" t="n">
        <f aca="true">TABLE($F$44,$I$10,$F50,$B$15,H$44)</f>
        <v>65882500</v>
      </c>
      <c r="I50" s="8" t="n">
        <f aca="true">TABLE($F$44,$I$10,$F50,$B$15,I$44)</f>
        <v>69350000</v>
      </c>
      <c r="J50" s="8" t="n">
        <f aca="true">TABLE($F$44,$I$10,$F50,$B$15,J$44)</f>
        <v>72817500</v>
      </c>
      <c r="K50" s="8" t="n">
        <f aca="true">TABLE($F$44,$I$10,$F50,$B$15,K$44)</f>
        <v>76285000</v>
      </c>
      <c r="L50" s="8" t="n">
        <f aca="true">TABLE($F$44,$I$10,$F50,$B$15,L$44)</f>
        <v>79752500</v>
      </c>
      <c r="M50" s="8" t="n">
        <f aca="true">TABLE($F$44,$I$10,$F50,$B$15,M$44)</f>
        <v>83220000</v>
      </c>
      <c r="N50" s="8" t="n">
        <f aca="true">TABLE($F$44,$I$10,$F50,$B$15,N$44)</f>
        <v>86687500</v>
      </c>
      <c r="O50" s="8" t="n">
        <f aca="true">TABLE($F$44,$I$10,$F50,$B$15,O$44)</f>
        <v>90155000</v>
      </c>
      <c r="P50" s="8" t="n">
        <f aca="true">TABLE($F$44,$I$10,$F50,$B$15,P$44)</f>
        <v>93622500</v>
      </c>
      <c r="Q50" s="8" t="n">
        <f aca="true">TABLE($F$44,$I$10,$F50,$B$15,Q$44)</f>
        <v>97090000</v>
      </c>
      <c r="R50" s="8" t="n">
        <f aca="true">TABLE($F$44,$I$10,$F50,$B$15,R$44)</f>
        <v>100557500</v>
      </c>
    </row>
    <row r="51" customFormat="false" ht="12.75" hidden="false" customHeight="false" outlineLevel="0" collapsed="false">
      <c r="F51" s="25" t="n">
        <f aca="false">+F50+25000</f>
        <v>975000</v>
      </c>
      <c r="G51" s="8" t="n">
        <f aca="true">TABLE($F$44,$I$10,$F51,$B$15,G$44)</f>
        <v>64057500</v>
      </c>
      <c r="H51" s="8" t="n">
        <f aca="true">TABLE($F$44,$I$10,$F51,$B$15,H$44)</f>
        <v>67616250</v>
      </c>
      <c r="I51" s="8" t="n">
        <f aca="true">TABLE($F$44,$I$10,$F51,$B$15,I$44)</f>
        <v>71175000</v>
      </c>
      <c r="J51" s="8" t="n">
        <f aca="true">TABLE($F$44,$I$10,$F51,$B$15,J$44)</f>
        <v>74733750</v>
      </c>
      <c r="K51" s="8" t="n">
        <f aca="true">TABLE($F$44,$I$10,$F51,$B$15,K$44)</f>
        <v>78292500</v>
      </c>
      <c r="L51" s="8" t="n">
        <f aca="true">TABLE($F$44,$I$10,$F51,$B$15,L$44)</f>
        <v>81851250</v>
      </c>
      <c r="M51" s="8" t="n">
        <f aca="true">TABLE($F$44,$I$10,$F51,$B$15,M$44)</f>
        <v>85410000</v>
      </c>
      <c r="N51" s="8" t="n">
        <f aca="true">TABLE($F$44,$I$10,$F51,$B$15,N$44)</f>
        <v>88968750</v>
      </c>
      <c r="O51" s="8" t="n">
        <f aca="true">TABLE($F$44,$I$10,$F51,$B$15,O$44)</f>
        <v>92527500</v>
      </c>
      <c r="P51" s="8" t="n">
        <f aca="true">TABLE($F$44,$I$10,$F51,$B$15,P$44)</f>
        <v>96086250</v>
      </c>
      <c r="Q51" s="8" t="n">
        <f aca="true">TABLE($F$44,$I$10,$F51,$B$15,Q$44)</f>
        <v>99645000</v>
      </c>
      <c r="R51" s="8" t="n">
        <f aca="true">TABLE($F$44,$I$10,$F51,$B$15,R$44)</f>
        <v>103203750</v>
      </c>
    </row>
    <row r="52" customFormat="false" ht="12.75" hidden="false" customHeight="false" outlineLevel="0" collapsed="false">
      <c r="F52" s="25" t="n">
        <f aca="false">+F51+25000</f>
        <v>1000000</v>
      </c>
      <c r="G52" s="8" t="n">
        <f aca="true">TABLE($F$44,$I$10,$F52,$B$15,G$44)</f>
        <v>65700000</v>
      </c>
      <c r="H52" s="8" t="n">
        <f aca="true">TABLE($F$44,$I$10,$F52,$B$15,H$44)</f>
        <v>69350000</v>
      </c>
      <c r="I52" s="8" t="n">
        <f aca="true">TABLE($F$44,$I$10,$F52,$B$15,I$44)</f>
        <v>73000000</v>
      </c>
      <c r="J52" s="8" t="n">
        <f aca="true">TABLE($F$44,$I$10,$F52,$B$15,J$44)</f>
        <v>76650000</v>
      </c>
      <c r="K52" s="8" t="n">
        <f aca="true">TABLE($F$44,$I$10,$F52,$B$15,K$44)</f>
        <v>80300000</v>
      </c>
      <c r="L52" s="8" t="n">
        <f aca="true">TABLE($F$44,$I$10,$F52,$B$15,L$44)</f>
        <v>83950000</v>
      </c>
      <c r="M52" s="8" t="n">
        <f aca="true">TABLE($F$44,$I$10,$F52,$B$15,M$44)</f>
        <v>87600000</v>
      </c>
      <c r="N52" s="8" t="n">
        <f aca="true">TABLE($F$44,$I$10,$F52,$B$15,N$44)</f>
        <v>91250000</v>
      </c>
      <c r="O52" s="8" t="n">
        <f aca="true">TABLE($F$44,$I$10,$F52,$B$15,O$44)</f>
        <v>94900000</v>
      </c>
      <c r="P52" s="8" t="n">
        <f aca="true">TABLE($F$44,$I$10,$F52,$B$15,P$44)</f>
        <v>98550000</v>
      </c>
      <c r="Q52" s="8" t="n">
        <f aca="true">TABLE($F$44,$I$10,$F52,$B$15,Q$44)</f>
        <v>102200000</v>
      </c>
      <c r="R52" s="8" t="n">
        <f aca="true">TABLE($F$44,$I$10,$F52,$B$15,R$44)</f>
        <v>105850000</v>
      </c>
    </row>
    <row r="53" customFormat="false" ht="12.75" hidden="false" customHeight="false" outlineLevel="0" collapsed="false">
      <c r="F53" s="25" t="n">
        <f aca="false">+F52+25000</f>
        <v>1025000</v>
      </c>
      <c r="G53" s="8" t="n">
        <f aca="true">TABLE($F$44,$I$10,$F53,$B$15,G$44)</f>
        <v>67342500</v>
      </c>
      <c r="H53" s="8" t="n">
        <f aca="true">TABLE($F$44,$I$10,$F53,$B$15,H$44)</f>
        <v>71083750</v>
      </c>
      <c r="I53" s="8" t="n">
        <f aca="true">TABLE($F$44,$I$10,$F53,$B$15,I$44)</f>
        <v>74825000</v>
      </c>
      <c r="J53" s="8" t="n">
        <f aca="true">TABLE($F$44,$I$10,$F53,$B$15,J$44)</f>
        <v>78566250</v>
      </c>
      <c r="K53" s="8" t="n">
        <f aca="true">TABLE($F$44,$I$10,$F53,$B$15,K$44)</f>
        <v>82307500</v>
      </c>
      <c r="L53" s="8" t="n">
        <f aca="true">TABLE($F$44,$I$10,$F53,$B$15,L$44)</f>
        <v>86048750</v>
      </c>
      <c r="M53" s="8" t="n">
        <f aca="true">TABLE($F$44,$I$10,$F53,$B$15,M$44)</f>
        <v>89790000</v>
      </c>
      <c r="N53" s="8" t="n">
        <f aca="true">TABLE($F$44,$I$10,$F53,$B$15,N$44)</f>
        <v>93531250</v>
      </c>
      <c r="O53" s="8" t="n">
        <f aca="true">TABLE($F$44,$I$10,$F53,$B$15,O$44)</f>
        <v>97272500</v>
      </c>
      <c r="P53" s="8" t="n">
        <f aca="true">TABLE($F$44,$I$10,$F53,$B$15,P$44)</f>
        <v>101013750</v>
      </c>
      <c r="Q53" s="8" t="n">
        <f aca="true">TABLE($F$44,$I$10,$F53,$B$15,Q$44)</f>
        <v>104755000</v>
      </c>
      <c r="R53" s="8" t="n">
        <f aca="true">TABLE($F$44,$I$10,$F53,$B$15,R$44)</f>
        <v>108496250</v>
      </c>
    </row>
    <row r="54" customFormat="false" ht="12.75" hidden="true" customHeight="false" outlineLevel="0" collapsed="false">
      <c r="F54" s="25" t="n">
        <f aca="false">+F53+25000</f>
        <v>1050000</v>
      </c>
      <c r="G54" s="8" t="n">
        <f aca="true">TABLE($F$44,$I$10,$F54,$B$15,G$44)</f>
        <v>68985000</v>
      </c>
      <c r="H54" s="8" t="n">
        <f aca="true">TABLE($F$44,$I$10,$F54,$B$15,H$44)</f>
        <v>72817500</v>
      </c>
      <c r="I54" s="8" t="n">
        <f aca="true">TABLE($F$44,$I$10,$F54,$B$15,I$44)</f>
        <v>76650000</v>
      </c>
      <c r="J54" s="8" t="n">
        <f aca="true">TABLE($F$44,$I$10,$F54,$B$15,J$44)</f>
        <v>80482500</v>
      </c>
      <c r="K54" s="8" t="n">
        <f aca="true">TABLE($F$44,$I$10,$F54,$B$15,K$44)</f>
        <v>84315000</v>
      </c>
      <c r="L54" s="8" t="n">
        <f aca="true">TABLE($F$44,$I$10,$F54,$B$15,L$44)</f>
        <v>88147500</v>
      </c>
      <c r="M54" s="8" t="n">
        <f aca="true">TABLE($F$44,$I$10,$F54,$B$15,M$44)</f>
        <v>91980000</v>
      </c>
      <c r="N54" s="8" t="n">
        <f aca="true">TABLE($F$44,$I$10,$F54,$B$15,N$44)</f>
        <v>95812500</v>
      </c>
      <c r="O54" s="8" t="n">
        <f aca="true">TABLE($F$44,$I$10,$F54,$B$15,O$44)</f>
        <v>99645000</v>
      </c>
      <c r="P54" s="8" t="n">
        <f aca="true">TABLE($F$44,$I$10,$F54,$B$15,P$44)</f>
        <v>103477500</v>
      </c>
      <c r="Q54" s="8" t="n">
        <f aca="true">TABLE($F$44,$I$10,$F54,$B$15,Q$44)</f>
        <v>107310000</v>
      </c>
      <c r="R54" s="8" t="n">
        <f aca="true">TABLE($F$44,$I$10,$F54,$B$15,R$44)</f>
        <v>111142500</v>
      </c>
    </row>
    <row r="55" customFormat="false" ht="12.75" hidden="true" customHeight="false" outlineLevel="0" collapsed="false">
      <c r="F55" s="25" t="n">
        <f aca="false">+F54+25000</f>
        <v>1075000</v>
      </c>
      <c r="G55" s="8" t="n">
        <f aca="true">TABLE($F$44,$I$10,$F55,$B$15,G$44)</f>
        <v>70627500</v>
      </c>
      <c r="H55" s="8" t="n">
        <f aca="true">TABLE($F$44,$I$10,$F55,$B$15,H$44)</f>
        <v>74551250</v>
      </c>
      <c r="I55" s="8" t="n">
        <f aca="true">TABLE($F$44,$I$10,$F55,$B$15,I$44)</f>
        <v>78475000</v>
      </c>
      <c r="J55" s="8" t="n">
        <f aca="true">TABLE($F$44,$I$10,$F55,$B$15,J$44)</f>
        <v>82398750</v>
      </c>
      <c r="K55" s="8" t="n">
        <f aca="true">TABLE($F$44,$I$10,$F55,$B$15,K$44)</f>
        <v>86322500</v>
      </c>
      <c r="L55" s="8" t="n">
        <f aca="true">TABLE($F$44,$I$10,$F55,$B$15,L$44)</f>
        <v>90246250</v>
      </c>
      <c r="M55" s="8" t="n">
        <f aca="true">TABLE($F$44,$I$10,$F55,$B$15,M$44)</f>
        <v>94170000</v>
      </c>
      <c r="N55" s="8" t="n">
        <f aca="true">TABLE($F$44,$I$10,$F55,$B$15,N$44)</f>
        <v>98093750</v>
      </c>
      <c r="O55" s="8" t="n">
        <f aca="true">TABLE($F$44,$I$10,$F55,$B$15,O$44)</f>
        <v>102017500</v>
      </c>
      <c r="P55" s="8" t="n">
        <f aca="true">TABLE($F$44,$I$10,$F55,$B$15,P$44)</f>
        <v>105941250</v>
      </c>
      <c r="Q55" s="8" t="n">
        <f aca="true">TABLE($F$44,$I$10,$F55,$B$15,Q$44)</f>
        <v>109865000</v>
      </c>
      <c r="R55" s="8" t="n">
        <f aca="true">TABLE($F$44,$I$10,$F55,$B$15,R$44)</f>
        <v>113788750</v>
      </c>
    </row>
    <row r="56" customFormat="false" ht="12.75" hidden="true" customHeight="false" outlineLevel="0" collapsed="false">
      <c r="F56" s="25" t="n">
        <f aca="false">+F55+25000</f>
        <v>1100000</v>
      </c>
      <c r="G56" s="8" t="n">
        <f aca="true">TABLE($F$44,$I$10,$F56,$B$15,G$44)</f>
        <v>72270000</v>
      </c>
      <c r="H56" s="8" t="n">
        <f aca="true">TABLE($F$44,$I$10,$F56,$B$15,H$44)</f>
        <v>76285000</v>
      </c>
      <c r="I56" s="8" t="n">
        <f aca="true">TABLE($F$44,$I$10,$F56,$B$15,I$44)</f>
        <v>80300000</v>
      </c>
      <c r="J56" s="8" t="n">
        <f aca="true">TABLE($F$44,$I$10,$F56,$B$15,J$44)</f>
        <v>84315000</v>
      </c>
      <c r="K56" s="8" t="n">
        <f aca="true">TABLE($F$44,$I$10,$F56,$B$15,K$44)</f>
        <v>88330000</v>
      </c>
      <c r="L56" s="8" t="n">
        <f aca="true">TABLE($F$44,$I$10,$F56,$B$15,L$44)</f>
        <v>92345000</v>
      </c>
      <c r="M56" s="8" t="n">
        <f aca="true">TABLE($F$44,$I$10,$F56,$B$15,M$44)</f>
        <v>96360000</v>
      </c>
      <c r="N56" s="8" t="n">
        <f aca="true">TABLE($F$44,$I$10,$F56,$B$15,N$44)</f>
        <v>100375000</v>
      </c>
      <c r="O56" s="8" t="n">
        <f aca="true">TABLE($F$44,$I$10,$F56,$B$15,O$44)</f>
        <v>104390000</v>
      </c>
      <c r="P56" s="8" t="n">
        <f aca="true">TABLE($F$44,$I$10,$F56,$B$15,P$44)</f>
        <v>108405000</v>
      </c>
      <c r="Q56" s="8" t="n">
        <f aca="true">TABLE($F$44,$I$10,$F56,$B$15,Q$44)</f>
        <v>112420000</v>
      </c>
      <c r="R56" s="8" t="n">
        <f aca="true">TABLE($F$44,$I$10,$F56,$B$15,R$44)</f>
        <v>116435000</v>
      </c>
    </row>
    <row r="57" customFormat="false" ht="12.75" hidden="true" customHeight="false" outlineLevel="0" collapsed="false">
      <c r="F57" s="25" t="n">
        <f aca="false">+F56+25000</f>
        <v>1125000</v>
      </c>
      <c r="G57" s="8" t="n">
        <f aca="true">TABLE($F$44,$I$10,$F57,$B$15,G$44)</f>
        <v>73912500</v>
      </c>
      <c r="H57" s="8" t="n">
        <f aca="true">TABLE($F$44,$I$10,$F57,$B$15,H$44)</f>
        <v>78018750</v>
      </c>
      <c r="I57" s="8" t="n">
        <f aca="true">TABLE($F$44,$I$10,$F57,$B$15,I$44)</f>
        <v>82125000</v>
      </c>
      <c r="J57" s="8" t="n">
        <f aca="true">TABLE($F$44,$I$10,$F57,$B$15,J$44)</f>
        <v>86231250</v>
      </c>
      <c r="K57" s="8" t="n">
        <f aca="true">TABLE($F$44,$I$10,$F57,$B$15,K$44)</f>
        <v>90337500</v>
      </c>
      <c r="L57" s="8" t="n">
        <f aca="true">TABLE($F$44,$I$10,$F57,$B$15,L$44)</f>
        <v>94443750</v>
      </c>
      <c r="M57" s="8" t="n">
        <f aca="true">TABLE($F$44,$I$10,$F57,$B$15,M$44)</f>
        <v>98550000</v>
      </c>
      <c r="N57" s="8" t="n">
        <f aca="true">TABLE($F$44,$I$10,$F57,$B$15,N$44)</f>
        <v>102656250</v>
      </c>
      <c r="O57" s="8" t="n">
        <f aca="true">TABLE($F$44,$I$10,$F57,$B$15,O$44)</f>
        <v>106762500</v>
      </c>
      <c r="P57" s="8" t="n">
        <f aca="true">TABLE($F$44,$I$10,$F57,$B$15,P$44)</f>
        <v>110868750</v>
      </c>
      <c r="Q57" s="8" t="n">
        <f aca="true">TABLE($F$44,$I$10,$F57,$B$15,Q$44)</f>
        <v>114975000</v>
      </c>
      <c r="R57" s="8" t="n">
        <f aca="true">TABLE($F$44,$I$10,$F57,$B$15,R$44)</f>
        <v>119081250</v>
      </c>
    </row>
    <row r="58" customFormat="false" ht="12.75" hidden="true" customHeight="false" outlineLevel="0" collapsed="false">
      <c r="F58" s="25" t="n">
        <f aca="false">+F57+25000</f>
        <v>1150000</v>
      </c>
      <c r="G58" s="8" t="n">
        <f aca="true">TABLE($F$44,$I$10,$F58,$B$15,G$44)</f>
        <v>75555000</v>
      </c>
      <c r="H58" s="8" t="n">
        <f aca="true">TABLE($F$44,$I$10,$F58,$B$15,H$44)</f>
        <v>79752500</v>
      </c>
      <c r="I58" s="8" t="n">
        <f aca="true">TABLE($F$44,$I$10,$F58,$B$15,I$44)</f>
        <v>83950000</v>
      </c>
      <c r="J58" s="8" t="n">
        <f aca="true">TABLE($F$44,$I$10,$F58,$B$15,J$44)</f>
        <v>88147500</v>
      </c>
      <c r="K58" s="8" t="n">
        <f aca="true">TABLE($F$44,$I$10,$F58,$B$15,K$44)</f>
        <v>92345000</v>
      </c>
      <c r="L58" s="8" t="n">
        <f aca="true">TABLE($F$44,$I$10,$F58,$B$15,L$44)</f>
        <v>96542500</v>
      </c>
      <c r="M58" s="8" t="n">
        <f aca="true">TABLE($F$44,$I$10,$F58,$B$15,M$44)</f>
        <v>100740000</v>
      </c>
      <c r="N58" s="8" t="n">
        <f aca="true">TABLE($F$44,$I$10,$F58,$B$15,N$44)</f>
        <v>104937500</v>
      </c>
      <c r="O58" s="8" t="n">
        <f aca="true">TABLE($F$44,$I$10,$F58,$B$15,O$44)</f>
        <v>109135000</v>
      </c>
      <c r="P58" s="8" t="n">
        <f aca="true">TABLE($F$44,$I$10,$F58,$B$15,P$44)</f>
        <v>113332500</v>
      </c>
      <c r="Q58" s="8" t="n">
        <f aca="true">TABLE($F$44,$I$10,$F58,$B$15,Q$44)</f>
        <v>117530000</v>
      </c>
      <c r="R58" s="8" t="n">
        <f aca="true">TABLE($F$44,$I$10,$F58,$B$15,R$44)</f>
        <v>121727500</v>
      </c>
    </row>
    <row r="59" customFormat="false" ht="12.75" hidden="true" customHeight="false" outlineLevel="0" collapsed="false">
      <c r="F59" s="25" t="n">
        <f aca="false">+F58+25000</f>
        <v>1175000</v>
      </c>
      <c r="G59" s="8" t="n">
        <f aca="true">TABLE($F$44,$I$10,$F59,$B$15,G$44)</f>
        <v>77197500</v>
      </c>
      <c r="H59" s="8" t="n">
        <f aca="true">TABLE($F$44,$I$10,$F59,$B$15,H$44)</f>
        <v>81486250</v>
      </c>
      <c r="I59" s="8" t="n">
        <f aca="true">TABLE($F$44,$I$10,$F59,$B$15,I$44)</f>
        <v>85775000</v>
      </c>
      <c r="J59" s="8" t="n">
        <f aca="true">TABLE($F$44,$I$10,$F59,$B$15,J$44)</f>
        <v>90063750</v>
      </c>
      <c r="K59" s="8" t="n">
        <f aca="true">TABLE($F$44,$I$10,$F59,$B$15,K$44)</f>
        <v>94352500</v>
      </c>
      <c r="L59" s="8" t="n">
        <f aca="true">TABLE($F$44,$I$10,$F59,$B$15,L$44)</f>
        <v>98641250</v>
      </c>
      <c r="M59" s="8" t="n">
        <f aca="true">TABLE($F$44,$I$10,$F59,$B$15,M$44)</f>
        <v>102930000</v>
      </c>
      <c r="N59" s="8" t="n">
        <f aca="true">TABLE($F$44,$I$10,$F59,$B$15,N$44)</f>
        <v>107218750</v>
      </c>
      <c r="O59" s="8" t="n">
        <f aca="true">TABLE($F$44,$I$10,$F59,$B$15,O$44)</f>
        <v>111507500</v>
      </c>
      <c r="P59" s="8" t="n">
        <f aca="true">TABLE($F$44,$I$10,$F59,$B$15,P$44)</f>
        <v>115796250</v>
      </c>
      <c r="Q59" s="8" t="n">
        <f aca="true">TABLE($F$44,$I$10,$F59,$B$15,Q$44)</f>
        <v>120085000</v>
      </c>
      <c r="R59" s="8" t="n">
        <f aca="true">TABLE($F$44,$I$10,$F59,$B$15,R$44)</f>
        <v>124373750</v>
      </c>
    </row>
    <row r="60" customFormat="false" ht="12.75" hidden="true" customHeight="false" outlineLevel="0" collapsed="false">
      <c r="F60" s="25" t="n">
        <f aca="false">+F59+25000</f>
        <v>1200000</v>
      </c>
      <c r="G60" s="8" t="n">
        <f aca="true">TABLE($F$44,$I$10,$F60,$B$15,G$44)</f>
        <v>78840000</v>
      </c>
      <c r="H60" s="8" t="n">
        <f aca="true">TABLE($F$44,$I$10,$F60,$B$15,H$44)</f>
        <v>83220000</v>
      </c>
      <c r="I60" s="8" t="n">
        <f aca="true">TABLE($F$44,$I$10,$F60,$B$15,I$44)</f>
        <v>87600000</v>
      </c>
      <c r="J60" s="8" t="n">
        <f aca="true">TABLE($F$44,$I$10,$F60,$B$15,J$44)</f>
        <v>91980000</v>
      </c>
      <c r="K60" s="8" t="n">
        <f aca="true">TABLE($F$44,$I$10,$F60,$B$15,K$44)</f>
        <v>96360000</v>
      </c>
      <c r="L60" s="8" t="n">
        <f aca="true">TABLE($F$44,$I$10,$F60,$B$15,L$44)</f>
        <v>100740000</v>
      </c>
      <c r="M60" s="8" t="n">
        <f aca="true">TABLE($F$44,$I$10,$F60,$B$15,M$44)</f>
        <v>105120000</v>
      </c>
      <c r="N60" s="8" t="n">
        <f aca="true">TABLE($F$44,$I$10,$F60,$B$15,N$44)</f>
        <v>109500000</v>
      </c>
      <c r="O60" s="8" t="n">
        <f aca="true">TABLE($F$44,$I$10,$F60,$B$15,O$44)</f>
        <v>113880000</v>
      </c>
      <c r="P60" s="8" t="n">
        <f aca="true">TABLE($F$44,$I$10,$F60,$B$15,P$44)</f>
        <v>118260000</v>
      </c>
      <c r="Q60" s="8" t="n">
        <f aca="true">TABLE($F$44,$I$10,$F60,$B$15,Q$44)</f>
        <v>122640000</v>
      </c>
      <c r="R60" s="8" t="n">
        <f aca="true">TABLE($F$44,$I$10,$F60,$B$15,R$44)</f>
        <v>127020000</v>
      </c>
    </row>
    <row r="61" customFormat="false" ht="12.75" hidden="true" customHeight="false" outlineLevel="0" collapsed="false">
      <c r="F61" s="25" t="n">
        <f aca="false">+F60+25000</f>
        <v>1225000</v>
      </c>
      <c r="G61" s="8" t="n">
        <f aca="true">TABLE($F$44,$I$10,$F61,$B$15,G$44)</f>
        <v>80482500</v>
      </c>
      <c r="H61" s="8" t="n">
        <f aca="true">TABLE($F$44,$I$10,$F61,$B$15,H$44)</f>
        <v>84953750</v>
      </c>
      <c r="I61" s="8" t="n">
        <f aca="true">TABLE($F$44,$I$10,$F61,$B$15,I$44)</f>
        <v>89425000</v>
      </c>
      <c r="J61" s="8" t="n">
        <f aca="true">TABLE($F$44,$I$10,$F61,$B$15,J$44)</f>
        <v>93896250</v>
      </c>
      <c r="K61" s="8" t="n">
        <f aca="true">TABLE($F$44,$I$10,$F61,$B$15,K$44)</f>
        <v>98367500</v>
      </c>
      <c r="L61" s="8" t="n">
        <f aca="true">TABLE($F$44,$I$10,$F61,$B$15,L$44)</f>
        <v>102838750</v>
      </c>
      <c r="M61" s="8" t="n">
        <f aca="true">TABLE($F$44,$I$10,$F61,$B$15,M$44)</f>
        <v>107310000</v>
      </c>
      <c r="N61" s="8" t="n">
        <f aca="true">TABLE($F$44,$I$10,$F61,$B$15,N$44)</f>
        <v>111781250</v>
      </c>
      <c r="O61" s="8" t="n">
        <f aca="true">TABLE($F$44,$I$10,$F61,$B$15,O$44)</f>
        <v>116252500</v>
      </c>
      <c r="P61" s="8" t="n">
        <f aca="true">TABLE($F$44,$I$10,$F61,$B$15,P$44)</f>
        <v>120723750</v>
      </c>
      <c r="Q61" s="8" t="n">
        <f aca="true">TABLE($F$44,$I$10,$F61,$B$15,Q$44)</f>
        <v>125195000</v>
      </c>
      <c r="R61" s="8" t="n">
        <f aca="true">TABLE($F$44,$I$10,$F61,$B$15,R$44)</f>
        <v>129666250</v>
      </c>
    </row>
    <row r="62" customFormat="false" ht="12.75" hidden="true" customHeight="false" outlineLevel="0" collapsed="false">
      <c r="F62" s="25" t="n">
        <f aca="false">+F61+25000</f>
        <v>1250000</v>
      </c>
      <c r="G62" s="8" t="n">
        <f aca="true">TABLE($F$44,$I$10,$F62,$B$15,G$44)</f>
        <v>82125000</v>
      </c>
      <c r="H62" s="8" t="n">
        <f aca="true">TABLE($F$44,$I$10,$F62,$B$15,H$44)</f>
        <v>86687500</v>
      </c>
      <c r="I62" s="8" t="n">
        <f aca="true">TABLE($F$44,$I$10,$F62,$B$15,I$44)</f>
        <v>91250000</v>
      </c>
      <c r="J62" s="8" t="n">
        <f aca="true">TABLE($F$44,$I$10,$F62,$B$15,J$44)</f>
        <v>95812500</v>
      </c>
      <c r="K62" s="8" t="n">
        <f aca="true">TABLE($F$44,$I$10,$F62,$B$15,K$44)</f>
        <v>100375000</v>
      </c>
      <c r="L62" s="8" t="n">
        <f aca="true">TABLE($F$44,$I$10,$F62,$B$15,L$44)</f>
        <v>104937500</v>
      </c>
      <c r="M62" s="8" t="n">
        <f aca="true">TABLE($F$44,$I$10,$F62,$B$15,M$44)</f>
        <v>109500000</v>
      </c>
      <c r="N62" s="8" t="n">
        <f aca="true">TABLE($F$44,$I$10,$F62,$B$15,N$44)</f>
        <v>114062500</v>
      </c>
      <c r="O62" s="8" t="n">
        <f aca="true">TABLE($F$44,$I$10,$F62,$B$15,O$44)</f>
        <v>118625000</v>
      </c>
      <c r="P62" s="8" t="n">
        <f aca="true">TABLE($F$44,$I$10,$F62,$B$15,P$44)</f>
        <v>123187500</v>
      </c>
      <c r="Q62" s="8" t="n">
        <f aca="true">TABLE($F$44,$I$10,$F62,$B$15,Q$44)</f>
        <v>127750000</v>
      </c>
      <c r="R62" s="8" t="n">
        <f aca="true">TABLE($F$44,$I$10,$F62,$B$15,R$44)</f>
        <v>132312500</v>
      </c>
    </row>
    <row r="63" customFormat="false" ht="12.75" hidden="false" customHeight="false" outlineLevel="0" collapsed="false">
      <c r="F63" s="25" t="n">
        <f aca="false">+F53+25000</f>
        <v>1050000</v>
      </c>
      <c r="G63" s="8" t="n">
        <f aca="true">TABLE($F$44,$I$10,$F63,$B$15,G$44)</f>
        <v>68985000</v>
      </c>
      <c r="H63" s="8" t="n">
        <f aca="true">TABLE($F$44,$I$10,$F63,$B$15,H$44)</f>
        <v>72817500</v>
      </c>
      <c r="I63" s="8" t="n">
        <f aca="true">TABLE($F$44,$I$10,$F63,$B$15,I$44)</f>
        <v>76650000</v>
      </c>
      <c r="J63" s="8" t="n">
        <f aca="true">TABLE($F$44,$I$10,$F63,$B$15,J$44)</f>
        <v>80482500</v>
      </c>
      <c r="K63" s="8" t="n">
        <f aca="true">TABLE($F$44,$I$10,$F63,$B$15,K$44)</f>
        <v>84315000</v>
      </c>
      <c r="L63" s="8" t="n">
        <f aca="true">TABLE($F$44,$I$10,$F63,$B$15,L$44)</f>
        <v>88147500</v>
      </c>
      <c r="M63" s="8" t="n">
        <f aca="true">TABLE($F$44,$I$10,$F63,$B$15,M$44)</f>
        <v>91980000</v>
      </c>
      <c r="N63" s="8" t="n">
        <f aca="true">TABLE($F$44,$I$10,$F63,$B$15,N$44)</f>
        <v>95812500</v>
      </c>
      <c r="O63" s="8" t="n">
        <f aca="true">TABLE($F$44,$I$10,$F63,$B$15,O$44)</f>
        <v>99645000</v>
      </c>
      <c r="P63" s="8" t="n">
        <f aca="true">TABLE($F$44,$I$10,$F63,$B$15,P$44)</f>
        <v>103477500</v>
      </c>
      <c r="Q63" s="8" t="n">
        <f aca="true">TABLE($F$44,$I$10,$F63,$B$15,Q$44)</f>
        <v>107310000</v>
      </c>
      <c r="R63" s="8" t="n">
        <f aca="true">TABLE($F$44,$I$10,$F63,$B$15,R$44)</f>
        <v>111142500</v>
      </c>
    </row>
    <row r="64" customFormat="false" ht="12.75" hidden="false" customHeight="false" outlineLevel="0" collapsed="false">
      <c r="F64" s="25" t="n">
        <f aca="false">+F63+25000</f>
        <v>1075000</v>
      </c>
      <c r="G64" s="8" t="n">
        <f aca="true">TABLE($F$44,$I$10,$F64,$B$15,G$44)</f>
        <v>70627500</v>
      </c>
      <c r="H64" s="8" t="n">
        <f aca="true">TABLE($F$44,$I$10,$F64,$B$15,H$44)</f>
        <v>74551250</v>
      </c>
      <c r="I64" s="8" t="n">
        <f aca="true">TABLE($F$44,$I$10,$F64,$B$15,I$44)</f>
        <v>78475000</v>
      </c>
      <c r="J64" s="8" t="n">
        <f aca="true">TABLE($F$44,$I$10,$F64,$B$15,J$44)</f>
        <v>82398750</v>
      </c>
      <c r="K64" s="8" t="n">
        <f aca="true">TABLE($F$44,$I$10,$F64,$B$15,K$44)</f>
        <v>86322500</v>
      </c>
      <c r="L64" s="8" t="n">
        <f aca="true">TABLE($F$44,$I$10,$F64,$B$15,L$44)</f>
        <v>90246250</v>
      </c>
      <c r="M64" s="8" t="n">
        <f aca="true">TABLE($F$44,$I$10,$F64,$B$15,M$44)</f>
        <v>94170000</v>
      </c>
      <c r="N64" s="8" t="n">
        <f aca="true">TABLE($F$44,$I$10,$F64,$B$15,N$44)</f>
        <v>98093750</v>
      </c>
      <c r="O64" s="8" t="n">
        <f aca="true">TABLE($F$44,$I$10,$F64,$B$15,O$44)</f>
        <v>102017500</v>
      </c>
      <c r="P64" s="8" t="n">
        <f aca="true">TABLE($F$44,$I$10,$F64,$B$15,P$44)</f>
        <v>105941250</v>
      </c>
      <c r="Q64" s="8" t="n">
        <f aca="true">TABLE($F$44,$I$10,$F64,$B$15,Q$44)</f>
        <v>109865000</v>
      </c>
      <c r="R64" s="8" t="n">
        <f aca="true">TABLE($F$44,$I$10,$F64,$B$15,R$44)</f>
        <v>113788750</v>
      </c>
    </row>
    <row r="65" customFormat="false" ht="13.5" hidden="false" customHeight="false" outlineLevel="0" collapsed="false">
      <c r="F65" s="27" t="n">
        <f aca="false">+F64+25000</f>
        <v>1100000</v>
      </c>
      <c r="G65" s="8" t="n">
        <f aca="true">TABLE($F$44,$I$10,$F65,$B$15,G$44)</f>
        <v>72270000</v>
      </c>
      <c r="H65" s="8" t="n">
        <f aca="true">TABLE($F$44,$I$10,$F65,$B$15,H$44)</f>
        <v>76285000</v>
      </c>
      <c r="I65" s="8" t="n">
        <f aca="true">TABLE($F$44,$I$10,$F65,$B$15,I$44)</f>
        <v>80300000</v>
      </c>
      <c r="J65" s="8" t="n">
        <f aca="true">TABLE($F$44,$I$10,$F65,$B$15,J$44)</f>
        <v>84315000</v>
      </c>
      <c r="K65" s="8" t="n">
        <f aca="true">TABLE($F$44,$I$10,$F65,$B$15,K$44)</f>
        <v>88330000</v>
      </c>
      <c r="L65" s="8" t="n">
        <f aca="true">TABLE($F$44,$I$10,$F65,$B$15,L$44)</f>
        <v>92345000</v>
      </c>
      <c r="M65" s="8" t="n">
        <f aca="true">TABLE($F$44,$I$10,$F65,$B$15,M$44)</f>
        <v>96360000</v>
      </c>
      <c r="N65" s="8" t="n">
        <f aca="true">TABLE($F$44,$I$10,$F65,$B$15,N$44)</f>
        <v>100375000</v>
      </c>
      <c r="O65" s="8" t="n">
        <f aca="true">TABLE($F$44,$I$10,$F65,$B$15,O$44)</f>
        <v>104390000</v>
      </c>
      <c r="P65" s="8" t="n">
        <f aca="true">TABLE($F$44,$I$10,$F65,$B$15,P$44)</f>
        <v>108405000</v>
      </c>
      <c r="Q65" s="8" t="n">
        <f aca="true">TABLE($F$44,$I$10,$F65,$B$15,Q$44)</f>
        <v>112420000</v>
      </c>
      <c r="R65" s="8" t="n">
        <f aca="true">TABLE($F$44,$I$10,$F65,$B$15,R$44)</f>
        <v>116435000</v>
      </c>
    </row>
  </sheetData>
  <mergeCells count="4">
    <mergeCell ref="F15:R15"/>
    <mergeCell ref="G16:R16"/>
    <mergeCell ref="F42:R42"/>
    <mergeCell ref="G43:R43"/>
  </mergeCells>
  <printOptions headings="false" gridLines="false" gridLinesSet="true" horizontalCentered="false" verticalCentered="false"/>
  <pageMargins left="0.25" right="0.240277777777778" top="1.04027777777778" bottom="0.50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&amp;C&amp;"Arial,Bold"&amp;16Transwestern Pipeline Company
Navajo ROW Negotiations
Case 3 ($15M Base + Rate/Vol. Increment)&amp;RPrivileged and Confidential
Attorney/Client Work Papers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2000-01-25T12:40:42Z</dcterms:created>
  <dc:creator>James Centilli</dc:creator>
  <dc:description/>
  <dc:language>en-US</dc:language>
  <cp:lastModifiedBy>James Centilli</cp:lastModifiedBy>
  <cp:lastPrinted>2000-01-30T20:23:02Z</cp:lastPrinted>
  <cp:revision>0</cp:revision>
  <dc:subject/>
  <dc:title/>
</cp:coreProperties>
</file>