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W-Case2" sheetId="1" state="visible" r:id="rId3"/>
  </sheets>
  <externalReferences>
    <externalReference r:id="rId4"/>
  </externalReferences>
  <definedNames>
    <definedName function="false" hidden="false" localSheetId="0" name="_xlnm.Print_Area" vbProcedure="false">'ROW-Case2'!$F$1:$R$62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<sst xmlns="http://schemas.openxmlformats.org/spreadsheetml/2006/main" count="21" uniqueCount="18">
  <si>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Base Volume</t>
  </si>
  <si>
    <t xml:space="preserve">Base Rate</t>
  </si>
  <si>
    <t xml:space="preserve">Rate per MMBtu</t>
  </si>
  <si>
    <t xml:space="preserve">Days</t>
  </si>
  <si>
    <t xml:space="preserve">Annual Average Transport Rate</t>
  </si>
  <si>
    <t xml:space="preserve">Formula ( Annual Revenues/(MDQ*365) or (Annual Revenues/Annual Volumes)</t>
  </si>
  <si>
    <t xml:space="preserve">Note 1</t>
  </si>
  <si>
    <t xml:space="preserve">Note 2</t>
  </si>
  <si>
    <t xml:space="preserve">Volumes</t>
  </si>
  <si>
    <t xml:space="preserve">Annual Rates</t>
  </si>
  <si>
    <t xml:space="preserve">Annual Average Volume</t>
  </si>
  <si>
    <t xml:space="preserve">Ratio</t>
  </si>
  <si>
    <t xml:space="preserve">Annual ROW Payment</t>
  </si>
  <si>
    <t xml:space="preserve">Formula:</t>
  </si>
  <si>
    <t xml:space="preserve">(Annual Volume/Base Volume)*(Annual Rate/Base Rate)</t>
  </si>
  <si>
    <t xml:space="preserve">Annual ROW Payment based on Rate per MMBtu and Annual Average Transport Rate</t>
  </si>
  <si>
    <t xml:space="preserve">Rates per MMBtu</t>
  </si>
  <si>
    <t xml:space="preserve">((Annual Volume/Base Volume) * (Annual Rate/Base Rate)) * Annual Volume * Annual Rate * Rate per Mmbtu * 365 days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</si>
</sst>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* #,##0.0000_);_(* \(#,##0.0000\);_(* \-????_);_(@_)"/>
    <numFmt numFmtId="169" formatCode="_(\$* #,##0.000_);_(\$* \(#,##0.000\);_(\$* \-??_);_(@_)"/>
    <numFmt numFmtId="170" formatCode="_(\$* #,##0.0000_);_(\$* \(#,##0.0000\);_(\$* \-??_);_(@_)"/>
    <numFmt numFmtId="171" formatCode="_(\$* #,##0_);_(\$* \(#,##0\);_(\$* \-??_);_(@_)"/>
    <numFmt numFmtId="172" formatCode="0%"/>
    <numFmt numFmtId="173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2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WINFO/navahoRo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yrs"/>
      <sheetName val="25yrs"/>
      <sheetName val="Rate"/>
      <sheetName val="ROW-Case1"/>
      <sheetName val="ROW-Case2"/>
      <sheetName val="ROW-Case3"/>
      <sheetName val="ROW-Case4"/>
      <sheetName val="Sheet1"/>
    </sheetNames>
    <sheetDataSet>
      <sheetData sheetId="0"/>
      <sheetData sheetId="1"/>
      <sheetData sheetId="2">
        <row r="3">
          <cell r="D3">
            <v>0.2</v>
          </cell>
        </row>
        <row r="3">
          <cell r="F3">
            <v>0.2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21.84"/>
    <col collapsed="false" customWidth="true" hidden="false" outlineLevel="0" max="3" min="3" style="0" width="13.85"/>
    <col collapsed="false" customWidth="true" hidden="false" outlineLevel="0" max="4" min="4" style="0" width="16.28"/>
    <col collapsed="false" customWidth="true" hidden="false" outlineLevel="0" max="5" min="5" style="0" width="14.85"/>
    <col collapsed="false" customWidth="true" hidden="false" outlineLevel="0" max="6" min="6" style="0" width="10.28"/>
    <col collapsed="false" customWidth="true" hidden="false" outlineLevel="0" max="18" min="7" style="0" width="11.28"/>
    <col collapsed="false" customWidth="true" hidden="false" outlineLevel="0" max="19" min="19" style="0" width="7.28"/>
  </cols>
  <sheetData>
    <row r="2" customFormat="false" ht="12.75" hidden="false" customHeight="false" outlineLevel="0" collapsed="false">
      <c r="F2" s="0" t="s">
        <v>0</v>
      </c>
      <c r="I2" s="1" t="n">
        <v>825000</v>
      </c>
    </row>
    <row r="3" customFormat="false" ht="12.75" hidden="false" customHeight="false" outlineLevel="0" collapsed="false">
      <c r="C3" s="2"/>
      <c r="F3" s="0" t="s">
        <v>1</v>
      </c>
      <c r="I3" s="3" t="n">
        <f aca="false">+[1]Rate!D3</f>
        <v>0.2</v>
      </c>
    </row>
    <row r="4" customFormat="false" ht="12.75" hidden="false" customHeight="false" outlineLevel="0" collapsed="false">
      <c r="C4" s="4"/>
      <c r="D4" s="2"/>
      <c r="E4" s="2"/>
      <c r="F4" s="0" t="s">
        <v>2</v>
      </c>
      <c r="I4" s="5" t="n">
        <v>0.043</v>
      </c>
    </row>
    <row r="5" customFormat="false" ht="12.75" hidden="false" customHeight="false" outlineLevel="0" collapsed="false">
      <c r="C5" s="4"/>
      <c r="D5" s="2"/>
      <c r="E5" s="2"/>
      <c r="F5" s="0" t="s">
        <v>3</v>
      </c>
      <c r="I5" s="1" t="n">
        <v>365</v>
      </c>
    </row>
    <row r="6" customFormat="false" ht="12.75" hidden="false" customHeight="false" outlineLevel="0" collapsed="false">
      <c r="F6" s="0" t="s">
        <v>4</v>
      </c>
      <c r="I6" s="6" t="n">
        <f aca="false">+[1]Rate!F3</f>
        <v>0.2</v>
      </c>
      <c r="J6" s="0" t="s">
        <v>5</v>
      </c>
    </row>
    <row r="7" customFormat="false" ht="12.75" hidden="false" customHeight="false" outlineLevel="0" collapsed="false">
      <c r="B7" s="6"/>
    </row>
    <row r="8" customFormat="false" ht="13.5" hidden="false" customHeight="false" outlineLevel="0" collapsed="false"/>
    <row r="9" customFormat="false" ht="13.5" hidden="false" customHeight="false" outlineLevel="0" collapsed="false">
      <c r="B9" s="7"/>
      <c r="C9" s="0" t="s">
        <v>6</v>
      </c>
      <c r="D9" s="0" t="s">
        <v>7</v>
      </c>
      <c r="F9" s="8" t="s">
        <v>8</v>
      </c>
      <c r="G9" s="8" t="s">
        <v>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customFormat="false" ht="13.5" hidden="false" customHeight="false" outlineLevel="0" collapsed="false">
      <c r="B10" s="7" t="s">
        <v>10</v>
      </c>
      <c r="C10" s="9" t="s">
        <v>11</v>
      </c>
      <c r="D10" s="0" t="s">
        <v>12</v>
      </c>
      <c r="F10" s="10" t="n">
        <f aca="false">($B11*$I$6)/($I$2*$I$3)</f>
        <v>1</v>
      </c>
      <c r="G10" s="11" t="n">
        <v>0.18</v>
      </c>
      <c r="H10" s="12" t="n">
        <f aca="false">+G10+0.01</f>
        <v>0.19</v>
      </c>
      <c r="I10" s="12" t="n">
        <f aca="false">+H10+0.01</f>
        <v>0.2</v>
      </c>
      <c r="J10" s="12" t="n">
        <f aca="false">+I10+0.01</f>
        <v>0.21</v>
      </c>
      <c r="K10" s="12" t="n">
        <f aca="false">+J10+0.01</f>
        <v>0.22</v>
      </c>
      <c r="L10" s="12" t="n">
        <f aca="false">+K10+0.01</f>
        <v>0.23</v>
      </c>
      <c r="M10" s="12" t="n">
        <f aca="false">+L10+0.01</f>
        <v>0.24</v>
      </c>
      <c r="N10" s="12" t="n">
        <f aca="false">+M10+0.01</f>
        <v>0.25</v>
      </c>
      <c r="O10" s="12" t="n">
        <f aca="false">+N10+0.01</f>
        <v>0.26</v>
      </c>
      <c r="P10" s="12" t="n">
        <f aca="false">+O10+0.01</f>
        <v>0.27</v>
      </c>
      <c r="Q10" s="12" t="n">
        <f aca="false">+P10+0.01</f>
        <v>0.28</v>
      </c>
      <c r="R10" s="13" t="n">
        <f aca="false">+Q10+0.01</f>
        <v>0.29</v>
      </c>
    </row>
    <row r="11" customFormat="false" ht="13.5" hidden="false" customHeight="false" outlineLevel="0" collapsed="false">
      <c r="A11" s="14" t="s">
        <v>0</v>
      </c>
      <c r="B11" s="15" t="n">
        <v>825000</v>
      </c>
      <c r="C11" s="16" t="n">
        <f aca="false">($B11*$I$6)/($I$2*$I$3)</f>
        <v>1</v>
      </c>
      <c r="D11" s="17" t="n">
        <f aca="false">+$B11*$I$4*$I$5*$C11*$I$6</f>
        <v>2589675</v>
      </c>
      <c r="F11" s="18" t="n">
        <v>825000</v>
      </c>
      <c r="G11" s="19" t="n">
        <f aca="true">TABLE($F$10,$B$11,$F11,$I$6,G$10)</f>
        <v>0.9</v>
      </c>
      <c r="H11" s="19" t="n">
        <f aca="true">TABLE($F$10,$B$11,$F11,$I$6,H$10)</f>
        <v>0.95</v>
      </c>
      <c r="I11" s="20" t="n">
        <f aca="true">TABLE($F$10,$B$11,$F11,$I$6,I$10)</f>
        <v>1</v>
      </c>
      <c r="J11" s="21" t="n">
        <f aca="true">TABLE($F$10,$B$11,$F11,$I$6,J$10)</f>
        <v>1.05</v>
      </c>
      <c r="K11" s="21" t="n">
        <f aca="true">TABLE($F$10,$B$11,$F11,$I$6,K$10)</f>
        <v>1.1</v>
      </c>
      <c r="L11" s="21" t="n">
        <f aca="true">TABLE($F$10,$B$11,$F11,$I$6,L$10)</f>
        <v>1.15</v>
      </c>
      <c r="M11" s="21" t="n">
        <f aca="true">TABLE($F$10,$B$11,$F11,$I$6,M$10)</f>
        <v>1.2</v>
      </c>
      <c r="N11" s="21" t="n">
        <f aca="true">TABLE($F$10,$B$11,$F11,$I$6,N$10)</f>
        <v>1.25</v>
      </c>
      <c r="O11" s="21" t="n">
        <f aca="true">TABLE($F$10,$B$11,$F11,$I$6,O$10)</f>
        <v>1.3</v>
      </c>
      <c r="P11" s="21" t="n">
        <f aca="true">TABLE($F$10,$B$11,$F11,$I$6,P$10)</f>
        <v>1.35</v>
      </c>
      <c r="Q11" s="21" t="n">
        <f aca="true">TABLE($F$10,$B$11,$F11,$I$6,Q$10)</f>
        <v>1.4</v>
      </c>
      <c r="R11" s="22" t="n">
        <f aca="true">TABLE($F$10,$B$11,$F11,$I$6,R$10)</f>
        <v>1.45</v>
      </c>
    </row>
    <row r="12" customFormat="false" ht="12.75" hidden="false" customHeight="false" outlineLevel="0" collapsed="false">
      <c r="A12" s="14"/>
      <c r="B12" s="1" t="n">
        <v>850000</v>
      </c>
      <c r="C12" s="16" t="n">
        <f aca="false">($B12*$I$6)/($I$2*$I$3)</f>
        <v>1.03030303030303</v>
      </c>
      <c r="D12" s="7" t="n">
        <f aca="false">+$B12*$I$4*$I$5*$C12*$I$6</f>
        <v>2749003.03030303</v>
      </c>
      <c r="F12" s="23" t="n">
        <f aca="false">+F11+25000</f>
        <v>850000</v>
      </c>
      <c r="G12" s="24" t="n">
        <f aca="true">TABLE($F$10,$B$11,$F12,$I$6,G$10)</f>
        <v>0.927272727272727</v>
      </c>
      <c r="H12" s="16" t="n">
        <f aca="true">TABLE($F$10,$B$11,$F12,$I$6,H$10)</f>
        <v>0.978787878787879</v>
      </c>
      <c r="I12" s="16" t="n">
        <f aca="true">TABLE($F$10,$B$11,$F12,$I$6,I$10)</f>
        <v>1.03030303030303</v>
      </c>
      <c r="J12" s="16" t="n">
        <f aca="true">TABLE($F$10,$B$11,$F12,$I$6,J$10)</f>
        <v>1.08181818181818</v>
      </c>
      <c r="K12" s="16" t="n">
        <f aca="true">TABLE($F$10,$B$11,$F12,$I$6,K$10)</f>
        <v>1.13333333333333</v>
      </c>
      <c r="L12" s="16" t="n">
        <f aca="true">TABLE($F$10,$B$11,$F12,$I$6,L$10)</f>
        <v>1.18484848484849</v>
      </c>
      <c r="M12" s="16" t="n">
        <f aca="true">TABLE($F$10,$B$11,$F12,$I$6,M$10)</f>
        <v>1.23636363636364</v>
      </c>
      <c r="N12" s="16" t="n">
        <f aca="true">TABLE($F$10,$B$11,$F12,$I$6,N$10)</f>
        <v>1.28787878787879</v>
      </c>
      <c r="O12" s="16" t="n">
        <f aca="true">TABLE($F$10,$B$11,$F12,$I$6,O$10)</f>
        <v>1.33939393939394</v>
      </c>
      <c r="P12" s="16" t="n">
        <f aca="true">TABLE($F$10,$B$11,$F12,$I$6,P$10)</f>
        <v>1.39090909090909</v>
      </c>
      <c r="Q12" s="16" t="n">
        <f aca="true">TABLE($F$10,$B$11,$F12,$I$6,Q$10)</f>
        <v>1.44242424242424</v>
      </c>
      <c r="R12" s="25" t="n">
        <f aca="true">TABLE($F$10,$B$11,$F12,$I$6,R$10)</f>
        <v>1.49393939393939</v>
      </c>
    </row>
    <row r="13" customFormat="false" ht="12.75" hidden="false" customHeight="false" outlineLevel="0" collapsed="false">
      <c r="A13" s="14"/>
      <c r="B13" s="1" t="n">
        <v>875000</v>
      </c>
      <c r="C13" s="16" t="n">
        <f aca="false">($B13*$I$6)/($I$2*$I$3)</f>
        <v>1.06060606060606</v>
      </c>
      <c r="D13" s="7" t="n">
        <f aca="false">+$B13*$I$4*$I$5*$C13*$I$6</f>
        <v>2913087.12121212</v>
      </c>
      <c r="F13" s="23" t="n">
        <f aca="false">+F12+25000</f>
        <v>875000</v>
      </c>
      <c r="G13" s="16" t="n">
        <f aca="true">TABLE($F$10,$B$11,$F13,$I$6,G$10)</f>
        <v>0.954545454545455</v>
      </c>
      <c r="H13" s="16" t="n">
        <f aca="true">TABLE($F$10,$B$11,$F13,$I$6,H$10)</f>
        <v>1.00757575757576</v>
      </c>
      <c r="I13" s="16" t="n">
        <f aca="true">TABLE($F$10,$B$11,$F13,$I$6,I$10)</f>
        <v>1.06060606060606</v>
      </c>
      <c r="J13" s="16" t="n">
        <f aca="true">TABLE($F$10,$B$11,$F13,$I$6,J$10)</f>
        <v>1.11363636363636</v>
      </c>
      <c r="K13" s="16" t="n">
        <f aca="true">TABLE($F$10,$B$11,$F13,$I$6,K$10)</f>
        <v>1.16666666666667</v>
      </c>
      <c r="L13" s="16" t="n">
        <f aca="true">TABLE($F$10,$B$11,$F13,$I$6,L$10)</f>
        <v>1.21969696969697</v>
      </c>
      <c r="M13" s="16" t="n">
        <f aca="true">TABLE($F$10,$B$11,$F13,$I$6,M$10)</f>
        <v>1.27272727272727</v>
      </c>
      <c r="N13" s="16" t="n">
        <f aca="true">TABLE($F$10,$B$11,$F13,$I$6,N$10)</f>
        <v>1.32575757575758</v>
      </c>
      <c r="O13" s="16" t="n">
        <f aca="true">TABLE($F$10,$B$11,$F13,$I$6,O$10)</f>
        <v>1.37878787878788</v>
      </c>
      <c r="P13" s="16" t="n">
        <f aca="true">TABLE($F$10,$B$11,$F13,$I$6,P$10)</f>
        <v>1.43181818181818</v>
      </c>
      <c r="Q13" s="16" t="n">
        <f aca="true">TABLE($F$10,$B$11,$F13,$I$6,Q$10)</f>
        <v>1.48484848484849</v>
      </c>
      <c r="R13" s="25" t="n">
        <f aca="true">TABLE($F$10,$B$11,$F13,$I$6,R$10)</f>
        <v>1.53787878787879</v>
      </c>
    </row>
    <row r="14" customFormat="false" ht="12.75" hidden="false" customHeight="false" outlineLevel="0" collapsed="false">
      <c r="B14" s="1" t="n">
        <v>900000</v>
      </c>
      <c r="C14" s="16" t="n">
        <f aca="false">($B14*$I$6)/($I$2*$I$3)</f>
        <v>1.09090909090909</v>
      </c>
      <c r="D14" s="7" t="n">
        <f aca="false">+$B14*$I$4*$I$5*$C14*$I$6</f>
        <v>3081927.27272727</v>
      </c>
      <c r="F14" s="23" t="n">
        <f aca="false">+F13+25000</f>
        <v>900000</v>
      </c>
      <c r="G14" s="16" t="n">
        <f aca="true">TABLE($F$10,$B$11,$F14,$I$6,G$10)</f>
        <v>0.981818181818182</v>
      </c>
      <c r="H14" s="16" t="n">
        <f aca="true">TABLE($F$10,$B$11,$F14,$I$6,H$10)</f>
        <v>1.03636363636364</v>
      </c>
      <c r="I14" s="16" t="n">
        <f aca="true">TABLE($F$10,$B$11,$F14,$I$6,I$10)</f>
        <v>1.09090909090909</v>
      </c>
      <c r="J14" s="16" t="n">
        <f aca="true">TABLE($F$10,$B$11,$F14,$I$6,J$10)</f>
        <v>1.14545454545455</v>
      </c>
      <c r="K14" s="16" t="n">
        <f aca="true">TABLE($F$10,$B$11,$F14,$I$6,K$10)</f>
        <v>1.2</v>
      </c>
      <c r="L14" s="16" t="n">
        <f aca="true">TABLE($F$10,$B$11,$F14,$I$6,L$10)</f>
        <v>1.25454545454545</v>
      </c>
      <c r="M14" s="16" t="n">
        <f aca="true">TABLE($F$10,$B$11,$F14,$I$6,M$10)</f>
        <v>1.30909090909091</v>
      </c>
      <c r="N14" s="16" t="n">
        <f aca="true">TABLE($F$10,$B$11,$F14,$I$6,N$10)</f>
        <v>1.36363636363636</v>
      </c>
      <c r="O14" s="16" t="n">
        <f aca="true">TABLE($F$10,$B$11,$F14,$I$6,O$10)</f>
        <v>1.41818181818182</v>
      </c>
      <c r="P14" s="16" t="n">
        <f aca="true">TABLE($F$10,$B$11,$F14,$I$6,P$10)</f>
        <v>1.47272727272727</v>
      </c>
      <c r="Q14" s="16" t="n">
        <f aca="true">TABLE($F$10,$B$11,$F14,$I$6,Q$10)</f>
        <v>1.52727272727273</v>
      </c>
      <c r="R14" s="25" t="n">
        <f aca="true">TABLE($F$10,$B$11,$F14,$I$6,R$10)</f>
        <v>1.58181818181818</v>
      </c>
    </row>
    <row r="15" customFormat="false" ht="12.75" hidden="false" customHeight="false" outlineLevel="0" collapsed="false">
      <c r="B15" s="1" t="n">
        <v>925000</v>
      </c>
      <c r="C15" s="16" t="n">
        <f aca="false">($B15*$I$6)/($I$2*$I$3)</f>
        <v>1.12121212121212</v>
      </c>
      <c r="D15" s="7" t="n">
        <f aca="false">+$B15*$I$4*$I$5*$C15*$I$6</f>
        <v>3255523.48484848</v>
      </c>
      <c r="F15" s="23" t="n">
        <f aca="false">+F14+25000</f>
        <v>925000</v>
      </c>
      <c r="G15" s="16" t="n">
        <f aca="true">TABLE($F$10,$B$11,$F15,$I$6,G$10)</f>
        <v>1.00909090909091</v>
      </c>
      <c r="H15" s="16" t="n">
        <f aca="true">TABLE($F$10,$B$11,$F15,$I$6,H$10)</f>
        <v>1.06515151515152</v>
      </c>
      <c r="I15" s="16" t="n">
        <f aca="true">TABLE($F$10,$B$11,$F15,$I$6,I$10)</f>
        <v>1.12121212121212</v>
      </c>
      <c r="J15" s="16" t="n">
        <f aca="true">TABLE($F$10,$B$11,$F15,$I$6,J$10)</f>
        <v>1.17727272727273</v>
      </c>
      <c r="K15" s="16" t="n">
        <f aca="true">TABLE($F$10,$B$11,$F15,$I$6,K$10)</f>
        <v>1.23333333333333</v>
      </c>
      <c r="L15" s="16" t="n">
        <f aca="true">TABLE($F$10,$B$11,$F15,$I$6,L$10)</f>
        <v>1.28939393939394</v>
      </c>
      <c r="M15" s="16" t="n">
        <f aca="true">TABLE($F$10,$B$11,$F15,$I$6,M$10)</f>
        <v>1.34545454545455</v>
      </c>
      <c r="N15" s="16" t="n">
        <f aca="true">TABLE($F$10,$B$11,$F15,$I$6,N$10)</f>
        <v>1.40151515151515</v>
      </c>
      <c r="O15" s="16" t="n">
        <f aca="true">TABLE($F$10,$B$11,$F15,$I$6,O$10)</f>
        <v>1.45757575757576</v>
      </c>
      <c r="P15" s="16" t="n">
        <f aca="true">TABLE($F$10,$B$11,$F15,$I$6,P$10)</f>
        <v>1.51363636363636</v>
      </c>
      <c r="Q15" s="16" t="n">
        <f aca="true">TABLE($F$10,$B$11,$F15,$I$6,Q$10)</f>
        <v>1.56969696969697</v>
      </c>
      <c r="R15" s="25" t="n">
        <f aca="true">TABLE($F$10,$B$11,$F15,$I$6,R$10)</f>
        <v>1.62575757575758</v>
      </c>
    </row>
    <row r="16" customFormat="false" ht="12.75" hidden="false" customHeight="false" outlineLevel="0" collapsed="false">
      <c r="B16" s="1" t="n">
        <v>950000</v>
      </c>
      <c r="C16" s="16" t="n">
        <f aca="false">($B16*$I$6)/($I$2*$I$3)</f>
        <v>1.15151515151515</v>
      </c>
      <c r="D16" s="7" t="n">
        <f aca="false">+$B16*$I$4*$I$5*$C16*$I$6</f>
        <v>3433875.75757576</v>
      </c>
      <c r="F16" s="23" t="n">
        <f aca="false">+F15+25000</f>
        <v>950000</v>
      </c>
      <c r="G16" s="16" t="n">
        <f aca="true">TABLE($F$10,$B$11,$F16,$I$6,G$10)</f>
        <v>1.03636363636364</v>
      </c>
      <c r="H16" s="16" t="n">
        <f aca="true">TABLE($F$10,$B$11,$F16,$I$6,H$10)</f>
        <v>1.09393939393939</v>
      </c>
      <c r="I16" s="16" t="n">
        <f aca="true">TABLE($F$10,$B$11,$F16,$I$6,I$10)</f>
        <v>1.15151515151515</v>
      </c>
      <c r="J16" s="16" t="n">
        <f aca="true">TABLE($F$10,$B$11,$F16,$I$6,J$10)</f>
        <v>1.20909090909091</v>
      </c>
      <c r="K16" s="16" t="n">
        <f aca="true">TABLE($F$10,$B$11,$F16,$I$6,K$10)</f>
        <v>1.26666666666667</v>
      </c>
      <c r="L16" s="16" t="n">
        <f aca="true">TABLE($F$10,$B$11,$F16,$I$6,L$10)</f>
        <v>1.32424242424242</v>
      </c>
      <c r="M16" s="16" t="n">
        <f aca="true">TABLE($F$10,$B$11,$F16,$I$6,M$10)</f>
        <v>1.38181818181818</v>
      </c>
      <c r="N16" s="16" t="n">
        <f aca="true">TABLE($F$10,$B$11,$F16,$I$6,N$10)</f>
        <v>1.43939393939394</v>
      </c>
      <c r="O16" s="16" t="n">
        <f aca="true">TABLE($F$10,$B$11,$F16,$I$6,O$10)</f>
        <v>1.4969696969697</v>
      </c>
      <c r="P16" s="16" t="n">
        <f aca="true">TABLE($F$10,$B$11,$F16,$I$6,P$10)</f>
        <v>1.55454545454546</v>
      </c>
      <c r="Q16" s="16" t="n">
        <f aca="true">TABLE($F$10,$B$11,$F16,$I$6,Q$10)</f>
        <v>1.61212121212121</v>
      </c>
      <c r="R16" s="25" t="n">
        <f aca="true">TABLE($F$10,$B$11,$F16,$I$6,R$10)</f>
        <v>1.66969696969697</v>
      </c>
    </row>
    <row r="17" customFormat="false" ht="12.75" hidden="false" customHeight="false" outlineLevel="0" collapsed="false">
      <c r="B17" s="1" t="n">
        <v>975000</v>
      </c>
      <c r="C17" s="16" t="n">
        <f aca="false">($B17*$I$6)/($I$2*$I$3)</f>
        <v>1.18181818181818</v>
      </c>
      <c r="D17" s="7" t="n">
        <f aca="false">+$B17*$I$4*$I$5*$C17*$I$6</f>
        <v>3616984.09090909</v>
      </c>
      <c r="F17" s="23" t="n">
        <f aca="false">+F16+25000</f>
        <v>975000</v>
      </c>
      <c r="G17" s="16" t="n">
        <f aca="true">TABLE($F$10,$B$11,$F17,$I$6,G$10)</f>
        <v>1.06363636363636</v>
      </c>
      <c r="H17" s="16" t="n">
        <f aca="true">TABLE($F$10,$B$11,$F17,$I$6,H$10)</f>
        <v>1.12272727272727</v>
      </c>
      <c r="I17" s="16" t="n">
        <f aca="true">TABLE($F$10,$B$11,$F17,$I$6,I$10)</f>
        <v>1.18181818181818</v>
      </c>
      <c r="J17" s="16" t="n">
        <f aca="true">TABLE($F$10,$B$11,$F17,$I$6,J$10)</f>
        <v>1.24090909090909</v>
      </c>
      <c r="K17" s="16" t="n">
        <f aca="true">TABLE($F$10,$B$11,$F17,$I$6,K$10)</f>
        <v>1.3</v>
      </c>
      <c r="L17" s="16" t="n">
        <f aca="true">TABLE($F$10,$B$11,$F17,$I$6,L$10)</f>
        <v>1.35909090909091</v>
      </c>
      <c r="M17" s="16" t="n">
        <f aca="true">TABLE($F$10,$B$11,$F17,$I$6,M$10)</f>
        <v>1.41818181818182</v>
      </c>
      <c r="N17" s="16" t="n">
        <f aca="true">TABLE($F$10,$B$11,$F17,$I$6,N$10)</f>
        <v>1.47727272727273</v>
      </c>
      <c r="O17" s="16" t="n">
        <f aca="true">TABLE($F$10,$B$11,$F17,$I$6,O$10)</f>
        <v>1.53636363636364</v>
      </c>
      <c r="P17" s="16" t="n">
        <f aca="true">TABLE($F$10,$B$11,$F17,$I$6,P$10)</f>
        <v>1.59545454545455</v>
      </c>
      <c r="Q17" s="16" t="n">
        <f aca="true">TABLE($F$10,$B$11,$F17,$I$6,Q$10)</f>
        <v>1.65454545454546</v>
      </c>
      <c r="R17" s="25" t="n">
        <f aca="true">TABLE($F$10,$B$11,$F17,$I$6,R$10)</f>
        <v>1.71363636363636</v>
      </c>
    </row>
    <row r="18" customFormat="false" ht="12.75" hidden="false" customHeight="false" outlineLevel="0" collapsed="false">
      <c r="B18" s="1" t="n">
        <v>1000000</v>
      </c>
      <c r="C18" s="16" t="n">
        <f aca="false">($B18*$I$6)/($I$2*$I$3)</f>
        <v>1.21212121212121</v>
      </c>
      <c r="D18" s="7" t="n">
        <f aca="false">+$B18*$I$4*$I$5*$C18*$I$6</f>
        <v>3804848.48484849</v>
      </c>
      <c r="F18" s="23" t="n">
        <f aca="false">+F17+25000</f>
        <v>1000000</v>
      </c>
      <c r="G18" s="16" t="n">
        <f aca="true">TABLE($F$10,$B$11,$F18,$I$6,G$10)</f>
        <v>1.09090909090909</v>
      </c>
      <c r="H18" s="16" t="n">
        <f aca="true">TABLE($F$10,$B$11,$F18,$I$6,H$10)</f>
        <v>1.15151515151515</v>
      </c>
      <c r="I18" s="16" t="n">
        <f aca="true">TABLE($F$10,$B$11,$F18,$I$6,I$10)</f>
        <v>1.21212121212121</v>
      </c>
      <c r="J18" s="16" t="n">
        <f aca="true">TABLE($F$10,$B$11,$F18,$I$6,J$10)</f>
        <v>1.27272727272727</v>
      </c>
      <c r="K18" s="16" t="n">
        <f aca="true">TABLE($F$10,$B$11,$F18,$I$6,K$10)</f>
        <v>1.33333333333333</v>
      </c>
      <c r="L18" s="16" t="n">
        <f aca="true">TABLE($F$10,$B$11,$F18,$I$6,L$10)</f>
        <v>1.39393939393939</v>
      </c>
      <c r="M18" s="16" t="n">
        <f aca="true">TABLE($F$10,$B$11,$F18,$I$6,M$10)</f>
        <v>1.45454545454545</v>
      </c>
      <c r="N18" s="16" t="n">
        <f aca="true">TABLE($F$10,$B$11,$F18,$I$6,N$10)</f>
        <v>1.51515151515152</v>
      </c>
      <c r="O18" s="16" t="n">
        <f aca="true">TABLE($F$10,$B$11,$F18,$I$6,O$10)</f>
        <v>1.57575757575758</v>
      </c>
      <c r="P18" s="16" t="n">
        <f aca="true">TABLE($F$10,$B$11,$F18,$I$6,P$10)</f>
        <v>1.63636363636364</v>
      </c>
      <c r="Q18" s="16" t="n">
        <f aca="true">TABLE($F$10,$B$11,$F18,$I$6,Q$10)</f>
        <v>1.6969696969697</v>
      </c>
      <c r="R18" s="25" t="n">
        <f aca="true">TABLE($F$10,$B$11,$F18,$I$6,R$10)</f>
        <v>1.75757575757576</v>
      </c>
    </row>
    <row r="19" customFormat="false" ht="12.75" hidden="false" customHeight="false" outlineLevel="0" collapsed="false">
      <c r="B19" s="1" t="n">
        <v>1025000</v>
      </c>
      <c r="C19" s="16" t="n">
        <f aca="false">($B19*$I$6)/($I$2*$I$3)</f>
        <v>1.24242424242424</v>
      </c>
      <c r="D19" s="7" t="n">
        <f aca="false">+$B19*$I$4*$I$5*$C19*$I$6</f>
        <v>3997468.93939394</v>
      </c>
      <c r="F19" s="23" t="n">
        <f aca="false">+F18+25000</f>
        <v>1025000</v>
      </c>
      <c r="G19" s="16" t="n">
        <f aca="true">TABLE($F$10,$B$11,$F19,$I$6,G$10)</f>
        <v>1.11818181818182</v>
      </c>
      <c r="H19" s="16" t="n">
        <f aca="true">TABLE($F$10,$B$11,$F19,$I$6,H$10)</f>
        <v>1.18030303030303</v>
      </c>
      <c r="I19" s="16" t="n">
        <f aca="true">TABLE($F$10,$B$11,$F19,$I$6,I$10)</f>
        <v>1.24242424242424</v>
      </c>
      <c r="J19" s="16" t="n">
        <f aca="true">TABLE($F$10,$B$11,$F19,$I$6,J$10)</f>
        <v>1.30454545454545</v>
      </c>
      <c r="K19" s="16" t="n">
        <f aca="true">TABLE($F$10,$B$11,$F19,$I$6,K$10)</f>
        <v>1.36666666666667</v>
      </c>
      <c r="L19" s="16" t="n">
        <f aca="true">TABLE($F$10,$B$11,$F19,$I$6,L$10)</f>
        <v>1.42878787878788</v>
      </c>
      <c r="M19" s="16" t="n">
        <f aca="true">TABLE($F$10,$B$11,$F19,$I$6,M$10)</f>
        <v>1.49090909090909</v>
      </c>
      <c r="N19" s="16" t="n">
        <f aca="true">TABLE($F$10,$B$11,$F19,$I$6,N$10)</f>
        <v>1.5530303030303</v>
      </c>
      <c r="O19" s="16" t="n">
        <f aca="true">TABLE($F$10,$B$11,$F19,$I$6,O$10)</f>
        <v>1.61515151515152</v>
      </c>
      <c r="P19" s="16" t="n">
        <f aca="true">TABLE($F$10,$B$11,$F19,$I$6,P$10)</f>
        <v>1.67727272727273</v>
      </c>
      <c r="Q19" s="16" t="n">
        <f aca="true">TABLE($F$10,$B$11,$F19,$I$6,Q$10)</f>
        <v>1.73939393939394</v>
      </c>
      <c r="R19" s="25" t="n">
        <f aca="true">TABLE($F$10,$B$11,$F19,$I$6,R$10)</f>
        <v>1.80151515151515</v>
      </c>
    </row>
    <row r="20" customFormat="false" ht="12.75" hidden="false" customHeight="false" outlineLevel="0" collapsed="false">
      <c r="B20" s="1" t="n">
        <v>1050000</v>
      </c>
      <c r="C20" s="16" t="n">
        <f aca="false">($B20*$I$6)/($I$2*$I$3)</f>
        <v>1.27272727272727</v>
      </c>
      <c r="D20" s="7" t="n">
        <f aca="false">+$B20*$I$4*$I$5*$C20*$I$6</f>
        <v>4194845.45454546</v>
      </c>
      <c r="F20" s="23" t="n">
        <f aca="false">+F19+25000</f>
        <v>1050000</v>
      </c>
      <c r="G20" s="16" t="n">
        <f aca="true">TABLE($F$10,$B$11,$F20,$I$6,G$10)</f>
        <v>1.14545454545455</v>
      </c>
      <c r="H20" s="16" t="n">
        <f aca="true">TABLE($F$10,$B$11,$F20,$I$6,H$10)</f>
        <v>1.20909090909091</v>
      </c>
      <c r="I20" s="16" t="n">
        <f aca="true">TABLE($F$10,$B$11,$F20,$I$6,I$10)</f>
        <v>1.27272727272727</v>
      </c>
      <c r="J20" s="16" t="n">
        <f aca="true">TABLE($F$10,$B$11,$F20,$I$6,J$10)</f>
        <v>1.33636363636364</v>
      </c>
      <c r="K20" s="16" t="n">
        <f aca="true">TABLE($F$10,$B$11,$F20,$I$6,K$10)</f>
        <v>1.4</v>
      </c>
      <c r="L20" s="16" t="n">
        <f aca="true">TABLE($F$10,$B$11,$F20,$I$6,L$10)</f>
        <v>1.46363636363636</v>
      </c>
      <c r="M20" s="16" t="n">
        <f aca="true">TABLE($F$10,$B$11,$F20,$I$6,M$10)</f>
        <v>1.52727272727273</v>
      </c>
      <c r="N20" s="16" t="n">
        <f aca="true">TABLE($F$10,$B$11,$F20,$I$6,N$10)</f>
        <v>1.59090909090909</v>
      </c>
      <c r="O20" s="16" t="n">
        <f aca="true">TABLE($F$10,$B$11,$F20,$I$6,O$10)</f>
        <v>1.65454545454546</v>
      </c>
      <c r="P20" s="16" t="n">
        <f aca="true">TABLE($F$10,$B$11,$F20,$I$6,P$10)</f>
        <v>1.71818181818182</v>
      </c>
      <c r="Q20" s="16" t="n">
        <f aca="true">TABLE($F$10,$B$11,$F20,$I$6,Q$10)</f>
        <v>1.78181818181818</v>
      </c>
      <c r="R20" s="25" t="n">
        <f aca="true">TABLE($F$10,$B$11,$F20,$I$6,R$10)</f>
        <v>1.84545454545455</v>
      </c>
    </row>
    <row r="21" customFormat="false" ht="12.75" hidden="false" customHeight="false" outlineLevel="0" collapsed="false">
      <c r="B21" s="1" t="n">
        <v>1075000</v>
      </c>
      <c r="C21" s="16" t="n">
        <f aca="false">($B21*$I$6)/($I$2*$I$3)</f>
        <v>1.3030303030303</v>
      </c>
      <c r="D21" s="7" t="n">
        <f aca="false">+$B21*$I$4*$I$5*$C21*$I$6</f>
        <v>4396978.03030303</v>
      </c>
      <c r="F21" s="23" t="n">
        <f aca="false">+F20+25000</f>
        <v>1075000</v>
      </c>
      <c r="G21" s="16" t="n">
        <f aca="true">TABLE($F$10,$B$11,$F21,$I$6,G$10)</f>
        <v>1.17272727272727</v>
      </c>
      <c r="H21" s="16" t="n">
        <f aca="true">TABLE($F$10,$B$11,$F21,$I$6,H$10)</f>
        <v>1.23787878787879</v>
      </c>
      <c r="I21" s="16" t="n">
        <f aca="true">TABLE($F$10,$B$11,$F21,$I$6,I$10)</f>
        <v>1.3030303030303</v>
      </c>
      <c r="J21" s="16" t="n">
        <f aca="true">TABLE($F$10,$B$11,$F21,$I$6,J$10)</f>
        <v>1.36818181818182</v>
      </c>
      <c r="K21" s="16" t="n">
        <f aca="true">TABLE($F$10,$B$11,$F21,$I$6,K$10)</f>
        <v>1.43333333333333</v>
      </c>
      <c r="L21" s="16" t="n">
        <f aca="true">TABLE($F$10,$B$11,$F21,$I$6,L$10)</f>
        <v>1.49848484848485</v>
      </c>
      <c r="M21" s="16" t="n">
        <f aca="true">TABLE($F$10,$B$11,$F21,$I$6,M$10)</f>
        <v>1.56363636363636</v>
      </c>
      <c r="N21" s="16" t="n">
        <f aca="true">TABLE($F$10,$B$11,$F21,$I$6,N$10)</f>
        <v>1.62878787878788</v>
      </c>
      <c r="O21" s="16" t="n">
        <f aca="true">TABLE($F$10,$B$11,$F21,$I$6,O$10)</f>
        <v>1.69393939393939</v>
      </c>
      <c r="P21" s="16" t="n">
        <f aca="true">TABLE($F$10,$B$11,$F21,$I$6,P$10)</f>
        <v>1.75909090909091</v>
      </c>
      <c r="Q21" s="16" t="n">
        <f aca="true">TABLE($F$10,$B$11,$F21,$I$6,Q$10)</f>
        <v>1.82424242424242</v>
      </c>
      <c r="R21" s="25" t="n">
        <f aca="true">TABLE($F$10,$B$11,$F21,$I$6,R$10)</f>
        <v>1.88939393939394</v>
      </c>
    </row>
    <row r="22" customFormat="false" ht="13.5" hidden="false" customHeight="false" outlineLevel="0" collapsed="false">
      <c r="B22" s="1" t="n">
        <v>1100000</v>
      </c>
      <c r="C22" s="16" t="n">
        <f aca="false">($B22*$I$6)/($I$2*$I$3)</f>
        <v>1.33333333333333</v>
      </c>
      <c r="D22" s="7" t="n">
        <f aca="false">+$B22*$I$4*$I$5*$C22*$I$6</f>
        <v>4603866.66666667</v>
      </c>
      <c r="F22" s="26" t="n">
        <f aca="false">+F21+25000</f>
        <v>1100000</v>
      </c>
      <c r="G22" s="27" t="n">
        <f aca="true">TABLE($F$10,$B$11,$F22,$I$6,G$10)</f>
        <v>1.2</v>
      </c>
      <c r="H22" s="27" t="n">
        <f aca="true">TABLE($F$10,$B$11,$F22,$I$6,H$10)</f>
        <v>1.26666666666667</v>
      </c>
      <c r="I22" s="27" t="n">
        <f aca="true">TABLE($F$10,$B$11,$F22,$I$6,I$10)</f>
        <v>1.33333333333333</v>
      </c>
      <c r="J22" s="27" t="n">
        <f aca="true">TABLE($F$10,$B$11,$F22,$I$6,J$10)</f>
        <v>1.4</v>
      </c>
      <c r="K22" s="27" t="n">
        <f aca="true">TABLE($F$10,$B$11,$F22,$I$6,K$10)</f>
        <v>1.46666666666667</v>
      </c>
      <c r="L22" s="27" t="n">
        <f aca="true">TABLE($F$10,$B$11,$F22,$I$6,L$10)</f>
        <v>1.53333333333333</v>
      </c>
      <c r="M22" s="27" t="n">
        <f aca="true">TABLE($F$10,$B$11,$F22,$I$6,M$10)</f>
        <v>1.6</v>
      </c>
      <c r="N22" s="27" t="n">
        <f aca="true">TABLE($F$10,$B$11,$F22,$I$6,N$10)</f>
        <v>1.66666666666667</v>
      </c>
      <c r="O22" s="27" t="n">
        <f aca="true">TABLE($F$10,$B$11,$F22,$I$6,O$10)</f>
        <v>1.73333333333333</v>
      </c>
      <c r="P22" s="27" t="n">
        <f aca="true">TABLE($F$10,$B$11,$F22,$I$6,P$10)</f>
        <v>1.8</v>
      </c>
      <c r="Q22" s="27" t="n">
        <f aca="true">TABLE($F$10,$B$11,$F22,$I$6,Q$10)</f>
        <v>1.86666666666667</v>
      </c>
      <c r="R22" s="28" t="n">
        <f aca="true">TABLE($F$10,$B$11,$F22,$I$6,R$10)</f>
        <v>1.93333333333333</v>
      </c>
    </row>
    <row r="23" customFormat="false" ht="12.75" hidden="true" customHeight="false" outlineLevel="0" collapsed="false">
      <c r="B23" s="1" t="n">
        <v>1125000</v>
      </c>
      <c r="C23" s="16" t="n">
        <f aca="false">($B23*$I$6)/($I$2*$I$3)</f>
        <v>1.36363636363636</v>
      </c>
      <c r="D23" s="7" t="n">
        <f aca="false">+$B23*$I$4*$I$5*$C23</f>
        <v>24077556.8181818</v>
      </c>
      <c r="F23" s="23" t="n">
        <f aca="false">+F22+25000</f>
        <v>1125000</v>
      </c>
      <c r="G23" s="16" t="n">
        <f aca="true">TABLE($F$10,$B$11,$F23,$I$6,G$10)</f>
        <v>1.22727272727273</v>
      </c>
      <c r="H23" s="16" t="n">
        <f aca="true">TABLE($F$10,$B$11,$F23,$I$6,H$10)</f>
        <v>1.29545454545455</v>
      </c>
      <c r="I23" s="16" t="n">
        <f aca="true">TABLE($F$10,$B$11,$F23,$I$6,I$10)</f>
        <v>1.36363636363636</v>
      </c>
      <c r="J23" s="16" t="n">
        <f aca="true">TABLE($F$10,$B$11,$F23,$I$6,J$10)</f>
        <v>1.43181818181818</v>
      </c>
      <c r="K23" s="16" t="n">
        <f aca="true">TABLE($F$10,$B$11,$F23,$I$6,K$10)</f>
        <v>1.5</v>
      </c>
      <c r="L23" s="16" t="n">
        <f aca="true">TABLE($F$10,$B$11,$F23,$I$6,L$10)</f>
        <v>1.56818181818182</v>
      </c>
      <c r="M23" s="16" t="n">
        <f aca="true">TABLE($F$10,$B$11,$F23,$I$6,M$10)</f>
        <v>1.63636363636364</v>
      </c>
      <c r="N23" s="16" t="n">
        <f aca="true">TABLE($F$10,$B$11,$F23,$I$6,N$10)</f>
        <v>1.70454545454545</v>
      </c>
      <c r="O23" s="16" t="n">
        <f aca="true">TABLE($F$10,$B$11,$F23,$I$6,O$10)</f>
        <v>1.77272727272727</v>
      </c>
      <c r="P23" s="16" t="n">
        <f aca="true">TABLE($F$10,$B$11,$F23,$I$6,P$10)</f>
        <v>1.84090909090909</v>
      </c>
      <c r="Q23" s="16" t="n">
        <f aca="true">TABLE($F$10,$B$11,$F23,$I$6,Q$10)</f>
        <v>1.90909090909091</v>
      </c>
      <c r="R23" s="25" t="n">
        <f aca="true">TABLE($F$10,$B$11,$F23,$I$6,R$10)</f>
        <v>1.97727272727273</v>
      </c>
    </row>
    <row r="24" customFormat="false" ht="12.75" hidden="true" customHeight="false" outlineLevel="0" collapsed="false">
      <c r="B24" s="1" t="n">
        <v>1150000</v>
      </c>
      <c r="C24" s="16" t="n">
        <f aca="false">($B24*$I$6)/($I$2*$I$3)</f>
        <v>1.39393939393939</v>
      </c>
      <c r="D24" s="7" t="n">
        <f aca="false">+$B24*$I$4*$I$5*$C24</f>
        <v>25159560.6060606</v>
      </c>
      <c r="F24" s="23" t="n">
        <f aca="false">+F23+25000</f>
        <v>1150000</v>
      </c>
      <c r="G24" s="16" t="n">
        <f aca="true">TABLE($F$10,$B$11,$F24,$I$6,G$10)</f>
        <v>1.25454545454545</v>
      </c>
      <c r="H24" s="16" t="n">
        <f aca="true">TABLE($F$10,$B$11,$F24,$I$6,H$10)</f>
        <v>1.32424242424242</v>
      </c>
      <c r="I24" s="16" t="n">
        <f aca="true">TABLE($F$10,$B$11,$F24,$I$6,I$10)</f>
        <v>1.39393939393939</v>
      </c>
      <c r="J24" s="16" t="n">
        <f aca="true">TABLE($F$10,$B$11,$F24,$I$6,J$10)</f>
        <v>1.46363636363636</v>
      </c>
      <c r="K24" s="16" t="n">
        <f aca="true">TABLE($F$10,$B$11,$F24,$I$6,K$10)</f>
        <v>1.53333333333333</v>
      </c>
      <c r="L24" s="16" t="n">
        <f aca="true">TABLE($F$10,$B$11,$F24,$I$6,L$10)</f>
        <v>1.6030303030303</v>
      </c>
      <c r="M24" s="16" t="n">
        <f aca="true">TABLE($F$10,$B$11,$F24,$I$6,M$10)</f>
        <v>1.67272727272727</v>
      </c>
      <c r="N24" s="16" t="n">
        <f aca="true">TABLE($F$10,$B$11,$F24,$I$6,N$10)</f>
        <v>1.74242424242424</v>
      </c>
      <c r="O24" s="16" t="n">
        <f aca="true">TABLE($F$10,$B$11,$F24,$I$6,O$10)</f>
        <v>1.81212121212121</v>
      </c>
      <c r="P24" s="16" t="n">
        <f aca="true">TABLE($F$10,$B$11,$F24,$I$6,P$10)</f>
        <v>1.88181818181818</v>
      </c>
      <c r="Q24" s="16" t="n">
        <f aca="true">TABLE($F$10,$B$11,$F24,$I$6,Q$10)</f>
        <v>1.95151515151515</v>
      </c>
      <c r="R24" s="25" t="n">
        <f aca="true">TABLE($F$10,$B$11,$F24,$I$6,R$10)</f>
        <v>2.02121212121212</v>
      </c>
    </row>
    <row r="25" customFormat="false" ht="12.75" hidden="true" customHeight="false" outlineLevel="0" collapsed="false">
      <c r="B25" s="1" t="n">
        <v>1175000</v>
      </c>
      <c r="C25" s="16" t="n">
        <f aca="false">($B25*$I$6)/($I$2*$I$3)</f>
        <v>1.42424242424242</v>
      </c>
      <c r="D25" s="7" t="n">
        <f aca="false">+$B25*$I$4*$I$5*$C25</f>
        <v>26265344.6969697</v>
      </c>
      <c r="F25" s="23" t="n">
        <f aca="false">+F24+25000</f>
        <v>1175000</v>
      </c>
      <c r="G25" s="16" t="n">
        <f aca="true">TABLE($F$10,$B$11,$F25,$I$6,G$10)</f>
        <v>1.28181818181818</v>
      </c>
      <c r="H25" s="16" t="n">
        <f aca="true">TABLE($F$10,$B$11,$F25,$I$6,H$10)</f>
        <v>1.3530303030303</v>
      </c>
      <c r="I25" s="16" t="n">
        <f aca="true">TABLE($F$10,$B$11,$F25,$I$6,I$10)</f>
        <v>1.42424242424242</v>
      </c>
      <c r="J25" s="16" t="n">
        <f aca="true">TABLE($F$10,$B$11,$F25,$I$6,J$10)</f>
        <v>1.49545454545455</v>
      </c>
      <c r="K25" s="16" t="n">
        <f aca="true">TABLE($F$10,$B$11,$F25,$I$6,K$10)</f>
        <v>1.56666666666667</v>
      </c>
      <c r="L25" s="16" t="n">
        <f aca="true">TABLE($F$10,$B$11,$F25,$I$6,L$10)</f>
        <v>1.63787878787879</v>
      </c>
      <c r="M25" s="16" t="n">
        <f aca="true">TABLE($F$10,$B$11,$F25,$I$6,M$10)</f>
        <v>1.70909090909091</v>
      </c>
      <c r="N25" s="16" t="n">
        <f aca="true">TABLE($F$10,$B$11,$F25,$I$6,N$10)</f>
        <v>1.78030303030303</v>
      </c>
      <c r="O25" s="16" t="n">
        <f aca="true">TABLE($F$10,$B$11,$F25,$I$6,O$10)</f>
        <v>1.85151515151515</v>
      </c>
      <c r="P25" s="16" t="n">
        <f aca="true">TABLE($F$10,$B$11,$F25,$I$6,P$10)</f>
        <v>1.92272727272727</v>
      </c>
      <c r="Q25" s="16" t="n">
        <f aca="true">TABLE($F$10,$B$11,$F25,$I$6,Q$10)</f>
        <v>1.99393939393939</v>
      </c>
      <c r="R25" s="25" t="n">
        <f aca="true">TABLE($F$10,$B$11,$F25,$I$6,R$10)</f>
        <v>2.06515151515152</v>
      </c>
    </row>
    <row r="26" customFormat="false" ht="12.75" hidden="true" customHeight="false" outlineLevel="0" collapsed="false">
      <c r="B26" s="1" t="n">
        <v>1200000</v>
      </c>
      <c r="C26" s="16" t="n">
        <f aca="false">($B26*$I$6)/($I$2*$I$3)</f>
        <v>1.45454545454545</v>
      </c>
      <c r="D26" s="7" t="n">
        <f aca="false">+$B26*$I$4*$I$5*$C26</f>
        <v>27394909.0909091</v>
      </c>
      <c r="F26" s="23" t="n">
        <f aca="false">+F25+25000</f>
        <v>1200000</v>
      </c>
      <c r="G26" s="16" t="n">
        <f aca="true">TABLE($F$10,$B$11,$F26,$I$6,G$10)</f>
        <v>1.30909090909091</v>
      </c>
      <c r="H26" s="16" t="n">
        <f aca="true">TABLE($F$10,$B$11,$F26,$I$6,H$10)</f>
        <v>1.38181818181818</v>
      </c>
      <c r="I26" s="16" t="n">
        <f aca="true">TABLE($F$10,$B$11,$F26,$I$6,I$10)</f>
        <v>1.45454545454545</v>
      </c>
      <c r="J26" s="16" t="n">
        <f aca="true">TABLE($F$10,$B$11,$F26,$I$6,J$10)</f>
        <v>1.52727272727273</v>
      </c>
      <c r="K26" s="16" t="n">
        <f aca="true">TABLE($F$10,$B$11,$F26,$I$6,K$10)</f>
        <v>1.6</v>
      </c>
      <c r="L26" s="16" t="n">
        <f aca="true">TABLE($F$10,$B$11,$F26,$I$6,L$10)</f>
        <v>1.67272727272727</v>
      </c>
      <c r="M26" s="16" t="n">
        <f aca="true">TABLE($F$10,$B$11,$F26,$I$6,M$10)</f>
        <v>1.74545454545455</v>
      </c>
      <c r="N26" s="16" t="n">
        <f aca="true">TABLE($F$10,$B$11,$F26,$I$6,N$10)</f>
        <v>1.81818181818182</v>
      </c>
      <c r="O26" s="16" t="n">
        <f aca="true">TABLE($F$10,$B$11,$F26,$I$6,O$10)</f>
        <v>1.89090909090909</v>
      </c>
      <c r="P26" s="16" t="n">
        <f aca="true">TABLE($F$10,$B$11,$F26,$I$6,P$10)</f>
        <v>1.96363636363636</v>
      </c>
      <c r="Q26" s="16" t="n">
        <f aca="true">TABLE($F$10,$B$11,$F26,$I$6,Q$10)</f>
        <v>2.03636363636364</v>
      </c>
      <c r="R26" s="25" t="n">
        <f aca="true">TABLE($F$10,$B$11,$F26,$I$6,R$10)</f>
        <v>2.10909090909091</v>
      </c>
    </row>
    <row r="27" customFormat="false" ht="12.75" hidden="true" customHeight="false" outlineLevel="0" collapsed="false">
      <c r="B27" s="1" t="n">
        <v>1225000</v>
      </c>
      <c r="C27" s="16" t="n">
        <f aca="false">($B27*$I$6)/($I$2*$I$3)</f>
        <v>1.48484848484848</v>
      </c>
      <c r="D27" s="7" t="n">
        <f aca="false">+$B27*$I$4*$I$5*$C27</f>
        <v>28548253.7878788</v>
      </c>
      <c r="F27" s="23" t="n">
        <f aca="false">+F26+25000</f>
        <v>1225000</v>
      </c>
      <c r="G27" s="16" t="n">
        <f aca="true">TABLE($F$10,$B$11,$F27,$I$6,G$10)</f>
        <v>1.33636363636364</v>
      </c>
      <c r="H27" s="16" t="n">
        <f aca="true">TABLE($F$10,$B$11,$F27,$I$6,H$10)</f>
        <v>1.41060606060606</v>
      </c>
      <c r="I27" s="16" t="n">
        <f aca="true">TABLE($F$10,$B$11,$F27,$I$6,I$10)</f>
        <v>1.48484848484848</v>
      </c>
      <c r="J27" s="16" t="n">
        <f aca="true">TABLE($F$10,$B$11,$F27,$I$6,J$10)</f>
        <v>1.55909090909091</v>
      </c>
      <c r="K27" s="16" t="n">
        <f aca="true">TABLE($F$10,$B$11,$F27,$I$6,K$10)</f>
        <v>1.63333333333333</v>
      </c>
      <c r="L27" s="16" t="n">
        <f aca="true">TABLE($F$10,$B$11,$F27,$I$6,L$10)</f>
        <v>1.70757575757576</v>
      </c>
      <c r="M27" s="16" t="n">
        <f aca="true">TABLE($F$10,$B$11,$F27,$I$6,M$10)</f>
        <v>1.78181818181818</v>
      </c>
      <c r="N27" s="16" t="n">
        <f aca="true">TABLE($F$10,$B$11,$F27,$I$6,N$10)</f>
        <v>1.85606060606061</v>
      </c>
      <c r="O27" s="16" t="n">
        <f aca="true">TABLE($F$10,$B$11,$F27,$I$6,O$10)</f>
        <v>1.93030303030303</v>
      </c>
      <c r="P27" s="16" t="n">
        <f aca="true">TABLE($F$10,$B$11,$F27,$I$6,P$10)</f>
        <v>2.00454545454546</v>
      </c>
      <c r="Q27" s="16" t="n">
        <f aca="true">TABLE($F$10,$B$11,$F27,$I$6,Q$10)</f>
        <v>2.07878787878788</v>
      </c>
      <c r="R27" s="25" t="n">
        <f aca="true">TABLE($F$10,$B$11,$F27,$I$6,R$10)</f>
        <v>2.1530303030303</v>
      </c>
    </row>
    <row r="28" customFormat="false" ht="12.75" hidden="true" customHeight="false" outlineLevel="0" collapsed="false">
      <c r="B28" s="1" t="n">
        <v>1250000</v>
      </c>
      <c r="C28" s="16" t="n">
        <f aca="false">($B28*$I$6)/($I$2*$I$3)</f>
        <v>1.51515151515152</v>
      </c>
      <c r="D28" s="7" t="n">
        <f aca="false">+$B28*$I$4*$I$5*$C28</f>
        <v>29725378.7878788</v>
      </c>
      <c r="F28" s="23" t="n">
        <f aca="false">+F27+25000</f>
        <v>1250000</v>
      </c>
      <c r="G28" s="16" t="n">
        <f aca="true">TABLE($F$10,$B$11,$F28,$I$6,G$10)</f>
        <v>1.36363636363636</v>
      </c>
      <c r="H28" s="16" t="n">
        <f aca="true">TABLE($F$10,$B$11,$F28,$I$6,H$10)</f>
        <v>1.43939393939394</v>
      </c>
      <c r="I28" s="16" t="n">
        <f aca="true">TABLE($F$10,$B$11,$F28,$I$6,I$10)</f>
        <v>1.51515151515152</v>
      </c>
      <c r="J28" s="16" t="n">
        <f aca="true">TABLE($F$10,$B$11,$F28,$I$6,J$10)</f>
        <v>1.59090909090909</v>
      </c>
      <c r="K28" s="16" t="n">
        <f aca="true">TABLE($F$10,$B$11,$F28,$I$6,K$10)</f>
        <v>1.66666666666667</v>
      </c>
      <c r="L28" s="16" t="n">
        <f aca="true">TABLE($F$10,$B$11,$F28,$I$6,L$10)</f>
        <v>1.74242424242424</v>
      </c>
      <c r="M28" s="16" t="n">
        <f aca="true">TABLE($F$10,$B$11,$F28,$I$6,M$10)</f>
        <v>1.81818181818182</v>
      </c>
      <c r="N28" s="16" t="n">
        <f aca="true">TABLE($F$10,$B$11,$F28,$I$6,N$10)</f>
        <v>1.89393939393939</v>
      </c>
      <c r="O28" s="16" t="n">
        <f aca="true">TABLE($F$10,$B$11,$F28,$I$6,O$10)</f>
        <v>1.96969696969697</v>
      </c>
      <c r="P28" s="16" t="n">
        <f aca="true">TABLE($F$10,$B$11,$F28,$I$6,P$10)</f>
        <v>2.04545454545455</v>
      </c>
      <c r="Q28" s="16" t="n">
        <f aca="true">TABLE($F$10,$B$11,$F28,$I$6,Q$10)</f>
        <v>2.12121212121212</v>
      </c>
      <c r="R28" s="25" t="n">
        <f aca="true">TABLE($F$10,$B$11,$F28,$I$6,R$10)</f>
        <v>2.1969696969697</v>
      </c>
    </row>
    <row r="29" customFormat="false" ht="12.75" hidden="true" customHeight="false" outlineLevel="0" collapsed="false">
      <c r="B29" s="1" t="n">
        <v>1275000</v>
      </c>
      <c r="C29" s="16" t="n">
        <f aca="false">($B29*$I$6)/($I$2*$I$3)</f>
        <v>1.54545454545455</v>
      </c>
      <c r="D29" s="7" t="n">
        <f aca="false">+$B29*$I$4*$I$5*$C29</f>
        <v>30926284.0909091</v>
      </c>
      <c r="F29" s="23" t="n">
        <f aca="false">+F28+25000</f>
        <v>1275000</v>
      </c>
      <c r="G29" s="16" t="n">
        <f aca="true">TABLE($F$10,$B$11,$F29,$I$6,G$10)</f>
        <v>1.39090909090909</v>
      </c>
      <c r="H29" s="16" t="n">
        <f aca="true">TABLE($F$10,$B$11,$F29,$I$6,H$10)</f>
        <v>1.46818181818182</v>
      </c>
      <c r="I29" s="16" t="n">
        <f aca="true">TABLE($F$10,$B$11,$F29,$I$6,I$10)</f>
        <v>1.54545454545455</v>
      </c>
      <c r="J29" s="16" t="n">
        <f aca="true">TABLE($F$10,$B$11,$F29,$I$6,J$10)</f>
        <v>1.62272727272727</v>
      </c>
      <c r="K29" s="16" t="n">
        <f aca="true">TABLE($F$10,$B$11,$F29,$I$6,K$10)</f>
        <v>1.7</v>
      </c>
      <c r="L29" s="16" t="n">
        <f aca="true">TABLE($F$10,$B$11,$F29,$I$6,L$10)</f>
        <v>1.77727272727273</v>
      </c>
      <c r="M29" s="16" t="n">
        <f aca="true">TABLE($F$10,$B$11,$F29,$I$6,M$10)</f>
        <v>1.85454545454546</v>
      </c>
      <c r="N29" s="16" t="n">
        <f aca="true">TABLE($F$10,$B$11,$F29,$I$6,N$10)</f>
        <v>1.93181818181818</v>
      </c>
      <c r="O29" s="16" t="n">
        <f aca="true">TABLE($F$10,$B$11,$F29,$I$6,O$10)</f>
        <v>2.00909090909091</v>
      </c>
      <c r="P29" s="16" t="n">
        <f aca="true">TABLE($F$10,$B$11,$F29,$I$6,P$10)</f>
        <v>2.08636363636364</v>
      </c>
      <c r="Q29" s="16" t="n">
        <f aca="true">TABLE($F$10,$B$11,$F29,$I$6,Q$10)</f>
        <v>2.16363636363636</v>
      </c>
      <c r="R29" s="25" t="n">
        <f aca="true">TABLE($F$10,$B$11,$F29,$I$6,R$10)</f>
        <v>2.24090909090909</v>
      </c>
    </row>
    <row r="30" customFormat="false" ht="12.75" hidden="true" customHeight="false" outlineLevel="0" collapsed="false">
      <c r="B30" s="1" t="n">
        <v>1300000</v>
      </c>
      <c r="C30" s="16" t="n">
        <f aca="false">($B30*$I$6)/($I$2*$I$3)</f>
        <v>1.57575757575758</v>
      </c>
      <c r="D30" s="7" t="n">
        <f aca="false">+$B30*$I$4*$I$5*$C30</f>
        <v>32150969.6969697</v>
      </c>
      <c r="F30" s="23" t="n">
        <f aca="false">+F29+25000</f>
        <v>1300000</v>
      </c>
      <c r="G30" s="16" t="n">
        <f aca="true">TABLE($F$10,$B$11,$F30,$I$6,G$10)</f>
        <v>1.41818181818182</v>
      </c>
      <c r="H30" s="16" t="n">
        <f aca="true">TABLE($F$10,$B$11,$F30,$I$6,H$10)</f>
        <v>1.4969696969697</v>
      </c>
      <c r="I30" s="16" t="n">
        <f aca="true">TABLE($F$10,$B$11,$F30,$I$6,I$10)</f>
        <v>1.57575757575758</v>
      </c>
      <c r="J30" s="16" t="n">
        <f aca="true">TABLE($F$10,$B$11,$F30,$I$6,J$10)</f>
        <v>1.65454545454545</v>
      </c>
      <c r="K30" s="16" t="n">
        <f aca="true">TABLE($F$10,$B$11,$F30,$I$6,K$10)</f>
        <v>1.73333333333333</v>
      </c>
      <c r="L30" s="16" t="n">
        <f aca="true">TABLE($F$10,$B$11,$F30,$I$6,L$10)</f>
        <v>1.81212121212121</v>
      </c>
      <c r="M30" s="16" t="n">
        <f aca="true">TABLE($F$10,$B$11,$F30,$I$6,M$10)</f>
        <v>1.89090909090909</v>
      </c>
      <c r="N30" s="16" t="n">
        <f aca="true">TABLE($F$10,$B$11,$F30,$I$6,N$10)</f>
        <v>1.96969696969697</v>
      </c>
      <c r="O30" s="16" t="n">
        <f aca="true">TABLE($F$10,$B$11,$F30,$I$6,O$10)</f>
        <v>2.04848484848485</v>
      </c>
      <c r="P30" s="16" t="n">
        <f aca="true">TABLE($F$10,$B$11,$F30,$I$6,P$10)</f>
        <v>2.12727272727273</v>
      </c>
      <c r="Q30" s="16" t="n">
        <f aca="true">TABLE($F$10,$B$11,$F30,$I$6,Q$10)</f>
        <v>2.20606060606061</v>
      </c>
      <c r="R30" s="25" t="n">
        <f aca="true">TABLE($F$10,$B$11,$F30,$I$6,R$10)</f>
        <v>2.28484848484849</v>
      </c>
    </row>
    <row r="31" customFormat="false" ht="13.5" hidden="true" customHeight="false" outlineLevel="0" collapsed="false">
      <c r="B31" s="1" t="n">
        <v>1325000</v>
      </c>
      <c r="C31" s="16" t="n">
        <f aca="false">($B31*$I$6)/($I$2*$I$3)</f>
        <v>1.60606060606061</v>
      </c>
      <c r="D31" s="7" t="n">
        <f aca="false">+$B31*$I$4*$I$5*$C31</f>
        <v>33399435.6060606</v>
      </c>
      <c r="F31" s="26" t="n">
        <f aca="false">+F30+25000</f>
        <v>1325000</v>
      </c>
      <c r="G31" s="27" t="n">
        <f aca="true">TABLE($F$10,$B$11,$F31,$I$6,G$10)</f>
        <v>1.44545454545455</v>
      </c>
      <c r="H31" s="27" t="n">
        <f aca="true">TABLE($F$10,$B$11,$F31,$I$6,H$10)</f>
        <v>1.52575757575758</v>
      </c>
      <c r="I31" s="27" t="n">
        <f aca="true">TABLE($F$10,$B$11,$F31,$I$6,I$10)</f>
        <v>1.60606060606061</v>
      </c>
      <c r="J31" s="27" t="n">
        <f aca="true">TABLE($F$10,$B$11,$F31,$I$6,J$10)</f>
        <v>1.68636363636364</v>
      </c>
      <c r="K31" s="27" t="n">
        <f aca="true">TABLE($F$10,$B$11,$F31,$I$6,K$10)</f>
        <v>1.76666666666667</v>
      </c>
      <c r="L31" s="27" t="n">
        <f aca="true">TABLE($F$10,$B$11,$F31,$I$6,L$10)</f>
        <v>1.8469696969697</v>
      </c>
      <c r="M31" s="27" t="n">
        <f aca="true">TABLE($F$10,$B$11,$F31,$I$6,M$10)</f>
        <v>1.92727272727273</v>
      </c>
      <c r="N31" s="27" t="n">
        <f aca="true">TABLE($F$10,$B$11,$F31,$I$6,N$10)</f>
        <v>2.00757575757576</v>
      </c>
      <c r="O31" s="27" t="n">
        <f aca="true">TABLE($F$10,$B$11,$F31,$I$6,O$10)</f>
        <v>2.08787878787879</v>
      </c>
      <c r="P31" s="27" t="n">
        <f aca="true">TABLE($F$10,$B$11,$F31,$I$6,P$10)</f>
        <v>2.16818181818182</v>
      </c>
      <c r="Q31" s="27" t="n">
        <f aca="true">TABLE($F$10,$B$11,$F31,$I$6,Q$10)</f>
        <v>2.24848484848485</v>
      </c>
      <c r="R31" s="28" t="n">
        <f aca="true">TABLE($F$10,$B$11,$F31,$I$6,R$10)</f>
        <v>2.32878787878788</v>
      </c>
    </row>
    <row r="32" customFormat="false" ht="12.75" hidden="false" customHeight="false" outlineLevel="0" collapsed="false">
      <c r="F32" s="0" t="s">
        <v>13</v>
      </c>
      <c r="G32" s="0" t="s">
        <v>14</v>
      </c>
    </row>
    <row r="34" customFormat="false" ht="13.5" hidden="false" customHeight="false" outlineLevel="0" collapsed="false"/>
    <row r="35" customFormat="false" ht="13.5" hidden="false" customHeight="false" outlineLevel="0" collapsed="false">
      <c r="F35" s="29" t="s">
        <v>15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customFormat="false" ht="13.5" hidden="false" customHeight="false" outlineLevel="0" collapsed="false">
      <c r="F36" s="30" t="s">
        <v>8</v>
      </c>
      <c r="G36" s="8" t="s">
        <v>16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customFormat="false" ht="13.5" hidden="false" customHeight="false" outlineLevel="0" collapsed="false">
      <c r="F37" s="31" t="n">
        <f aca="false">((B11*I6)/(I2*I3))*B11*I4*I5*I6</f>
        <v>2589675</v>
      </c>
      <c r="G37" s="32" t="n">
        <v>0.18</v>
      </c>
      <c r="H37" s="33" t="n">
        <f aca="false">+G37+0.01</f>
        <v>0.19</v>
      </c>
      <c r="I37" s="33" t="n">
        <f aca="false">+H37+0.01</f>
        <v>0.2</v>
      </c>
      <c r="J37" s="33" t="n">
        <f aca="false">+I37+0.01</f>
        <v>0.21</v>
      </c>
      <c r="K37" s="33" t="n">
        <f aca="false">+J37+0.01</f>
        <v>0.22</v>
      </c>
      <c r="L37" s="33" t="n">
        <f aca="false">+K37+0.01</f>
        <v>0.23</v>
      </c>
      <c r="M37" s="33" t="n">
        <f aca="false">+L37+0.01</f>
        <v>0.24</v>
      </c>
      <c r="N37" s="33" t="n">
        <f aca="false">+M37+0.01</f>
        <v>0.25</v>
      </c>
      <c r="O37" s="33" t="n">
        <f aca="false">+N37+0.01</f>
        <v>0.26</v>
      </c>
      <c r="P37" s="33" t="n">
        <f aca="false">+O37+0.01</f>
        <v>0.27</v>
      </c>
      <c r="Q37" s="33" t="n">
        <f aca="false">+P37+0.01</f>
        <v>0.28</v>
      </c>
      <c r="R37" s="34" t="n">
        <f aca="false">+Q37+0.01</f>
        <v>0.29</v>
      </c>
    </row>
    <row r="38" customFormat="false" ht="13.5" hidden="false" customHeight="false" outlineLevel="0" collapsed="false">
      <c r="F38" s="18" t="n">
        <v>825000</v>
      </c>
      <c r="G38" s="35" t="n">
        <f aca="true">TABLE($F$37,$B$11,$F38,$I$6,G$37)</f>
        <v>2097636.75</v>
      </c>
      <c r="H38" s="36" t="n">
        <f aca="true">TABLE($F$37,$B$11,$F38,$I$6,H$37)</f>
        <v>2337181.6875</v>
      </c>
      <c r="I38" s="37" t="n">
        <f aca="true">TABLE($F$37,$B$11,$F38,$I$6,I$37)</f>
        <v>2589675</v>
      </c>
      <c r="J38" s="38" t="n">
        <f aca="true">TABLE($F$37,$B$11,$F38,$I$6,J$37)</f>
        <v>2855116.6875</v>
      </c>
      <c r="K38" s="38" t="n">
        <f aca="true">TABLE($F$37,$B$11,$F38,$I$6,K$37)</f>
        <v>3133506.75</v>
      </c>
      <c r="L38" s="38" t="n">
        <f aca="true">TABLE($F$37,$B$11,$F38,$I$6,L$37)</f>
        <v>3424845.1875</v>
      </c>
      <c r="M38" s="38" t="n">
        <f aca="true">TABLE($F$37,$B$11,$F38,$I$6,M$37)</f>
        <v>3729132</v>
      </c>
      <c r="N38" s="38" t="n">
        <f aca="true">TABLE($F$37,$B$11,$F38,$I$6,N$37)</f>
        <v>4046367.1875</v>
      </c>
      <c r="O38" s="38" t="n">
        <f aca="true">TABLE($F$37,$B$11,$F38,$I$6,O$37)</f>
        <v>4376550.75</v>
      </c>
      <c r="P38" s="38" t="n">
        <f aca="true">TABLE($F$37,$B$11,$F38,$I$6,P$37)</f>
        <v>4719682.6875</v>
      </c>
      <c r="Q38" s="38" t="n">
        <f aca="true">TABLE($F$37,$B$11,$F38,$I$6,Q$37)</f>
        <v>5075763</v>
      </c>
      <c r="R38" s="39" t="n">
        <f aca="true">TABLE($F$37,$B$11,$F38,$I$6,R$37)</f>
        <v>5444791.6875</v>
      </c>
    </row>
    <row r="39" customFormat="false" ht="12.75" hidden="false" customHeight="false" outlineLevel="0" collapsed="false">
      <c r="F39" s="40" t="n">
        <f aca="false">+F38+25000</f>
        <v>850000</v>
      </c>
      <c r="G39" s="41" t="n">
        <f aca="true">TABLE($F$37,$B$11,$F39,$I$6,G$37)</f>
        <v>2226692.45454545</v>
      </c>
      <c r="H39" s="7" t="n">
        <f aca="true">TABLE($F$37,$B$11,$F39,$I$6,H$37)</f>
        <v>2480975.23484848</v>
      </c>
      <c r="I39" s="7" t="n">
        <f aca="true">TABLE($F$37,$B$11,$F39,$I$6,I$37)</f>
        <v>2749003.03030303</v>
      </c>
      <c r="J39" s="7" t="n">
        <f aca="true">TABLE($F$37,$B$11,$F39,$I$6,J$37)</f>
        <v>3030775.84090909</v>
      </c>
      <c r="K39" s="7" t="n">
        <f aca="true">TABLE($F$37,$B$11,$F39,$I$6,K$37)</f>
        <v>3326293.66666667</v>
      </c>
      <c r="L39" s="7" t="n">
        <f aca="true">TABLE($F$37,$B$11,$F39,$I$6,L$37)</f>
        <v>3635556.50757576</v>
      </c>
      <c r="M39" s="7" t="n">
        <f aca="true">TABLE($F$37,$B$11,$F39,$I$6,M$37)</f>
        <v>3958564.36363636</v>
      </c>
      <c r="N39" s="7" t="n">
        <f aca="true">TABLE($F$37,$B$11,$F39,$I$6,N$37)</f>
        <v>4295317.23484849</v>
      </c>
      <c r="O39" s="7" t="n">
        <f aca="true">TABLE($F$37,$B$11,$F39,$I$6,O$37)</f>
        <v>4645815.12121212</v>
      </c>
      <c r="P39" s="7" t="n">
        <f aca="true">TABLE($F$37,$B$11,$F39,$I$6,P$37)</f>
        <v>5010058.02272727</v>
      </c>
      <c r="Q39" s="7" t="n">
        <f aca="true">TABLE($F$37,$B$11,$F39,$I$6,Q$37)</f>
        <v>5388045.93939394</v>
      </c>
      <c r="R39" s="42" t="n">
        <f aca="true">TABLE($F$37,$B$11,$F39,$I$6,R$37)</f>
        <v>5779778.87121213</v>
      </c>
    </row>
    <row r="40" customFormat="false" ht="12.75" hidden="false" customHeight="false" outlineLevel="0" collapsed="false">
      <c r="F40" s="40" t="n">
        <f aca="false">+F39+25000</f>
        <v>875000</v>
      </c>
      <c r="G40" s="43" t="n">
        <f aca="true">TABLE($F$37,$B$11,$F40,$I$6,G$37)</f>
        <v>2359600.56818182</v>
      </c>
      <c r="H40" s="7" t="n">
        <f aca="true">TABLE($F$37,$B$11,$F40,$I$6,H$37)</f>
        <v>2629061.12689394</v>
      </c>
      <c r="I40" s="7" t="n">
        <f aca="true">TABLE($F$37,$B$11,$F40,$I$6,I$37)</f>
        <v>2913087.12121212</v>
      </c>
      <c r="J40" s="7" t="n">
        <f aca="true">TABLE($F$37,$B$11,$F40,$I$6,J$37)</f>
        <v>3211678.55113636</v>
      </c>
      <c r="K40" s="7" t="n">
        <f aca="true">TABLE($F$37,$B$11,$F40,$I$6,K$37)</f>
        <v>3524835.41666667</v>
      </c>
      <c r="L40" s="7" t="n">
        <f aca="true">TABLE($F$37,$B$11,$F40,$I$6,L$37)</f>
        <v>3852557.71780303</v>
      </c>
      <c r="M40" s="7" t="n">
        <f aca="true">TABLE($F$37,$B$11,$F40,$I$6,M$37)</f>
        <v>4194845.45454546</v>
      </c>
      <c r="N40" s="7" t="n">
        <f aca="true">TABLE($F$37,$B$11,$F40,$I$6,N$37)</f>
        <v>4551698.62689394</v>
      </c>
      <c r="O40" s="7" t="n">
        <f aca="true">TABLE($F$37,$B$11,$F40,$I$6,O$37)</f>
        <v>4923117.23484849</v>
      </c>
      <c r="P40" s="7" t="n">
        <f aca="true">TABLE($F$37,$B$11,$F40,$I$6,P$37)</f>
        <v>5309101.27840909</v>
      </c>
      <c r="Q40" s="7" t="n">
        <f aca="true">TABLE($F$37,$B$11,$F40,$I$6,Q$37)</f>
        <v>5709650.75757576</v>
      </c>
      <c r="R40" s="42" t="n">
        <f aca="true">TABLE($F$37,$B$11,$F40,$I$6,R$37)</f>
        <v>6124765.67234849</v>
      </c>
    </row>
    <row r="41" customFormat="false" ht="12.75" hidden="false" customHeight="false" outlineLevel="0" collapsed="false">
      <c r="F41" s="40" t="n">
        <f aca="false">+F40+25000</f>
        <v>900000</v>
      </c>
      <c r="G41" s="43" t="n">
        <f aca="true">TABLE($F$37,$B$11,$F41,$I$6,G$37)</f>
        <v>2496361.09090909</v>
      </c>
      <c r="H41" s="7" t="n">
        <f aca="true">TABLE($F$37,$B$11,$F41,$I$6,H$37)</f>
        <v>2781439.36363636</v>
      </c>
      <c r="I41" s="7" t="n">
        <f aca="true">TABLE($F$37,$B$11,$F41,$I$6,I$37)</f>
        <v>3081927.27272727</v>
      </c>
      <c r="J41" s="7" t="n">
        <f aca="true">TABLE($F$37,$B$11,$F41,$I$6,J$37)</f>
        <v>3397824.81818182</v>
      </c>
      <c r="K41" s="7" t="n">
        <f aca="true">TABLE($F$37,$B$11,$F41,$I$6,K$37)</f>
        <v>3729132</v>
      </c>
      <c r="L41" s="7" t="n">
        <f aca="true">TABLE($F$37,$B$11,$F41,$I$6,L$37)</f>
        <v>4075848.81818182</v>
      </c>
      <c r="M41" s="7" t="n">
        <f aca="true">TABLE($F$37,$B$11,$F41,$I$6,M$37)</f>
        <v>4437975.27272727</v>
      </c>
      <c r="N41" s="7" t="n">
        <f aca="true">TABLE($F$37,$B$11,$F41,$I$6,N$37)</f>
        <v>4815511.36363637</v>
      </c>
      <c r="O41" s="7" t="n">
        <f aca="true">TABLE($F$37,$B$11,$F41,$I$6,O$37)</f>
        <v>5208457.09090909</v>
      </c>
      <c r="P41" s="7" t="n">
        <f aca="true">TABLE($F$37,$B$11,$F41,$I$6,P$37)</f>
        <v>5616812.45454546</v>
      </c>
      <c r="Q41" s="7" t="n">
        <f aca="true">TABLE($F$37,$B$11,$F41,$I$6,Q$37)</f>
        <v>6040577.45454546</v>
      </c>
      <c r="R41" s="42" t="n">
        <f aca="true">TABLE($F$37,$B$11,$F41,$I$6,R$37)</f>
        <v>6479752.0909091</v>
      </c>
    </row>
    <row r="42" customFormat="false" ht="12.75" hidden="false" customHeight="false" outlineLevel="0" collapsed="false">
      <c r="F42" s="40" t="n">
        <f aca="false">+F41+25000</f>
        <v>925000</v>
      </c>
      <c r="G42" s="43" t="n">
        <f aca="true">TABLE($F$37,$B$11,$F42,$I$6,G$37)</f>
        <v>2636974.02272727</v>
      </c>
      <c r="H42" s="7" t="n">
        <f aca="true">TABLE($F$37,$B$11,$F42,$I$6,H$37)</f>
        <v>2938109.94507576</v>
      </c>
      <c r="I42" s="7" t="n">
        <f aca="true">TABLE($F$37,$B$11,$F42,$I$6,I$37)</f>
        <v>3255523.48484848</v>
      </c>
      <c r="J42" s="7" t="n">
        <f aca="true">TABLE($F$37,$B$11,$F42,$I$6,J$37)</f>
        <v>3589214.64204546</v>
      </c>
      <c r="K42" s="7" t="n">
        <f aca="true">TABLE($F$37,$B$11,$F42,$I$6,K$37)</f>
        <v>3939183.41666667</v>
      </c>
      <c r="L42" s="7" t="n">
        <f aca="true">TABLE($F$37,$B$11,$F42,$I$6,L$37)</f>
        <v>4305429.80871212</v>
      </c>
      <c r="M42" s="7" t="n">
        <f aca="true">TABLE($F$37,$B$11,$F42,$I$6,M$37)</f>
        <v>4687953.81818182</v>
      </c>
      <c r="N42" s="7" t="n">
        <f aca="true">TABLE($F$37,$B$11,$F42,$I$6,N$37)</f>
        <v>5086755.44507576</v>
      </c>
      <c r="O42" s="7" t="n">
        <f aca="true">TABLE($F$37,$B$11,$F42,$I$6,O$37)</f>
        <v>5501834.68939394</v>
      </c>
      <c r="P42" s="7" t="n">
        <f aca="true">TABLE($F$37,$B$11,$F42,$I$6,P$37)</f>
        <v>5933191.55113637</v>
      </c>
      <c r="Q42" s="7" t="n">
        <f aca="true">TABLE($F$37,$B$11,$F42,$I$6,Q$37)</f>
        <v>6380826.03030303</v>
      </c>
      <c r="R42" s="42" t="n">
        <f aca="true">TABLE($F$37,$B$11,$F42,$I$6,R$37)</f>
        <v>6844738.12689394</v>
      </c>
    </row>
    <row r="43" customFormat="false" ht="12.75" hidden="false" customHeight="false" outlineLevel="0" collapsed="false">
      <c r="F43" s="40" t="n">
        <f aca="false">+F42+25000</f>
        <v>950000</v>
      </c>
      <c r="G43" s="43" t="n">
        <f aca="true">TABLE($F$37,$B$11,$F43,$I$6,G$37)</f>
        <v>2781439.36363636</v>
      </c>
      <c r="H43" s="7" t="n">
        <f aca="true">TABLE($F$37,$B$11,$F43,$I$6,H$37)</f>
        <v>3099072.87121212</v>
      </c>
      <c r="I43" s="7" t="n">
        <f aca="true">TABLE($F$37,$B$11,$F43,$I$6,I$37)</f>
        <v>3433875.75757576</v>
      </c>
      <c r="J43" s="7" t="n">
        <f aca="true">TABLE($F$37,$B$11,$F43,$I$6,J$37)</f>
        <v>3785848.02272727</v>
      </c>
      <c r="K43" s="7" t="n">
        <f aca="true">TABLE($F$37,$B$11,$F43,$I$6,K$37)</f>
        <v>4154989.66666667</v>
      </c>
      <c r="L43" s="7" t="n">
        <f aca="true">TABLE($F$37,$B$11,$F43,$I$6,L$37)</f>
        <v>4541300.68939394</v>
      </c>
      <c r="M43" s="7" t="n">
        <f aca="true">TABLE($F$37,$B$11,$F43,$I$6,M$37)</f>
        <v>4944781.09090909</v>
      </c>
      <c r="N43" s="7" t="n">
        <f aca="true">TABLE($F$37,$B$11,$F43,$I$6,N$37)</f>
        <v>5365430.87121212</v>
      </c>
      <c r="O43" s="7" t="n">
        <f aca="true">TABLE($F$37,$B$11,$F43,$I$6,O$37)</f>
        <v>5803250.03030303</v>
      </c>
      <c r="P43" s="7" t="n">
        <f aca="true">TABLE($F$37,$B$11,$F43,$I$6,P$37)</f>
        <v>6258238.56818182</v>
      </c>
      <c r="Q43" s="7" t="n">
        <f aca="true">TABLE($F$37,$B$11,$F43,$I$6,Q$37)</f>
        <v>6730396.48484849</v>
      </c>
      <c r="R43" s="42" t="n">
        <f aca="true">TABLE($F$37,$B$11,$F43,$I$6,R$37)</f>
        <v>7219723.78030303</v>
      </c>
    </row>
    <row r="44" customFormat="false" ht="12.75" hidden="false" customHeight="false" outlineLevel="0" collapsed="false">
      <c r="F44" s="40" t="n">
        <f aca="false">+F43+25000</f>
        <v>975000</v>
      </c>
      <c r="G44" s="43" t="n">
        <f aca="true">TABLE($F$37,$B$11,$F44,$I$6,G$37)</f>
        <v>2929757.11363636</v>
      </c>
      <c r="H44" s="7" t="n">
        <f aca="true">TABLE($F$37,$B$11,$F44,$I$6,H$37)</f>
        <v>3264328.14204546</v>
      </c>
      <c r="I44" s="7" t="n">
        <f aca="true">TABLE($F$37,$B$11,$F44,$I$6,I$37)</f>
        <v>3616984.09090909</v>
      </c>
      <c r="J44" s="7" t="n">
        <f aca="true">TABLE($F$37,$B$11,$F44,$I$6,J$37)</f>
        <v>3987724.96022727</v>
      </c>
      <c r="K44" s="7" t="n">
        <f aca="true">TABLE($F$37,$B$11,$F44,$I$6,K$37)</f>
        <v>4376550.75</v>
      </c>
      <c r="L44" s="7" t="n">
        <f aca="true">TABLE($F$37,$B$11,$F44,$I$6,L$37)</f>
        <v>4783461.46022727</v>
      </c>
      <c r="M44" s="7" t="n">
        <f aca="true">TABLE($F$37,$B$11,$F44,$I$6,M$37)</f>
        <v>5208457.09090909</v>
      </c>
      <c r="N44" s="7" t="n">
        <f aca="true">TABLE($F$37,$B$11,$F44,$I$6,N$37)</f>
        <v>5651537.64204546</v>
      </c>
      <c r="O44" s="7" t="n">
        <f aca="true">TABLE($F$37,$B$11,$F44,$I$6,O$37)</f>
        <v>6112703.11363637</v>
      </c>
      <c r="P44" s="7" t="n">
        <f aca="true">TABLE($F$37,$B$11,$F44,$I$6,P$37)</f>
        <v>6591953.50568182</v>
      </c>
      <c r="Q44" s="7" t="n">
        <f aca="true">TABLE($F$37,$B$11,$F44,$I$6,Q$37)</f>
        <v>7089288.81818182</v>
      </c>
      <c r="R44" s="42" t="n">
        <f aca="true">TABLE($F$37,$B$11,$F44,$I$6,R$37)</f>
        <v>7604709.05113637</v>
      </c>
    </row>
    <row r="45" customFormat="false" ht="12.75" hidden="false" customHeight="false" outlineLevel="0" collapsed="false">
      <c r="F45" s="40" t="n">
        <f aca="false">+F44+25000</f>
        <v>1000000</v>
      </c>
      <c r="G45" s="43" t="n">
        <f aca="true">TABLE($F$37,$B$11,$F45,$I$6,G$37)</f>
        <v>3081927.27272727</v>
      </c>
      <c r="H45" s="7" t="n">
        <f aca="true">TABLE($F$37,$B$11,$F45,$I$6,H$37)</f>
        <v>3433875.75757576</v>
      </c>
      <c r="I45" s="7" t="n">
        <f aca="true">TABLE($F$37,$B$11,$F45,$I$6,I$37)</f>
        <v>3804848.48484848</v>
      </c>
      <c r="J45" s="7" t="n">
        <f aca="true">TABLE($F$37,$B$11,$F45,$I$6,J$37)</f>
        <v>4194845.45454546</v>
      </c>
      <c r="K45" s="7" t="n">
        <f aca="true">TABLE($F$37,$B$11,$F45,$I$6,K$37)</f>
        <v>4603866.66666667</v>
      </c>
      <c r="L45" s="7" t="n">
        <f aca="true">TABLE($F$37,$B$11,$F45,$I$6,L$37)</f>
        <v>5031912.12121212</v>
      </c>
      <c r="M45" s="7" t="n">
        <f aca="true">TABLE($F$37,$B$11,$F45,$I$6,M$37)</f>
        <v>5478981.81818182</v>
      </c>
      <c r="N45" s="7" t="n">
        <f aca="true">TABLE($F$37,$B$11,$F45,$I$6,N$37)</f>
        <v>5945075.75757576</v>
      </c>
      <c r="O45" s="7" t="n">
        <f aca="true">TABLE($F$37,$B$11,$F45,$I$6,O$37)</f>
        <v>6430193.93939394</v>
      </c>
      <c r="P45" s="7" t="n">
        <f aca="true">TABLE($F$37,$B$11,$F45,$I$6,P$37)</f>
        <v>6934336.36363637</v>
      </c>
      <c r="Q45" s="7" t="n">
        <f aca="true">TABLE($F$37,$B$11,$F45,$I$6,Q$37)</f>
        <v>7457503.03030303</v>
      </c>
      <c r="R45" s="42" t="n">
        <f aca="true">TABLE($F$37,$B$11,$F45,$I$6,R$37)</f>
        <v>7999693.93939394</v>
      </c>
    </row>
    <row r="46" customFormat="false" ht="12.75" hidden="false" customHeight="false" outlineLevel="0" collapsed="false">
      <c r="F46" s="40" t="n">
        <f aca="false">+F45+25000</f>
        <v>1025000</v>
      </c>
      <c r="G46" s="43" t="n">
        <f aca="true">TABLE($F$37,$B$11,$F46,$I$6,G$37)</f>
        <v>3237949.84090909</v>
      </c>
      <c r="H46" s="7" t="n">
        <f aca="true">TABLE($F$37,$B$11,$F46,$I$6,H$37)</f>
        <v>3607715.71780303</v>
      </c>
      <c r="I46" s="7" t="n">
        <f aca="true">TABLE($F$37,$B$11,$F46,$I$6,I$37)</f>
        <v>3997468.93939394</v>
      </c>
      <c r="J46" s="7" t="n">
        <f aca="true">TABLE($F$37,$B$11,$F46,$I$6,J$37)</f>
        <v>4407209.50568182</v>
      </c>
      <c r="K46" s="7" t="n">
        <f aca="true">TABLE($F$37,$B$11,$F46,$I$6,K$37)</f>
        <v>4836937.41666667</v>
      </c>
      <c r="L46" s="7" t="n">
        <f aca="true">TABLE($F$37,$B$11,$F46,$I$6,L$37)</f>
        <v>5286652.67234849</v>
      </c>
      <c r="M46" s="7" t="n">
        <f aca="true">TABLE($F$37,$B$11,$F46,$I$6,M$37)</f>
        <v>5756355.27272728</v>
      </c>
      <c r="N46" s="7" t="n">
        <f aca="true">TABLE($F$37,$B$11,$F46,$I$6,N$37)</f>
        <v>6246045.21780303</v>
      </c>
      <c r="O46" s="7" t="n">
        <f aca="true">TABLE($F$37,$B$11,$F46,$I$6,O$37)</f>
        <v>6755722.50757576</v>
      </c>
      <c r="P46" s="7" t="n">
        <f aca="true">TABLE($F$37,$B$11,$F46,$I$6,P$37)</f>
        <v>7285387.14204546</v>
      </c>
      <c r="Q46" s="7" t="n">
        <f aca="true">TABLE($F$37,$B$11,$F46,$I$6,Q$37)</f>
        <v>7835039.12121212</v>
      </c>
      <c r="R46" s="42" t="n">
        <f aca="true">TABLE($F$37,$B$11,$F46,$I$6,R$37)</f>
        <v>8404678.44507576</v>
      </c>
    </row>
    <row r="47" customFormat="false" ht="12.75" hidden="false" customHeight="false" outlineLevel="0" collapsed="false">
      <c r="F47" s="40" t="n">
        <f aca="false">+F46+25000</f>
        <v>1050000</v>
      </c>
      <c r="G47" s="43" t="n">
        <f aca="true">TABLE($F$37,$B$11,$F47,$I$6,G$37)</f>
        <v>3397824.81818182</v>
      </c>
      <c r="H47" s="7" t="n">
        <f aca="true">TABLE($F$37,$B$11,$F47,$I$6,H$37)</f>
        <v>3785848.02272727</v>
      </c>
      <c r="I47" s="7" t="n">
        <f aca="true">TABLE($F$37,$B$11,$F47,$I$6,I$37)</f>
        <v>4194845.45454545</v>
      </c>
      <c r="J47" s="7" t="n">
        <f aca="true">TABLE($F$37,$B$11,$F47,$I$6,J$37)</f>
        <v>4624817.11363637</v>
      </c>
      <c r="K47" s="7" t="n">
        <f aca="true">TABLE($F$37,$B$11,$F47,$I$6,K$37)</f>
        <v>5075763</v>
      </c>
      <c r="L47" s="7" t="n">
        <f aca="true">TABLE($F$37,$B$11,$F47,$I$6,L$37)</f>
        <v>5547683.11363637</v>
      </c>
      <c r="M47" s="7" t="n">
        <f aca="true">TABLE($F$37,$B$11,$F47,$I$6,M$37)</f>
        <v>6040577.45454546</v>
      </c>
      <c r="N47" s="7" t="n">
        <f aca="true">TABLE($F$37,$B$11,$F47,$I$6,N$37)</f>
        <v>6554446.02272728</v>
      </c>
      <c r="O47" s="7" t="n">
        <f aca="true">TABLE($F$37,$B$11,$F47,$I$6,O$37)</f>
        <v>7089288.81818182</v>
      </c>
      <c r="P47" s="7" t="n">
        <f aca="true">TABLE($F$37,$B$11,$F47,$I$6,P$37)</f>
        <v>7645105.8409091</v>
      </c>
      <c r="Q47" s="7" t="n">
        <f aca="true">TABLE($F$37,$B$11,$F47,$I$6,Q$37)</f>
        <v>8221897.0909091</v>
      </c>
      <c r="R47" s="42" t="n">
        <f aca="true">TABLE($F$37,$B$11,$F47,$I$6,R$37)</f>
        <v>8819662.56818182</v>
      </c>
    </row>
    <row r="48" customFormat="false" ht="12.75" hidden="false" customHeight="false" outlineLevel="0" collapsed="false">
      <c r="F48" s="40" t="n">
        <f aca="false">+F47+25000</f>
        <v>1075000</v>
      </c>
      <c r="G48" s="43" t="n">
        <f aca="true">TABLE($F$37,$B$11,$F48,$I$6,G$37)</f>
        <v>3561552.20454545</v>
      </c>
      <c r="H48" s="7" t="n">
        <f aca="true">TABLE($F$37,$B$11,$F48,$I$6,H$37)</f>
        <v>3968272.67234848</v>
      </c>
      <c r="I48" s="7" t="n">
        <f aca="true">TABLE($F$37,$B$11,$F48,$I$6,I$37)</f>
        <v>4396978.03030303</v>
      </c>
      <c r="J48" s="7" t="n">
        <f aca="true">TABLE($F$37,$B$11,$F48,$I$6,J$37)</f>
        <v>4847668.27840909</v>
      </c>
      <c r="K48" s="7" t="n">
        <f aca="true">TABLE($F$37,$B$11,$F48,$I$6,K$37)</f>
        <v>5320343.41666667</v>
      </c>
      <c r="L48" s="7" t="n">
        <f aca="true">TABLE($F$37,$B$11,$F48,$I$6,L$37)</f>
        <v>5815003.44507576</v>
      </c>
      <c r="M48" s="7" t="n">
        <f aca="true">TABLE($F$37,$B$11,$F48,$I$6,M$37)</f>
        <v>6331648.36363637</v>
      </c>
      <c r="N48" s="7" t="n">
        <f aca="true">TABLE($F$37,$B$11,$F48,$I$6,N$37)</f>
        <v>6870278.17234849</v>
      </c>
      <c r="O48" s="7" t="n">
        <f aca="true">TABLE($F$37,$B$11,$F48,$I$6,O$37)</f>
        <v>7430892.87121212</v>
      </c>
      <c r="P48" s="7" t="n">
        <f aca="true">TABLE($F$37,$B$11,$F48,$I$6,P$37)</f>
        <v>8013492.46022728</v>
      </c>
      <c r="Q48" s="7" t="n">
        <f aca="true">TABLE($F$37,$B$11,$F48,$I$6,Q$37)</f>
        <v>8618076.93939394</v>
      </c>
      <c r="R48" s="42" t="n">
        <f aca="true">TABLE($F$37,$B$11,$F48,$I$6,R$37)</f>
        <v>9244646.30871213</v>
      </c>
    </row>
    <row r="49" customFormat="false" ht="13.5" hidden="false" customHeight="false" outlineLevel="0" collapsed="false">
      <c r="F49" s="44" t="n">
        <f aca="false">+F48+25000</f>
        <v>1100000</v>
      </c>
      <c r="G49" s="45" t="n">
        <f aca="true">TABLE($F$37,$B$11,$F49,$I$6,G$37)</f>
        <v>3729132</v>
      </c>
      <c r="H49" s="46" t="n">
        <f aca="true">TABLE($F$37,$B$11,$F49,$I$6,H$37)</f>
        <v>4154989.66666667</v>
      </c>
      <c r="I49" s="46" t="n">
        <f aca="true">TABLE($F$37,$B$11,$F49,$I$6,I$37)</f>
        <v>4603866.66666667</v>
      </c>
      <c r="J49" s="46" t="n">
        <f aca="true">TABLE($F$37,$B$11,$F49,$I$6,J$37)</f>
        <v>5075763</v>
      </c>
      <c r="K49" s="46" t="n">
        <f aca="true">TABLE($F$37,$B$11,$F49,$I$6,K$37)</f>
        <v>5570678.66666667</v>
      </c>
      <c r="L49" s="46" t="n">
        <f aca="true">TABLE($F$37,$B$11,$F49,$I$6,L$37)</f>
        <v>6088613.66666667</v>
      </c>
      <c r="M49" s="46" t="n">
        <f aca="true">TABLE($F$37,$B$11,$F49,$I$6,M$37)</f>
        <v>6629568</v>
      </c>
      <c r="N49" s="46" t="n">
        <f aca="true">TABLE($F$37,$B$11,$F49,$I$6,N$37)</f>
        <v>7193541.66666667</v>
      </c>
      <c r="O49" s="46" t="n">
        <f aca="true">TABLE($F$37,$B$11,$F49,$I$6,O$37)</f>
        <v>7780534.66666667</v>
      </c>
      <c r="P49" s="46" t="n">
        <f aca="true">TABLE($F$37,$B$11,$F49,$I$6,P$37)</f>
        <v>8390547</v>
      </c>
      <c r="Q49" s="46" t="n">
        <f aca="true">TABLE($F$37,$B$11,$F49,$I$6,Q$37)</f>
        <v>9023578.66666667</v>
      </c>
      <c r="R49" s="47" t="n">
        <f aca="true">TABLE($F$37,$B$11,$F49,$I$6,R$37)</f>
        <v>9679629.66666667</v>
      </c>
    </row>
    <row r="50" customFormat="false" ht="12.75" hidden="true" customHeight="false" outlineLevel="0" collapsed="false">
      <c r="F50" s="48" t="n">
        <f aca="false">+F49+25000</f>
        <v>1125000</v>
      </c>
      <c r="G50" s="43" t="n">
        <f aca="true">TABLE($F$37,$B$11,$F50,$I$6,G$37)</f>
        <v>3900564.20454545</v>
      </c>
      <c r="H50" s="7" t="n">
        <f aca="true">TABLE($F$37,$B$11,$F50,$I$6,H$37)</f>
        <v>4345999.00568182</v>
      </c>
      <c r="I50" s="7" t="n">
        <f aca="true">TABLE($F$37,$B$11,$F50,$I$6,I$37)</f>
        <v>4815511.36363636</v>
      </c>
      <c r="J50" s="7" t="n">
        <f aca="true">TABLE($F$37,$B$11,$F50,$I$6,J$37)</f>
        <v>5309101.27840909</v>
      </c>
      <c r="K50" s="7" t="n">
        <f aca="true">TABLE($F$37,$B$11,$F50,$I$6,K$37)</f>
        <v>5826768.75</v>
      </c>
      <c r="L50" s="7" t="n">
        <f aca="true">TABLE($F$37,$B$11,$F50,$I$6,L$37)</f>
        <v>6368513.77840909</v>
      </c>
      <c r="M50" s="7" t="n">
        <f aca="true">TABLE($F$37,$B$11,$F50,$I$6,M$37)</f>
        <v>6934336.36363637</v>
      </c>
      <c r="N50" s="7" t="n">
        <f aca="true">TABLE($F$37,$B$11,$F50,$I$6,N$37)</f>
        <v>7524236.50568182</v>
      </c>
      <c r="O50" s="7" t="n">
        <f aca="true">TABLE($F$37,$B$11,$F50,$I$6,O$37)</f>
        <v>8138214.20454546</v>
      </c>
      <c r="P50" s="7" t="n">
        <f aca="true">TABLE($F$37,$B$11,$F50,$I$6,P$37)</f>
        <v>8776269.46022728</v>
      </c>
      <c r="Q50" s="7" t="n">
        <f aca="true">TABLE($F$37,$B$11,$F50,$I$6,Q$37)</f>
        <v>9438402.27272728</v>
      </c>
      <c r="R50" s="42" t="n">
        <f aca="true">TABLE($F$37,$B$11,$F50,$I$6,R$37)</f>
        <v>10124612.6420455</v>
      </c>
    </row>
    <row r="51" customFormat="false" ht="12.75" hidden="true" customHeight="false" outlineLevel="0" collapsed="false">
      <c r="F51" s="48" t="n">
        <f aca="false">+F50+25000</f>
        <v>1150000</v>
      </c>
      <c r="G51" s="43" t="n">
        <f aca="true">TABLE($F$37,$B$11,$F51,$I$6,G$37)</f>
        <v>4075848.81818182</v>
      </c>
      <c r="H51" s="7" t="n">
        <f aca="true">TABLE($F$37,$B$11,$F51,$I$6,H$37)</f>
        <v>4541300.68939394</v>
      </c>
      <c r="I51" s="7" t="n">
        <f aca="true">TABLE($F$37,$B$11,$F51,$I$6,I$37)</f>
        <v>5031912.12121212</v>
      </c>
      <c r="J51" s="7" t="n">
        <f aca="true">TABLE($F$37,$B$11,$F51,$I$6,J$37)</f>
        <v>5547683.11363636</v>
      </c>
      <c r="K51" s="7" t="n">
        <f aca="true">TABLE($F$37,$B$11,$F51,$I$6,K$37)</f>
        <v>6088613.66666667</v>
      </c>
      <c r="L51" s="7" t="n">
        <f aca="true">TABLE($F$37,$B$11,$F51,$I$6,L$37)</f>
        <v>6654703.78030303</v>
      </c>
      <c r="M51" s="7" t="n">
        <f aca="true">TABLE($F$37,$B$11,$F51,$I$6,M$37)</f>
        <v>7245953.45454546</v>
      </c>
      <c r="N51" s="7" t="n">
        <f aca="true">TABLE($F$37,$B$11,$F51,$I$6,N$37)</f>
        <v>7862362.68939394</v>
      </c>
      <c r="O51" s="7" t="n">
        <f aca="true">TABLE($F$37,$B$11,$F51,$I$6,O$37)</f>
        <v>8503931.48484849</v>
      </c>
      <c r="P51" s="7" t="n">
        <f aca="true">TABLE($F$37,$B$11,$F51,$I$6,P$37)</f>
        <v>9170659.84090909</v>
      </c>
      <c r="Q51" s="7" t="n">
        <f aca="true">TABLE($F$37,$B$11,$F51,$I$6,Q$37)</f>
        <v>9862547.75757577</v>
      </c>
      <c r="R51" s="42" t="n">
        <f aca="true">TABLE($F$37,$B$11,$F51,$I$6,R$37)</f>
        <v>10579595.2348485</v>
      </c>
    </row>
    <row r="52" customFormat="false" ht="12.75" hidden="true" customHeight="false" outlineLevel="0" collapsed="false">
      <c r="F52" s="48" t="n">
        <f aca="false">+F51+25000</f>
        <v>1175000</v>
      </c>
      <c r="G52" s="43" t="n">
        <f aca="true">TABLE($F$37,$B$11,$F52,$I$6,G$37)</f>
        <v>4254985.84090909</v>
      </c>
      <c r="H52" s="7" t="n">
        <f aca="true">TABLE($F$37,$B$11,$F52,$I$6,H$37)</f>
        <v>4740894.71780303</v>
      </c>
      <c r="I52" s="7" t="n">
        <f aca="true">TABLE($F$37,$B$11,$F52,$I$6,I$37)</f>
        <v>5253068.93939394</v>
      </c>
      <c r="J52" s="7" t="n">
        <f aca="true">TABLE($F$37,$B$11,$F52,$I$6,J$37)</f>
        <v>5791508.50568182</v>
      </c>
      <c r="K52" s="7" t="n">
        <f aca="true">TABLE($F$37,$B$11,$F52,$I$6,K$37)</f>
        <v>6356213.41666667</v>
      </c>
      <c r="L52" s="7" t="n">
        <f aca="true">TABLE($F$37,$B$11,$F52,$I$6,L$37)</f>
        <v>6947183.67234849</v>
      </c>
      <c r="M52" s="7" t="n">
        <f aca="true">TABLE($F$37,$B$11,$F52,$I$6,M$37)</f>
        <v>7564419.27272728</v>
      </c>
      <c r="N52" s="7" t="n">
        <f aca="true">TABLE($F$37,$B$11,$F52,$I$6,N$37)</f>
        <v>8207920.21780303</v>
      </c>
      <c r="O52" s="7" t="n">
        <f aca="true">TABLE($F$37,$B$11,$F52,$I$6,O$37)</f>
        <v>8877686.50757576</v>
      </c>
      <c r="P52" s="7" t="n">
        <f aca="true">TABLE($F$37,$B$11,$F52,$I$6,P$37)</f>
        <v>9573718.14204546</v>
      </c>
      <c r="Q52" s="7" t="n">
        <f aca="true">TABLE($F$37,$B$11,$F52,$I$6,Q$37)</f>
        <v>10296015.1212121</v>
      </c>
      <c r="R52" s="42" t="n">
        <f aca="true">TABLE($F$37,$B$11,$F52,$I$6,R$37)</f>
        <v>11044577.4450758</v>
      </c>
    </row>
    <row r="53" customFormat="false" ht="12.75" hidden="true" customHeight="false" outlineLevel="0" collapsed="false">
      <c r="F53" s="48" t="n">
        <f aca="false">+F52+25000</f>
        <v>1200000</v>
      </c>
      <c r="G53" s="43" t="n">
        <f aca="true">TABLE($F$37,$B$11,$F53,$I$6,G$37)</f>
        <v>4437975.27272727</v>
      </c>
      <c r="H53" s="7" t="n">
        <f aca="true">TABLE($F$37,$B$11,$F53,$I$6,H$37)</f>
        <v>4944781.09090909</v>
      </c>
      <c r="I53" s="7" t="n">
        <f aca="true">TABLE($F$37,$B$11,$F53,$I$6,I$37)</f>
        <v>5478981.81818182</v>
      </c>
      <c r="J53" s="7" t="n">
        <f aca="true">TABLE($F$37,$B$11,$F53,$I$6,J$37)</f>
        <v>6040577.45454546</v>
      </c>
      <c r="K53" s="7" t="n">
        <f aca="true">TABLE($F$37,$B$11,$F53,$I$6,K$37)</f>
        <v>6629568</v>
      </c>
      <c r="L53" s="7" t="n">
        <f aca="true">TABLE($F$37,$B$11,$F53,$I$6,L$37)</f>
        <v>7245953.45454546</v>
      </c>
      <c r="M53" s="7" t="n">
        <f aca="true">TABLE($F$37,$B$11,$F53,$I$6,M$37)</f>
        <v>7889733.81818182</v>
      </c>
      <c r="N53" s="7" t="n">
        <f aca="true">TABLE($F$37,$B$11,$F53,$I$6,N$37)</f>
        <v>8560909.09090909</v>
      </c>
      <c r="O53" s="7" t="n">
        <f aca="true">TABLE($F$37,$B$11,$F53,$I$6,O$37)</f>
        <v>9259479.27272728</v>
      </c>
      <c r="P53" s="7" t="n">
        <f aca="true">TABLE($F$37,$B$11,$F53,$I$6,P$37)</f>
        <v>9985444.36363637</v>
      </c>
      <c r="Q53" s="7" t="n">
        <f aca="true">TABLE($F$37,$B$11,$F53,$I$6,Q$37)</f>
        <v>10738804.3636364</v>
      </c>
      <c r="R53" s="42" t="n">
        <f aca="true">TABLE($F$37,$B$11,$F53,$I$6,R$37)</f>
        <v>11519559.2727273</v>
      </c>
    </row>
    <row r="54" customFormat="false" ht="12.75" hidden="true" customHeight="false" outlineLevel="0" collapsed="false">
      <c r="F54" s="48" t="n">
        <f aca="false">+F53+25000</f>
        <v>1225000</v>
      </c>
      <c r="G54" s="43" t="n">
        <f aca="true">TABLE($F$37,$B$11,$F54,$I$6,G$37)</f>
        <v>4624817.11363636</v>
      </c>
      <c r="H54" s="7" t="n">
        <f aca="true">TABLE($F$37,$B$11,$F54,$I$6,H$37)</f>
        <v>5152959.80871212</v>
      </c>
      <c r="I54" s="7" t="n">
        <f aca="true">TABLE($F$37,$B$11,$F54,$I$6,I$37)</f>
        <v>5709650.75757576</v>
      </c>
      <c r="J54" s="7" t="n">
        <f aca="true">TABLE($F$37,$B$11,$F54,$I$6,J$37)</f>
        <v>6294889.96022727</v>
      </c>
      <c r="K54" s="7" t="n">
        <f aca="true">TABLE($F$37,$B$11,$F54,$I$6,K$37)</f>
        <v>6908677.41666667</v>
      </c>
      <c r="L54" s="7" t="n">
        <f aca="true">TABLE($F$37,$B$11,$F54,$I$6,L$37)</f>
        <v>7551013.12689394</v>
      </c>
      <c r="M54" s="7" t="n">
        <f aca="true">TABLE($F$37,$B$11,$F54,$I$6,M$37)</f>
        <v>8221897.0909091</v>
      </c>
      <c r="N54" s="7" t="n">
        <f aca="true">TABLE($F$37,$B$11,$F54,$I$6,N$37)</f>
        <v>8921329.30871212</v>
      </c>
      <c r="O54" s="7" t="n">
        <f aca="true">TABLE($F$37,$B$11,$F54,$I$6,O$37)</f>
        <v>9649309.78030304</v>
      </c>
      <c r="P54" s="7" t="n">
        <f aca="true">TABLE($F$37,$B$11,$F54,$I$6,P$37)</f>
        <v>10405838.5056818</v>
      </c>
      <c r="Q54" s="7" t="n">
        <f aca="true">TABLE($F$37,$B$11,$F54,$I$6,Q$37)</f>
        <v>11190915.4848485</v>
      </c>
      <c r="R54" s="42" t="n">
        <f aca="true">TABLE($F$37,$B$11,$F54,$I$6,R$37)</f>
        <v>12004540.717803</v>
      </c>
    </row>
    <row r="55" customFormat="false" ht="12.75" hidden="true" customHeight="false" outlineLevel="0" collapsed="false">
      <c r="F55" s="48" t="n">
        <f aca="false">+F54+25000</f>
        <v>1250000</v>
      </c>
      <c r="G55" s="43" t="n">
        <f aca="true">TABLE($F$37,$B$11,$F55,$I$6,G$37)</f>
        <v>4815511.36363636</v>
      </c>
      <c r="H55" s="7" t="n">
        <f aca="true">TABLE($F$37,$B$11,$F55,$I$6,H$37)</f>
        <v>5365430.87121212</v>
      </c>
      <c r="I55" s="7" t="n">
        <f aca="true">TABLE($F$37,$B$11,$F55,$I$6,I$37)</f>
        <v>5945075.75757576</v>
      </c>
      <c r="J55" s="7" t="n">
        <f aca="true">TABLE($F$37,$B$11,$F55,$I$6,J$37)</f>
        <v>6554446.02272727</v>
      </c>
      <c r="K55" s="7" t="n">
        <f aca="true">TABLE($F$37,$B$11,$F55,$I$6,K$37)</f>
        <v>7193541.66666667</v>
      </c>
      <c r="L55" s="7" t="n">
        <f aca="true">TABLE($F$37,$B$11,$F55,$I$6,L$37)</f>
        <v>7862362.68939394</v>
      </c>
      <c r="M55" s="7" t="n">
        <f aca="true">TABLE($F$37,$B$11,$F55,$I$6,M$37)</f>
        <v>8560909.0909091</v>
      </c>
      <c r="N55" s="7" t="n">
        <f aca="true">TABLE($F$37,$B$11,$F55,$I$6,N$37)</f>
        <v>9289180.87121212</v>
      </c>
      <c r="O55" s="7" t="n">
        <f aca="true">TABLE($F$37,$B$11,$F55,$I$6,O$37)</f>
        <v>10047178.030303</v>
      </c>
      <c r="P55" s="7" t="n">
        <f aca="true">TABLE($F$37,$B$11,$F55,$I$6,P$37)</f>
        <v>10834900.5681818</v>
      </c>
      <c r="Q55" s="7" t="n">
        <f aca="true">TABLE($F$37,$B$11,$F55,$I$6,Q$37)</f>
        <v>11652348.4848485</v>
      </c>
      <c r="R55" s="42" t="n">
        <f aca="true">TABLE($F$37,$B$11,$F55,$I$6,R$37)</f>
        <v>12499521.780303</v>
      </c>
    </row>
    <row r="56" customFormat="false" ht="12.75" hidden="true" customHeight="false" outlineLevel="0" collapsed="false">
      <c r="F56" s="48" t="n">
        <f aca="false">+F55+25000</f>
        <v>1275000</v>
      </c>
      <c r="G56" s="43" t="n">
        <f aca="true">TABLE($F$37,$B$11,$F56,$I$6,G$37)</f>
        <v>5010058.02272727</v>
      </c>
      <c r="H56" s="7" t="n">
        <f aca="true">TABLE($F$37,$B$11,$F56,$I$6,H$37)</f>
        <v>5582194.27840909</v>
      </c>
      <c r="I56" s="7" t="n">
        <f aca="true">TABLE($F$37,$B$11,$F56,$I$6,I$37)</f>
        <v>6185256.81818182</v>
      </c>
      <c r="J56" s="7" t="n">
        <f aca="true">TABLE($F$37,$B$11,$F56,$I$6,J$37)</f>
        <v>6819245.64204546</v>
      </c>
      <c r="K56" s="7" t="n">
        <f aca="true">TABLE($F$37,$B$11,$F56,$I$6,K$37)</f>
        <v>7484160.75</v>
      </c>
      <c r="L56" s="7" t="n">
        <f aca="true">TABLE($F$37,$B$11,$F56,$I$6,L$37)</f>
        <v>8180002.14204546</v>
      </c>
      <c r="M56" s="7" t="n">
        <f aca="true">TABLE($F$37,$B$11,$F56,$I$6,M$37)</f>
        <v>8906769.81818182</v>
      </c>
      <c r="N56" s="7" t="n">
        <f aca="true">TABLE($F$37,$B$11,$F56,$I$6,N$37)</f>
        <v>9664463.77840909</v>
      </c>
      <c r="O56" s="7" t="n">
        <f aca="true">TABLE($F$37,$B$11,$F56,$I$6,O$37)</f>
        <v>10453084.0227273</v>
      </c>
      <c r="P56" s="7" t="n">
        <f aca="true">TABLE($F$37,$B$11,$F56,$I$6,P$37)</f>
        <v>11272630.5511364</v>
      </c>
      <c r="Q56" s="7" t="n">
        <f aca="true">TABLE($F$37,$B$11,$F56,$I$6,Q$37)</f>
        <v>12123103.3636364</v>
      </c>
      <c r="R56" s="42" t="n">
        <f aca="true">TABLE($F$37,$B$11,$F56,$I$6,R$37)</f>
        <v>13004502.4602273</v>
      </c>
    </row>
    <row r="57" customFormat="false" ht="12.75" hidden="true" customHeight="false" outlineLevel="0" collapsed="false">
      <c r="F57" s="48" t="n">
        <f aca="false">+F56+25000</f>
        <v>1300000</v>
      </c>
      <c r="G57" s="43" t="n">
        <f aca="true">TABLE($F$37,$B$11,$F57,$I$6,G$37)</f>
        <v>5208457.09090909</v>
      </c>
      <c r="H57" s="7" t="n">
        <f aca="true">TABLE($F$37,$B$11,$F57,$I$6,H$37)</f>
        <v>5803250.03030303</v>
      </c>
      <c r="I57" s="7" t="n">
        <f aca="true">TABLE($F$37,$B$11,$F57,$I$6,I$37)</f>
        <v>6430193.93939394</v>
      </c>
      <c r="J57" s="7" t="n">
        <f aca="true">TABLE($F$37,$B$11,$F57,$I$6,J$37)</f>
        <v>7089288.81818182</v>
      </c>
      <c r="K57" s="7" t="n">
        <f aca="true">TABLE($F$37,$B$11,$F57,$I$6,K$37)</f>
        <v>7780534.66666667</v>
      </c>
      <c r="L57" s="7" t="n">
        <f aca="true">TABLE($F$37,$B$11,$F57,$I$6,L$37)</f>
        <v>8503931.48484849</v>
      </c>
      <c r="M57" s="7" t="n">
        <f aca="true">TABLE($F$37,$B$11,$F57,$I$6,M$37)</f>
        <v>9259479.27272728</v>
      </c>
      <c r="N57" s="7" t="n">
        <f aca="true">TABLE($F$37,$B$11,$F57,$I$6,N$37)</f>
        <v>10047178.030303</v>
      </c>
      <c r="O57" s="7" t="n">
        <f aca="true">TABLE($F$37,$B$11,$F57,$I$6,O$37)</f>
        <v>10867027.7575758</v>
      </c>
      <c r="P57" s="7" t="n">
        <f aca="true">TABLE($F$37,$B$11,$F57,$I$6,P$37)</f>
        <v>11719028.4545455</v>
      </c>
      <c r="Q57" s="7" t="n">
        <f aca="true">TABLE($F$37,$B$11,$F57,$I$6,Q$37)</f>
        <v>12603180.1212121</v>
      </c>
      <c r="R57" s="42" t="n">
        <f aca="true">TABLE($F$37,$B$11,$F57,$I$6,R$37)</f>
        <v>13519482.7575758</v>
      </c>
    </row>
    <row r="58" customFormat="false" ht="13.5" hidden="true" customHeight="false" outlineLevel="0" collapsed="false">
      <c r="F58" s="49" t="n">
        <f aca="false">+F57+25000</f>
        <v>1325000</v>
      </c>
      <c r="G58" s="45" t="n">
        <f aca="true">TABLE($F$37,$B$11,$F58,$I$6,G$37)</f>
        <v>5410708.56818182</v>
      </c>
      <c r="H58" s="46" t="n">
        <f aca="true">TABLE($F$37,$B$11,$F58,$I$6,H$37)</f>
        <v>6028598.12689394</v>
      </c>
      <c r="I58" s="46" t="n">
        <f aca="true">TABLE($F$37,$B$11,$F58,$I$6,I$37)</f>
        <v>6679887.12121212</v>
      </c>
      <c r="J58" s="46" t="n">
        <f aca="true">TABLE($F$37,$B$11,$F58,$I$6,J$37)</f>
        <v>7364575.55113636</v>
      </c>
      <c r="K58" s="46" t="n">
        <f aca="true">TABLE($F$37,$B$11,$F58,$I$6,K$37)</f>
        <v>8082663.41666667</v>
      </c>
      <c r="L58" s="46" t="n">
        <f aca="true">TABLE($F$37,$B$11,$F58,$I$6,L$37)</f>
        <v>8834150.71780303</v>
      </c>
      <c r="M58" s="46" t="n">
        <f aca="true">TABLE($F$37,$B$11,$F58,$I$6,M$37)</f>
        <v>9619037.45454546</v>
      </c>
      <c r="N58" s="46" t="n">
        <f aca="true">TABLE($F$37,$B$11,$F58,$I$6,N$37)</f>
        <v>10437323.6268939</v>
      </c>
      <c r="O58" s="46" t="n">
        <f aca="true">TABLE($F$37,$B$11,$F58,$I$6,O$37)</f>
        <v>11289009.2348485</v>
      </c>
      <c r="P58" s="46" t="n">
        <f aca="true">TABLE($F$37,$B$11,$F58,$I$6,P$37)</f>
        <v>12174094.2784091</v>
      </c>
      <c r="Q58" s="46" t="n">
        <f aca="true">TABLE($F$37,$B$11,$F58,$I$6,Q$37)</f>
        <v>13092578.7575758</v>
      </c>
      <c r="R58" s="47" t="n">
        <f aca="true">TABLE($F$37,$B$11,$F58,$I$6,R$37)</f>
        <v>14044462.6723485</v>
      </c>
    </row>
    <row r="60" customFormat="false" ht="12.75" hidden="false" customHeight="false" outlineLevel="0" collapsed="false">
      <c r="F60" s="0" t="s">
        <v>13</v>
      </c>
      <c r="G60" s="0" t="s">
        <v>17</v>
      </c>
    </row>
    <row r="62" customFormat="false" ht="12.75" hidden="false" customHeight="false" outlineLevel="0" collapsed="false">
      <c r="G62" s="50"/>
    </row>
    <row r="63" customFormat="false" ht="12.75" hidden="false" customHeight="false" outlineLevel="0" collapsed="false">
      <c r="G63" s="50"/>
    </row>
  </sheetData>
  <mergeCells count="3">
    <mergeCell ref="G9:R9"/>
    <mergeCell ref="F35:R35"/>
    <mergeCell ref="G36:R36"/>
  </mergeCells>
  <printOptions headings="false" gridLines="false" gridLinesSet="true" horizontalCentered="false" verticalCentered="false"/>
  <pageMargins left="0.25" right="0.240277777777778" top="1.04027777777778" bottom="0.509722222222222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&amp;C&amp;"Arial,Bold"&amp;16Transwestern Pipeline Company
Navajo ROW Negotiations
Case 3 ($15M Base + Rate/Vol. Increment)&amp;RPrivileged and Confidential
Attorney/Client Work Papers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2000-01-25T12:40:42Z</dcterms:created>
  <dc:creator>James Centilli</dc:creator>
  <dc:description/>
  <dc:language>en-US</dc:language>
  <cp:lastModifiedBy>ET&amp;S LAN Support</cp:lastModifiedBy>
  <cp:lastPrinted>2000-01-25T15:14:55Z</cp:lastPrinted>
  <cp:revision>0</cp:revision>
  <dc:subject/>
  <dc:title/>
</cp:coreProperties>
</file>