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WAllocationsSchdVsOperational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<sst xmlns="http://schemas.openxmlformats.org/spreadsheetml/2006/main" count="2327" uniqueCount="55">
  <si>
    <t xml:space="preserve">Group Number</t>
  </si>
  <si>
    <t xml:space="preserve">Gas Date</t>
  </si>
  <si>
    <t xml:space="preserve">Net Schd</t>
  </si>
  <si>
    <t xml:space="preserve">Operational</t>
  </si>
  <si>
    <t xml:space="preserve">Percentage</t>
  </si>
  <si>
    <t xml:space="preserve">Role</t>
  </si>
  <si>
    <t xml:space="preserve">Cycle</t>
  </si>
  <si>
    <t xml:space="preserve">Allocations</t>
  </si>
  <si>
    <t xml:space="preserve">D</t>
  </si>
  <si>
    <t xml:space="preserve">Flow rate calculation</t>
  </si>
  <si>
    <t xml:space="preserve">Nominations Exceed Capacity</t>
  </si>
  <si>
    <t xml:space="preserve"> </t>
  </si>
  <si>
    <t xml:space="preserve">*0 </t>
  </si>
  <si>
    <t xml:space="preserve">Force Majeure (Flow Rate Calc. 509,952)</t>
  </si>
  <si>
    <t xml:space="preserve">Force Majeure</t>
  </si>
  <si>
    <r>
      <rPr>
        <sz val="10"/>
        <rFont val="Arial"/>
        <family val="0"/>
      </rPr>
      <t xml:space="preserve">Nominations Exceed Capacity(</t>
    </r>
    <r>
      <rPr>
        <b val="true"/>
        <sz val="10"/>
        <rFont val="Arial"/>
        <family val="2"/>
      </rPr>
      <t xml:space="preserve">9095936 adjusted)</t>
    </r>
  </si>
  <si>
    <t xml:space="preserve">Pipeline Capacity Constraint at Delivery Location</t>
  </si>
  <si>
    <t xml:space="preserve">R</t>
  </si>
  <si>
    <t xml:space="preserve">Flow rate Calculation</t>
  </si>
  <si>
    <t xml:space="preserve">Compressor Outage</t>
  </si>
  <si>
    <t xml:space="preserve">*0</t>
  </si>
  <si>
    <r>
      <rPr>
        <sz val="10"/>
        <rFont val="Arial"/>
        <family val="0"/>
      </rPr>
      <t xml:space="preserve">Nominations Exceed Capacity(</t>
    </r>
    <r>
      <rPr>
        <b val="true"/>
        <sz val="10"/>
        <rFont val="Arial"/>
        <family val="2"/>
      </rPr>
      <t xml:space="preserve">Flow Rate 534,970</t>
    </r>
    <r>
      <rPr>
        <sz val="10"/>
        <rFont val="Arial"/>
        <family val="0"/>
      </rPr>
      <t xml:space="preserve">)</t>
    </r>
  </si>
  <si>
    <r>
      <rPr>
        <sz val="10"/>
        <rFont val="Arial"/>
        <family val="0"/>
      </rPr>
      <t xml:space="preserve">Force Majeure (</t>
    </r>
    <r>
      <rPr>
        <b val="true"/>
        <sz val="10"/>
        <rFont val="Arial"/>
        <family val="2"/>
      </rPr>
      <t xml:space="preserve">490,202 Flow Rate Calculation)</t>
    </r>
  </si>
  <si>
    <t xml:space="preserve">Pipeline Capacity Constraint at Receipt Location</t>
  </si>
  <si>
    <t xml:space="preserve">Summary Page</t>
  </si>
  <si>
    <t xml:space="preserve">West of Thoreau   Group 24</t>
  </si>
  <si>
    <t xml:space="preserve">October 2000</t>
  </si>
  <si>
    <t xml:space="preserve">Days Allocated Or</t>
  </si>
  <si>
    <t xml:space="preserve">November 2000</t>
  </si>
  <si>
    <t xml:space="preserve">December 2000</t>
  </si>
  <si>
    <t xml:space="preserve">January 2001</t>
  </si>
  <si>
    <t xml:space="preserve">Feburary 2001</t>
  </si>
  <si>
    <t xml:space="preserve">March 2001</t>
  </si>
  <si>
    <t xml:space="preserve">April 2001</t>
  </si>
  <si>
    <t xml:space="preserve">May 2001</t>
  </si>
  <si>
    <t xml:space="preserve">June 2001</t>
  </si>
  <si>
    <t xml:space="preserve">July 2001</t>
  </si>
  <si>
    <t xml:space="preserve">August 2001</t>
  </si>
  <si>
    <t xml:space="preserve">September 2001</t>
  </si>
  <si>
    <t xml:space="preserve">October 2001</t>
  </si>
  <si>
    <t xml:space="preserve">Total</t>
  </si>
  <si>
    <t xml:space="preserve">days</t>
  </si>
  <si>
    <t xml:space="preserve">95% =</t>
  </si>
  <si>
    <t xml:space="preserve">days allocated at 95% capacity or greater, Or </t>
  </si>
  <si>
    <t xml:space="preserve">of the time we were at capacity</t>
  </si>
  <si>
    <t xml:space="preserve">98% =</t>
  </si>
  <si>
    <t xml:space="preserve">days allocated at 98% capacity or greater, Or </t>
  </si>
  <si>
    <t xml:space="preserve">100% =</t>
  </si>
  <si>
    <t xml:space="preserve">days allocated at 100% capacity or greater, Or </t>
  </si>
  <si>
    <t xml:space="preserve">San Jaun   Group 26</t>
  </si>
  <si>
    <t xml:space="preserve">I/B Link   Group 28</t>
  </si>
  <si>
    <t xml:space="preserve">50 Days</t>
  </si>
  <si>
    <t xml:space="preserve">Footnote:</t>
  </si>
  <si>
    <t xml:space="preserve">1.  Time period was for 13 months, equlivant to 396 total days.  (365 + 31 = 396)</t>
  </si>
  <si>
    <t xml:space="preserve">2.  Operational Capacity Adjustments made (Highlighted in Gray or Yellow and Bold Face Type)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</si>
</sst>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0.000"/>
    <numFmt numFmtId="166" formatCode="0;[RED]0"/>
    <numFmt numFmtId="167" formatCode="0%"/>
    <numFmt numFmtId="168" formatCode="[$-409]m/d/yyyy"/>
    <numFmt numFmtId="169" formatCode="0"/>
    <numFmt numFmtId="170" formatCode="#,##0"/>
    <numFmt numFmtId="171" formatCode="mmmm\-yy"/>
    <numFmt numFmtId="172" formatCode="[$-409]mmm\-yy"/>
    <numFmt numFmtId="173" formatCode="0.00%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4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Q14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85"/>
    <col collapsed="false" customWidth="true" hidden="false" outlineLevel="0" max="2" min="2" style="0" width="10.13"/>
    <col collapsed="false" customWidth="true" hidden="false" outlineLevel="0" max="3" min="3" style="0" width="9.99"/>
    <col collapsed="false" customWidth="true" hidden="false" outlineLevel="0" max="4" min="4" style="0" width="11.85"/>
    <col collapsed="false" customWidth="true" hidden="false" outlineLevel="0" max="5" min="5" style="1" width="11.7"/>
    <col collapsed="false" customWidth="true" hidden="false" outlineLevel="0" max="6" min="6" style="2" width="6.13"/>
    <col collapsed="false" customWidth="true" hidden="false" outlineLevel="0" max="7" min="7" style="2" width="1.41"/>
    <col collapsed="false" customWidth="true" hidden="false" outlineLevel="0" max="8" min="8" style="2" width="6.28"/>
    <col collapsed="false" customWidth="true" hidden="false" outlineLevel="0" max="9" min="9" style="2" width="7.28"/>
    <col collapsed="false" customWidth="true" hidden="false" outlineLevel="0" max="10" min="10" style="0" width="6.56"/>
    <col collapsed="false" customWidth="true" hidden="false" outlineLevel="0" max="11" min="11" style="3" width="8.7"/>
    <col collapsed="false" customWidth="true" hidden="false" outlineLevel="0" max="12" min="12" style="0" width="18.56"/>
    <col collapsed="false" customWidth="true" hidden="false" outlineLevel="0" max="13" min="13" style="0" width="5.85"/>
    <col collapsed="false" customWidth="true" hidden="false" outlineLevel="0" max="14" min="14" style="0" width="42.85"/>
  </cols>
  <sheetData>
    <row r="3" customFormat="false" ht="12.75" hidden="false" customHeight="false" outlineLevel="0" collapsed="false">
      <c r="A3" s="4" t="s">
        <v>0</v>
      </c>
      <c r="B3" s="5" t="s">
        <v>1</v>
      </c>
      <c r="C3" s="4" t="s">
        <v>2</v>
      </c>
      <c r="D3" s="5" t="s">
        <v>3</v>
      </c>
      <c r="E3" s="6" t="s">
        <v>4</v>
      </c>
      <c r="F3" s="7" t="n">
        <v>0.95</v>
      </c>
      <c r="G3" s="7"/>
      <c r="H3" s="7" t="n">
        <v>0.98</v>
      </c>
      <c r="I3" s="7" t="n">
        <v>1</v>
      </c>
      <c r="J3" s="4" t="s">
        <v>5</v>
      </c>
      <c r="M3" s="4" t="s">
        <v>6</v>
      </c>
      <c r="N3" s="4" t="s">
        <v>7</v>
      </c>
    </row>
    <row r="4" customFormat="false" ht="12.75" hidden="false" customHeight="false" outlineLevel="0" collapsed="false">
      <c r="A4" s="0" t="n">
        <v>24</v>
      </c>
      <c r="B4" s="8" t="n">
        <v>36800</v>
      </c>
      <c r="C4" s="0" t="n">
        <v>1073010</v>
      </c>
      <c r="D4" s="0" t="n">
        <v>1090000</v>
      </c>
      <c r="E4" s="1" t="n">
        <f aca="false">+C4/D4</f>
        <v>0.984412844036697</v>
      </c>
      <c r="F4" s="9"/>
      <c r="G4" s="9"/>
      <c r="H4" s="9" t="n">
        <v>1</v>
      </c>
      <c r="I4" s="9"/>
      <c r="J4" s="0" t="s">
        <v>8</v>
      </c>
      <c r="K4" s="3" t="n">
        <f aca="false">SUM(C4-D4)</f>
        <v>-16990</v>
      </c>
    </row>
    <row r="5" customFormat="false" ht="12.75" hidden="false" customHeight="false" outlineLevel="0" collapsed="false">
      <c r="A5" s="0" t="n">
        <v>24</v>
      </c>
      <c r="B5" s="8" t="n">
        <v>36801</v>
      </c>
      <c r="C5" s="0" t="n">
        <v>1076504</v>
      </c>
      <c r="D5" s="0" t="n">
        <v>1090000</v>
      </c>
      <c r="E5" s="1" t="n">
        <f aca="false">+C5/D5</f>
        <v>0.987618348623853</v>
      </c>
      <c r="F5" s="9"/>
      <c r="G5" s="9"/>
      <c r="H5" s="9" t="n">
        <v>1</v>
      </c>
      <c r="I5" s="9"/>
      <c r="J5" s="0" t="s">
        <v>8</v>
      </c>
      <c r="K5" s="3" t="n">
        <f aca="false">SUM(C5-D5)</f>
        <v>-13496</v>
      </c>
    </row>
    <row r="6" customFormat="false" ht="12.75" hidden="false" customHeight="false" outlineLevel="0" collapsed="false">
      <c r="A6" s="0" t="n">
        <v>24</v>
      </c>
      <c r="B6" s="8" t="n">
        <v>36802</v>
      </c>
      <c r="C6" s="0" t="n">
        <v>1091467</v>
      </c>
      <c r="D6" s="0" t="n">
        <v>1090000</v>
      </c>
      <c r="E6" s="1" t="n">
        <f aca="false">+C6/D6</f>
        <v>1.00134587155963</v>
      </c>
      <c r="F6" s="9"/>
      <c r="G6" s="9"/>
      <c r="H6" s="9"/>
      <c r="I6" s="9" t="n">
        <v>1</v>
      </c>
      <c r="J6" s="0" t="s">
        <v>8</v>
      </c>
      <c r="K6" s="3" t="n">
        <f aca="false">SUM(C6-D6)</f>
        <v>1467</v>
      </c>
      <c r="L6" s="0" t="s">
        <v>9</v>
      </c>
      <c r="M6" s="10" t="n">
        <v>2</v>
      </c>
      <c r="N6" s="0" t="s">
        <v>10</v>
      </c>
    </row>
    <row r="7" customFormat="false" ht="12.75" hidden="false" customHeight="false" outlineLevel="0" collapsed="false">
      <c r="A7" s="0" t="n">
        <v>24</v>
      </c>
      <c r="B7" s="8" t="n">
        <v>36803</v>
      </c>
      <c r="C7" s="0" t="n">
        <v>1082409</v>
      </c>
      <c r="D7" s="0" t="n">
        <v>1090000</v>
      </c>
      <c r="E7" s="1" t="n">
        <f aca="false">+C7/D7</f>
        <v>0.993035779816514</v>
      </c>
      <c r="F7" s="9"/>
      <c r="G7" s="9"/>
      <c r="H7" s="9" t="n">
        <v>1</v>
      </c>
      <c r="I7" s="9"/>
      <c r="J7" s="0" t="s">
        <v>8</v>
      </c>
      <c r="K7" s="3" t="n">
        <f aca="false">SUM(C7-D7)</f>
        <v>-7591</v>
      </c>
      <c r="M7" s="10" t="n">
        <v>3</v>
      </c>
      <c r="N7" s="0" t="s">
        <v>10</v>
      </c>
    </row>
    <row r="8" customFormat="false" ht="12.75" hidden="false" customHeight="false" outlineLevel="0" collapsed="false">
      <c r="A8" s="0" t="n">
        <v>24</v>
      </c>
      <c r="B8" s="8" t="n">
        <v>36804</v>
      </c>
      <c r="C8" s="0" t="n">
        <v>1058395</v>
      </c>
      <c r="D8" s="0" t="n">
        <v>1090000</v>
      </c>
      <c r="E8" s="1" t="n">
        <f aca="false">+C8/D8</f>
        <v>0.971004587155963</v>
      </c>
      <c r="F8" s="9" t="n">
        <v>1</v>
      </c>
      <c r="G8" s="9"/>
      <c r="H8" s="9"/>
      <c r="I8" s="9"/>
      <c r="J8" s="0" t="s">
        <v>8</v>
      </c>
      <c r="K8" s="3" t="n">
        <f aca="false">SUM(C8-D8)</f>
        <v>-31605</v>
      </c>
    </row>
    <row r="9" customFormat="false" ht="12.75" hidden="false" customHeight="false" outlineLevel="0" collapsed="false">
      <c r="A9" s="0" t="n">
        <v>24</v>
      </c>
      <c r="B9" s="8" t="n">
        <v>36805</v>
      </c>
      <c r="C9" s="0" t="n">
        <v>1090910</v>
      </c>
      <c r="D9" s="0" t="n">
        <v>1090427</v>
      </c>
      <c r="E9" s="1" t="n">
        <f aca="false">+C9/D9</f>
        <v>1.00044294574511</v>
      </c>
      <c r="F9" s="9"/>
      <c r="G9" s="9"/>
      <c r="H9" s="9"/>
      <c r="I9" s="9" t="n">
        <v>1</v>
      </c>
      <c r="J9" s="0" t="s">
        <v>8</v>
      </c>
      <c r="K9" s="3" t="n">
        <f aca="false">SUM(C9-D9)</f>
        <v>483</v>
      </c>
      <c r="L9" s="0" t="s">
        <v>9</v>
      </c>
      <c r="M9" s="10" t="n">
        <v>4</v>
      </c>
      <c r="N9" s="0" t="s">
        <v>10</v>
      </c>
    </row>
    <row r="10" customFormat="false" ht="12.75" hidden="false" customHeight="false" outlineLevel="0" collapsed="false">
      <c r="A10" s="0" t="n">
        <v>24</v>
      </c>
      <c r="B10" s="8" t="n">
        <v>36806</v>
      </c>
      <c r="C10" s="0" t="n">
        <v>1087788</v>
      </c>
      <c r="D10" s="0" t="n">
        <v>1090000</v>
      </c>
      <c r="E10" s="1" t="n">
        <f aca="false">+C10/D10</f>
        <v>0.997970642201835</v>
      </c>
      <c r="F10" s="9"/>
      <c r="G10" s="9"/>
      <c r="H10" s="9" t="s">
        <v>11</v>
      </c>
      <c r="I10" s="9" t="n">
        <v>1</v>
      </c>
      <c r="J10" s="0" t="s">
        <v>8</v>
      </c>
      <c r="K10" s="3" t="n">
        <f aca="false">SUM(C10-D10)</f>
        <v>-2212</v>
      </c>
    </row>
    <row r="11" customFormat="false" ht="12.75" hidden="false" customHeight="false" outlineLevel="0" collapsed="false">
      <c r="A11" s="0" t="n">
        <v>24</v>
      </c>
      <c r="B11" s="8" t="n">
        <v>36807</v>
      </c>
      <c r="C11" s="0" t="n">
        <v>1006331</v>
      </c>
      <c r="D11" s="0" t="n">
        <v>1090000</v>
      </c>
      <c r="E11" s="1" t="n">
        <f aca="false">+C11/D11</f>
        <v>0.923239449541285</v>
      </c>
      <c r="F11" s="9"/>
      <c r="G11" s="9"/>
      <c r="H11" s="9"/>
      <c r="I11" s="9"/>
      <c r="J11" s="0" t="s">
        <v>8</v>
      </c>
      <c r="K11" s="3" t="n">
        <f aca="false">SUM(C11-D11)</f>
        <v>-83669</v>
      </c>
    </row>
    <row r="12" customFormat="false" ht="12.75" hidden="false" customHeight="false" outlineLevel="0" collapsed="false">
      <c r="A12" s="0" t="n">
        <v>24</v>
      </c>
      <c r="B12" s="8" t="n">
        <v>36808</v>
      </c>
      <c r="C12" s="0" t="n">
        <v>1060678</v>
      </c>
      <c r="D12" s="0" t="n">
        <v>1090000</v>
      </c>
      <c r="E12" s="1" t="n">
        <f aca="false">+C12/D12</f>
        <v>0.973099082568807</v>
      </c>
      <c r="F12" s="9" t="n">
        <v>1</v>
      </c>
      <c r="G12" s="9"/>
      <c r="H12" s="9"/>
      <c r="I12" s="9"/>
      <c r="J12" s="0" t="s">
        <v>8</v>
      </c>
      <c r="K12" s="3" t="n">
        <f aca="false">SUM(C12-D12)</f>
        <v>-29322</v>
      </c>
    </row>
    <row r="13" customFormat="false" ht="12.75" hidden="false" customHeight="false" outlineLevel="0" collapsed="false">
      <c r="A13" s="0" t="n">
        <v>24</v>
      </c>
      <c r="B13" s="8" t="n">
        <v>36809</v>
      </c>
      <c r="C13" s="0" t="n">
        <v>1037974</v>
      </c>
      <c r="D13" s="0" t="n">
        <v>1090000</v>
      </c>
      <c r="E13" s="1" t="n">
        <f aca="false">+C13/D13</f>
        <v>0.952269724770642</v>
      </c>
      <c r="F13" s="9" t="n">
        <v>1</v>
      </c>
      <c r="G13" s="9"/>
      <c r="H13" s="9"/>
      <c r="I13" s="9"/>
      <c r="J13" s="0" t="s">
        <v>8</v>
      </c>
      <c r="K13" s="3" t="n">
        <f aca="false">SUM(C13-D13)</f>
        <v>-52026</v>
      </c>
    </row>
    <row r="14" customFormat="false" ht="12.75" hidden="false" customHeight="false" outlineLevel="0" collapsed="false">
      <c r="A14" s="0" t="n">
        <v>24</v>
      </c>
      <c r="B14" s="8" t="n">
        <v>36810</v>
      </c>
      <c r="C14" s="0" t="n">
        <v>944784</v>
      </c>
      <c r="D14" s="0" t="n">
        <v>975000</v>
      </c>
      <c r="E14" s="1" t="n">
        <f aca="false">+C14/D14</f>
        <v>0.969009230769231</v>
      </c>
      <c r="F14" s="9" t="n">
        <v>1</v>
      </c>
      <c r="G14" s="9"/>
      <c r="H14" s="9"/>
      <c r="I14" s="9"/>
      <c r="J14" s="0" t="s">
        <v>8</v>
      </c>
      <c r="K14" s="3" t="n">
        <f aca="false">SUM(C14-D14)</f>
        <v>-30216</v>
      </c>
    </row>
    <row r="15" customFormat="false" ht="12.75" hidden="false" customHeight="false" outlineLevel="0" collapsed="false">
      <c r="A15" s="0" t="n">
        <v>24</v>
      </c>
      <c r="B15" s="8" t="n">
        <v>36811</v>
      </c>
      <c r="C15" s="0" t="n">
        <v>1060820</v>
      </c>
      <c r="D15" s="0" t="n">
        <v>1090000</v>
      </c>
      <c r="E15" s="1" t="n">
        <f aca="false">+C15/D15</f>
        <v>0.973229357798165</v>
      </c>
      <c r="F15" s="9" t="n">
        <v>1</v>
      </c>
      <c r="G15" s="9"/>
      <c r="H15" s="9"/>
      <c r="I15" s="9"/>
      <c r="J15" s="0" t="s">
        <v>8</v>
      </c>
      <c r="K15" s="3" t="n">
        <f aca="false">SUM(C15-D15)</f>
        <v>-29180</v>
      </c>
    </row>
    <row r="16" customFormat="false" ht="12.75" hidden="false" customHeight="false" outlineLevel="0" collapsed="false">
      <c r="A16" s="0" t="n">
        <v>24</v>
      </c>
      <c r="B16" s="8" t="n">
        <v>36812</v>
      </c>
      <c r="C16" s="0" t="n">
        <v>1058152</v>
      </c>
      <c r="D16" s="0" t="n">
        <v>1090000</v>
      </c>
      <c r="E16" s="1" t="n">
        <f aca="false">+C16/D16</f>
        <v>0.970781651376147</v>
      </c>
      <c r="F16" s="9" t="n">
        <v>1</v>
      </c>
      <c r="G16" s="9"/>
      <c r="H16" s="9"/>
      <c r="I16" s="9"/>
      <c r="J16" s="0" t="s">
        <v>8</v>
      </c>
      <c r="K16" s="3" t="n">
        <f aca="false">SUM(C16-D16)</f>
        <v>-31848</v>
      </c>
    </row>
    <row r="17" customFormat="false" ht="12.75" hidden="false" customHeight="false" outlineLevel="0" collapsed="false">
      <c r="A17" s="0" t="n">
        <v>24</v>
      </c>
      <c r="B17" s="8" t="n">
        <v>36813</v>
      </c>
      <c r="C17" s="0" t="n">
        <v>1075614</v>
      </c>
      <c r="D17" s="0" t="n">
        <v>1090000</v>
      </c>
      <c r="E17" s="1" t="n">
        <f aca="false">+C17/D17</f>
        <v>0.986801834862385</v>
      </c>
      <c r="F17" s="9"/>
      <c r="G17" s="9"/>
      <c r="H17" s="9" t="n">
        <v>1</v>
      </c>
      <c r="I17" s="9"/>
      <c r="J17" s="0" t="s">
        <v>8</v>
      </c>
      <c r="K17" s="3" t="n">
        <f aca="false">SUM(C17-D17)</f>
        <v>-14386</v>
      </c>
    </row>
    <row r="18" customFormat="false" ht="12.75" hidden="false" customHeight="false" outlineLevel="0" collapsed="false">
      <c r="A18" s="0" t="n">
        <v>24</v>
      </c>
      <c r="B18" s="8" t="n">
        <v>36814</v>
      </c>
      <c r="C18" s="0" t="n">
        <v>1068941</v>
      </c>
      <c r="D18" s="0" t="n">
        <v>1090000</v>
      </c>
      <c r="E18" s="1" t="n">
        <f aca="false">+C18/D18</f>
        <v>0.980679816513762</v>
      </c>
      <c r="F18" s="9"/>
      <c r="G18" s="9"/>
      <c r="H18" s="9" t="n">
        <v>1</v>
      </c>
      <c r="I18" s="9"/>
      <c r="J18" s="0" t="s">
        <v>8</v>
      </c>
      <c r="K18" s="3" t="n">
        <f aca="false">SUM(C18-D18)</f>
        <v>-21059</v>
      </c>
    </row>
    <row r="19" customFormat="false" ht="12.75" hidden="false" customHeight="false" outlineLevel="0" collapsed="false">
      <c r="A19" s="0" t="n">
        <v>24</v>
      </c>
      <c r="B19" s="8" t="n">
        <v>36815</v>
      </c>
      <c r="C19" s="0" t="n">
        <v>1067441</v>
      </c>
      <c r="D19" s="0" t="n">
        <v>1090000</v>
      </c>
      <c r="E19" s="1" t="n">
        <f aca="false">+C19/D19</f>
        <v>0.979303669724771</v>
      </c>
      <c r="F19" s="9"/>
      <c r="G19" s="9"/>
      <c r="H19" s="9" t="n">
        <v>1</v>
      </c>
      <c r="I19" s="9"/>
      <c r="J19" s="0" t="s">
        <v>8</v>
      </c>
      <c r="K19" s="3" t="n">
        <f aca="false">SUM(C19-D19)</f>
        <v>-22559</v>
      </c>
    </row>
    <row r="20" customFormat="false" ht="12.75" hidden="false" customHeight="false" outlineLevel="0" collapsed="false">
      <c r="A20" s="0" t="n">
        <v>24</v>
      </c>
      <c r="B20" s="8" t="n">
        <v>36816</v>
      </c>
      <c r="C20" s="0" t="n">
        <v>1065601</v>
      </c>
      <c r="D20" s="0" t="n">
        <v>1090000</v>
      </c>
      <c r="E20" s="1" t="n">
        <f aca="false">+C20/D20</f>
        <v>0.977615596330275</v>
      </c>
      <c r="F20" s="9"/>
      <c r="G20" s="9"/>
      <c r="H20" s="9" t="n">
        <v>1</v>
      </c>
      <c r="I20" s="9"/>
      <c r="J20" s="0" t="s">
        <v>8</v>
      </c>
      <c r="K20" s="3" t="n">
        <f aca="false">SUM(C20-D20)</f>
        <v>-24399</v>
      </c>
    </row>
    <row r="21" customFormat="false" ht="12.75" hidden="false" customHeight="false" outlineLevel="0" collapsed="false">
      <c r="A21" s="0" t="n">
        <v>24</v>
      </c>
      <c r="B21" s="8" t="n">
        <v>36817</v>
      </c>
      <c r="C21" s="0" t="n">
        <v>876754</v>
      </c>
      <c r="D21" s="0" t="n">
        <v>875000</v>
      </c>
      <c r="E21" s="1" t="n">
        <f aca="false">+C21/D21</f>
        <v>1.00200457142857</v>
      </c>
      <c r="F21" s="9"/>
      <c r="G21" s="9"/>
      <c r="H21" s="9"/>
      <c r="I21" s="9" t="n">
        <v>1</v>
      </c>
      <c r="J21" s="0" t="s">
        <v>8</v>
      </c>
      <c r="K21" s="3" t="n">
        <f aca="false">SUM(C21-D21)</f>
        <v>1754</v>
      </c>
      <c r="L21" s="0" t="s">
        <v>9</v>
      </c>
      <c r="M21" s="10" t="n">
        <v>4</v>
      </c>
      <c r="N21" s="0" t="s">
        <v>10</v>
      </c>
    </row>
    <row r="22" customFormat="false" ht="12.75" hidden="false" customHeight="false" outlineLevel="0" collapsed="false">
      <c r="A22" s="0" t="n">
        <v>24</v>
      </c>
      <c r="B22" s="8" t="n">
        <v>36818</v>
      </c>
      <c r="C22" s="0" t="n">
        <v>896069</v>
      </c>
      <c r="D22" s="0" t="n">
        <v>875000</v>
      </c>
      <c r="E22" s="1" t="n">
        <f aca="false">+C22/D22</f>
        <v>1.02407885714286</v>
      </c>
      <c r="F22" s="9"/>
      <c r="G22" s="9"/>
      <c r="H22" s="9"/>
      <c r="I22" s="9" t="n">
        <v>1</v>
      </c>
      <c r="J22" s="0" t="s">
        <v>8</v>
      </c>
      <c r="K22" s="3" t="n">
        <f aca="false">SUM(C22-D22)</f>
        <v>21069</v>
      </c>
      <c r="L22" s="0" t="s">
        <v>9</v>
      </c>
      <c r="M22" s="10" t="n">
        <v>4</v>
      </c>
      <c r="N22" s="0" t="s">
        <v>10</v>
      </c>
    </row>
    <row r="23" customFormat="false" ht="12.75" hidden="false" customHeight="false" outlineLevel="0" collapsed="false">
      <c r="A23" s="0" t="n">
        <v>24</v>
      </c>
      <c r="B23" s="8" t="n">
        <v>36819</v>
      </c>
      <c r="C23" s="0" t="n">
        <v>1068207</v>
      </c>
      <c r="D23" s="0" t="n">
        <v>1090000</v>
      </c>
      <c r="E23" s="1" t="n">
        <f aca="false">+C23/D23</f>
        <v>0.980006422018349</v>
      </c>
      <c r="F23" s="9"/>
      <c r="G23" s="9"/>
      <c r="H23" s="9" t="n">
        <v>1</v>
      </c>
      <c r="I23" s="9"/>
      <c r="J23" s="0" t="s">
        <v>8</v>
      </c>
      <c r="K23" s="3" t="n">
        <f aca="false">SUM(C23-D23)</f>
        <v>-21793</v>
      </c>
    </row>
    <row r="24" customFormat="false" ht="12.75" hidden="false" customHeight="false" outlineLevel="0" collapsed="false">
      <c r="A24" s="0" t="n">
        <v>24</v>
      </c>
      <c r="B24" s="8" t="n">
        <v>36820</v>
      </c>
      <c r="C24" s="0" t="n">
        <v>1053477</v>
      </c>
      <c r="D24" s="0" t="n">
        <v>1090000</v>
      </c>
      <c r="E24" s="1" t="n">
        <f aca="false">+C24/D24</f>
        <v>0.966492660550459</v>
      </c>
      <c r="F24" s="9" t="n">
        <v>1</v>
      </c>
      <c r="G24" s="9"/>
      <c r="H24" s="9"/>
      <c r="I24" s="9"/>
      <c r="J24" s="0" t="s">
        <v>8</v>
      </c>
      <c r="K24" s="3" t="n">
        <f aca="false">SUM(C24-D24)</f>
        <v>-36523</v>
      </c>
    </row>
    <row r="25" customFormat="false" ht="12.75" hidden="false" customHeight="false" outlineLevel="0" collapsed="false">
      <c r="A25" s="0" t="n">
        <v>24</v>
      </c>
      <c r="B25" s="8" t="n">
        <v>36821</v>
      </c>
      <c r="C25" s="0" t="n">
        <v>1052430</v>
      </c>
      <c r="D25" s="0" t="n">
        <v>1090000</v>
      </c>
      <c r="E25" s="1" t="n">
        <f aca="false">+C25/D25</f>
        <v>0.965532110091743</v>
      </c>
      <c r="F25" s="9" t="n">
        <v>1</v>
      </c>
      <c r="G25" s="9"/>
      <c r="H25" s="9"/>
      <c r="I25" s="9"/>
      <c r="J25" s="0" t="s">
        <v>8</v>
      </c>
      <c r="K25" s="3" t="n">
        <f aca="false">SUM(C25-D25)</f>
        <v>-37570</v>
      </c>
    </row>
    <row r="26" customFormat="false" ht="12.75" hidden="false" customHeight="false" outlineLevel="0" collapsed="false">
      <c r="A26" s="0" t="n">
        <v>24</v>
      </c>
      <c r="B26" s="8" t="n">
        <v>36822</v>
      </c>
      <c r="C26" s="0" t="n">
        <v>1060352</v>
      </c>
      <c r="D26" s="0" t="n">
        <v>1090000</v>
      </c>
      <c r="E26" s="1" t="n">
        <f aca="false">+C26/D26</f>
        <v>0.9728</v>
      </c>
      <c r="F26" s="9" t="n">
        <v>1</v>
      </c>
      <c r="G26" s="9"/>
      <c r="H26" s="9"/>
      <c r="I26" s="9"/>
      <c r="J26" s="0" t="s">
        <v>8</v>
      </c>
      <c r="K26" s="3" t="n">
        <f aca="false">SUM(C26-D26)</f>
        <v>-29648</v>
      </c>
    </row>
    <row r="27" customFormat="false" ht="12.75" hidden="false" customHeight="false" outlineLevel="0" collapsed="false">
      <c r="A27" s="0" t="n">
        <v>24</v>
      </c>
      <c r="B27" s="8" t="n">
        <v>36823</v>
      </c>
      <c r="C27" s="0" t="n">
        <v>1068621</v>
      </c>
      <c r="D27" s="0" t="n">
        <v>1090000</v>
      </c>
      <c r="E27" s="1" t="n">
        <f aca="false">+C27/D27</f>
        <v>0.98038623853211</v>
      </c>
      <c r="F27" s="9"/>
      <c r="G27" s="9"/>
      <c r="H27" s="9" t="n">
        <v>1</v>
      </c>
      <c r="I27" s="9"/>
      <c r="J27" s="0" t="s">
        <v>8</v>
      </c>
      <c r="K27" s="3" t="n">
        <f aca="false">SUM(C27-D27)</f>
        <v>-21379</v>
      </c>
    </row>
    <row r="28" customFormat="false" ht="12.75" hidden="false" customHeight="false" outlineLevel="0" collapsed="false">
      <c r="A28" s="0" t="n">
        <v>24</v>
      </c>
      <c r="B28" s="8" t="n">
        <v>36824</v>
      </c>
      <c r="C28" s="0" t="n">
        <v>1093154</v>
      </c>
      <c r="D28" s="0" t="n">
        <v>1090224</v>
      </c>
      <c r="E28" s="1" t="n">
        <f aca="false">+C28/D28</f>
        <v>1.00268752109658</v>
      </c>
      <c r="F28" s="9"/>
      <c r="G28" s="9"/>
      <c r="H28" s="9"/>
      <c r="I28" s="9" t="n">
        <v>1</v>
      </c>
      <c r="J28" s="0" t="s">
        <v>8</v>
      </c>
      <c r="K28" s="3" t="n">
        <f aca="false">SUM(C28-D28)</f>
        <v>2930</v>
      </c>
      <c r="L28" s="0" t="s">
        <v>9</v>
      </c>
      <c r="M28" s="10" t="n">
        <v>2</v>
      </c>
      <c r="N28" s="0" t="s">
        <v>10</v>
      </c>
    </row>
    <row r="29" customFormat="false" ht="12.75" hidden="false" customHeight="false" outlineLevel="0" collapsed="false">
      <c r="A29" s="0" t="n">
        <v>24</v>
      </c>
      <c r="B29" s="8" t="n">
        <v>36825</v>
      </c>
      <c r="C29" s="0" t="n">
        <v>1085429</v>
      </c>
      <c r="D29" s="0" t="n">
        <v>1099084</v>
      </c>
      <c r="E29" s="1" t="n">
        <f aca="false">+C29/D29</f>
        <v>0.987576017847589</v>
      </c>
      <c r="F29" s="9"/>
      <c r="G29" s="9"/>
      <c r="H29" s="9" t="n">
        <v>1</v>
      </c>
      <c r="I29" s="9"/>
      <c r="J29" s="0" t="s">
        <v>8</v>
      </c>
      <c r="K29" s="3" t="n">
        <f aca="false">SUM(C29-D29)</f>
        <v>-13655</v>
      </c>
    </row>
    <row r="30" customFormat="false" ht="12.75" hidden="false" customHeight="false" outlineLevel="0" collapsed="false">
      <c r="A30" s="0" t="n">
        <v>24</v>
      </c>
      <c r="B30" s="8" t="n">
        <v>36826</v>
      </c>
      <c r="C30" s="0" t="n">
        <v>1090000</v>
      </c>
      <c r="D30" s="0" t="n">
        <v>1089960</v>
      </c>
      <c r="E30" s="1" t="n">
        <f aca="false">+C30/D30</f>
        <v>1.00003669859444</v>
      </c>
      <c r="F30" s="9"/>
      <c r="G30" s="9"/>
      <c r="H30" s="9"/>
      <c r="I30" s="9" t="n">
        <v>1</v>
      </c>
      <c r="J30" s="0" t="s">
        <v>8</v>
      </c>
      <c r="K30" s="3" t="n">
        <f aca="false">SUM(C30-D30)</f>
        <v>40</v>
      </c>
      <c r="L30" s="0" t="s">
        <v>9</v>
      </c>
      <c r="M30" s="10" t="n">
        <v>4</v>
      </c>
      <c r="N30" s="0" t="s">
        <v>10</v>
      </c>
    </row>
    <row r="31" customFormat="false" ht="12.75" hidden="false" customHeight="false" outlineLevel="0" collapsed="false">
      <c r="A31" s="0" t="n">
        <v>24</v>
      </c>
      <c r="B31" s="8" t="n">
        <v>36827</v>
      </c>
      <c r="C31" s="0" t="n">
        <v>1090025</v>
      </c>
      <c r="D31" s="0" t="n">
        <v>1090000</v>
      </c>
      <c r="E31" s="1" t="n">
        <f aca="false">+C31/D31</f>
        <v>1.00002293577982</v>
      </c>
      <c r="F31" s="9"/>
      <c r="G31" s="9"/>
      <c r="H31" s="9"/>
      <c r="I31" s="9" t="n">
        <v>1</v>
      </c>
      <c r="J31" s="0" t="s">
        <v>8</v>
      </c>
      <c r="K31" s="3" t="n">
        <f aca="false">SUM(C31-D31)</f>
        <v>25</v>
      </c>
      <c r="L31" s="0" t="s">
        <v>9</v>
      </c>
      <c r="M31" s="10" t="n">
        <v>4</v>
      </c>
      <c r="N31" s="0" t="s">
        <v>10</v>
      </c>
    </row>
    <row r="32" customFormat="false" ht="12.75" hidden="false" customHeight="false" outlineLevel="0" collapsed="false">
      <c r="A32" s="0" t="n">
        <v>24</v>
      </c>
      <c r="B32" s="8" t="n">
        <v>36828</v>
      </c>
      <c r="C32" s="0" t="n">
        <v>1090024</v>
      </c>
      <c r="D32" s="0" t="n">
        <v>1090000</v>
      </c>
      <c r="E32" s="1" t="n">
        <f aca="false">+C32/D32</f>
        <v>1.00002201834862</v>
      </c>
      <c r="F32" s="9"/>
      <c r="G32" s="9"/>
      <c r="H32" s="9"/>
      <c r="I32" s="9" t="n">
        <v>1</v>
      </c>
      <c r="J32" s="0" t="s">
        <v>8</v>
      </c>
      <c r="K32" s="3" t="n">
        <f aca="false">SUM(C32-D32)</f>
        <v>24</v>
      </c>
      <c r="L32" s="0" t="s">
        <v>9</v>
      </c>
      <c r="M32" s="10" t="n">
        <v>4</v>
      </c>
      <c r="N32" s="0" t="s">
        <v>10</v>
      </c>
    </row>
    <row r="33" customFormat="false" ht="12.75" hidden="false" customHeight="false" outlineLevel="0" collapsed="false">
      <c r="A33" s="11" t="n">
        <v>24</v>
      </c>
      <c r="B33" s="12" t="n">
        <v>36829</v>
      </c>
      <c r="C33" s="11" t="n">
        <v>775630</v>
      </c>
      <c r="D33" s="13" t="n">
        <v>775630</v>
      </c>
      <c r="E33" s="14" t="n">
        <f aca="false">+C33/D33</f>
        <v>1</v>
      </c>
      <c r="F33" s="9"/>
      <c r="G33" s="9"/>
      <c r="H33" s="9"/>
      <c r="I33" s="9" t="n">
        <v>1</v>
      </c>
      <c r="J33" s="0" t="s">
        <v>8</v>
      </c>
      <c r="K33" s="15" t="s">
        <v>12</v>
      </c>
      <c r="L33" s="0" t="s">
        <v>9</v>
      </c>
      <c r="M33" s="10" t="n">
        <v>4</v>
      </c>
      <c r="N33" s="4" t="s">
        <v>13</v>
      </c>
    </row>
    <row r="34" customFormat="false" ht="13.5" hidden="false" customHeight="false" outlineLevel="0" collapsed="false">
      <c r="A34" s="0" t="n">
        <v>24</v>
      </c>
      <c r="B34" s="8" t="n">
        <v>36830</v>
      </c>
      <c r="C34" s="0" t="n">
        <v>851870</v>
      </c>
      <c r="D34" s="0" t="n">
        <v>850000</v>
      </c>
      <c r="E34" s="1" t="n">
        <f aca="false">+C34/D34</f>
        <v>1.0022</v>
      </c>
      <c r="F34" s="16"/>
      <c r="G34" s="16"/>
      <c r="H34" s="16"/>
      <c r="I34" s="16" t="n">
        <v>1</v>
      </c>
      <c r="J34" s="0" t="s">
        <v>8</v>
      </c>
      <c r="K34" s="3" t="n">
        <f aca="false">SUM(C34-D34)</f>
        <v>1870</v>
      </c>
      <c r="L34" s="0" t="s">
        <v>9</v>
      </c>
      <c r="M34" s="10" t="n">
        <v>4</v>
      </c>
      <c r="N34" s="0" t="s">
        <v>10</v>
      </c>
    </row>
    <row r="35" customFormat="false" ht="12.75" hidden="false" customHeight="false" outlineLevel="0" collapsed="false">
      <c r="B35" s="8"/>
      <c r="F35" s="17" t="n">
        <f aca="false">SUM(F4:F34)</f>
        <v>9</v>
      </c>
      <c r="G35" s="17"/>
      <c r="H35" s="17" t="n">
        <f aca="false">SUM(H4:H34)</f>
        <v>10</v>
      </c>
      <c r="I35" s="17" t="n">
        <f aca="false">SUM(I4:I34)</f>
        <v>11</v>
      </c>
      <c r="M35" s="10"/>
    </row>
    <row r="36" customFormat="false" ht="12.75" hidden="false" customHeight="false" outlineLevel="0" collapsed="false">
      <c r="B36" s="8"/>
      <c r="F36" s="17"/>
      <c r="G36" s="17"/>
      <c r="H36" s="17"/>
      <c r="I36" s="17"/>
      <c r="M36" s="10"/>
    </row>
    <row r="37" customFormat="false" ht="12.75" hidden="false" customHeight="false" outlineLevel="0" collapsed="false">
      <c r="A37" s="4" t="s">
        <v>0</v>
      </c>
      <c r="B37" s="5" t="s">
        <v>1</v>
      </c>
      <c r="C37" s="4" t="s">
        <v>2</v>
      </c>
      <c r="D37" s="5" t="s">
        <v>3</v>
      </c>
      <c r="E37" s="6" t="s">
        <v>4</v>
      </c>
      <c r="F37" s="7" t="n">
        <v>0.95</v>
      </c>
      <c r="G37" s="7"/>
      <c r="H37" s="7" t="n">
        <v>0.98</v>
      </c>
      <c r="I37" s="7" t="n">
        <v>1</v>
      </c>
      <c r="J37" s="4" t="s">
        <v>5</v>
      </c>
      <c r="M37" s="4" t="s">
        <v>6</v>
      </c>
      <c r="N37" s="4" t="s">
        <v>7</v>
      </c>
    </row>
    <row r="38" customFormat="false" ht="12.75" hidden="false" customHeight="false" outlineLevel="0" collapsed="false">
      <c r="A38" s="0" t="n">
        <v>24</v>
      </c>
      <c r="B38" s="8" t="n">
        <v>36831</v>
      </c>
      <c r="C38" s="0" t="n">
        <v>625370</v>
      </c>
      <c r="D38" s="0" t="n">
        <v>850000</v>
      </c>
      <c r="E38" s="1" t="n">
        <f aca="false">+C38/D38</f>
        <v>0.735729411764706</v>
      </c>
      <c r="F38" s="9"/>
      <c r="G38" s="9"/>
      <c r="H38" s="9"/>
      <c r="I38" s="9"/>
      <c r="J38" s="0" t="s">
        <v>8</v>
      </c>
      <c r="K38" s="3" t="n">
        <f aca="false">SUM(C38-D38)</f>
        <v>-224630</v>
      </c>
    </row>
    <row r="39" customFormat="false" ht="12.75" hidden="false" customHeight="false" outlineLevel="0" collapsed="false">
      <c r="A39" s="0" t="n">
        <v>24</v>
      </c>
      <c r="B39" s="8" t="n">
        <v>36832</v>
      </c>
      <c r="C39" s="0" t="n">
        <v>833284</v>
      </c>
      <c r="D39" s="0" t="n">
        <v>850000</v>
      </c>
      <c r="E39" s="1" t="n">
        <f aca="false">+C39/D39</f>
        <v>0.980334117647059</v>
      </c>
      <c r="F39" s="9"/>
      <c r="G39" s="9"/>
      <c r="H39" s="9" t="n">
        <v>1</v>
      </c>
      <c r="I39" s="9"/>
      <c r="J39" s="0" t="s">
        <v>8</v>
      </c>
      <c r="K39" s="3" t="n">
        <f aca="false">SUM(C39-D39)</f>
        <v>-16716</v>
      </c>
    </row>
    <row r="40" customFormat="false" ht="12.75" hidden="false" customHeight="false" outlineLevel="0" collapsed="false">
      <c r="A40" s="0" t="n">
        <v>24</v>
      </c>
      <c r="B40" s="8" t="n">
        <v>36833</v>
      </c>
      <c r="C40" s="0" t="n">
        <v>816270</v>
      </c>
      <c r="D40" s="0" t="n">
        <v>850000</v>
      </c>
      <c r="E40" s="1" t="n">
        <f aca="false">+C40/D40</f>
        <v>0.960317647058824</v>
      </c>
      <c r="F40" s="9" t="n">
        <v>1</v>
      </c>
      <c r="G40" s="9"/>
      <c r="H40" s="9"/>
      <c r="I40" s="9"/>
      <c r="J40" s="0" t="s">
        <v>8</v>
      </c>
      <c r="K40" s="3" t="n">
        <f aca="false">SUM(C40-D40)</f>
        <v>-33730</v>
      </c>
    </row>
    <row r="41" customFormat="false" ht="12.75" hidden="false" customHeight="false" outlineLevel="0" collapsed="false">
      <c r="A41" s="0" t="n">
        <v>24</v>
      </c>
      <c r="B41" s="8" t="n">
        <v>36834</v>
      </c>
      <c r="C41" s="0" t="n">
        <v>801473</v>
      </c>
      <c r="D41" s="0" t="n">
        <v>875000</v>
      </c>
      <c r="E41" s="1" t="n">
        <f aca="false">+C41/D41</f>
        <v>0.915969142857143</v>
      </c>
      <c r="F41" s="9"/>
      <c r="G41" s="9"/>
      <c r="H41" s="9"/>
      <c r="I41" s="9"/>
      <c r="J41" s="0" t="s">
        <v>8</v>
      </c>
      <c r="K41" s="3" t="n">
        <f aca="false">SUM(C41-D41)</f>
        <v>-73527</v>
      </c>
      <c r="M41" s="10" t="n">
        <v>4</v>
      </c>
      <c r="N41" s="0" t="s">
        <v>10</v>
      </c>
    </row>
    <row r="42" customFormat="false" ht="12.75" hidden="false" customHeight="false" outlineLevel="0" collapsed="false">
      <c r="A42" s="0" t="n">
        <v>24</v>
      </c>
      <c r="B42" s="8" t="n">
        <v>36835</v>
      </c>
      <c r="C42" s="0" t="n">
        <v>875015</v>
      </c>
      <c r="D42" s="0" t="n">
        <v>875000</v>
      </c>
      <c r="E42" s="1" t="n">
        <f aca="false">+C42/D42</f>
        <v>1.00001714285714</v>
      </c>
      <c r="F42" s="9"/>
      <c r="G42" s="9"/>
      <c r="H42" s="9"/>
      <c r="I42" s="9" t="n">
        <v>1</v>
      </c>
      <c r="J42" s="0" t="s">
        <v>8</v>
      </c>
      <c r="K42" s="3" t="n">
        <f aca="false">SUM(C42-D42)</f>
        <v>15</v>
      </c>
      <c r="L42" s="0" t="s">
        <v>9</v>
      </c>
      <c r="M42" s="10" t="n">
        <v>4</v>
      </c>
      <c r="N42" s="0" t="s">
        <v>10</v>
      </c>
    </row>
    <row r="43" customFormat="false" ht="12.75" hidden="false" customHeight="false" outlineLevel="0" collapsed="false">
      <c r="A43" s="0" t="n">
        <v>24</v>
      </c>
      <c r="B43" s="8" t="n">
        <v>36836</v>
      </c>
      <c r="C43" s="0" t="n">
        <v>875017</v>
      </c>
      <c r="D43" s="0" t="n">
        <v>875000</v>
      </c>
      <c r="E43" s="1" t="n">
        <f aca="false">+C43/D43</f>
        <v>1.00001942857143</v>
      </c>
      <c r="F43" s="9"/>
      <c r="G43" s="9"/>
      <c r="H43" s="9"/>
      <c r="I43" s="9" t="n">
        <v>1</v>
      </c>
      <c r="J43" s="0" t="s">
        <v>8</v>
      </c>
      <c r="K43" s="3" t="n">
        <f aca="false">SUM(C43-D43)</f>
        <v>17</v>
      </c>
      <c r="L43" s="0" t="s">
        <v>9</v>
      </c>
      <c r="M43" s="10" t="n">
        <v>4</v>
      </c>
      <c r="N43" s="0" t="s">
        <v>10</v>
      </c>
    </row>
    <row r="44" customFormat="false" ht="12.75" hidden="false" customHeight="false" outlineLevel="0" collapsed="false">
      <c r="A44" s="0" t="n">
        <v>24</v>
      </c>
      <c r="B44" s="8" t="n">
        <v>36837</v>
      </c>
      <c r="C44" s="0" t="n">
        <v>961300</v>
      </c>
      <c r="D44" s="0" t="n">
        <v>950000</v>
      </c>
      <c r="E44" s="1" t="n">
        <f aca="false">+C44/D44</f>
        <v>1.01189473684211</v>
      </c>
      <c r="F44" s="9"/>
      <c r="G44" s="9"/>
      <c r="H44" s="9"/>
      <c r="I44" s="9" t="n">
        <v>1</v>
      </c>
      <c r="J44" s="0" t="s">
        <v>8</v>
      </c>
      <c r="K44" s="3" t="n">
        <f aca="false">SUM(C44-D44)</f>
        <v>11300</v>
      </c>
      <c r="L44" s="0" t="s">
        <v>9</v>
      </c>
      <c r="M44" s="10" t="n">
        <v>4</v>
      </c>
      <c r="N44" s="0" t="s">
        <v>10</v>
      </c>
    </row>
    <row r="45" customFormat="false" ht="12.75" hidden="false" customHeight="false" outlineLevel="0" collapsed="false">
      <c r="A45" s="0" t="n">
        <v>24</v>
      </c>
      <c r="B45" s="8" t="n">
        <v>36838</v>
      </c>
      <c r="C45" s="0" t="n">
        <v>950029</v>
      </c>
      <c r="D45" s="0" t="n">
        <v>950000</v>
      </c>
      <c r="E45" s="1" t="n">
        <f aca="false">+C45/D45</f>
        <v>1.00003052631579</v>
      </c>
      <c r="F45" s="9"/>
      <c r="G45" s="9"/>
      <c r="H45" s="9"/>
      <c r="I45" s="9" t="n">
        <v>1</v>
      </c>
      <c r="J45" s="0" t="s">
        <v>8</v>
      </c>
      <c r="K45" s="3" t="n">
        <f aca="false">SUM(C45-D45)</f>
        <v>29</v>
      </c>
      <c r="L45" s="0" t="s">
        <v>9</v>
      </c>
      <c r="M45" s="10" t="n">
        <v>4</v>
      </c>
      <c r="N45" s="0" t="s">
        <v>10</v>
      </c>
    </row>
    <row r="46" customFormat="false" ht="12.75" hidden="false" customHeight="false" outlineLevel="0" collapsed="false">
      <c r="A46" s="0" t="n">
        <v>24</v>
      </c>
      <c r="B46" s="8" t="n">
        <v>36839</v>
      </c>
      <c r="C46" s="0" t="n">
        <v>950715</v>
      </c>
      <c r="D46" s="0" t="n">
        <v>950000</v>
      </c>
      <c r="E46" s="1" t="n">
        <f aca="false">+C46/D46</f>
        <v>1.00075263157895</v>
      </c>
      <c r="F46" s="9"/>
      <c r="G46" s="9"/>
      <c r="H46" s="9"/>
      <c r="I46" s="9" t="n">
        <v>1</v>
      </c>
      <c r="J46" s="0" t="s">
        <v>8</v>
      </c>
      <c r="K46" s="3" t="n">
        <f aca="false">SUM(C46-D46)</f>
        <v>715</v>
      </c>
      <c r="L46" s="0" t="s">
        <v>9</v>
      </c>
      <c r="M46" s="10" t="n">
        <v>4</v>
      </c>
      <c r="N46" s="0" t="s">
        <v>10</v>
      </c>
    </row>
    <row r="47" customFormat="false" ht="12.75" hidden="false" customHeight="false" outlineLevel="0" collapsed="false">
      <c r="A47" s="0" t="n">
        <v>24</v>
      </c>
      <c r="B47" s="8" t="n">
        <v>36840</v>
      </c>
      <c r="C47" s="0" t="n">
        <v>950282</v>
      </c>
      <c r="D47" s="0" t="n">
        <v>949926</v>
      </c>
      <c r="E47" s="1" t="n">
        <f aca="false">+C47/D47</f>
        <v>1.00037476603441</v>
      </c>
      <c r="F47" s="9"/>
      <c r="G47" s="9"/>
      <c r="H47" s="9"/>
      <c r="I47" s="9" t="n">
        <v>1</v>
      </c>
      <c r="J47" s="0" t="s">
        <v>8</v>
      </c>
      <c r="K47" s="3" t="n">
        <f aca="false">SUM(C47-D47)</f>
        <v>356</v>
      </c>
      <c r="L47" s="0" t="s">
        <v>9</v>
      </c>
      <c r="M47" s="10" t="n">
        <v>4</v>
      </c>
      <c r="N47" s="0" t="s">
        <v>10</v>
      </c>
    </row>
    <row r="48" customFormat="false" ht="12.75" hidden="false" customHeight="false" outlineLevel="0" collapsed="false">
      <c r="A48" s="0" t="n">
        <v>24</v>
      </c>
      <c r="B48" s="8" t="n">
        <v>36841</v>
      </c>
      <c r="C48" s="0" t="n">
        <v>950431</v>
      </c>
      <c r="D48" s="0" t="n">
        <v>950000</v>
      </c>
      <c r="E48" s="1" t="n">
        <f aca="false">+C48/D48</f>
        <v>1.00045368421053</v>
      </c>
      <c r="F48" s="9"/>
      <c r="G48" s="9"/>
      <c r="H48" s="9"/>
      <c r="I48" s="9" t="n">
        <v>1</v>
      </c>
      <c r="J48" s="0" t="s">
        <v>8</v>
      </c>
      <c r="K48" s="3" t="n">
        <f aca="false">SUM(C48-D48)</f>
        <v>431</v>
      </c>
      <c r="L48" s="0" t="s">
        <v>9</v>
      </c>
      <c r="M48" s="10" t="n">
        <v>4</v>
      </c>
      <c r="N48" s="0" t="s">
        <v>10</v>
      </c>
    </row>
    <row r="49" customFormat="false" ht="12.75" hidden="false" customHeight="false" outlineLevel="0" collapsed="false">
      <c r="A49" s="0" t="n">
        <v>24</v>
      </c>
      <c r="B49" s="8" t="n">
        <v>36842</v>
      </c>
      <c r="C49" s="0" t="n">
        <v>953577</v>
      </c>
      <c r="D49" s="0" t="n">
        <v>950000</v>
      </c>
      <c r="E49" s="1" t="n">
        <f aca="false">+C49/D49</f>
        <v>1.00376526315789</v>
      </c>
      <c r="F49" s="9"/>
      <c r="G49" s="9"/>
      <c r="H49" s="9"/>
      <c r="I49" s="9" t="n">
        <v>1</v>
      </c>
      <c r="J49" s="0" t="s">
        <v>8</v>
      </c>
      <c r="K49" s="3" t="n">
        <f aca="false">SUM(C49-D49)</f>
        <v>3577</v>
      </c>
      <c r="L49" s="0" t="s">
        <v>9</v>
      </c>
      <c r="M49" s="10" t="n">
        <v>4</v>
      </c>
      <c r="N49" s="0" t="s">
        <v>10</v>
      </c>
    </row>
    <row r="50" customFormat="false" ht="12.75" hidden="false" customHeight="false" outlineLevel="0" collapsed="false">
      <c r="A50" s="0" t="n">
        <v>24</v>
      </c>
      <c r="B50" s="8" t="n">
        <v>36843</v>
      </c>
      <c r="C50" s="0" t="n">
        <v>955255</v>
      </c>
      <c r="D50" s="0" t="n">
        <v>950000</v>
      </c>
      <c r="E50" s="1" t="n">
        <f aca="false">+C50/D50</f>
        <v>1.00553157894737</v>
      </c>
      <c r="F50" s="9"/>
      <c r="G50" s="9"/>
      <c r="H50" s="9"/>
      <c r="I50" s="9" t="n">
        <v>1</v>
      </c>
      <c r="J50" s="0" t="s">
        <v>8</v>
      </c>
      <c r="K50" s="3" t="n">
        <f aca="false">SUM(C50-D50)</f>
        <v>5255</v>
      </c>
      <c r="L50" s="0" t="s">
        <v>9</v>
      </c>
      <c r="M50" s="10" t="n">
        <v>4</v>
      </c>
      <c r="N50" s="0" t="s">
        <v>10</v>
      </c>
    </row>
    <row r="51" customFormat="false" ht="12.75" hidden="false" customHeight="false" outlineLevel="0" collapsed="false">
      <c r="A51" s="0" t="n">
        <v>24</v>
      </c>
      <c r="B51" s="8" t="n">
        <v>36844</v>
      </c>
      <c r="C51" s="0" t="n">
        <v>950041</v>
      </c>
      <c r="D51" s="0" t="n">
        <v>950000</v>
      </c>
      <c r="E51" s="1" t="n">
        <f aca="false">+C51/D51</f>
        <v>1.00004315789474</v>
      </c>
      <c r="F51" s="9"/>
      <c r="G51" s="9"/>
      <c r="H51" s="9"/>
      <c r="I51" s="9" t="n">
        <v>1</v>
      </c>
      <c r="J51" s="0" t="s">
        <v>8</v>
      </c>
      <c r="K51" s="3" t="n">
        <f aca="false">SUM(C51-D51)</f>
        <v>41</v>
      </c>
      <c r="L51" s="0" t="s">
        <v>9</v>
      </c>
      <c r="M51" s="10" t="n">
        <v>4</v>
      </c>
      <c r="N51" s="0" t="s">
        <v>10</v>
      </c>
    </row>
    <row r="52" customFormat="false" ht="12.75" hidden="false" customHeight="false" outlineLevel="0" collapsed="false">
      <c r="A52" s="0" t="n">
        <v>24</v>
      </c>
      <c r="B52" s="8" t="n">
        <v>36845</v>
      </c>
      <c r="C52" s="0" t="n">
        <v>935495</v>
      </c>
      <c r="D52" s="0" t="n">
        <v>950000</v>
      </c>
      <c r="E52" s="1" t="n">
        <f aca="false">+C52/D52</f>
        <v>0.984731578947368</v>
      </c>
      <c r="F52" s="9"/>
      <c r="G52" s="9"/>
      <c r="H52" s="9" t="n">
        <v>1</v>
      </c>
      <c r="I52" s="9"/>
      <c r="J52" s="0" t="s">
        <v>8</v>
      </c>
      <c r="K52" s="3" t="n">
        <f aca="false">SUM(C52-D52)</f>
        <v>-14505</v>
      </c>
      <c r="M52" s="10" t="n">
        <v>4</v>
      </c>
      <c r="N52" s="0" t="s">
        <v>10</v>
      </c>
    </row>
    <row r="53" customFormat="false" ht="12.75" hidden="false" customHeight="false" outlineLevel="0" collapsed="false">
      <c r="A53" s="0" t="n">
        <v>24</v>
      </c>
      <c r="B53" s="8" t="n">
        <v>36846</v>
      </c>
      <c r="C53" s="0" t="n">
        <v>939186</v>
      </c>
      <c r="D53" s="0" t="n">
        <v>964496</v>
      </c>
      <c r="E53" s="1" t="n">
        <f aca="false">+C53/D53</f>
        <v>0.973758315223702</v>
      </c>
      <c r="F53" s="9" t="n">
        <v>1</v>
      </c>
      <c r="G53" s="9"/>
      <c r="H53" s="9"/>
      <c r="I53" s="9"/>
      <c r="J53" s="0" t="s">
        <v>8</v>
      </c>
      <c r="K53" s="3" t="n">
        <f aca="false">SUM(C53-D53)</f>
        <v>-25310</v>
      </c>
    </row>
    <row r="54" customFormat="false" ht="12.75" hidden="false" customHeight="false" outlineLevel="0" collapsed="false">
      <c r="A54" s="0" t="n">
        <v>24</v>
      </c>
      <c r="B54" s="8" t="n">
        <v>36847</v>
      </c>
      <c r="C54" s="0" t="n">
        <v>953337</v>
      </c>
      <c r="D54" s="0" t="n">
        <v>949924</v>
      </c>
      <c r="E54" s="1" t="n">
        <f aca="false">+C54/D54</f>
        <v>1.00359291901247</v>
      </c>
      <c r="F54" s="9"/>
      <c r="G54" s="9"/>
      <c r="H54" s="9"/>
      <c r="I54" s="9" t="n">
        <v>1</v>
      </c>
      <c r="J54" s="0" t="s">
        <v>8</v>
      </c>
      <c r="K54" s="3" t="n">
        <f aca="false">SUM(C54-D54)</f>
        <v>3413</v>
      </c>
      <c r="L54" s="0" t="s">
        <v>9</v>
      </c>
      <c r="M54" s="10" t="n">
        <v>4</v>
      </c>
      <c r="N54" s="0" t="s">
        <v>10</v>
      </c>
    </row>
    <row r="55" customFormat="false" ht="12.75" hidden="false" customHeight="false" outlineLevel="0" collapsed="false">
      <c r="A55" s="0" t="n">
        <v>24</v>
      </c>
      <c r="B55" s="8" t="n">
        <v>36848</v>
      </c>
      <c r="C55" s="0" t="n">
        <v>949212</v>
      </c>
      <c r="D55" s="0" t="n">
        <v>950000</v>
      </c>
      <c r="E55" s="1" t="n">
        <f aca="false">+C55/D55</f>
        <v>0.99917052631579</v>
      </c>
      <c r="F55" s="9"/>
      <c r="G55" s="9"/>
      <c r="H55" s="9"/>
      <c r="I55" s="9" t="n">
        <v>1</v>
      </c>
      <c r="J55" s="0" t="s">
        <v>8</v>
      </c>
      <c r="K55" s="3" t="n">
        <f aca="false">SUM(C55-D55)</f>
        <v>-788</v>
      </c>
      <c r="M55" s="10" t="n">
        <v>4</v>
      </c>
      <c r="N55" s="0" t="s">
        <v>10</v>
      </c>
    </row>
    <row r="56" customFormat="false" ht="12.75" hidden="false" customHeight="false" outlineLevel="0" collapsed="false">
      <c r="A56" s="0" t="n">
        <v>24</v>
      </c>
      <c r="B56" s="8" t="n">
        <v>36849</v>
      </c>
      <c r="C56" s="0" t="n">
        <v>949878</v>
      </c>
      <c r="D56" s="0" t="n">
        <v>950000</v>
      </c>
      <c r="E56" s="1" t="n">
        <f aca="false">+C56/D56</f>
        <v>0.999871578947368</v>
      </c>
      <c r="F56" s="9"/>
      <c r="G56" s="9"/>
      <c r="H56" s="9"/>
      <c r="I56" s="9" t="n">
        <v>1</v>
      </c>
      <c r="J56" s="0" t="s">
        <v>8</v>
      </c>
      <c r="K56" s="3" t="n">
        <f aca="false">SUM(C56-D56)</f>
        <v>-122</v>
      </c>
      <c r="M56" s="10" t="n">
        <v>4</v>
      </c>
      <c r="N56" s="0" t="s">
        <v>10</v>
      </c>
    </row>
    <row r="57" customFormat="false" ht="12.75" hidden="false" customHeight="false" outlineLevel="0" collapsed="false">
      <c r="A57" s="0" t="n">
        <v>24</v>
      </c>
      <c r="B57" s="8" t="n">
        <v>36850</v>
      </c>
      <c r="C57" s="0" t="n">
        <v>949419</v>
      </c>
      <c r="D57" s="0" t="n">
        <v>950012</v>
      </c>
      <c r="E57" s="1" t="n">
        <f aca="false">+C57/D57</f>
        <v>0.999375797358349</v>
      </c>
      <c r="F57" s="9"/>
      <c r="G57" s="9"/>
      <c r="H57" s="9"/>
      <c r="I57" s="9" t="n">
        <v>1</v>
      </c>
      <c r="J57" s="0" t="s">
        <v>8</v>
      </c>
      <c r="K57" s="3" t="n">
        <f aca="false">SUM(C57-D57)</f>
        <v>-593</v>
      </c>
      <c r="M57" s="10" t="n">
        <v>4</v>
      </c>
      <c r="N57" s="0" t="s">
        <v>10</v>
      </c>
    </row>
    <row r="58" customFormat="false" ht="12.75" hidden="false" customHeight="false" outlineLevel="0" collapsed="false">
      <c r="A58" s="0" t="n">
        <v>24</v>
      </c>
      <c r="B58" s="8" t="n">
        <v>36851</v>
      </c>
      <c r="C58" s="0" t="n">
        <v>936097</v>
      </c>
      <c r="D58" s="0" t="n">
        <v>949882</v>
      </c>
      <c r="E58" s="1" t="n">
        <f aca="false">+C58/D58</f>
        <v>0.9854876711002</v>
      </c>
      <c r="F58" s="9"/>
      <c r="G58" s="9"/>
      <c r="H58" s="9" t="n">
        <v>1</v>
      </c>
      <c r="I58" s="9"/>
      <c r="J58" s="0" t="s">
        <v>8</v>
      </c>
      <c r="K58" s="3" t="n">
        <f aca="false">SUM(C58-D58)</f>
        <v>-13785</v>
      </c>
      <c r="M58" s="10" t="n">
        <v>4</v>
      </c>
      <c r="N58" s="0" t="s">
        <v>10</v>
      </c>
    </row>
    <row r="59" customFormat="false" ht="12.75" hidden="false" customHeight="false" outlineLevel="0" collapsed="false">
      <c r="A59" s="0" t="n">
        <v>24</v>
      </c>
      <c r="B59" s="8" t="n">
        <v>36852</v>
      </c>
      <c r="C59" s="0" t="n">
        <v>938549</v>
      </c>
      <c r="D59" s="0" t="n">
        <v>949842</v>
      </c>
      <c r="E59" s="1" t="n">
        <f aca="false">+C59/D59</f>
        <v>0.988110654193013</v>
      </c>
      <c r="F59" s="9"/>
      <c r="G59" s="9"/>
      <c r="H59" s="9" t="n">
        <v>1</v>
      </c>
      <c r="I59" s="9"/>
      <c r="J59" s="0" t="s">
        <v>8</v>
      </c>
      <c r="K59" s="3" t="n">
        <f aca="false">SUM(C59-D59)</f>
        <v>-11293</v>
      </c>
      <c r="M59" s="10" t="n">
        <v>4</v>
      </c>
      <c r="N59" s="0" t="s">
        <v>10</v>
      </c>
    </row>
    <row r="60" customFormat="false" ht="12.75" hidden="false" customHeight="false" outlineLevel="0" collapsed="false">
      <c r="A60" s="0" t="n">
        <v>24</v>
      </c>
      <c r="B60" s="8" t="n">
        <v>36853</v>
      </c>
      <c r="C60" s="0" t="n">
        <v>936111</v>
      </c>
      <c r="D60" s="0" t="n">
        <v>950000</v>
      </c>
      <c r="E60" s="1" t="n">
        <f aca="false">+C60/D60</f>
        <v>0.98538</v>
      </c>
      <c r="F60" s="9"/>
      <c r="G60" s="9"/>
      <c r="H60" s="9" t="n">
        <v>1</v>
      </c>
      <c r="I60" s="9"/>
      <c r="J60" s="0" t="s">
        <v>8</v>
      </c>
      <c r="K60" s="3" t="n">
        <f aca="false">SUM(C60-D60)</f>
        <v>-13889</v>
      </c>
      <c r="M60" s="10" t="n">
        <v>4</v>
      </c>
      <c r="N60" s="0" t="s">
        <v>10</v>
      </c>
    </row>
    <row r="61" customFormat="false" ht="12.75" hidden="false" customHeight="false" outlineLevel="0" collapsed="false">
      <c r="A61" s="0" t="n">
        <v>24</v>
      </c>
      <c r="B61" s="8" t="n">
        <v>36854</v>
      </c>
      <c r="C61" s="0" t="n">
        <v>939996</v>
      </c>
      <c r="D61" s="0" t="n">
        <v>950000</v>
      </c>
      <c r="E61" s="1" t="n">
        <f aca="false">+C61/D61</f>
        <v>0.989469473684211</v>
      </c>
      <c r="F61" s="9"/>
      <c r="G61" s="9"/>
      <c r="H61" s="9" t="n">
        <v>1</v>
      </c>
      <c r="I61" s="9"/>
      <c r="J61" s="0" t="s">
        <v>8</v>
      </c>
      <c r="K61" s="3" t="n">
        <f aca="false">SUM(C61-D61)</f>
        <v>-10004</v>
      </c>
      <c r="M61" s="10" t="n">
        <v>4</v>
      </c>
      <c r="N61" s="0" t="s">
        <v>10</v>
      </c>
    </row>
    <row r="62" customFormat="false" ht="12.75" hidden="false" customHeight="false" outlineLevel="0" collapsed="false">
      <c r="A62" s="0" t="n">
        <v>24</v>
      </c>
      <c r="B62" s="8" t="n">
        <v>36855</v>
      </c>
      <c r="C62" s="0" t="n">
        <v>932130</v>
      </c>
      <c r="D62" s="0" t="n">
        <v>950000</v>
      </c>
      <c r="E62" s="1" t="n">
        <f aca="false">+C62/D62</f>
        <v>0.981189473684211</v>
      </c>
      <c r="F62" s="9"/>
      <c r="G62" s="9"/>
      <c r="H62" s="9" t="n">
        <v>1</v>
      </c>
      <c r="I62" s="9"/>
      <c r="J62" s="0" t="s">
        <v>8</v>
      </c>
      <c r="K62" s="3" t="n">
        <f aca="false">SUM(C62-D62)</f>
        <v>-17870</v>
      </c>
      <c r="M62" s="10" t="n">
        <v>4</v>
      </c>
      <c r="N62" s="0" t="s">
        <v>10</v>
      </c>
    </row>
    <row r="63" customFormat="false" ht="12.75" hidden="false" customHeight="false" outlineLevel="0" collapsed="false">
      <c r="A63" s="0" t="n">
        <v>24</v>
      </c>
      <c r="B63" s="8" t="n">
        <v>36856</v>
      </c>
      <c r="C63" s="0" t="n">
        <v>1030235</v>
      </c>
      <c r="D63" s="0" t="n">
        <v>1040000</v>
      </c>
      <c r="E63" s="1" t="n">
        <f aca="false">+C63/D63</f>
        <v>0.990610576923077</v>
      </c>
      <c r="F63" s="9"/>
      <c r="G63" s="9"/>
      <c r="H63" s="9" t="n">
        <v>1</v>
      </c>
      <c r="I63" s="9"/>
      <c r="J63" s="0" t="s">
        <v>8</v>
      </c>
      <c r="K63" s="3" t="n">
        <f aca="false">SUM(C63-D63)</f>
        <v>-9765</v>
      </c>
      <c r="M63" s="10" t="n">
        <v>4</v>
      </c>
      <c r="N63" s="0" t="s">
        <v>10</v>
      </c>
    </row>
    <row r="64" customFormat="false" ht="12.75" hidden="false" customHeight="false" outlineLevel="0" collapsed="false">
      <c r="A64" s="0" t="n">
        <v>24</v>
      </c>
      <c r="B64" s="8" t="n">
        <v>36857</v>
      </c>
      <c r="C64" s="0" t="n">
        <v>1032599</v>
      </c>
      <c r="D64" s="0" t="n">
        <v>1040056</v>
      </c>
      <c r="E64" s="1" t="n">
        <f aca="false">+C64/D64</f>
        <v>0.992830193758798</v>
      </c>
      <c r="F64" s="9"/>
      <c r="G64" s="9"/>
      <c r="H64" s="9" t="n">
        <v>1</v>
      </c>
      <c r="I64" s="9"/>
      <c r="J64" s="0" t="s">
        <v>8</v>
      </c>
      <c r="K64" s="3" t="n">
        <f aca="false">SUM(C64-D64)</f>
        <v>-7457</v>
      </c>
      <c r="M64" s="10" t="n">
        <v>4</v>
      </c>
      <c r="N64" s="0" t="s">
        <v>10</v>
      </c>
    </row>
    <row r="65" customFormat="false" ht="12.75" hidden="false" customHeight="false" outlineLevel="0" collapsed="false">
      <c r="A65" s="0" t="n">
        <v>24</v>
      </c>
      <c r="B65" s="8" t="n">
        <v>36858</v>
      </c>
      <c r="C65" s="0" t="n">
        <v>1041151</v>
      </c>
      <c r="D65" s="0" t="n">
        <v>1040068</v>
      </c>
      <c r="E65" s="1" t="n">
        <f aca="false">+C65/D65</f>
        <v>1.00104127807028</v>
      </c>
      <c r="F65" s="9"/>
      <c r="G65" s="9"/>
      <c r="H65" s="9"/>
      <c r="I65" s="9" t="n">
        <v>1</v>
      </c>
      <c r="J65" s="0" t="s">
        <v>8</v>
      </c>
      <c r="K65" s="3" t="n">
        <f aca="false">SUM(C65-D65)</f>
        <v>1083</v>
      </c>
      <c r="L65" s="0" t="s">
        <v>9</v>
      </c>
      <c r="M65" s="10" t="n">
        <v>4</v>
      </c>
      <c r="N65" s="0" t="s">
        <v>10</v>
      </c>
    </row>
    <row r="66" customFormat="false" ht="12.75" hidden="false" customHeight="false" outlineLevel="0" collapsed="false">
      <c r="A66" s="0" t="n">
        <v>24</v>
      </c>
      <c r="B66" s="8" t="n">
        <v>36859</v>
      </c>
      <c r="C66" s="0" t="n">
        <v>1039719</v>
      </c>
      <c r="D66" s="0" t="n">
        <v>1040980</v>
      </c>
      <c r="E66" s="1" t="n">
        <f aca="false">+C66/D66</f>
        <v>0.998788641472459</v>
      </c>
      <c r="F66" s="9"/>
      <c r="G66" s="9"/>
      <c r="H66" s="9"/>
      <c r="I66" s="9" t="n">
        <v>1</v>
      </c>
      <c r="J66" s="0" t="s">
        <v>8</v>
      </c>
      <c r="K66" s="3" t="n">
        <f aca="false">SUM(C66-D66)</f>
        <v>-1261</v>
      </c>
      <c r="M66" s="10" t="n">
        <v>4</v>
      </c>
      <c r="N66" s="0" t="s">
        <v>10</v>
      </c>
    </row>
    <row r="67" customFormat="false" ht="13.5" hidden="false" customHeight="false" outlineLevel="0" collapsed="false">
      <c r="A67" s="0" t="n">
        <v>24</v>
      </c>
      <c r="B67" s="8" t="n">
        <v>36860</v>
      </c>
      <c r="C67" s="0" t="n">
        <v>1040124</v>
      </c>
      <c r="D67" s="0" t="n">
        <v>1021566</v>
      </c>
      <c r="E67" s="1" t="n">
        <f aca="false">+C67/D67</f>
        <v>1.01816622714538</v>
      </c>
      <c r="F67" s="16"/>
      <c r="G67" s="16"/>
      <c r="H67" s="16"/>
      <c r="I67" s="16" t="n">
        <v>1</v>
      </c>
      <c r="J67" s="0" t="s">
        <v>8</v>
      </c>
      <c r="K67" s="3" t="n">
        <f aca="false">SUM(C67-D67)</f>
        <v>18558</v>
      </c>
      <c r="L67" s="0" t="s">
        <v>9</v>
      </c>
      <c r="M67" s="10" t="n">
        <v>4</v>
      </c>
      <c r="N67" s="0" t="s">
        <v>10</v>
      </c>
    </row>
    <row r="68" customFormat="false" ht="12.75" hidden="false" customHeight="false" outlineLevel="0" collapsed="false">
      <c r="B68" s="8"/>
      <c r="F68" s="17" t="n">
        <f aca="false">SUM(F39:F67)</f>
        <v>2</v>
      </c>
      <c r="G68" s="17"/>
      <c r="H68" s="17" t="n">
        <f aca="false">SUM(H39:H67)</f>
        <v>9</v>
      </c>
      <c r="I68" s="17" t="n">
        <f aca="false">SUM(I39:I67)</f>
        <v>17</v>
      </c>
      <c r="M68" s="10"/>
    </row>
    <row r="69" customFormat="false" ht="12.75" hidden="false" customHeight="false" outlineLevel="0" collapsed="false">
      <c r="B69" s="8"/>
      <c r="F69" s="17"/>
      <c r="G69" s="17"/>
      <c r="H69" s="17"/>
      <c r="I69" s="17"/>
      <c r="M69" s="10"/>
    </row>
    <row r="70" customFormat="false" ht="12.75" hidden="false" customHeight="false" outlineLevel="0" collapsed="false">
      <c r="A70" s="4" t="s">
        <v>0</v>
      </c>
      <c r="B70" s="5" t="s">
        <v>1</v>
      </c>
      <c r="C70" s="4" t="s">
        <v>2</v>
      </c>
      <c r="D70" s="5" t="s">
        <v>3</v>
      </c>
      <c r="E70" s="6" t="s">
        <v>4</v>
      </c>
      <c r="F70" s="7" t="n">
        <v>0.95</v>
      </c>
      <c r="G70" s="7"/>
      <c r="H70" s="7" t="n">
        <v>0.98</v>
      </c>
      <c r="I70" s="7" t="n">
        <v>1</v>
      </c>
      <c r="J70" s="4" t="s">
        <v>5</v>
      </c>
      <c r="M70" s="4" t="s">
        <v>6</v>
      </c>
      <c r="N70" s="4" t="s">
        <v>7</v>
      </c>
    </row>
    <row r="71" customFormat="false" ht="12.75" hidden="false" customHeight="false" outlineLevel="0" collapsed="false">
      <c r="A71" s="0" t="n">
        <v>24</v>
      </c>
      <c r="B71" s="8" t="n">
        <v>36861</v>
      </c>
      <c r="C71" s="0" t="n">
        <v>1084280</v>
      </c>
      <c r="D71" s="0" t="n">
        <v>1100000</v>
      </c>
      <c r="E71" s="1" t="n">
        <f aca="false">+C71/D71</f>
        <v>0.985709090909091</v>
      </c>
      <c r="F71" s="9"/>
      <c r="G71" s="9"/>
      <c r="H71" s="9" t="n">
        <v>1</v>
      </c>
      <c r="I71" s="9"/>
      <c r="J71" s="0" t="s">
        <v>8</v>
      </c>
      <c r="K71" s="3" t="n">
        <f aca="false">SUM(C71-D71)</f>
        <v>-15720</v>
      </c>
      <c r="M71" s="10" t="n">
        <v>3</v>
      </c>
      <c r="N71" s="0" t="s">
        <v>10</v>
      </c>
    </row>
    <row r="72" customFormat="false" ht="12.75" hidden="false" customHeight="false" outlineLevel="0" collapsed="false">
      <c r="A72" s="0" t="n">
        <v>24</v>
      </c>
      <c r="B72" s="8" t="n">
        <v>36862</v>
      </c>
      <c r="C72" s="0" t="n">
        <v>1101296</v>
      </c>
      <c r="D72" s="0" t="n">
        <v>1100000</v>
      </c>
      <c r="E72" s="1" t="n">
        <f aca="false">+C72/D72</f>
        <v>1.00117818181818</v>
      </c>
      <c r="F72" s="9"/>
      <c r="G72" s="9"/>
      <c r="H72" s="9"/>
      <c r="I72" s="9" t="n">
        <v>1</v>
      </c>
      <c r="J72" s="0" t="s">
        <v>8</v>
      </c>
      <c r="K72" s="3" t="n">
        <f aca="false">SUM(C72-D72)</f>
        <v>1296</v>
      </c>
      <c r="L72" s="0" t="s">
        <v>9</v>
      </c>
      <c r="M72" s="10" t="n">
        <v>4</v>
      </c>
      <c r="N72" s="0" t="s">
        <v>10</v>
      </c>
    </row>
    <row r="73" customFormat="false" ht="12.75" hidden="false" customHeight="false" outlineLevel="0" collapsed="false">
      <c r="A73" s="0" t="n">
        <v>24</v>
      </c>
      <c r="B73" s="8" t="n">
        <v>36863</v>
      </c>
      <c r="C73" s="0" t="n">
        <v>1111503</v>
      </c>
      <c r="D73" s="0" t="n">
        <v>1100000</v>
      </c>
      <c r="E73" s="1" t="n">
        <f aca="false">+C73/D73</f>
        <v>1.01045727272727</v>
      </c>
      <c r="F73" s="9"/>
      <c r="G73" s="9"/>
      <c r="H73" s="9"/>
      <c r="I73" s="9" t="n">
        <v>1</v>
      </c>
      <c r="J73" s="0" t="s">
        <v>8</v>
      </c>
      <c r="K73" s="3" t="n">
        <f aca="false">SUM(C73-D73)</f>
        <v>11503</v>
      </c>
      <c r="L73" s="0" t="s">
        <v>9</v>
      </c>
      <c r="M73" s="10" t="n">
        <v>4</v>
      </c>
      <c r="N73" s="0" t="s">
        <v>10</v>
      </c>
    </row>
    <row r="74" customFormat="false" ht="12.75" hidden="false" customHeight="false" outlineLevel="0" collapsed="false">
      <c r="A74" s="0" t="n">
        <v>24</v>
      </c>
      <c r="B74" s="8" t="n">
        <v>36864</v>
      </c>
      <c r="C74" s="0" t="n">
        <v>1100021</v>
      </c>
      <c r="D74" s="0" t="n">
        <v>1100000</v>
      </c>
      <c r="E74" s="1" t="n">
        <f aca="false">+C74/D74</f>
        <v>1.00001909090909</v>
      </c>
      <c r="F74" s="9"/>
      <c r="G74" s="9"/>
      <c r="H74" s="9"/>
      <c r="I74" s="9" t="n">
        <v>1</v>
      </c>
      <c r="J74" s="0" t="s">
        <v>8</v>
      </c>
      <c r="K74" s="3" t="n">
        <f aca="false">SUM(C74-D74)</f>
        <v>21</v>
      </c>
      <c r="L74" s="0" t="s">
        <v>9</v>
      </c>
      <c r="M74" s="10" t="n">
        <v>4</v>
      </c>
      <c r="N74" s="0" t="s">
        <v>10</v>
      </c>
    </row>
    <row r="75" customFormat="false" ht="12.75" hidden="false" customHeight="false" outlineLevel="0" collapsed="false">
      <c r="A75" s="0" t="n">
        <v>24</v>
      </c>
      <c r="B75" s="8" t="n">
        <v>36865</v>
      </c>
      <c r="C75" s="0" t="n">
        <v>1102312</v>
      </c>
      <c r="D75" s="0" t="n">
        <v>1099950</v>
      </c>
      <c r="E75" s="1" t="n">
        <f aca="false">+C75/D75</f>
        <v>1.00214737033502</v>
      </c>
      <c r="F75" s="9"/>
      <c r="G75" s="9"/>
      <c r="H75" s="9"/>
      <c r="I75" s="9" t="n">
        <v>1</v>
      </c>
      <c r="J75" s="0" t="s">
        <v>8</v>
      </c>
      <c r="K75" s="3" t="n">
        <f aca="false">SUM(C75-D75)</f>
        <v>2362</v>
      </c>
      <c r="L75" s="0" t="s">
        <v>9</v>
      </c>
      <c r="M75" s="10" t="n">
        <v>4</v>
      </c>
      <c r="N75" s="0" t="s">
        <v>10</v>
      </c>
    </row>
    <row r="76" customFormat="false" ht="12.75" hidden="false" customHeight="false" outlineLevel="0" collapsed="false">
      <c r="A76" s="0" t="n">
        <v>24</v>
      </c>
      <c r="B76" s="8" t="n">
        <v>36866</v>
      </c>
      <c r="C76" s="0" t="n">
        <v>1109094</v>
      </c>
      <c r="D76" s="0" t="n">
        <v>1099938</v>
      </c>
      <c r="E76" s="1" t="n">
        <f aca="false">+C76/D76</f>
        <v>1.00832410554049</v>
      </c>
      <c r="F76" s="9"/>
      <c r="G76" s="9"/>
      <c r="H76" s="9"/>
      <c r="I76" s="9" t="n">
        <v>1</v>
      </c>
      <c r="J76" s="0" t="s">
        <v>8</v>
      </c>
      <c r="K76" s="3" t="n">
        <f aca="false">SUM(C76-D76)</f>
        <v>9156</v>
      </c>
      <c r="L76" s="0" t="s">
        <v>9</v>
      </c>
      <c r="M76" s="10" t="n">
        <v>4</v>
      </c>
      <c r="N76" s="0" t="s">
        <v>10</v>
      </c>
    </row>
    <row r="77" customFormat="false" ht="12.75" hidden="false" customHeight="false" outlineLevel="0" collapsed="false">
      <c r="A77" s="0" t="n">
        <v>24</v>
      </c>
      <c r="B77" s="8" t="n">
        <v>36867</v>
      </c>
      <c r="C77" s="0" t="n">
        <v>1089680</v>
      </c>
      <c r="D77" s="0" t="n">
        <v>1100000</v>
      </c>
      <c r="E77" s="1" t="n">
        <f aca="false">+C77/D77</f>
        <v>0.990618181818182</v>
      </c>
      <c r="F77" s="9"/>
      <c r="G77" s="9"/>
      <c r="H77" s="9" t="n">
        <v>1</v>
      </c>
      <c r="I77" s="9"/>
      <c r="J77" s="0" t="s">
        <v>8</v>
      </c>
      <c r="K77" s="3" t="n">
        <f aca="false">SUM(C77-D77)</f>
        <v>-10320</v>
      </c>
      <c r="M77" s="10" t="n">
        <v>4</v>
      </c>
      <c r="N77" s="0" t="s">
        <v>10</v>
      </c>
    </row>
    <row r="78" customFormat="false" ht="12.75" hidden="false" customHeight="false" outlineLevel="0" collapsed="false">
      <c r="A78" s="0" t="n">
        <v>24</v>
      </c>
      <c r="B78" s="8" t="n">
        <v>36868</v>
      </c>
      <c r="C78" s="0" t="n">
        <v>1086799</v>
      </c>
      <c r="D78" s="0" t="n">
        <v>1100000</v>
      </c>
      <c r="E78" s="1" t="n">
        <f aca="false">+C78/D78</f>
        <v>0.987999090909091</v>
      </c>
      <c r="F78" s="9"/>
      <c r="G78" s="9"/>
      <c r="H78" s="9" t="n">
        <v>1</v>
      </c>
      <c r="I78" s="9"/>
      <c r="J78" s="0" t="s">
        <v>8</v>
      </c>
      <c r="K78" s="3" t="n">
        <f aca="false">SUM(C78-D78)</f>
        <v>-13201</v>
      </c>
      <c r="M78" s="10" t="n">
        <v>4</v>
      </c>
      <c r="N78" s="0" t="s">
        <v>10</v>
      </c>
    </row>
    <row r="79" customFormat="false" ht="12.75" hidden="false" customHeight="false" outlineLevel="0" collapsed="false">
      <c r="A79" s="0" t="n">
        <v>24</v>
      </c>
      <c r="B79" s="8" t="n">
        <v>36869</v>
      </c>
      <c r="C79" s="0" t="n">
        <v>1088891</v>
      </c>
      <c r="D79" s="0" t="n">
        <v>1099946</v>
      </c>
      <c r="E79" s="1" t="n">
        <f aca="false">+C79/D79</f>
        <v>0.989949506612143</v>
      </c>
      <c r="F79" s="9"/>
      <c r="G79" s="9"/>
      <c r="H79" s="9" t="n">
        <v>1</v>
      </c>
      <c r="I79" s="9"/>
      <c r="J79" s="0" t="s">
        <v>8</v>
      </c>
      <c r="K79" s="3" t="n">
        <f aca="false">SUM(C79-D79)</f>
        <v>-11055</v>
      </c>
      <c r="M79" s="10" t="n">
        <v>4</v>
      </c>
      <c r="N79" s="0" t="s">
        <v>10</v>
      </c>
    </row>
    <row r="80" customFormat="false" ht="12.75" hidden="false" customHeight="false" outlineLevel="0" collapsed="false">
      <c r="A80" s="0" t="n">
        <v>24</v>
      </c>
      <c r="B80" s="8" t="n">
        <v>36870</v>
      </c>
      <c r="C80" s="0" t="n">
        <v>1089910</v>
      </c>
      <c r="D80" s="0" t="n">
        <v>1099948</v>
      </c>
      <c r="E80" s="1" t="n">
        <f aca="false">+C80/D80</f>
        <v>0.990874114049028</v>
      </c>
      <c r="F80" s="9"/>
      <c r="G80" s="9"/>
      <c r="H80" s="9" t="n">
        <v>1</v>
      </c>
      <c r="I80" s="9"/>
      <c r="J80" s="0" t="s">
        <v>8</v>
      </c>
      <c r="K80" s="3" t="n">
        <f aca="false">SUM(C80-D80)</f>
        <v>-10038</v>
      </c>
      <c r="M80" s="10" t="n">
        <v>4</v>
      </c>
      <c r="N80" s="0" t="s">
        <v>10</v>
      </c>
    </row>
    <row r="81" customFormat="false" ht="12.75" hidden="false" customHeight="false" outlineLevel="0" collapsed="false">
      <c r="A81" s="0" t="n">
        <v>24</v>
      </c>
      <c r="B81" s="8" t="n">
        <v>36871</v>
      </c>
      <c r="C81" s="0" t="n">
        <v>1089033</v>
      </c>
      <c r="D81" s="0" t="n">
        <v>1100000</v>
      </c>
      <c r="E81" s="1" t="n">
        <f aca="false">+C81/D81</f>
        <v>0.99003</v>
      </c>
      <c r="F81" s="9"/>
      <c r="G81" s="9"/>
      <c r="H81" s="9" t="n">
        <v>1</v>
      </c>
      <c r="I81" s="9"/>
      <c r="J81" s="0" t="s">
        <v>8</v>
      </c>
      <c r="K81" s="3" t="n">
        <f aca="false">SUM(C81-D81)</f>
        <v>-10967</v>
      </c>
      <c r="M81" s="10" t="n">
        <v>4</v>
      </c>
      <c r="N81" s="0" t="s">
        <v>10</v>
      </c>
    </row>
    <row r="82" customFormat="false" ht="12.75" hidden="false" customHeight="false" outlineLevel="0" collapsed="false">
      <c r="A82" s="0" t="n">
        <v>24</v>
      </c>
      <c r="B82" s="8" t="n">
        <v>36872</v>
      </c>
      <c r="C82" s="0" t="n">
        <v>1090378</v>
      </c>
      <c r="D82" s="0" t="n">
        <v>1100000</v>
      </c>
      <c r="E82" s="1" t="n">
        <f aca="false">+C82/D82</f>
        <v>0.991252727272727</v>
      </c>
      <c r="F82" s="9"/>
      <c r="G82" s="9"/>
      <c r="H82" s="9" t="n">
        <v>1</v>
      </c>
      <c r="I82" s="9"/>
      <c r="J82" s="0" t="s">
        <v>8</v>
      </c>
      <c r="K82" s="3" t="n">
        <f aca="false">SUM(C82-D82)</f>
        <v>-9622</v>
      </c>
      <c r="M82" s="10" t="n">
        <v>4</v>
      </c>
      <c r="N82" s="0" t="s">
        <v>10</v>
      </c>
    </row>
    <row r="83" customFormat="false" ht="12.75" hidden="false" customHeight="false" outlineLevel="0" collapsed="false">
      <c r="A83" s="0" t="n">
        <v>24</v>
      </c>
      <c r="B83" s="8" t="n">
        <v>36873</v>
      </c>
      <c r="C83" s="0" t="n">
        <v>1086123</v>
      </c>
      <c r="D83" s="0" t="n">
        <v>1100000</v>
      </c>
      <c r="E83" s="1" t="n">
        <f aca="false">+C83/D83</f>
        <v>0.987384545454546</v>
      </c>
      <c r="F83" s="9"/>
      <c r="G83" s="9"/>
      <c r="H83" s="9" t="n">
        <v>1</v>
      </c>
      <c r="I83" s="9"/>
      <c r="J83" s="0" t="s">
        <v>8</v>
      </c>
      <c r="K83" s="3" t="n">
        <f aca="false">SUM(C83-D83)</f>
        <v>-13877</v>
      </c>
      <c r="M83" s="10" t="n">
        <v>4</v>
      </c>
      <c r="N83" s="0" t="s">
        <v>10</v>
      </c>
    </row>
    <row r="84" customFormat="false" ht="12.75" hidden="false" customHeight="false" outlineLevel="0" collapsed="false">
      <c r="A84" s="0" t="n">
        <v>24</v>
      </c>
      <c r="B84" s="8" t="n">
        <v>36874</v>
      </c>
      <c r="C84" s="0" t="n">
        <v>1087981</v>
      </c>
      <c r="D84" s="0" t="n">
        <v>1099939</v>
      </c>
      <c r="E84" s="1" t="n">
        <f aca="false">+C84/D84</f>
        <v>0.989128488034336</v>
      </c>
      <c r="F84" s="9"/>
      <c r="G84" s="9"/>
      <c r="H84" s="9" t="n">
        <v>1</v>
      </c>
      <c r="I84" s="9"/>
      <c r="J84" s="0" t="s">
        <v>8</v>
      </c>
      <c r="K84" s="3" t="n">
        <f aca="false">SUM(C84-D84)</f>
        <v>-11958</v>
      </c>
      <c r="M84" s="10" t="n">
        <v>4</v>
      </c>
      <c r="N84" s="0" t="s">
        <v>10</v>
      </c>
    </row>
    <row r="85" customFormat="false" ht="12.75" hidden="false" customHeight="false" outlineLevel="0" collapsed="false">
      <c r="A85" s="0" t="n">
        <v>24</v>
      </c>
      <c r="B85" s="8" t="n">
        <v>36875</v>
      </c>
      <c r="C85" s="0" t="n">
        <v>1087566</v>
      </c>
      <c r="D85" s="0" t="n">
        <v>1100000</v>
      </c>
      <c r="E85" s="1" t="n">
        <f aca="false">+C85/D85</f>
        <v>0.988696363636364</v>
      </c>
      <c r="F85" s="9"/>
      <c r="G85" s="9"/>
      <c r="H85" s="9" t="n">
        <v>1</v>
      </c>
      <c r="I85" s="9"/>
      <c r="J85" s="0" t="s">
        <v>8</v>
      </c>
      <c r="K85" s="3" t="n">
        <f aca="false">SUM(C85-D85)</f>
        <v>-12434</v>
      </c>
      <c r="M85" s="10" t="n">
        <v>4</v>
      </c>
      <c r="N85" s="0" t="s">
        <v>10</v>
      </c>
    </row>
    <row r="86" customFormat="false" ht="12.75" hidden="false" customHeight="false" outlineLevel="0" collapsed="false">
      <c r="A86" s="0" t="n">
        <v>24</v>
      </c>
      <c r="B86" s="8" t="n">
        <v>36876</v>
      </c>
      <c r="C86" s="0" t="n">
        <v>1089311</v>
      </c>
      <c r="D86" s="0" t="n">
        <v>1099942</v>
      </c>
      <c r="E86" s="1" t="n">
        <f aca="false">+C86/D86</f>
        <v>0.99033494493346</v>
      </c>
      <c r="F86" s="9"/>
      <c r="G86" s="9"/>
      <c r="H86" s="9" t="n">
        <v>1</v>
      </c>
      <c r="I86" s="9"/>
      <c r="J86" s="0" t="s">
        <v>8</v>
      </c>
      <c r="K86" s="3" t="n">
        <f aca="false">SUM(C86-D86)</f>
        <v>-10631</v>
      </c>
      <c r="M86" s="10" t="n">
        <v>4</v>
      </c>
      <c r="N86" s="0" t="s">
        <v>10</v>
      </c>
    </row>
    <row r="87" customFormat="false" ht="12.75" hidden="false" customHeight="false" outlineLevel="0" collapsed="false">
      <c r="A87" s="0" t="n">
        <v>24</v>
      </c>
      <c r="B87" s="8" t="n">
        <v>36877</v>
      </c>
      <c r="C87" s="0" t="n">
        <v>1087086</v>
      </c>
      <c r="D87" s="0" t="n">
        <v>1101958</v>
      </c>
      <c r="E87" s="1" t="n">
        <f aca="false">+C87/D87</f>
        <v>0.986504022839346</v>
      </c>
      <c r="F87" s="9"/>
      <c r="G87" s="9"/>
      <c r="H87" s="9" t="n">
        <v>1</v>
      </c>
      <c r="I87" s="9"/>
      <c r="J87" s="0" t="s">
        <v>8</v>
      </c>
      <c r="K87" s="3" t="n">
        <f aca="false">SUM(C87-D87)</f>
        <v>-14872</v>
      </c>
      <c r="M87" s="10" t="n">
        <v>4</v>
      </c>
      <c r="N87" s="0" t="s">
        <v>10</v>
      </c>
    </row>
    <row r="88" customFormat="false" ht="12.75" hidden="false" customHeight="false" outlineLevel="0" collapsed="false">
      <c r="A88" s="0" t="n">
        <v>24</v>
      </c>
      <c r="B88" s="8" t="n">
        <v>36878</v>
      </c>
      <c r="C88" s="0" t="n">
        <v>1089912</v>
      </c>
      <c r="D88" s="0" t="n">
        <v>1101934</v>
      </c>
      <c r="E88" s="1" t="n">
        <f aca="false">+C88/D88</f>
        <v>0.989090090695087</v>
      </c>
      <c r="F88" s="9"/>
      <c r="G88" s="9"/>
      <c r="H88" s="9" t="n">
        <v>1</v>
      </c>
      <c r="I88" s="9"/>
      <c r="J88" s="0" t="s">
        <v>8</v>
      </c>
      <c r="K88" s="3" t="n">
        <f aca="false">SUM(C88-D88)</f>
        <v>-12022</v>
      </c>
      <c r="M88" s="10" t="n">
        <v>4</v>
      </c>
      <c r="N88" s="0" t="s">
        <v>10</v>
      </c>
    </row>
    <row r="89" customFormat="false" ht="12.75" hidden="false" customHeight="false" outlineLevel="0" collapsed="false">
      <c r="A89" s="0" t="n">
        <v>24</v>
      </c>
      <c r="B89" s="8" t="n">
        <v>36879</v>
      </c>
      <c r="C89" s="0" t="n">
        <v>1069040</v>
      </c>
      <c r="D89" s="0" t="n">
        <v>1100000</v>
      </c>
      <c r="E89" s="1" t="n">
        <f aca="false">+C89/D89</f>
        <v>0.971854545454545</v>
      </c>
      <c r="F89" s="9" t="n">
        <v>1</v>
      </c>
      <c r="G89" s="9"/>
      <c r="H89" s="9"/>
      <c r="I89" s="9"/>
      <c r="J89" s="0" t="s">
        <v>8</v>
      </c>
      <c r="K89" s="3" t="n">
        <f aca="false">SUM(C89-D89)</f>
        <v>-30960</v>
      </c>
      <c r="M89" s="10" t="n">
        <v>3</v>
      </c>
      <c r="N89" s="0" t="s">
        <v>10</v>
      </c>
    </row>
    <row r="90" customFormat="false" ht="12.75" hidden="false" customHeight="false" outlineLevel="0" collapsed="false">
      <c r="A90" s="0" t="n">
        <v>24</v>
      </c>
      <c r="B90" s="8" t="n">
        <v>36880</v>
      </c>
      <c r="C90" s="0" t="n">
        <v>1079350</v>
      </c>
      <c r="D90" s="0" t="n">
        <v>1090770</v>
      </c>
      <c r="E90" s="1" t="n">
        <f aca="false">+C90/D90</f>
        <v>0.989530331783969</v>
      </c>
      <c r="F90" s="9"/>
      <c r="G90" s="9"/>
      <c r="H90" s="9" t="n">
        <v>1</v>
      </c>
      <c r="I90" s="9"/>
      <c r="J90" s="0" t="s">
        <v>8</v>
      </c>
      <c r="K90" s="3" t="n">
        <f aca="false">SUM(C90-D90)</f>
        <v>-11420</v>
      </c>
      <c r="M90" s="10" t="n">
        <v>4</v>
      </c>
      <c r="N90" s="0" t="s">
        <v>10</v>
      </c>
    </row>
    <row r="91" customFormat="false" ht="12.75" hidden="false" customHeight="false" outlineLevel="0" collapsed="false">
      <c r="A91" s="0" t="n">
        <v>24</v>
      </c>
      <c r="B91" s="8" t="n">
        <v>36881</v>
      </c>
      <c r="C91" s="0" t="n">
        <v>1087907</v>
      </c>
      <c r="D91" s="0" t="n">
        <v>1131944</v>
      </c>
      <c r="E91" s="1" t="n">
        <f aca="false">+C91/D91</f>
        <v>0.961096131964126</v>
      </c>
      <c r="F91" s="9" t="n">
        <v>1</v>
      </c>
      <c r="G91" s="9"/>
      <c r="H91" s="9"/>
      <c r="I91" s="9"/>
      <c r="J91" s="0" t="s">
        <v>8</v>
      </c>
      <c r="K91" s="3" t="n">
        <f aca="false">SUM(C91-D91)</f>
        <v>-44037</v>
      </c>
      <c r="M91" s="10" t="n">
        <v>2</v>
      </c>
      <c r="N91" s="0" t="s">
        <v>10</v>
      </c>
    </row>
    <row r="92" customFormat="false" ht="12.75" hidden="false" customHeight="false" outlineLevel="0" collapsed="false">
      <c r="A92" s="0" t="n">
        <v>24</v>
      </c>
      <c r="B92" s="8" t="n">
        <v>36882</v>
      </c>
      <c r="C92" s="0" t="n">
        <v>1086022</v>
      </c>
      <c r="D92" s="0" t="n">
        <v>1100000</v>
      </c>
      <c r="E92" s="1" t="n">
        <f aca="false">+C92/D92</f>
        <v>0.987292727272727</v>
      </c>
      <c r="F92" s="9"/>
      <c r="G92" s="9"/>
      <c r="H92" s="9" t="n">
        <v>1</v>
      </c>
      <c r="I92" s="9"/>
      <c r="J92" s="0" t="s">
        <v>8</v>
      </c>
      <c r="K92" s="3" t="n">
        <f aca="false">SUM(C92-D92)</f>
        <v>-13978</v>
      </c>
      <c r="M92" s="10" t="n">
        <v>4</v>
      </c>
      <c r="N92" s="0" t="s">
        <v>10</v>
      </c>
    </row>
    <row r="93" customFormat="false" ht="12.75" hidden="false" customHeight="false" outlineLevel="0" collapsed="false">
      <c r="A93" s="0" t="n">
        <v>24</v>
      </c>
      <c r="B93" s="8" t="n">
        <v>36883</v>
      </c>
      <c r="C93" s="0" t="n">
        <v>1084585</v>
      </c>
      <c r="D93" s="0" t="n">
        <v>1100000</v>
      </c>
      <c r="E93" s="1" t="n">
        <f aca="false">+C93/D93</f>
        <v>0.985986363636364</v>
      </c>
      <c r="F93" s="9"/>
      <c r="G93" s="9"/>
      <c r="H93" s="9" t="n">
        <v>1</v>
      </c>
      <c r="I93" s="9"/>
      <c r="J93" s="0" t="s">
        <v>8</v>
      </c>
      <c r="K93" s="3" t="n">
        <f aca="false">SUM(C93-D93)</f>
        <v>-15415</v>
      </c>
      <c r="M93" s="10" t="n">
        <v>4</v>
      </c>
      <c r="N93" s="0" t="s">
        <v>10</v>
      </c>
    </row>
    <row r="94" customFormat="false" ht="12.75" hidden="false" customHeight="false" outlineLevel="0" collapsed="false">
      <c r="A94" s="0" t="n">
        <v>24</v>
      </c>
      <c r="B94" s="8" t="n">
        <v>36884</v>
      </c>
      <c r="C94" s="0" t="n">
        <v>1086042</v>
      </c>
      <c r="D94" s="0" t="n">
        <v>1100000</v>
      </c>
      <c r="E94" s="1" t="n">
        <f aca="false">+C94/D94</f>
        <v>0.987310909090909</v>
      </c>
      <c r="F94" s="9"/>
      <c r="G94" s="9"/>
      <c r="H94" s="9" t="n">
        <v>1</v>
      </c>
      <c r="I94" s="9"/>
      <c r="J94" s="0" t="s">
        <v>8</v>
      </c>
      <c r="K94" s="3" t="n">
        <f aca="false">SUM(C94-D94)</f>
        <v>-13958</v>
      </c>
      <c r="M94" s="10" t="n">
        <v>4</v>
      </c>
      <c r="N94" s="0" t="s">
        <v>10</v>
      </c>
    </row>
    <row r="95" customFormat="false" ht="12.75" hidden="false" customHeight="false" outlineLevel="0" collapsed="false">
      <c r="A95" s="0" t="n">
        <v>24</v>
      </c>
      <c r="B95" s="8" t="n">
        <v>36885</v>
      </c>
      <c r="C95" s="0" t="n">
        <v>1086022</v>
      </c>
      <c r="D95" s="0" t="n">
        <v>1100000</v>
      </c>
      <c r="E95" s="1" t="n">
        <f aca="false">+C95/D95</f>
        <v>0.987292727272727</v>
      </c>
      <c r="F95" s="9"/>
      <c r="G95" s="9"/>
      <c r="H95" s="9" t="n">
        <v>1</v>
      </c>
      <c r="I95" s="9"/>
      <c r="J95" s="0" t="s">
        <v>8</v>
      </c>
      <c r="K95" s="3" t="n">
        <f aca="false">SUM(C95-D95)</f>
        <v>-13978</v>
      </c>
      <c r="M95" s="10" t="n">
        <v>4</v>
      </c>
      <c r="N95" s="0" t="s">
        <v>10</v>
      </c>
    </row>
    <row r="96" customFormat="false" ht="12.75" hidden="false" customHeight="false" outlineLevel="0" collapsed="false">
      <c r="A96" s="0" t="n">
        <v>24</v>
      </c>
      <c r="B96" s="8" t="n">
        <v>36886</v>
      </c>
      <c r="C96" s="0" t="n">
        <v>1085440</v>
      </c>
      <c r="D96" s="0" t="n">
        <v>1100000</v>
      </c>
      <c r="E96" s="1" t="n">
        <f aca="false">+C96/D96</f>
        <v>0.986763636363636</v>
      </c>
      <c r="F96" s="9"/>
      <c r="G96" s="9"/>
      <c r="H96" s="9" t="n">
        <v>1</v>
      </c>
      <c r="I96" s="9"/>
      <c r="J96" s="0" t="s">
        <v>8</v>
      </c>
      <c r="K96" s="3" t="n">
        <f aca="false">SUM(C96-D96)</f>
        <v>-14560</v>
      </c>
      <c r="M96" s="10" t="n">
        <v>4</v>
      </c>
      <c r="N96" s="0" t="s">
        <v>10</v>
      </c>
    </row>
    <row r="97" customFormat="false" ht="12.75" hidden="false" customHeight="false" outlineLevel="0" collapsed="false">
      <c r="A97" s="0" t="n">
        <v>24</v>
      </c>
      <c r="B97" s="8" t="n">
        <v>36887</v>
      </c>
      <c r="C97" s="0" t="n">
        <v>1069072</v>
      </c>
      <c r="D97" s="0" t="n">
        <v>1113562</v>
      </c>
      <c r="E97" s="1" t="n">
        <f aca="false">+C97/D97</f>
        <v>0.960047128044958</v>
      </c>
      <c r="F97" s="9" t="n">
        <v>1</v>
      </c>
      <c r="G97" s="9"/>
      <c r="H97" s="9"/>
      <c r="I97" s="9"/>
      <c r="J97" s="0" t="s">
        <v>8</v>
      </c>
      <c r="K97" s="3" t="n">
        <f aca="false">SUM(C97-D97)</f>
        <v>-44490</v>
      </c>
      <c r="M97" s="10" t="n">
        <v>2</v>
      </c>
      <c r="N97" s="0" t="s">
        <v>10</v>
      </c>
    </row>
    <row r="98" customFormat="false" ht="12.75" hidden="false" customHeight="false" outlineLevel="0" collapsed="false">
      <c r="A98" s="0" t="n">
        <v>24</v>
      </c>
      <c r="B98" s="8" t="n">
        <v>36888</v>
      </c>
      <c r="C98" s="0" t="n">
        <v>1058843</v>
      </c>
      <c r="D98" s="0" t="n">
        <v>1100000</v>
      </c>
      <c r="E98" s="1" t="n">
        <f aca="false">+C98/D98</f>
        <v>0.962584545454545</v>
      </c>
      <c r="F98" s="9" t="n">
        <v>1</v>
      </c>
      <c r="G98" s="9"/>
      <c r="H98" s="9"/>
      <c r="I98" s="9"/>
      <c r="J98" s="0" t="s">
        <v>8</v>
      </c>
      <c r="K98" s="3" t="n">
        <f aca="false">SUM(C98-D98)</f>
        <v>-41157</v>
      </c>
      <c r="M98" s="10" t="n">
        <v>1</v>
      </c>
      <c r="N98" s="0" t="s">
        <v>10</v>
      </c>
    </row>
    <row r="99" customFormat="false" ht="12.75" hidden="false" customHeight="false" outlineLevel="0" collapsed="false">
      <c r="A99" s="0" t="n">
        <v>24</v>
      </c>
      <c r="B99" s="8" t="n">
        <v>36889</v>
      </c>
      <c r="C99" s="0" t="n">
        <v>1087084</v>
      </c>
      <c r="D99" s="0" t="n">
        <v>1100000</v>
      </c>
      <c r="E99" s="1" t="n">
        <f aca="false">+C99/D99</f>
        <v>0.988258181818182</v>
      </c>
      <c r="F99" s="9"/>
      <c r="G99" s="9"/>
      <c r="H99" s="9" t="n">
        <v>1</v>
      </c>
      <c r="I99" s="9"/>
      <c r="J99" s="0" t="s">
        <v>8</v>
      </c>
      <c r="K99" s="3" t="n">
        <f aca="false">SUM(C99-D99)</f>
        <v>-12916</v>
      </c>
      <c r="M99" s="10" t="n">
        <v>4</v>
      </c>
      <c r="N99" s="0" t="s">
        <v>10</v>
      </c>
    </row>
    <row r="100" customFormat="false" ht="12.75" hidden="false" customHeight="false" outlineLevel="0" collapsed="false">
      <c r="A100" s="0" t="n">
        <v>24</v>
      </c>
      <c r="B100" s="8" t="n">
        <v>36890</v>
      </c>
      <c r="C100" s="0" t="n">
        <v>1086598</v>
      </c>
      <c r="D100" s="0" t="n">
        <v>1099938</v>
      </c>
      <c r="E100" s="1" t="n">
        <f aca="false">+C100/D100</f>
        <v>0.987872043697008</v>
      </c>
      <c r="F100" s="9"/>
      <c r="G100" s="9"/>
      <c r="H100" s="9" t="n">
        <v>1</v>
      </c>
      <c r="I100" s="9"/>
      <c r="J100" s="0" t="s">
        <v>8</v>
      </c>
      <c r="K100" s="3" t="n">
        <f aca="false">SUM(C100-D100)</f>
        <v>-13340</v>
      </c>
      <c r="M100" s="10" t="n">
        <v>4</v>
      </c>
      <c r="N100" s="0" t="s">
        <v>10</v>
      </c>
    </row>
    <row r="101" customFormat="false" ht="13.5" hidden="false" customHeight="false" outlineLevel="0" collapsed="false">
      <c r="A101" s="0" t="n">
        <v>24</v>
      </c>
      <c r="B101" s="8" t="n">
        <v>36891</v>
      </c>
      <c r="C101" s="0" t="n">
        <v>1084633</v>
      </c>
      <c r="D101" s="0" t="n">
        <v>1100000</v>
      </c>
      <c r="E101" s="1" t="n">
        <f aca="false">+C101/D101</f>
        <v>0.98603</v>
      </c>
      <c r="F101" s="16"/>
      <c r="G101" s="16"/>
      <c r="H101" s="16" t="n">
        <v>1</v>
      </c>
      <c r="I101" s="16"/>
      <c r="J101" s="0" t="s">
        <v>8</v>
      </c>
      <c r="K101" s="3" t="n">
        <f aca="false">SUM(C101-D101)</f>
        <v>-15367</v>
      </c>
      <c r="M101" s="10" t="n">
        <v>4</v>
      </c>
      <c r="N101" s="0" t="s">
        <v>10</v>
      </c>
    </row>
    <row r="102" customFormat="false" ht="12.75" hidden="false" customHeight="false" outlineLevel="0" collapsed="false">
      <c r="B102" s="8"/>
      <c r="F102" s="17" t="n">
        <f aca="false">SUM(F71:F101)</f>
        <v>4</v>
      </c>
      <c r="G102" s="17"/>
      <c r="H102" s="17" t="n">
        <f aca="false">SUM(H71:H101)</f>
        <v>22</v>
      </c>
      <c r="I102" s="17" t="n">
        <f aca="false">SUM(I71:I101)</f>
        <v>5</v>
      </c>
      <c r="M102" s="10"/>
    </row>
    <row r="103" customFormat="false" ht="12.75" hidden="false" customHeight="false" outlineLevel="0" collapsed="false">
      <c r="B103" s="8"/>
      <c r="F103" s="17"/>
      <c r="G103" s="17"/>
      <c r="H103" s="17"/>
      <c r="I103" s="17"/>
      <c r="M103" s="10"/>
    </row>
    <row r="104" customFormat="false" ht="12.75" hidden="false" customHeight="false" outlineLevel="0" collapsed="false">
      <c r="A104" s="4" t="s">
        <v>0</v>
      </c>
      <c r="B104" s="5" t="s">
        <v>1</v>
      </c>
      <c r="C104" s="4" t="s">
        <v>2</v>
      </c>
      <c r="D104" s="5" t="s">
        <v>3</v>
      </c>
      <c r="E104" s="6" t="s">
        <v>4</v>
      </c>
      <c r="F104" s="7" t="n">
        <v>0.95</v>
      </c>
      <c r="G104" s="7"/>
      <c r="H104" s="7" t="n">
        <v>0.98</v>
      </c>
      <c r="I104" s="7" t="n">
        <v>1</v>
      </c>
      <c r="J104" s="4" t="s">
        <v>5</v>
      </c>
      <c r="M104" s="4" t="s">
        <v>6</v>
      </c>
      <c r="N104" s="4" t="s">
        <v>7</v>
      </c>
    </row>
    <row r="105" customFormat="false" ht="12.75" hidden="false" customHeight="false" outlineLevel="0" collapsed="false">
      <c r="A105" s="0" t="n">
        <v>24</v>
      </c>
      <c r="B105" s="8" t="n">
        <v>36892</v>
      </c>
      <c r="C105" s="0" t="n">
        <v>1096022</v>
      </c>
      <c r="D105" s="0" t="n">
        <v>1110000</v>
      </c>
      <c r="E105" s="1" t="n">
        <f aca="false">+C105/D105</f>
        <v>0.987407207207207</v>
      </c>
      <c r="F105" s="9"/>
      <c r="G105" s="9"/>
      <c r="H105" s="9" t="n">
        <v>1</v>
      </c>
      <c r="I105" s="9"/>
      <c r="J105" s="0" t="s">
        <v>8</v>
      </c>
      <c r="K105" s="3" t="n">
        <f aca="false">SUM(C105-D105)</f>
        <v>-13978</v>
      </c>
      <c r="M105" s="10" t="n">
        <v>4</v>
      </c>
      <c r="N105" s="0" t="s">
        <v>10</v>
      </c>
    </row>
    <row r="106" customFormat="false" ht="12.75" hidden="false" customHeight="false" outlineLevel="0" collapsed="false">
      <c r="A106" s="0" t="n">
        <v>24</v>
      </c>
      <c r="B106" s="8" t="n">
        <v>36893</v>
      </c>
      <c r="C106" s="0" t="n">
        <v>1046768</v>
      </c>
      <c r="D106" s="0" t="n">
        <v>1011378</v>
      </c>
      <c r="E106" s="1" t="n">
        <f aca="false">+C106/D106</f>
        <v>1.03499186258748</v>
      </c>
      <c r="F106" s="9"/>
      <c r="G106" s="9"/>
      <c r="H106" s="9"/>
      <c r="I106" s="9" t="n">
        <v>1</v>
      </c>
      <c r="J106" s="0" t="s">
        <v>8</v>
      </c>
      <c r="K106" s="3" t="n">
        <f aca="false">SUM(C106-D106)</f>
        <v>35390</v>
      </c>
      <c r="L106" s="0" t="s">
        <v>9</v>
      </c>
      <c r="M106" s="10" t="n">
        <v>4</v>
      </c>
      <c r="N106" s="0" t="s">
        <v>10</v>
      </c>
    </row>
    <row r="107" customFormat="false" ht="12.75" hidden="false" customHeight="false" outlineLevel="0" collapsed="false">
      <c r="A107" s="0" t="n">
        <v>24</v>
      </c>
      <c r="B107" s="8" t="n">
        <v>36894</v>
      </c>
      <c r="C107" s="0" t="n">
        <v>1106977</v>
      </c>
      <c r="D107" s="0" t="n">
        <v>1109954</v>
      </c>
      <c r="E107" s="1" t="n">
        <f aca="false">+C107/D107</f>
        <v>0.997317906868213</v>
      </c>
      <c r="F107" s="9"/>
      <c r="G107" s="9"/>
      <c r="H107" s="9"/>
      <c r="I107" s="9" t="n">
        <v>1</v>
      </c>
      <c r="J107" s="0" t="s">
        <v>8</v>
      </c>
      <c r="K107" s="3" t="n">
        <f aca="false">SUM(C107-D107)</f>
        <v>-2977</v>
      </c>
      <c r="M107" s="10" t="n">
        <v>4</v>
      </c>
      <c r="N107" s="0" t="s">
        <v>10</v>
      </c>
    </row>
    <row r="108" customFormat="false" ht="12.75" hidden="false" customHeight="false" outlineLevel="0" collapsed="false">
      <c r="A108" s="0" t="n">
        <v>24</v>
      </c>
      <c r="B108" s="8" t="n">
        <v>36895</v>
      </c>
      <c r="C108" s="0" t="n">
        <v>1099466</v>
      </c>
      <c r="D108" s="0" t="n">
        <v>1109944</v>
      </c>
      <c r="E108" s="1" t="n">
        <f aca="false">+C108/D108</f>
        <v>0.990559884102261</v>
      </c>
      <c r="F108" s="9"/>
      <c r="G108" s="9"/>
      <c r="H108" s="9" t="n">
        <v>1</v>
      </c>
      <c r="I108" s="9"/>
      <c r="J108" s="0" t="s">
        <v>8</v>
      </c>
      <c r="K108" s="3" t="n">
        <f aca="false">SUM(C108-D108)</f>
        <v>-10478</v>
      </c>
      <c r="M108" s="10" t="n">
        <v>3</v>
      </c>
      <c r="N108" s="0" t="s">
        <v>10</v>
      </c>
    </row>
    <row r="109" customFormat="false" ht="12.75" hidden="false" customHeight="false" outlineLevel="0" collapsed="false">
      <c r="A109" s="0" t="n">
        <v>24</v>
      </c>
      <c r="B109" s="8" t="n">
        <v>36896</v>
      </c>
      <c r="C109" s="0" t="n">
        <v>1109872</v>
      </c>
      <c r="D109" s="0" t="n">
        <v>1109944</v>
      </c>
      <c r="E109" s="1" t="n">
        <f aca="false">+C109/D109</f>
        <v>0.999935131862508</v>
      </c>
      <c r="F109" s="9"/>
      <c r="G109" s="9"/>
      <c r="H109" s="9"/>
      <c r="I109" s="9" t="n">
        <v>1</v>
      </c>
      <c r="J109" s="0" t="s">
        <v>8</v>
      </c>
      <c r="K109" s="3" t="n">
        <f aca="false">SUM(C109-D109)</f>
        <v>-72</v>
      </c>
      <c r="M109" s="10" t="n">
        <v>4</v>
      </c>
      <c r="N109" s="0" t="s">
        <v>10</v>
      </c>
    </row>
    <row r="110" customFormat="false" ht="12.75" hidden="false" customHeight="false" outlineLevel="0" collapsed="false">
      <c r="A110" s="0" t="n">
        <v>24</v>
      </c>
      <c r="B110" s="8" t="n">
        <v>36897</v>
      </c>
      <c r="C110" s="0" t="n">
        <v>1116268</v>
      </c>
      <c r="D110" s="0" t="n">
        <v>1122002</v>
      </c>
      <c r="E110" s="1" t="n">
        <f aca="false">+C110/D110</f>
        <v>0.994889492175593</v>
      </c>
      <c r="F110" s="9"/>
      <c r="G110" s="9"/>
      <c r="H110" s="9"/>
      <c r="I110" s="9" t="n">
        <v>1</v>
      </c>
      <c r="J110" s="0" t="s">
        <v>8</v>
      </c>
      <c r="K110" s="3" t="n">
        <f aca="false">SUM(C110-D110)</f>
        <v>-5734</v>
      </c>
      <c r="M110" s="10" t="n">
        <v>4</v>
      </c>
      <c r="N110" s="0" t="s">
        <v>10</v>
      </c>
    </row>
    <row r="111" customFormat="false" ht="12.75" hidden="false" customHeight="false" outlineLevel="0" collapsed="false">
      <c r="A111" s="0" t="n">
        <v>24</v>
      </c>
      <c r="B111" s="8" t="n">
        <v>36898</v>
      </c>
      <c r="C111" s="0" t="n">
        <v>1109984</v>
      </c>
      <c r="D111" s="0" t="n">
        <v>1109944</v>
      </c>
      <c r="E111" s="1" t="n">
        <f aca="false">+C111/D111</f>
        <v>1.00003603785416</v>
      </c>
      <c r="F111" s="9"/>
      <c r="G111" s="9"/>
      <c r="H111" s="9"/>
      <c r="I111" s="9" t="n">
        <v>1</v>
      </c>
      <c r="J111" s="0" t="s">
        <v>8</v>
      </c>
      <c r="K111" s="3" t="n">
        <f aca="false">SUM(C111-D111)</f>
        <v>40</v>
      </c>
      <c r="L111" s="0" t="s">
        <v>9</v>
      </c>
      <c r="M111" s="10" t="n">
        <v>4</v>
      </c>
      <c r="N111" s="0" t="s">
        <v>10</v>
      </c>
    </row>
    <row r="112" customFormat="false" ht="12.75" hidden="false" customHeight="false" outlineLevel="0" collapsed="false">
      <c r="A112" s="0" t="n">
        <v>24</v>
      </c>
      <c r="B112" s="8" t="n">
        <v>36899</v>
      </c>
      <c r="C112" s="0" t="n">
        <v>1110000</v>
      </c>
      <c r="D112" s="0" t="n">
        <v>1109866</v>
      </c>
      <c r="E112" s="1" t="n">
        <f aca="false">+C112/D112</f>
        <v>1.00012073529597</v>
      </c>
      <c r="F112" s="9"/>
      <c r="G112" s="9"/>
      <c r="H112" s="9"/>
      <c r="I112" s="9" t="n">
        <v>1</v>
      </c>
      <c r="J112" s="0" t="s">
        <v>8</v>
      </c>
      <c r="K112" s="3" t="n">
        <f aca="false">SUM(C112-D112)</f>
        <v>134</v>
      </c>
      <c r="L112" s="0" t="s">
        <v>9</v>
      </c>
      <c r="M112" s="10" t="n">
        <v>4</v>
      </c>
      <c r="N112" s="0" t="s">
        <v>10</v>
      </c>
    </row>
    <row r="113" customFormat="false" ht="12.75" hidden="false" customHeight="false" outlineLevel="0" collapsed="false">
      <c r="A113" s="0" t="n">
        <v>24</v>
      </c>
      <c r="B113" s="8" t="n">
        <v>36900</v>
      </c>
      <c r="C113" s="0" t="n">
        <v>1109999</v>
      </c>
      <c r="D113" s="0" t="n">
        <v>1109956</v>
      </c>
      <c r="E113" s="1" t="n">
        <f aca="false">+C113/D113</f>
        <v>1.00003874027439</v>
      </c>
      <c r="F113" s="9"/>
      <c r="G113" s="9"/>
      <c r="H113" s="9"/>
      <c r="I113" s="9" t="n">
        <v>1</v>
      </c>
      <c r="J113" s="0" t="s">
        <v>8</v>
      </c>
      <c r="K113" s="3" t="n">
        <f aca="false">SUM(C113-D113)</f>
        <v>43</v>
      </c>
      <c r="L113" s="0" t="s">
        <v>9</v>
      </c>
      <c r="M113" s="10" t="n">
        <v>4</v>
      </c>
      <c r="N113" s="0" t="s">
        <v>10</v>
      </c>
    </row>
    <row r="114" customFormat="false" ht="12.75" hidden="false" customHeight="false" outlineLevel="0" collapsed="false">
      <c r="A114" s="0" t="n">
        <v>24</v>
      </c>
      <c r="B114" s="8" t="n">
        <v>36901</v>
      </c>
      <c r="C114" s="0" t="n">
        <v>1094380</v>
      </c>
      <c r="D114" s="0" t="n">
        <v>1110000</v>
      </c>
      <c r="E114" s="1" t="n">
        <f aca="false">+C114/D114</f>
        <v>0.985927927927928</v>
      </c>
      <c r="F114" s="9"/>
      <c r="G114" s="9"/>
      <c r="H114" s="9" t="n">
        <v>1</v>
      </c>
      <c r="I114" s="9"/>
      <c r="J114" s="0" t="s">
        <v>8</v>
      </c>
      <c r="K114" s="3" t="n">
        <f aca="false">SUM(C114-D114)</f>
        <v>-15620</v>
      </c>
      <c r="M114" s="10" t="n">
        <v>4</v>
      </c>
      <c r="N114" s="0" t="s">
        <v>10</v>
      </c>
    </row>
    <row r="115" customFormat="false" ht="12.75" hidden="false" customHeight="false" outlineLevel="0" collapsed="false">
      <c r="A115" s="0" t="n">
        <v>24</v>
      </c>
      <c r="B115" s="8" t="n">
        <v>36902</v>
      </c>
      <c r="C115" s="0" t="n">
        <v>1094716</v>
      </c>
      <c r="D115" s="0" t="n">
        <v>1113196</v>
      </c>
      <c r="E115" s="1" t="n">
        <f aca="false">+C115/D115</f>
        <v>0.983399149835249</v>
      </c>
      <c r="F115" s="9"/>
      <c r="G115" s="9"/>
      <c r="H115" s="9" t="n">
        <v>1</v>
      </c>
      <c r="I115" s="9"/>
      <c r="J115" s="0" t="s">
        <v>8</v>
      </c>
      <c r="K115" s="3" t="n">
        <f aca="false">SUM(C115-D115)</f>
        <v>-18480</v>
      </c>
      <c r="M115" s="10" t="n">
        <v>4</v>
      </c>
      <c r="N115" s="0" t="s">
        <v>10</v>
      </c>
    </row>
    <row r="116" customFormat="false" ht="12.75" hidden="false" customHeight="false" outlineLevel="0" collapsed="false">
      <c r="A116" s="0" t="n">
        <v>24</v>
      </c>
      <c r="B116" s="8" t="n">
        <v>36903</v>
      </c>
      <c r="C116" s="0" t="n">
        <v>1098134</v>
      </c>
      <c r="D116" s="0" t="n">
        <v>1111166</v>
      </c>
      <c r="E116" s="1" t="n">
        <f aca="false">+C116/D116</f>
        <v>0.988271779374099</v>
      </c>
      <c r="F116" s="9"/>
      <c r="G116" s="9"/>
      <c r="H116" s="9" t="n">
        <v>1</v>
      </c>
      <c r="I116" s="9"/>
      <c r="J116" s="0" t="s">
        <v>8</v>
      </c>
      <c r="K116" s="3" t="n">
        <f aca="false">SUM(C116-D116)</f>
        <v>-13032</v>
      </c>
      <c r="L116" s="0" t="s">
        <v>11</v>
      </c>
      <c r="M116" s="10" t="n">
        <v>4</v>
      </c>
      <c r="N116" s="0" t="s">
        <v>10</v>
      </c>
    </row>
    <row r="117" customFormat="false" ht="12.75" hidden="false" customHeight="false" outlineLevel="0" collapsed="false">
      <c r="A117" s="0" t="n">
        <v>24</v>
      </c>
      <c r="B117" s="8" t="n">
        <v>36904</v>
      </c>
      <c r="C117" s="0" t="n">
        <v>1099685</v>
      </c>
      <c r="D117" s="0" t="n">
        <v>1128396</v>
      </c>
      <c r="E117" s="1" t="n">
        <f aca="false">+C117/D117</f>
        <v>0.974555918312366</v>
      </c>
      <c r="F117" s="9" t="n">
        <v>1</v>
      </c>
      <c r="G117" s="9"/>
      <c r="H117" s="9"/>
      <c r="I117" s="9"/>
      <c r="J117" s="0" t="s">
        <v>8</v>
      </c>
      <c r="K117" s="3" t="n">
        <f aca="false">SUM(C117-D117)</f>
        <v>-28711</v>
      </c>
      <c r="M117" s="10" t="n">
        <v>4</v>
      </c>
      <c r="N117" s="0" t="s">
        <v>10</v>
      </c>
    </row>
    <row r="118" customFormat="false" ht="12.75" hidden="false" customHeight="false" outlineLevel="0" collapsed="false">
      <c r="A118" s="0" t="n">
        <v>24</v>
      </c>
      <c r="B118" s="8" t="n">
        <v>36905</v>
      </c>
      <c r="C118" s="0" t="n">
        <v>1093090</v>
      </c>
      <c r="D118" s="0" t="n">
        <v>1112296</v>
      </c>
      <c r="E118" s="1" t="n">
        <f aca="false">+C118/D118</f>
        <v>0.982733013514388</v>
      </c>
      <c r="F118" s="9"/>
      <c r="G118" s="9"/>
      <c r="H118" s="9" t="n">
        <v>1</v>
      </c>
      <c r="I118" s="9"/>
      <c r="J118" s="0" t="s">
        <v>8</v>
      </c>
      <c r="K118" s="3" t="n">
        <f aca="false">SUM(C118-D118)</f>
        <v>-19206</v>
      </c>
      <c r="M118" s="10" t="n">
        <v>4</v>
      </c>
      <c r="N118" s="0" t="s">
        <v>10</v>
      </c>
    </row>
    <row r="119" customFormat="false" ht="12.75" hidden="false" customHeight="false" outlineLevel="0" collapsed="false">
      <c r="A119" s="0" t="n">
        <v>24</v>
      </c>
      <c r="B119" s="8" t="n">
        <v>36906</v>
      </c>
      <c r="C119" s="0" t="n">
        <v>1093611</v>
      </c>
      <c r="D119" s="0" t="n">
        <v>1112310</v>
      </c>
      <c r="E119" s="1" t="n">
        <f aca="false">+C119/D119</f>
        <v>0.98318903902689</v>
      </c>
      <c r="F119" s="9"/>
      <c r="G119" s="9"/>
      <c r="H119" s="9" t="n">
        <v>1</v>
      </c>
      <c r="I119" s="9"/>
      <c r="J119" s="0" t="s">
        <v>8</v>
      </c>
      <c r="K119" s="3" t="n">
        <f aca="false">SUM(C119-D119)</f>
        <v>-18699</v>
      </c>
      <c r="M119" s="10" t="n">
        <v>4</v>
      </c>
      <c r="N119" s="0" t="s">
        <v>10</v>
      </c>
    </row>
    <row r="120" customFormat="false" ht="12.75" hidden="false" customHeight="false" outlineLevel="0" collapsed="false">
      <c r="A120" s="0" t="n">
        <v>24</v>
      </c>
      <c r="B120" s="8" t="n">
        <v>36907</v>
      </c>
      <c r="C120" s="0" t="n">
        <v>1094297</v>
      </c>
      <c r="D120" s="0" t="n">
        <v>1112142</v>
      </c>
      <c r="E120" s="1" t="n">
        <f aca="false">+C120/D120</f>
        <v>0.983954387119631</v>
      </c>
      <c r="F120" s="9"/>
      <c r="G120" s="9"/>
      <c r="H120" s="9" t="n">
        <v>1</v>
      </c>
      <c r="I120" s="9"/>
      <c r="J120" s="0" t="s">
        <v>8</v>
      </c>
      <c r="K120" s="3" t="n">
        <f aca="false">SUM(C120-D120)</f>
        <v>-17845</v>
      </c>
      <c r="M120" s="10" t="n">
        <v>4</v>
      </c>
      <c r="N120" s="0" t="s">
        <v>10</v>
      </c>
    </row>
    <row r="121" customFormat="false" ht="12.75" hidden="false" customHeight="false" outlineLevel="0" collapsed="false">
      <c r="A121" s="0" t="n">
        <v>24</v>
      </c>
      <c r="B121" s="8" t="n">
        <v>36908</v>
      </c>
      <c r="C121" s="0" t="n">
        <v>1096027</v>
      </c>
      <c r="D121" s="0" t="n">
        <v>1109954</v>
      </c>
      <c r="E121" s="1" t="n">
        <f aca="false">+C121/D121</f>
        <v>0.987452633172186</v>
      </c>
      <c r="F121" s="9"/>
      <c r="G121" s="9"/>
      <c r="H121" s="9" t="n">
        <v>1</v>
      </c>
      <c r="I121" s="9"/>
      <c r="J121" s="0" t="s">
        <v>8</v>
      </c>
      <c r="K121" s="3" t="n">
        <f aca="false">SUM(C121-D121)</f>
        <v>-13927</v>
      </c>
      <c r="M121" s="10" t="n">
        <v>4</v>
      </c>
      <c r="N121" s="0" t="s">
        <v>10</v>
      </c>
    </row>
    <row r="122" customFormat="false" ht="12.75" hidden="false" customHeight="false" outlineLevel="0" collapsed="false">
      <c r="A122" s="0" t="n">
        <v>24</v>
      </c>
      <c r="B122" s="8" t="n">
        <v>36909</v>
      </c>
      <c r="C122" s="0" t="n">
        <v>1091375</v>
      </c>
      <c r="D122" s="0" t="n">
        <v>1109972</v>
      </c>
      <c r="E122" s="1" t="n">
        <f aca="false">+C122/D122</f>
        <v>0.983245523310498</v>
      </c>
      <c r="F122" s="9"/>
      <c r="G122" s="9"/>
      <c r="H122" s="9" t="n">
        <v>1</v>
      </c>
      <c r="I122" s="9"/>
      <c r="J122" s="0" t="s">
        <v>8</v>
      </c>
      <c r="K122" s="3" t="n">
        <f aca="false">SUM(C122-D122)</f>
        <v>-18597</v>
      </c>
      <c r="M122" s="10" t="n">
        <v>4</v>
      </c>
      <c r="N122" s="0" t="s">
        <v>10</v>
      </c>
    </row>
    <row r="123" customFormat="false" ht="12.75" hidden="false" customHeight="false" outlineLevel="0" collapsed="false">
      <c r="A123" s="0" t="n">
        <v>24</v>
      </c>
      <c r="B123" s="8" t="n">
        <v>36910</v>
      </c>
      <c r="C123" s="0" t="n">
        <v>1090056</v>
      </c>
      <c r="D123" s="0" t="n">
        <v>1110000</v>
      </c>
      <c r="E123" s="1" t="n">
        <f aca="false">+C123/D123</f>
        <v>0.982032432432432</v>
      </c>
      <c r="F123" s="9"/>
      <c r="G123" s="9"/>
      <c r="H123" s="9" t="n">
        <v>1</v>
      </c>
      <c r="I123" s="9"/>
      <c r="J123" s="0" t="s">
        <v>8</v>
      </c>
      <c r="K123" s="3" t="n">
        <f aca="false">SUM(C123-D123)</f>
        <v>-19944</v>
      </c>
      <c r="M123" s="10" t="n">
        <v>2</v>
      </c>
      <c r="N123" s="0" t="s">
        <v>10</v>
      </c>
    </row>
    <row r="124" customFormat="false" ht="12.75" hidden="false" customHeight="false" outlineLevel="0" collapsed="false">
      <c r="A124" s="0" t="n">
        <v>24</v>
      </c>
      <c r="B124" s="8" t="n">
        <v>36911</v>
      </c>
      <c r="C124" s="0" t="n">
        <v>1095348</v>
      </c>
      <c r="D124" s="0" t="n">
        <v>1109974</v>
      </c>
      <c r="E124" s="1" t="n">
        <f aca="false">+C124/D124</f>
        <v>0.986823114775661</v>
      </c>
      <c r="F124" s="9"/>
      <c r="G124" s="9"/>
      <c r="H124" s="9" t="n">
        <v>1</v>
      </c>
      <c r="I124" s="9"/>
      <c r="J124" s="0" t="s">
        <v>8</v>
      </c>
      <c r="K124" s="3" t="n">
        <f aca="false">SUM(C124-D124)</f>
        <v>-14626</v>
      </c>
      <c r="M124" s="10" t="n">
        <v>4</v>
      </c>
      <c r="N124" s="0" t="s">
        <v>10</v>
      </c>
    </row>
    <row r="125" customFormat="false" ht="12.75" hidden="false" customHeight="false" outlineLevel="0" collapsed="false">
      <c r="A125" s="0" t="n">
        <v>24</v>
      </c>
      <c r="B125" s="8" t="n">
        <v>36912</v>
      </c>
      <c r="C125" s="0" t="n">
        <v>1096000</v>
      </c>
      <c r="D125" s="0" t="n">
        <v>1109974</v>
      </c>
      <c r="E125" s="1" t="n">
        <f aca="false">+C125/D125</f>
        <v>0.987410515921995</v>
      </c>
      <c r="F125" s="9"/>
      <c r="G125" s="9"/>
      <c r="H125" s="9" t="n">
        <v>1</v>
      </c>
      <c r="I125" s="9"/>
      <c r="J125" s="0" t="s">
        <v>8</v>
      </c>
      <c r="K125" s="3" t="n">
        <f aca="false">SUM(C125-D125)</f>
        <v>-13974</v>
      </c>
      <c r="M125" s="10" t="n">
        <v>4</v>
      </c>
      <c r="N125" s="0" t="s">
        <v>10</v>
      </c>
    </row>
    <row r="126" customFormat="false" ht="12.75" hidden="false" customHeight="false" outlineLevel="0" collapsed="false">
      <c r="A126" s="0" t="n">
        <v>24</v>
      </c>
      <c r="B126" s="8" t="n">
        <v>36913</v>
      </c>
      <c r="C126" s="0" t="n">
        <v>1096197</v>
      </c>
      <c r="D126" s="0" t="n">
        <v>1110000</v>
      </c>
      <c r="E126" s="1" t="n">
        <f aca="false">+C126/D126</f>
        <v>0.987564864864865</v>
      </c>
      <c r="F126" s="9"/>
      <c r="G126" s="9"/>
      <c r="H126" s="9" t="n">
        <v>1</v>
      </c>
      <c r="I126" s="9"/>
      <c r="J126" s="0" t="s">
        <v>8</v>
      </c>
      <c r="K126" s="3" t="n">
        <f aca="false">SUM(C126-D126)</f>
        <v>-13803</v>
      </c>
      <c r="M126" s="10" t="n">
        <v>4</v>
      </c>
      <c r="N126" s="0" t="s">
        <v>10</v>
      </c>
    </row>
    <row r="127" customFormat="false" ht="12.75" hidden="false" customHeight="false" outlineLevel="0" collapsed="false">
      <c r="A127" s="0" t="n">
        <v>24</v>
      </c>
      <c r="B127" s="8" t="n">
        <v>36914</v>
      </c>
      <c r="C127" s="0" t="n">
        <v>1095919</v>
      </c>
      <c r="D127" s="0" t="n">
        <v>1109972</v>
      </c>
      <c r="E127" s="1" t="n">
        <f aca="false">+C127/D127</f>
        <v>0.987339320271142</v>
      </c>
      <c r="F127" s="9"/>
      <c r="G127" s="9"/>
      <c r="H127" s="9" t="n">
        <v>1</v>
      </c>
      <c r="I127" s="9"/>
      <c r="J127" s="0" t="s">
        <v>8</v>
      </c>
      <c r="K127" s="3" t="n">
        <f aca="false">SUM(C127-D127)</f>
        <v>-14053</v>
      </c>
      <c r="M127" s="10" t="n">
        <v>4</v>
      </c>
      <c r="N127" s="0" t="s">
        <v>10</v>
      </c>
    </row>
    <row r="128" customFormat="false" ht="12.75" hidden="false" customHeight="false" outlineLevel="0" collapsed="false">
      <c r="A128" s="0" t="n">
        <v>24</v>
      </c>
      <c r="B128" s="8" t="n">
        <v>36915</v>
      </c>
      <c r="C128" s="0" t="n">
        <v>1097343</v>
      </c>
      <c r="D128" s="0" t="n">
        <v>1109954</v>
      </c>
      <c r="E128" s="1" t="n">
        <f aca="false">+C128/D128</f>
        <v>0.988638267892183</v>
      </c>
      <c r="F128" s="9"/>
      <c r="G128" s="9"/>
      <c r="H128" s="9" t="n">
        <v>1</v>
      </c>
      <c r="I128" s="9"/>
      <c r="J128" s="0" t="s">
        <v>8</v>
      </c>
      <c r="K128" s="3" t="n">
        <f aca="false">SUM(C128-D128)</f>
        <v>-12611</v>
      </c>
      <c r="M128" s="10" t="n">
        <v>4</v>
      </c>
      <c r="N128" s="0" t="s">
        <v>10</v>
      </c>
    </row>
    <row r="129" customFormat="false" ht="12.75" hidden="false" customHeight="false" outlineLevel="0" collapsed="false">
      <c r="A129" s="0" t="n">
        <v>24</v>
      </c>
      <c r="B129" s="8" t="n">
        <v>36916</v>
      </c>
      <c r="C129" s="0" t="n">
        <v>1096000</v>
      </c>
      <c r="D129" s="0" t="n">
        <v>1109948</v>
      </c>
      <c r="E129" s="1" t="n">
        <f aca="false">+C129/D129</f>
        <v>0.987433645540152</v>
      </c>
      <c r="F129" s="9"/>
      <c r="G129" s="9"/>
      <c r="H129" s="9" t="n">
        <v>1</v>
      </c>
      <c r="I129" s="9"/>
      <c r="J129" s="0" t="s">
        <v>8</v>
      </c>
      <c r="K129" s="3" t="n">
        <f aca="false">SUM(C129-D129)</f>
        <v>-13948</v>
      </c>
      <c r="M129" s="10" t="n">
        <v>4</v>
      </c>
      <c r="N129" s="0" t="s">
        <v>10</v>
      </c>
    </row>
    <row r="130" customFormat="false" ht="12.75" hidden="false" customHeight="false" outlineLevel="0" collapsed="false">
      <c r="A130" s="0" t="n">
        <v>24</v>
      </c>
      <c r="B130" s="8" t="n">
        <v>36917</v>
      </c>
      <c r="C130" s="0" t="n">
        <v>1095991</v>
      </c>
      <c r="D130" s="0" t="n">
        <v>1109942</v>
      </c>
      <c r="E130" s="1" t="n">
        <f aca="false">+C130/D130</f>
        <v>0.987430874766429</v>
      </c>
      <c r="F130" s="9"/>
      <c r="G130" s="9"/>
      <c r="H130" s="9" t="n">
        <v>1</v>
      </c>
      <c r="I130" s="9"/>
      <c r="J130" s="0" t="s">
        <v>8</v>
      </c>
      <c r="K130" s="3" t="n">
        <f aca="false">SUM(C130-D130)</f>
        <v>-13951</v>
      </c>
      <c r="M130" s="10" t="n">
        <v>4</v>
      </c>
      <c r="N130" s="0" t="s">
        <v>10</v>
      </c>
    </row>
    <row r="131" customFormat="false" ht="12.75" hidden="false" customHeight="false" outlineLevel="0" collapsed="false">
      <c r="A131" s="0" t="n">
        <v>24</v>
      </c>
      <c r="B131" s="8" t="n">
        <v>36918</v>
      </c>
      <c r="C131" s="0" t="n">
        <v>1096243</v>
      </c>
      <c r="D131" s="0" t="n">
        <v>1110000</v>
      </c>
      <c r="E131" s="1" t="n">
        <f aca="false">+C131/D131</f>
        <v>0.987606306306306</v>
      </c>
      <c r="F131" s="9"/>
      <c r="G131" s="9"/>
      <c r="H131" s="9" t="n">
        <v>1</v>
      </c>
      <c r="I131" s="9"/>
      <c r="J131" s="0" t="s">
        <v>8</v>
      </c>
      <c r="K131" s="3" t="n">
        <f aca="false">SUM(C131-D131)</f>
        <v>-13757</v>
      </c>
      <c r="M131" s="10" t="n">
        <v>4</v>
      </c>
      <c r="N131" s="0" t="s">
        <v>10</v>
      </c>
    </row>
    <row r="132" customFormat="false" ht="12.75" hidden="false" customHeight="false" outlineLevel="0" collapsed="false">
      <c r="A132" s="0" t="n">
        <v>24</v>
      </c>
      <c r="B132" s="8" t="n">
        <v>36919</v>
      </c>
      <c r="C132" s="0" t="n">
        <v>1096330</v>
      </c>
      <c r="D132" s="0" t="n">
        <v>1109940</v>
      </c>
      <c r="E132" s="1" t="n">
        <f aca="false">+C132/D132</f>
        <v>0.987738075932032</v>
      </c>
      <c r="F132" s="9"/>
      <c r="G132" s="9"/>
      <c r="H132" s="9" t="n">
        <v>1</v>
      </c>
      <c r="I132" s="9"/>
      <c r="J132" s="0" t="s">
        <v>8</v>
      </c>
      <c r="K132" s="3" t="n">
        <f aca="false">SUM(C132-D132)</f>
        <v>-13610</v>
      </c>
      <c r="M132" s="10" t="n">
        <v>4</v>
      </c>
      <c r="N132" s="0" t="s">
        <v>10</v>
      </c>
    </row>
    <row r="133" customFormat="false" ht="12.75" hidden="false" customHeight="false" outlineLevel="0" collapsed="false">
      <c r="A133" s="0" t="n">
        <v>24</v>
      </c>
      <c r="B133" s="8" t="n">
        <v>36920</v>
      </c>
      <c r="C133" s="0" t="n">
        <v>1089962</v>
      </c>
      <c r="D133" s="0" t="n">
        <v>1089940</v>
      </c>
      <c r="E133" s="1" t="n">
        <f aca="false">+C133/D133</f>
        <v>1.00002018459732</v>
      </c>
      <c r="F133" s="9"/>
      <c r="G133" s="9"/>
      <c r="H133" s="9"/>
      <c r="I133" s="9" t="n">
        <v>1</v>
      </c>
      <c r="J133" s="0" t="s">
        <v>8</v>
      </c>
      <c r="K133" s="3" t="n">
        <f aca="false">SUM(C133-D133)</f>
        <v>22</v>
      </c>
      <c r="L133" s="0" t="s">
        <v>9</v>
      </c>
      <c r="M133" s="10" t="n">
        <v>4</v>
      </c>
      <c r="N133" s="0" t="s">
        <v>10</v>
      </c>
    </row>
    <row r="134" customFormat="false" ht="12.75" hidden="false" customHeight="false" outlineLevel="0" collapsed="false">
      <c r="A134" s="0" t="n">
        <v>24</v>
      </c>
      <c r="B134" s="8" t="n">
        <v>36921</v>
      </c>
      <c r="C134" s="0" t="n">
        <v>1088392</v>
      </c>
      <c r="D134" s="0" t="n">
        <v>1089936</v>
      </c>
      <c r="E134" s="1" t="n">
        <f aca="false">+C134/D134</f>
        <v>0.998583403062198</v>
      </c>
      <c r="F134" s="9"/>
      <c r="G134" s="9"/>
      <c r="H134" s="9"/>
      <c r="I134" s="9" t="n">
        <v>1</v>
      </c>
      <c r="J134" s="0" t="s">
        <v>8</v>
      </c>
      <c r="K134" s="3" t="n">
        <f aca="false">SUM(C134-D134)</f>
        <v>-1544</v>
      </c>
      <c r="M134" s="10" t="n">
        <v>4</v>
      </c>
      <c r="N134" s="0" t="s">
        <v>10</v>
      </c>
    </row>
    <row r="135" customFormat="false" ht="13.5" hidden="false" customHeight="false" outlineLevel="0" collapsed="false">
      <c r="A135" s="0" t="n">
        <v>24</v>
      </c>
      <c r="B135" s="8" t="n">
        <v>36922</v>
      </c>
      <c r="C135" s="0" t="n">
        <v>1095999</v>
      </c>
      <c r="D135" s="0" t="n">
        <v>1109938</v>
      </c>
      <c r="E135" s="1" t="n">
        <f aca="false">+C135/D135</f>
        <v>0.987441640884446</v>
      </c>
      <c r="F135" s="16"/>
      <c r="G135" s="16"/>
      <c r="H135" s="16" t="n">
        <v>1</v>
      </c>
      <c r="I135" s="16"/>
      <c r="J135" s="0" t="s">
        <v>8</v>
      </c>
      <c r="K135" s="3" t="n">
        <f aca="false">SUM(C135-D135)</f>
        <v>-13939</v>
      </c>
      <c r="M135" s="10" t="n">
        <v>4</v>
      </c>
      <c r="N135" s="0" t="s">
        <v>10</v>
      </c>
    </row>
    <row r="136" customFormat="false" ht="12.75" hidden="false" customHeight="false" outlineLevel="0" collapsed="false">
      <c r="B136" s="8"/>
      <c r="F136" s="17" t="n">
        <f aca="false">SUM(F105:F135)</f>
        <v>1</v>
      </c>
      <c r="G136" s="17"/>
      <c r="H136" s="17" t="n">
        <f aca="false">SUM(H105:H135)</f>
        <v>21</v>
      </c>
      <c r="I136" s="17" t="n">
        <f aca="false">SUM(I105:I135)</f>
        <v>9</v>
      </c>
      <c r="M136" s="10"/>
    </row>
    <row r="137" customFormat="false" ht="12.75" hidden="false" customHeight="false" outlineLevel="0" collapsed="false">
      <c r="B137" s="8"/>
      <c r="F137" s="17"/>
      <c r="G137" s="17"/>
      <c r="H137" s="17"/>
      <c r="I137" s="17"/>
      <c r="M137" s="10"/>
    </row>
    <row r="138" customFormat="false" ht="12.75" hidden="false" customHeight="false" outlineLevel="0" collapsed="false">
      <c r="A138" s="4" t="s">
        <v>0</v>
      </c>
      <c r="B138" s="5" t="s">
        <v>1</v>
      </c>
      <c r="C138" s="4" t="s">
        <v>2</v>
      </c>
      <c r="D138" s="5" t="s">
        <v>3</v>
      </c>
      <c r="E138" s="6" t="s">
        <v>4</v>
      </c>
      <c r="F138" s="7" t="n">
        <v>0.95</v>
      </c>
      <c r="G138" s="7"/>
      <c r="H138" s="7" t="n">
        <v>0.98</v>
      </c>
      <c r="I138" s="7" t="n">
        <v>1</v>
      </c>
      <c r="J138" s="4" t="s">
        <v>5</v>
      </c>
      <c r="M138" s="4" t="s">
        <v>6</v>
      </c>
      <c r="N138" s="4" t="s">
        <v>7</v>
      </c>
    </row>
    <row r="139" customFormat="false" ht="12.75" hidden="false" customHeight="false" outlineLevel="0" collapsed="false">
      <c r="A139" s="0" t="n">
        <v>24</v>
      </c>
      <c r="B139" s="8" t="n">
        <v>36923</v>
      </c>
      <c r="C139" s="0" t="n">
        <v>1113840</v>
      </c>
      <c r="D139" s="0" t="n">
        <v>1124968</v>
      </c>
      <c r="E139" s="1" t="n">
        <f aca="false">+C139/D139</f>
        <v>0.990108163076639</v>
      </c>
      <c r="F139" s="9"/>
      <c r="G139" s="9"/>
      <c r="H139" s="9" t="n">
        <v>1</v>
      </c>
      <c r="I139" s="9"/>
      <c r="J139" s="0" t="s">
        <v>8</v>
      </c>
      <c r="K139" s="3" t="n">
        <f aca="false">SUM(C139-D139)</f>
        <v>-11128</v>
      </c>
      <c r="M139" s="10" t="n">
        <v>4</v>
      </c>
      <c r="N139" s="0" t="s">
        <v>10</v>
      </c>
    </row>
    <row r="140" customFormat="false" ht="12.75" hidden="false" customHeight="false" outlineLevel="0" collapsed="false">
      <c r="A140" s="0" t="n">
        <v>24</v>
      </c>
      <c r="B140" s="8" t="n">
        <v>36924</v>
      </c>
      <c r="C140" s="0" t="n">
        <v>987418</v>
      </c>
      <c r="D140" s="0" t="n">
        <v>1135190</v>
      </c>
      <c r="E140" s="1" t="n">
        <f aca="false">+C140/D140</f>
        <v>0.869826196495741</v>
      </c>
      <c r="F140" s="9"/>
      <c r="G140" s="9"/>
      <c r="H140" s="9"/>
      <c r="I140" s="9"/>
      <c r="J140" s="0" t="s">
        <v>8</v>
      </c>
      <c r="K140" s="3" t="n">
        <f aca="false">SUM(C140-D140)</f>
        <v>-147772</v>
      </c>
      <c r="M140" s="10" t="n">
        <v>2</v>
      </c>
      <c r="N140" s="0" t="s">
        <v>10</v>
      </c>
    </row>
    <row r="141" customFormat="false" ht="12.75" hidden="false" customHeight="false" outlineLevel="0" collapsed="false">
      <c r="A141" s="0" t="n">
        <v>24</v>
      </c>
      <c r="B141" s="8" t="n">
        <v>36925</v>
      </c>
      <c r="C141" s="0" t="n">
        <v>1127406</v>
      </c>
      <c r="D141" s="0" t="n">
        <v>1134954</v>
      </c>
      <c r="E141" s="1" t="n">
        <f aca="false">+C141/D141</f>
        <v>0.993349510200413</v>
      </c>
      <c r="F141" s="9"/>
      <c r="G141" s="9"/>
      <c r="H141" s="9" t="n">
        <v>1</v>
      </c>
      <c r="I141" s="9"/>
      <c r="J141" s="0" t="s">
        <v>8</v>
      </c>
      <c r="K141" s="3" t="n">
        <f aca="false">SUM(C141-D141)</f>
        <v>-7548</v>
      </c>
      <c r="M141" s="10" t="n">
        <v>4</v>
      </c>
      <c r="N141" s="0" t="s">
        <v>10</v>
      </c>
    </row>
    <row r="142" customFormat="false" ht="12.75" hidden="false" customHeight="false" outlineLevel="0" collapsed="false">
      <c r="A142" s="0" t="n">
        <v>24</v>
      </c>
      <c r="B142" s="8" t="n">
        <v>36926</v>
      </c>
      <c r="C142" s="0" t="n">
        <v>1121490</v>
      </c>
      <c r="D142" s="0" t="n">
        <v>1135000</v>
      </c>
      <c r="E142" s="1" t="n">
        <f aca="false">+C142/D142</f>
        <v>0.988096916299559</v>
      </c>
      <c r="F142" s="9"/>
      <c r="G142" s="9"/>
      <c r="H142" s="9" t="n">
        <v>1</v>
      </c>
      <c r="I142" s="9"/>
      <c r="J142" s="0" t="s">
        <v>8</v>
      </c>
      <c r="K142" s="3" t="n">
        <f aca="false">SUM(C142-D142)</f>
        <v>-13510</v>
      </c>
      <c r="M142" s="10" t="n">
        <v>3</v>
      </c>
      <c r="N142" s="0" t="s">
        <v>10</v>
      </c>
    </row>
    <row r="143" customFormat="false" ht="12.75" hidden="false" customHeight="false" outlineLevel="0" collapsed="false">
      <c r="A143" s="0" t="n">
        <v>24</v>
      </c>
      <c r="B143" s="8" t="n">
        <v>36927</v>
      </c>
      <c r="C143" s="0" t="n">
        <v>1127503</v>
      </c>
      <c r="D143" s="0" t="n">
        <v>1135332</v>
      </c>
      <c r="E143" s="1" t="n">
        <f aca="false">+C143/D143</f>
        <v>0.993104219734844</v>
      </c>
      <c r="F143" s="9"/>
      <c r="G143" s="9"/>
      <c r="H143" s="9" t="n">
        <v>1</v>
      </c>
      <c r="I143" s="9"/>
      <c r="J143" s="0" t="s">
        <v>8</v>
      </c>
      <c r="K143" s="3" t="n">
        <f aca="false">SUM(C143-D143)</f>
        <v>-7829</v>
      </c>
      <c r="M143" s="10" t="n">
        <v>4</v>
      </c>
      <c r="N143" s="0" t="s">
        <v>10</v>
      </c>
    </row>
    <row r="144" customFormat="false" ht="12.75" hidden="false" customHeight="false" outlineLevel="0" collapsed="false">
      <c r="A144" s="0" t="n">
        <v>24</v>
      </c>
      <c r="B144" s="8" t="n">
        <v>36928</v>
      </c>
      <c r="C144" s="0" t="n">
        <v>1150022</v>
      </c>
      <c r="D144" s="0" t="n">
        <v>1125690</v>
      </c>
      <c r="E144" s="1" t="n">
        <f aca="false">+C144/D144</f>
        <v>1.02161518712967</v>
      </c>
      <c r="F144" s="9"/>
      <c r="G144" s="9"/>
      <c r="H144" s="9"/>
      <c r="I144" s="9" t="n">
        <v>1</v>
      </c>
      <c r="J144" s="0" t="s">
        <v>8</v>
      </c>
      <c r="K144" s="3" t="n">
        <f aca="false">SUM(C144-D144)</f>
        <v>24332</v>
      </c>
      <c r="L144" s="0" t="s">
        <v>9</v>
      </c>
      <c r="M144" s="10" t="n">
        <v>4</v>
      </c>
      <c r="N144" s="0" t="s">
        <v>10</v>
      </c>
    </row>
    <row r="145" customFormat="false" ht="12.75" hidden="false" customHeight="false" outlineLevel="0" collapsed="false">
      <c r="A145" s="0" t="n">
        <v>24</v>
      </c>
      <c r="B145" s="8" t="n">
        <v>36929</v>
      </c>
      <c r="C145" s="0" t="n">
        <v>1137848</v>
      </c>
      <c r="D145" s="0" t="n">
        <v>1127456</v>
      </c>
      <c r="E145" s="1" t="n">
        <f aca="false">+C145/D145</f>
        <v>1.00921721113729</v>
      </c>
      <c r="F145" s="9"/>
      <c r="G145" s="9"/>
      <c r="H145" s="9"/>
      <c r="I145" s="9" t="n">
        <v>1</v>
      </c>
      <c r="J145" s="0" t="s">
        <v>8</v>
      </c>
      <c r="K145" s="3" t="n">
        <f aca="false">SUM(C145-D145)</f>
        <v>10392</v>
      </c>
      <c r="L145" s="0" t="s">
        <v>9</v>
      </c>
      <c r="M145" s="10" t="n">
        <v>4</v>
      </c>
      <c r="N145" s="0" t="s">
        <v>10</v>
      </c>
    </row>
    <row r="146" customFormat="false" ht="12.75" hidden="false" customHeight="false" outlineLevel="0" collapsed="false">
      <c r="A146" s="0" t="n">
        <v>24</v>
      </c>
      <c r="B146" s="8" t="n">
        <v>36930</v>
      </c>
      <c r="C146" s="0" t="n">
        <v>1137529</v>
      </c>
      <c r="D146" s="0" t="n">
        <v>1124956</v>
      </c>
      <c r="E146" s="1" t="n">
        <f aca="false">+C146/D146</f>
        <v>1.01117643712287</v>
      </c>
      <c r="F146" s="9"/>
      <c r="G146" s="9"/>
      <c r="H146" s="9"/>
      <c r="I146" s="9" t="n">
        <v>1</v>
      </c>
      <c r="J146" s="0" t="s">
        <v>8</v>
      </c>
      <c r="K146" s="3" t="n">
        <f aca="false">SUM(C146-D146)</f>
        <v>12573</v>
      </c>
      <c r="L146" s="0" t="s">
        <v>9</v>
      </c>
      <c r="M146" s="10" t="n">
        <v>4</v>
      </c>
      <c r="N146" s="0" t="s">
        <v>10</v>
      </c>
    </row>
    <row r="147" customFormat="false" ht="12.75" hidden="false" customHeight="false" outlineLevel="0" collapsed="false">
      <c r="A147" s="0" t="n">
        <v>24</v>
      </c>
      <c r="B147" s="8" t="n">
        <v>36931</v>
      </c>
      <c r="C147" s="0" t="n">
        <v>1125095</v>
      </c>
      <c r="D147" s="0" t="n">
        <v>1134954</v>
      </c>
      <c r="E147" s="1" t="n">
        <f aca="false">+C147/D147</f>
        <v>0.991313304327752</v>
      </c>
      <c r="F147" s="9"/>
      <c r="G147" s="9"/>
      <c r="H147" s="9" t="n">
        <v>1</v>
      </c>
      <c r="I147" s="9"/>
      <c r="J147" s="0" t="s">
        <v>8</v>
      </c>
      <c r="K147" s="3" t="n">
        <f aca="false">SUM(C147-D147)</f>
        <v>-9859</v>
      </c>
      <c r="M147" s="10" t="n">
        <v>4</v>
      </c>
      <c r="N147" s="0" t="s">
        <v>10</v>
      </c>
    </row>
    <row r="148" customFormat="false" ht="12.75" hidden="false" customHeight="false" outlineLevel="0" collapsed="false">
      <c r="A148" s="0" t="n">
        <v>24</v>
      </c>
      <c r="B148" s="8" t="n">
        <v>36932</v>
      </c>
      <c r="C148" s="0" t="n">
        <v>1121000</v>
      </c>
      <c r="D148" s="0" t="n">
        <v>1134952</v>
      </c>
      <c r="E148" s="1" t="n">
        <f aca="false">+C148/D148</f>
        <v>0.987706969105301</v>
      </c>
      <c r="F148" s="9"/>
      <c r="G148" s="9"/>
      <c r="H148" s="9" t="n">
        <v>1</v>
      </c>
      <c r="I148" s="9"/>
      <c r="J148" s="0" t="s">
        <v>8</v>
      </c>
      <c r="K148" s="3" t="n">
        <f aca="false">SUM(C148-D148)</f>
        <v>-13952</v>
      </c>
      <c r="M148" s="10" t="n">
        <v>4</v>
      </c>
      <c r="N148" s="0" t="s">
        <v>10</v>
      </c>
    </row>
    <row r="149" customFormat="false" ht="12.75" hidden="false" customHeight="false" outlineLevel="0" collapsed="false">
      <c r="A149" s="0" t="n">
        <v>24</v>
      </c>
      <c r="B149" s="8" t="n">
        <v>36933</v>
      </c>
      <c r="C149" s="0" t="n">
        <v>1120974</v>
      </c>
      <c r="D149" s="0" t="n">
        <v>1134952</v>
      </c>
      <c r="E149" s="1" t="n">
        <f aca="false">+C149/D149</f>
        <v>0.987684060647499</v>
      </c>
      <c r="F149" s="9"/>
      <c r="G149" s="9"/>
      <c r="H149" s="9" t="n">
        <v>1</v>
      </c>
      <c r="I149" s="9"/>
      <c r="J149" s="0" t="s">
        <v>8</v>
      </c>
      <c r="K149" s="3" t="n">
        <f aca="false">SUM(C149-D149)</f>
        <v>-13978</v>
      </c>
      <c r="M149" s="10" t="n">
        <v>4</v>
      </c>
      <c r="N149" s="0" t="s">
        <v>10</v>
      </c>
    </row>
    <row r="150" customFormat="false" ht="12.75" hidden="false" customHeight="false" outlineLevel="0" collapsed="false">
      <c r="A150" s="0" t="n">
        <v>24</v>
      </c>
      <c r="B150" s="8" t="n">
        <v>36934</v>
      </c>
      <c r="C150" s="0" t="n">
        <v>1110864</v>
      </c>
      <c r="D150" s="0" t="n">
        <v>1134936</v>
      </c>
      <c r="E150" s="1" t="n">
        <f aca="false">+C150/D150</f>
        <v>0.978789993444564</v>
      </c>
      <c r="F150" s="9"/>
      <c r="G150" s="9"/>
      <c r="H150" s="9" t="n">
        <v>1</v>
      </c>
      <c r="I150" s="9"/>
      <c r="J150" s="0" t="s">
        <v>8</v>
      </c>
      <c r="K150" s="3" t="n">
        <f aca="false">SUM(C150-D150)</f>
        <v>-24072</v>
      </c>
      <c r="M150" s="10" t="n">
        <v>3</v>
      </c>
      <c r="N150" s="0" t="s">
        <v>10</v>
      </c>
    </row>
    <row r="151" customFormat="false" ht="12.75" hidden="false" customHeight="false" outlineLevel="0" collapsed="false">
      <c r="A151" s="0" t="n">
        <v>24</v>
      </c>
      <c r="B151" s="8" t="n">
        <v>36935</v>
      </c>
      <c r="C151" s="0" t="n">
        <v>1131617</v>
      </c>
      <c r="D151" s="0" t="n">
        <v>1122060</v>
      </c>
      <c r="E151" s="1" t="n">
        <f aca="false">+C151/D151</f>
        <v>1.00851736983762</v>
      </c>
      <c r="F151" s="9"/>
      <c r="G151" s="9"/>
      <c r="H151" s="9"/>
      <c r="I151" s="9" t="n">
        <v>1</v>
      </c>
      <c r="J151" s="0" t="s">
        <v>8</v>
      </c>
      <c r="K151" s="3" t="n">
        <f aca="false">SUM(C151-D151)</f>
        <v>9557</v>
      </c>
      <c r="L151" s="0" t="s">
        <v>9</v>
      </c>
      <c r="M151" s="10" t="n">
        <v>4</v>
      </c>
      <c r="N151" s="0" t="s">
        <v>10</v>
      </c>
    </row>
    <row r="152" customFormat="false" ht="12.75" hidden="false" customHeight="false" outlineLevel="0" collapsed="false">
      <c r="A152" s="0" t="n">
        <v>24</v>
      </c>
      <c r="B152" s="8" t="n">
        <v>36936</v>
      </c>
      <c r="C152" s="0" t="n">
        <v>1114426</v>
      </c>
      <c r="D152" s="0" t="n">
        <v>1135000</v>
      </c>
      <c r="E152" s="1" t="n">
        <f aca="false">+C152/D152</f>
        <v>0.981873127753304</v>
      </c>
      <c r="F152" s="9"/>
      <c r="G152" s="9"/>
      <c r="H152" s="9" t="n">
        <v>1</v>
      </c>
      <c r="I152" s="9"/>
      <c r="J152" s="0" t="s">
        <v>8</v>
      </c>
      <c r="K152" s="3" t="n">
        <f aca="false">SUM(C152-D152)</f>
        <v>-20574</v>
      </c>
      <c r="M152" s="10" t="n">
        <v>3</v>
      </c>
      <c r="N152" s="0" t="s">
        <v>10</v>
      </c>
    </row>
    <row r="153" customFormat="false" ht="12.75" hidden="false" customHeight="false" outlineLevel="0" collapsed="false">
      <c r="A153" s="0" t="n">
        <v>24</v>
      </c>
      <c r="B153" s="8" t="n">
        <v>36937</v>
      </c>
      <c r="C153" s="0" t="n">
        <v>1121018</v>
      </c>
      <c r="D153" s="0" t="n">
        <v>1134950</v>
      </c>
      <c r="E153" s="1" t="n">
        <f aca="false">+C153/D153</f>
        <v>0.987724569364289</v>
      </c>
      <c r="F153" s="9"/>
      <c r="G153" s="9"/>
      <c r="H153" s="9" t="n">
        <v>1</v>
      </c>
      <c r="I153" s="9"/>
      <c r="J153" s="0" t="s">
        <v>8</v>
      </c>
      <c r="K153" s="3" t="n">
        <f aca="false">SUM(C153-D153)</f>
        <v>-13932</v>
      </c>
      <c r="M153" s="10" t="n">
        <v>4</v>
      </c>
      <c r="N153" s="0" t="s">
        <v>10</v>
      </c>
    </row>
    <row r="154" customFormat="false" ht="12.75" hidden="false" customHeight="false" outlineLevel="0" collapsed="false">
      <c r="A154" s="0" t="n">
        <v>24</v>
      </c>
      <c r="B154" s="8" t="n">
        <v>36938</v>
      </c>
      <c r="C154" s="0" t="n">
        <v>1119500</v>
      </c>
      <c r="D154" s="0" t="n">
        <v>1134952</v>
      </c>
      <c r="E154" s="1" t="n">
        <f aca="false">+C154/D154</f>
        <v>0.986385327308996</v>
      </c>
      <c r="F154" s="9"/>
      <c r="G154" s="9"/>
      <c r="H154" s="9" t="n">
        <v>1</v>
      </c>
      <c r="I154" s="9"/>
      <c r="J154" s="0" t="s">
        <v>8</v>
      </c>
      <c r="K154" s="3" t="n">
        <f aca="false">SUM(C154-D154)</f>
        <v>-15452</v>
      </c>
      <c r="M154" s="10" t="n">
        <v>4</v>
      </c>
      <c r="N154" s="0" t="s">
        <v>10</v>
      </c>
    </row>
    <row r="155" customFormat="false" ht="12.75" hidden="false" customHeight="false" outlineLevel="0" collapsed="false">
      <c r="A155" s="0" t="n">
        <v>24</v>
      </c>
      <c r="B155" s="8" t="n">
        <v>36939</v>
      </c>
      <c r="C155" s="0" t="n">
        <v>1135146</v>
      </c>
      <c r="D155" s="0" t="n">
        <v>1134952</v>
      </c>
      <c r="E155" s="1" t="n">
        <f aca="false">+C155/D155</f>
        <v>1.00017093233899</v>
      </c>
      <c r="F155" s="9"/>
      <c r="G155" s="9"/>
      <c r="H155" s="9"/>
      <c r="I155" s="9" t="n">
        <v>1</v>
      </c>
      <c r="J155" s="0" t="s">
        <v>8</v>
      </c>
      <c r="K155" s="3" t="n">
        <f aca="false">SUM(C155-D155)</f>
        <v>194</v>
      </c>
      <c r="L155" s="0" t="s">
        <v>9</v>
      </c>
      <c r="M155" s="10" t="n">
        <v>4</v>
      </c>
      <c r="N155" s="0" t="s">
        <v>10</v>
      </c>
    </row>
    <row r="156" customFormat="false" ht="12.75" hidden="false" customHeight="false" outlineLevel="0" collapsed="false">
      <c r="A156" s="0" t="n">
        <v>24</v>
      </c>
      <c r="B156" s="8" t="n">
        <v>36940</v>
      </c>
      <c r="C156" s="0" t="n">
        <v>1131855</v>
      </c>
      <c r="D156" s="0" t="n">
        <v>1134956</v>
      </c>
      <c r="E156" s="1" t="n">
        <f aca="false">+C156/D156</f>
        <v>0.997267735489305</v>
      </c>
      <c r="F156" s="9"/>
      <c r="G156" s="9"/>
      <c r="H156" s="9"/>
      <c r="I156" s="9" t="n">
        <v>1</v>
      </c>
      <c r="J156" s="0" t="s">
        <v>8</v>
      </c>
      <c r="K156" s="3" t="n">
        <f aca="false">SUM(C156-D156)</f>
        <v>-3101</v>
      </c>
      <c r="M156" s="10" t="n">
        <v>4</v>
      </c>
      <c r="N156" s="0" t="s">
        <v>10</v>
      </c>
    </row>
    <row r="157" customFormat="false" ht="12.75" hidden="false" customHeight="false" outlineLevel="0" collapsed="false">
      <c r="A157" s="0" t="n">
        <v>24</v>
      </c>
      <c r="B157" s="8" t="n">
        <v>36941</v>
      </c>
      <c r="C157" s="0" t="n">
        <v>1136579</v>
      </c>
      <c r="D157" s="0" t="n">
        <v>1134954</v>
      </c>
      <c r="E157" s="1" t="n">
        <f aca="false">+C157/D157</f>
        <v>1.0014317760896</v>
      </c>
      <c r="F157" s="9"/>
      <c r="G157" s="9"/>
      <c r="H157" s="9"/>
      <c r="I157" s="9" t="n">
        <v>1</v>
      </c>
      <c r="J157" s="0" t="s">
        <v>8</v>
      </c>
      <c r="K157" s="3" t="n">
        <f aca="false">SUM(C157-D157)</f>
        <v>1625</v>
      </c>
      <c r="L157" s="0" t="s">
        <v>9</v>
      </c>
      <c r="M157" s="10" t="n">
        <v>4</v>
      </c>
      <c r="N157" s="0" t="s">
        <v>10</v>
      </c>
    </row>
    <row r="158" customFormat="false" ht="12.75" hidden="false" customHeight="false" outlineLevel="0" collapsed="false">
      <c r="A158" s="0" t="n">
        <v>24</v>
      </c>
      <c r="B158" s="8" t="n">
        <v>36942</v>
      </c>
      <c r="C158" s="0" t="n">
        <v>1104017</v>
      </c>
      <c r="D158" s="0" t="n">
        <v>1135000</v>
      </c>
      <c r="E158" s="1" t="n">
        <f aca="false">+C158/D158</f>
        <v>0.972702202643172</v>
      </c>
      <c r="F158" s="9" t="n">
        <v>1</v>
      </c>
      <c r="G158" s="9"/>
      <c r="H158" s="9"/>
      <c r="I158" s="9"/>
      <c r="J158" s="0" t="s">
        <v>8</v>
      </c>
      <c r="K158" s="3" t="n">
        <f aca="false">SUM(C158-D158)</f>
        <v>-30983</v>
      </c>
      <c r="M158" s="10" t="n">
        <v>3</v>
      </c>
      <c r="N158" s="0" t="s">
        <v>10</v>
      </c>
    </row>
    <row r="159" customFormat="false" ht="12.75" hidden="false" customHeight="false" outlineLevel="0" collapsed="false">
      <c r="A159" s="0" t="n">
        <v>24</v>
      </c>
      <c r="B159" s="8" t="n">
        <v>36943</v>
      </c>
      <c r="C159" s="0" t="n">
        <v>1128381</v>
      </c>
      <c r="D159" s="0" t="n">
        <v>1148634</v>
      </c>
      <c r="E159" s="1" t="n">
        <f aca="false">+C159/D159</f>
        <v>0.982367751607562</v>
      </c>
      <c r="F159" s="9"/>
      <c r="G159" s="9"/>
      <c r="H159" s="9" t="n">
        <v>1</v>
      </c>
      <c r="I159" s="9"/>
      <c r="J159" s="0" t="s">
        <v>8</v>
      </c>
      <c r="K159" s="3" t="n">
        <f aca="false">SUM(C159-D159)</f>
        <v>-20253</v>
      </c>
      <c r="M159" s="10" t="n">
        <v>0</v>
      </c>
      <c r="N159" s="0" t="s">
        <v>10</v>
      </c>
    </row>
    <row r="160" customFormat="false" ht="12.75" hidden="false" customHeight="false" outlineLevel="0" collapsed="false">
      <c r="A160" s="0" t="n">
        <v>24</v>
      </c>
      <c r="B160" s="8" t="n">
        <v>36944</v>
      </c>
      <c r="C160" s="0" t="n">
        <v>1135010</v>
      </c>
      <c r="D160" s="0" t="n">
        <v>1134952</v>
      </c>
      <c r="E160" s="1" t="n">
        <f aca="false">+C160/D160</f>
        <v>1.00005110348279</v>
      </c>
      <c r="F160" s="9"/>
      <c r="G160" s="9"/>
      <c r="H160" s="9"/>
      <c r="I160" s="9" t="n">
        <v>1</v>
      </c>
      <c r="J160" s="0" t="s">
        <v>8</v>
      </c>
      <c r="K160" s="3" t="n">
        <f aca="false">SUM(C160-D160)</f>
        <v>58</v>
      </c>
      <c r="L160" s="0" t="s">
        <v>9</v>
      </c>
      <c r="M160" s="10" t="n">
        <v>4</v>
      </c>
      <c r="N160" s="0" t="s">
        <v>10</v>
      </c>
    </row>
    <row r="161" customFormat="false" ht="12.75" hidden="false" customHeight="false" outlineLevel="0" collapsed="false">
      <c r="A161" s="0" t="n">
        <v>24</v>
      </c>
      <c r="B161" s="8" t="n">
        <v>36945</v>
      </c>
      <c r="C161" s="0" t="n">
        <v>1120668</v>
      </c>
      <c r="D161" s="0" t="n">
        <v>1159440</v>
      </c>
      <c r="E161" s="1" t="n">
        <f aca="false">+C161/D161</f>
        <v>0.966559718484786</v>
      </c>
      <c r="F161" s="9" t="n">
        <v>1</v>
      </c>
      <c r="G161" s="9"/>
      <c r="H161" s="9"/>
      <c r="I161" s="9"/>
      <c r="J161" s="0" t="s">
        <v>8</v>
      </c>
      <c r="K161" s="3" t="n">
        <f aca="false">SUM(C161-D161)</f>
        <v>-38772</v>
      </c>
    </row>
    <row r="162" customFormat="false" ht="12.75" hidden="false" customHeight="false" outlineLevel="0" collapsed="false">
      <c r="A162" s="0" t="n">
        <v>24</v>
      </c>
      <c r="B162" s="8" t="n">
        <v>36946</v>
      </c>
      <c r="C162" s="0" t="n">
        <v>1128475</v>
      </c>
      <c r="D162" s="0" t="n">
        <v>1134958</v>
      </c>
      <c r="E162" s="1" t="n">
        <f aca="false">+C162/D162</f>
        <v>0.9942878943538</v>
      </c>
      <c r="F162" s="9"/>
      <c r="G162" s="9"/>
      <c r="H162" s="9" t="n">
        <v>1</v>
      </c>
      <c r="I162" s="9"/>
      <c r="J162" s="0" t="s">
        <v>8</v>
      </c>
      <c r="K162" s="3" t="n">
        <f aca="false">SUM(C162-D162)</f>
        <v>-6483</v>
      </c>
      <c r="M162" s="10" t="n">
        <v>4</v>
      </c>
      <c r="N162" s="0" t="s">
        <v>10</v>
      </c>
    </row>
    <row r="163" customFormat="false" ht="12.75" hidden="false" customHeight="false" outlineLevel="0" collapsed="false">
      <c r="A163" s="0" t="n">
        <v>24</v>
      </c>
      <c r="B163" s="8" t="n">
        <v>36947</v>
      </c>
      <c r="C163" s="0" t="n">
        <v>1132249</v>
      </c>
      <c r="D163" s="0" t="n">
        <v>1134958</v>
      </c>
      <c r="E163" s="1" t="n">
        <f aca="false">+C163/D163</f>
        <v>0.997613127534235</v>
      </c>
      <c r="F163" s="9"/>
      <c r="G163" s="9"/>
      <c r="H163" s="9"/>
      <c r="I163" s="9" t="n">
        <v>1</v>
      </c>
      <c r="J163" s="0" t="s">
        <v>8</v>
      </c>
      <c r="K163" s="3" t="n">
        <f aca="false">SUM(C163-D163)</f>
        <v>-2709</v>
      </c>
      <c r="M163" s="10" t="n">
        <v>4</v>
      </c>
      <c r="N163" s="0" t="s">
        <v>10</v>
      </c>
    </row>
    <row r="164" customFormat="false" ht="12.75" hidden="false" customHeight="false" outlineLevel="0" collapsed="false">
      <c r="A164" s="0" t="n">
        <v>24</v>
      </c>
      <c r="B164" s="8" t="n">
        <v>36948</v>
      </c>
      <c r="C164" s="0" t="n">
        <v>1133124</v>
      </c>
      <c r="D164" s="0" t="n">
        <v>1134958</v>
      </c>
      <c r="E164" s="1" t="n">
        <f aca="false">+C164/D164</f>
        <v>0.998384081173048</v>
      </c>
      <c r="F164" s="9"/>
      <c r="G164" s="9"/>
      <c r="H164" s="9"/>
      <c r="I164" s="9" t="n">
        <v>1</v>
      </c>
      <c r="J164" s="0" t="s">
        <v>8</v>
      </c>
      <c r="K164" s="3" t="n">
        <f aca="false">SUM(C164-D164)</f>
        <v>-1834</v>
      </c>
      <c r="M164" s="10" t="n">
        <v>4</v>
      </c>
      <c r="N164" s="0" t="s">
        <v>10</v>
      </c>
    </row>
    <row r="165" customFormat="false" ht="12.75" hidden="false" customHeight="false" outlineLevel="0" collapsed="false">
      <c r="A165" s="0" t="n">
        <v>24</v>
      </c>
      <c r="B165" s="8" t="n">
        <v>36949</v>
      </c>
      <c r="C165" s="0" t="n">
        <v>1134999</v>
      </c>
      <c r="D165" s="0" t="n">
        <v>1135010</v>
      </c>
      <c r="E165" s="1" t="n">
        <f aca="false">+C165/D165</f>
        <v>0.999990308455432</v>
      </c>
      <c r="F165" s="9"/>
      <c r="G165" s="9"/>
      <c r="H165" s="9"/>
      <c r="I165" s="9" t="n">
        <v>1</v>
      </c>
      <c r="J165" s="0" t="s">
        <v>8</v>
      </c>
      <c r="K165" s="3" t="n">
        <f aca="false">SUM(C165-D165)</f>
        <v>-11</v>
      </c>
      <c r="M165" s="10" t="n">
        <v>4</v>
      </c>
      <c r="N165" s="0" t="s">
        <v>10</v>
      </c>
    </row>
    <row r="166" customFormat="false" ht="13.5" hidden="false" customHeight="false" outlineLevel="0" collapsed="false">
      <c r="A166" s="0" t="n">
        <v>24</v>
      </c>
      <c r="B166" s="8" t="n">
        <v>36950</v>
      </c>
      <c r="C166" s="0" t="n">
        <v>1065001</v>
      </c>
      <c r="D166" s="0" t="n">
        <v>1064920</v>
      </c>
      <c r="E166" s="1" t="n">
        <f aca="false">+C166/D166</f>
        <v>1.00007606205161</v>
      </c>
      <c r="F166" s="16"/>
      <c r="G166" s="16"/>
      <c r="H166" s="16"/>
      <c r="I166" s="16" t="n">
        <v>1</v>
      </c>
      <c r="J166" s="0" t="s">
        <v>8</v>
      </c>
      <c r="K166" s="3" t="n">
        <f aca="false">SUM(C166-D166)</f>
        <v>81</v>
      </c>
      <c r="L166" s="0" t="s">
        <v>9</v>
      </c>
      <c r="M166" s="10" t="n">
        <v>4</v>
      </c>
      <c r="N166" s="0" t="s">
        <v>14</v>
      </c>
    </row>
    <row r="167" customFormat="false" ht="12.75" hidden="false" customHeight="false" outlineLevel="0" collapsed="false">
      <c r="B167" s="8"/>
      <c r="F167" s="17" t="n">
        <f aca="false">SUM(F139:F166)</f>
        <v>2</v>
      </c>
      <c r="G167" s="17"/>
      <c r="H167" s="17" t="n">
        <f aca="false">SUM(H139:H166)</f>
        <v>13</v>
      </c>
      <c r="I167" s="17" t="n">
        <f aca="false">SUM(I139:I166)</f>
        <v>12</v>
      </c>
      <c r="M167" s="10"/>
    </row>
    <row r="168" customFormat="false" ht="12.75" hidden="false" customHeight="false" outlineLevel="0" collapsed="false">
      <c r="B168" s="8"/>
      <c r="F168" s="17"/>
      <c r="G168" s="17"/>
      <c r="H168" s="17"/>
      <c r="I168" s="17"/>
      <c r="M168" s="10"/>
    </row>
    <row r="169" customFormat="false" ht="12.75" hidden="false" customHeight="false" outlineLevel="0" collapsed="false">
      <c r="A169" s="4" t="s">
        <v>0</v>
      </c>
      <c r="B169" s="5" t="s">
        <v>1</v>
      </c>
      <c r="C169" s="4" t="s">
        <v>2</v>
      </c>
      <c r="D169" s="5" t="s">
        <v>3</v>
      </c>
      <c r="E169" s="6" t="s">
        <v>4</v>
      </c>
      <c r="F169" s="7" t="n">
        <v>0.95</v>
      </c>
      <c r="G169" s="7"/>
      <c r="H169" s="7" t="n">
        <v>0.98</v>
      </c>
      <c r="I169" s="7" t="n">
        <v>1</v>
      </c>
      <c r="J169" s="4" t="s">
        <v>5</v>
      </c>
      <c r="M169" s="4" t="s">
        <v>6</v>
      </c>
      <c r="N169" s="4" t="s">
        <v>7</v>
      </c>
    </row>
    <row r="170" customFormat="false" ht="12.75" hidden="false" customHeight="false" outlineLevel="0" collapsed="false">
      <c r="A170" s="0" t="n">
        <v>24</v>
      </c>
      <c r="B170" s="8" t="n">
        <v>36951</v>
      </c>
      <c r="C170" s="0" t="n">
        <v>1125555</v>
      </c>
      <c r="D170" s="0" t="n">
        <v>1125000</v>
      </c>
      <c r="E170" s="1" t="n">
        <f aca="false">+C170/D170</f>
        <v>1.00049333333333</v>
      </c>
      <c r="F170" s="9"/>
      <c r="G170" s="9"/>
      <c r="H170" s="9"/>
      <c r="I170" s="9" t="n">
        <v>1</v>
      </c>
      <c r="J170" s="0" t="s">
        <v>8</v>
      </c>
      <c r="K170" s="3" t="n">
        <f aca="false">SUM(C170-D170)</f>
        <v>555</v>
      </c>
      <c r="L170" s="0" t="s">
        <v>9</v>
      </c>
      <c r="M170" s="10" t="n">
        <v>4</v>
      </c>
      <c r="N170" s="0" t="s">
        <v>10</v>
      </c>
    </row>
    <row r="171" customFormat="false" ht="12.75" hidden="false" customHeight="false" outlineLevel="0" collapsed="false">
      <c r="A171" s="0" t="n">
        <v>24</v>
      </c>
      <c r="B171" s="8" t="n">
        <v>36952</v>
      </c>
      <c r="C171" s="0" t="n">
        <v>1113421</v>
      </c>
      <c r="D171" s="0" t="n">
        <v>1124992</v>
      </c>
      <c r="E171" s="1" t="n">
        <f aca="false">+C171/D171</f>
        <v>0.989714593525998</v>
      </c>
      <c r="F171" s="9"/>
      <c r="G171" s="9"/>
      <c r="H171" s="9" t="n">
        <v>1</v>
      </c>
      <c r="I171" s="9"/>
      <c r="J171" s="0" t="s">
        <v>8</v>
      </c>
      <c r="K171" s="3" t="n">
        <f aca="false">SUM(C171-D171)</f>
        <v>-11571</v>
      </c>
      <c r="M171" s="10" t="n">
        <v>4</v>
      </c>
      <c r="N171" s="0" t="s">
        <v>10</v>
      </c>
    </row>
    <row r="172" customFormat="false" ht="12.75" hidden="false" customHeight="false" outlineLevel="0" collapsed="false">
      <c r="A172" s="0" t="n">
        <v>24</v>
      </c>
      <c r="B172" s="8" t="n">
        <v>36953</v>
      </c>
      <c r="C172" s="0" t="n">
        <v>1111001</v>
      </c>
      <c r="D172" s="0" t="n">
        <v>1124974</v>
      </c>
      <c r="E172" s="1" t="n">
        <f aca="false">+C172/D172</f>
        <v>0.98757926849865</v>
      </c>
      <c r="F172" s="9"/>
      <c r="G172" s="9"/>
      <c r="H172" s="9" t="n">
        <v>1</v>
      </c>
      <c r="I172" s="9"/>
      <c r="J172" s="0" t="s">
        <v>8</v>
      </c>
      <c r="K172" s="3" t="n">
        <f aca="false">SUM(C172-D172)</f>
        <v>-13973</v>
      </c>
      <c r="M172" s="10" t="n">
        <v>4</v>
      </c>
      <c r="N172" s="0" t="s">
        <v>10</v>
      </c>
    </row>
    <row r="173" customFormat="false" ht="12.75" hidden="false" customHeight="false" outlineLevel="0" collapsed="false">
      <c r="A173" s="0" t="n">
        <v>24</v>
      </c>
      <c r="B173" s="8" t="n">
        <v>36954</v>
      </c>
      <c r="C173" s="0" t="n">
        <v>1111001</v>
      </c>
      <c r="D173" s="0" t="n">
        <v>1125022</v>
      </c>
      <c r="E173" s="1" t="n">
        <f aca="false">+C173/D173</f>
        <v>0.987537132607185</v>
      </c>
      <c r="F173" s="9"/>
      <c r="G173" s="9"/>
      <c r="H173" s="9" t="n">
        <v>1</v>
      </c>
      <c r="I173" s="9"/>
      <c r="J173" s="0" t="s">
        <v>8</v>
      </c>
      <c r="K173" s="3" t="n">
        <f aca="false">SUM(C173-D173)</f>
        <v>-14021</v>
      </c>
      <c r="M173" s="10" t="n">
        <v>4</v>
      </c>
      <c r="N173" s="0" t="s">
        <v>10</v>
      </c>
    </row>
    <row r="174" customFormat="false" ht="12.75" hidden="false" customHeight="false" outlineLevel="0" collapsed="false">
      <c r="A174" s="0" t="n">
        <v>24</v>
      </c>
      <c r="B174" s="8" t="n">
        <v>36955</v>
      </c>
      <c r="C174" s="0" t="n">
        <v>1095674</v>
      </c>
      <c r="D174" s="0" t="n">
        <v>1159698</v>
      </c>
      <c r="E174" s="1" t="n">
        <f aca="false">+C174/D174</f>
        <v>0.944792523570792</v>
      </c>
      <c r="F174" s="9" t="n">
        <v>1</v>
      </c>
      <c r="G174" s="9"/>
      <c r="H174" s="9"/>
      <c r="I174" s="9"/>
      <c r="J174" s="0" t="s">
        <v>8</v>
      </c>
      <c r="K174" s="3" t="n">
        <f aca="false">SUM(C174-D174)</f>
        <v>-64024</v>
      </c>
      <c r="M174" s="10" t="n">
        <v>2</v>
      </c>
      <c r="N174" s="0" t="s">
        <v>10</v>
      </c>
    </row>
    <row r="175" customFormat="false" ht="12.75" hidden="false" customHeight="false" outlineLevel="0" collapsed="false">
      <c r="A175" s="0" t="n">
        <v>24</v>
      </c>
      <c r="B175" s="8" t="n">
        <v>36956</v>
      </c>
      <c r="C175" s="0" t="n">
        <v>890286</v>
      </c>
      <c r="D175" s="0" t="n">
        <v>899934</v>
      </c>
      <c r="E175" s="1" t="n">
        <f aca="false">+C175/D175</f>
        <v>0.989279213809013</v>
      </c>
      <c r="F175" s="9"/>
      <c r="G175" s="9"/>
      <c r="H175" s="9" t="n">
        <v>1</v>
      </c>
      <c r="I175" s="9"/>
      <c r="J175" s="0" t="s">
        <v>8</v>
      </c>
      <c r="K175" s="3" t="n">
        <f aca="false">SUM(C175-D175)</f>
        <v>-9648</v>
      </c>
      <c r="M175" s="10" t="n">
        <v>4</v>
      </c>
      <c r="N175" s="0" t="s">
        <v>10</v>
      </c>
    </row>
    <row r="176" customFormat="false" ht="12.75" hidden="false" customHeight="false" outlineLevel="0" collapsed="false">
      <c r="A176" s="0" t="n">
        <v>24</v>
      </c>
      <c r="B176" s="8" t="n">
        <v>36957</v>
      </c>
      <c r="C176" s="0" t="n">
        <v>1124783</v>
      </c>
      <c r="D176" s="0" t="n">
        <v>1125000</v>
      </c>
      <c r="E176" s="1" t="n">
        <f aca="false">+C176/D176</f>
        <v>0.999807111111111</v>
      </c>
      <c r="F176" s="9"/>
      <c r="G176" s="9"/>
      <c r="H176" s="9"/>
      <c r="I176" s="9" t="n">
        <v>1</v>
      </c>
      <c r="J176" s="0" t="s">
        <v>8</v>
      </c>
      <c r="K176" s="3" t="n">
        <f aca="false">SUM(C176-D176)</f>
        <v>-217</v>
      </c>
      <c r="M176" s="10" t="n">
        <v>4</v>
      </c>
      <c r="N176" s="0" t="s">
        <v>10</v>
      </c>
    </row>
    <row r="177" customFormat="false" ht="12.75" hidden="false" customHeight="false" outlineLevel="0" collapsed="false">
      <c r="A177" s="0" t="n">
        <v>24</v>
      </c>
      <c r="B177" s="8" t="n">
        <v>36958</v>
      </c>
      <c r="C177" s="0" t="n">
        <v>1125000</v>
      </c>
      <c r="D177" s="0" t="n">
        <v>1125738</v>
      </c>
      <c r="E177" s="1" t="n">
        <f aca="false">+C177/D177</f>
        <v>0.999344430053885</v>
      </c>
      <c r="F177" s="9"/>
      <c r="G177" s="9"/>
      <c r="H177" s="9"/>
      <c r="I177" s="9" t="n">
        <v>1</v>
      </c>
      <c r="J177" s="0" t="s">
        <v>8</v>
      </c>
      <c r="K177" s="3" t="n">
        <f aca="false">SUM(C177-D177)</f>
        <v>-738</v>
      </c>
      <c r="M177" s="10" t="n">
        <v>4</v>
      </c>
      <c r="N177" s="0" t="s">
        <v>10</v>
      </c>
    </row>
    <row r="178" customFormat="false" ht="12.75" hidden="false" customHeight="false" outlineLevel="0" collapsed="false">
      <c r="A178" s="0" t="n">
        <v>24</v>
      </c>
      <c r="B178" s="8" t="n">
        <v>36959</v>
      </c>
      <c r="C178" s="0" t="n">
        <v>1125015</v>
      </c>
      <c r="D178" s="0" t="n">
        <v>1124950</v>
      </c>
      <c r="E178" s="1" t="n">
        <f aca="false">+C178/D178</f>
        <v>1.00005778034579</v>
      </c>
      <c r="F178" s="9"/>
      <c r="G178" s="9"/>
      <c r="H178" s="9"/>
      <c r="I178" s="9" t="n">
        <v>1</v>
      </c>
      <c r="J178" s="0" t="s">
        <v>8</v>
      </c>
      <c r="K178" s="3" t="n">
        <f aca="false">SUM(C178-D178)</f>
        <v>65</v>
      </c>
      <c r="L178" s="0" t="s">
        <v>9</v>
      </c>
      <c r="M178" s="10" t="n">
        <v>4</v>
      </c>
      <c r="N178" s="0" t="s">
        <v>10</v>
      </c>
    </row>
    <row r="179" customFormat="false" ht="12.75" hidden="false" customHeight="false" outlineLevel="0" collapsed="false">
      <c r="A179" s="0" t="n">
        <v>24</v>
      </c>
      <c r="B179" s="8" t="n">
        <v>36960</v>
      </c>
      <c r="C179" s="0" t="n">
        <v>1125026</v>
      </c>
      <c r="D179" s="0" t="n">
        <v>1125000</v>
      </c>
      <c r="E179" s="1" t="n">
        <f aca="false">+C179/D179</f>
        <v>1.00002311111111</v>
      </c>
      <c r="F179" s="9"/>
      <c r="G179" s="9"/>
      <c r="H179" s="9"/>
      <c r="I179" s="9" t="n">
        <v>1</v>
      </c>
      <c r="J179" s="0" t="s">
        <v>8</v>
      </c>
      <c r="K179" s="3" t="n">
        <f aca="false">SUM(C179-D179)</f>
        <v>26</v>
      </c>
      <c r="L179" s="0" t="s">
        <v>9</v>
      </c>
      <c r="M179" s="10" t="n">
        <v>4</v>
      </c>
      <c r="N179" s="0" t="s">
        <v>10</v>
      </c>
    </row>
    <row r="180" customFormat="false" ht="12.75" hidden="false" customHeight="false" outlineLevel="0" collapsed="false">
      <c r="A180" s="0" t="n">
        <v>24</v>
      </c>
      <c r="B180" s="8" t="n">
        <v>36961</v>
      </c>
      <c r="C180" s="0" t="n">
        <v>1125026</v>
      </c>
      <c r="D180" s="0" t="n">
        <v>1125000</v>
      </c>
      <c r="E180" s="1" t="n">
        <f aca="false">+C180/D180</f>
        <v>1.00002311111111</v>
      </c>
      <c r="F180" s="9"/>
      <c r="G180" s="9"/>
      <c r="H180" s="9"/>
      <c r="I180" s="9" t="n">
        <v>1</v>
      </c>
      <c r="J180" s="0" t="s">
        <v>8</v>
      </c>
      <c r="K180" s="3" t="n">
        <f aca="false">SUM(C180-D180)</f>
        <v>26</v>
      </c>
      <c r="L180" s="0" t="s">
        <v>9</v>
      </c>
      <c r="M180" s="10" t="n">
        <v>4</v>
      </c>
      <c r="N180" s="0" t="s">
        <v>10</v>
      </c>
    </row>
    <row r="181" customFormat="false" ht="12.75" hidden="false" customHeight="false" outlineLevel="0" collapsed="false">
      <c r="A181" s="0" t="n">
        <v>24</v>
      </c>
      <c r="B181" s="8" t="n">
        <v>36962</v>
      </c>
      <c r="C181" s="0" t="n">
        <v>1119367</v>
      </c>
      <c r="D181" s="0" t="n">
        <v>1125000</v>
      </c>
      <c r="E181" s="1" t="n">
        <f aca="false">+C181/D181</f>
        <v>0.994992888888889</v>
      </c>
      <c r="F181" s="9"/>
      <c r="G181" s="9"/>
      <c r="H181" s="9"/>
      <c r="I181" s="9" t="n">
        <v>1</v>
      </c>
      <c r="J181" s="0" t="s">
        <v>8</v>
      </c>
      <c r="K181" s="3" t="n">
        <f aca="false">SUM(C181-D181)</f>
        <v>-5633</v>
      </c>
      <c r="M181" s="10" t="n">
        <v>4</v>
      </c>
      <c r="N181" s="0" t="s">
        <v>10</v>
      </c>
    </row>
    <row r="182" customFormat="false" ht="12.75" hidden="false" customHeight="false" outlineLevel="0" collapsed="false">
      <c r="A182" s="0" t="n">
        <v>24</v>
      </c>
      <c r="B182" s="8" t="n">
        <v>36963</v>
      </c>
      <c r="C182" s="0" t="n">
        <v>1125034</v>
      </c>
      <c r="D182" s="0" t="n">
        <v>1125000</v>
      </c>
      <c r="E182" s="1" t="n">
        <f aca="false">+C182/D182</f>
        <v>1.00003022222222</v>
      </c>
      <c r="F182" s="9"/>
      <c r="G182" s="9"/>
      <c r="H182" s="9"/>
      <c r="I182" s="9" t="n">
        <v>1</v>
      </c>
      <c r="J182" s="0" t="s">
        <v>8</v>
      </c>
      <c r="K182" s="3" t="n">
        <f aca="false">SUM(C182-D182)</f>
        <v>34</v>
      </c>
      <c r="L182" s="0" t="s">
        <v>9</v>
      </c>
      <c r="M182" s="10" t="n">
        <v>4</v>
      </c>
      <c r="N182" s="0" t="s">
        <v>10</v>
      </c>
    </row>
    <row r="183" customFormat="false" ht="12.75" hidden="false" customHeight="false" outlineLevel="0" collapsed="false">
      <c r="A183" s="0" t="n">
        <v>24</v>
      </c>
      <c r="B183" s="8" t="n">
        <v>36964</v>
      </c>
      <c r="C183" s="0" t="n">
        <v>1124725</v>
      </c>
      <c r="D183" s="0" t="n">
        <v>1124925</v>
      </c>
      <c r="E183" s="1" t="n">
        <f aca="false">+C183/D183</f>
        <v>0.99982221036958</v>
      </c>
      <c r="F183" s="9"/>
      <c r="G183" s="9"/>
      <c r="H183" s="9"/>
      <c r="I183" s="9" t="n">
        <v>1</v>
      </c>
      <c r="J183" s="0" t="s">
        <v>8</v>
      </c>
      <c r="K183" s="3" t="n">
        <f aca="false">SUM(C183-D183)</f>
        <v>-200</v>
      </c>
      <c r="M183" s="10" t="n">
        <v>4</v>
      </c>
      <c r="N183" s="0" t="s">
        <v>10</v>
      </c>
    </row>
    <row r="184" customFormat="false" ht="12.75" hidden="false" customHeight="false" outlineLevel="0" collapsed="false">
      <c r="A184" s="0" t="n">
        <v>24</v>
      </c>
      <c r="B184" s="8" t="n">
        <v>36965</v>
      </c>
      <c r="C184" s="0" t="n">
        <v>1110226</v>
      </c>
      <c r="D184" s="0" t="n">
        <v>1125000</v>
      </c>
      <c r="E184" s="1" t="n">
        <f aca="false">+C184/D184</f>
        <v>0.986867555555556</v>
      </c>
      <c r="F184" s="9"/>
      <c r="G184" s="9"/>
      <c r="H184" s="9" t="n">
        <v>1</v>
      </c>
      <c r="I184" s="9"/>
      <c r="J184" s="0" t="s">
        <v>8</v>
      </c>
      <c r="K184" s="3" t="n">
        <f aca="false">SUM(C184-D184)</f>
        <v>-14774</v>
      </c>
      <c r="M184" s="10" t="n">
        <v>0</v>
      </c>
      <c r="N184" s="0" t="s">
        <v>10</v>
      </c>
    </row>
    <row r="185" customFormat="false" ht="12.75" hidden="false" customHeight="false" outlineLevel="0" collapsed="false">
      <c r="A185" s="0" t="n">
        <v>24</v>
      </c>
      <c r="B185" s="8" t="n">
        <v>36966</v>
      </c>
      <c r="C185" s="0" t="n">
        <v>1105668</v>
      </c>
      <c r="D185" s="0" t="n">
        <v>1125000</v>
      </c>
      <c r="E185" s="1" t="n">
        <f aca="false">+C185/D185</f>
        <v>0.982816</v>
      </c>
      <c r="F185" s="9"/>
      <c r="G185" s="9"/>
      <c r="H185" s="9" t="n">
        <v>1</v>
      </c>
      <c r="I185" s="9"/>
      <c r="J185" s="0" t="s">
        <v>8</v>
      </c>
      <c r="K185" s="3" t="n">
        <f aca="false">SUM(C185-D185)</f>
        <v>-19332</v>
      </c>
      <c r="M185" s="10" t="n">
        <v>0</v>
      </c>
      <c r="N185" s="0" t="s">
        <v>10</v>
      </c>
    </row>
    <row r="186" customFormat="false" ht="12.75" hidden="false" customHeight="false" outlineLevel="0" collapsed="false">
      <c r="A186" s="0" t="n">
        <v>24</v>
      </c>
      <c r="B186" s="8" t="n">
        <v>36967</v>
      </c>
      <c r="C186" s="0" t="n">
        <v>1110159</v>
      </c>
      <c r="D186" s="0" t="n">
        <v>1125000</v>
      </c>
      <c r="E186" s="1" t="n">
        <f aca="false">+C186/D186</f>
        <v>0.986808</v>
      </c>
      <c r="F186" s="9"/>
      <c r="G186" s="9"/>
      <c r="H186" s="9" t="n">
        <v>1</v>
      </c>
      <c r="I186" s="9"/>
      <c r="J186" s="0" t="s">
        <v>8</v>
      </c>
      <c r="K186" s="3" t="n">
        <f aca="false">SUM(C186-D186)</f>
        <v>-14841</v>
      </c>
      <c r="M186" s="10" t="n">
        <v>4</v>
      </c>
      <c r="N186" s="0" t="s">
        <v>10</v>
      </c>
    </row>
    <row r="187" customFormat="false" ht="12.75" hidden="false" customHeight="false" outlineLevel="0" collapsed="false">
      <c r="A187" s="0" t="n">
        <v>24</v>
      </c>
      <c r="B187" s="8" t="n">
        <v>36968</v>
      </c>
      <c r="C187" s="0" t="n">
        <v>1110577</v>
      </c>
      <c r="D187" s="0" t="n">
        <v>1124946</v>
      </c>
      <c r="E187" s="1" t="n">
        <f aca="false">+C187/D187</f>
        <v>0.987226942448793</v>
      </c>
      <c r="F187" s="9"/>
      <c r="G187" s="9"/>
      <c r="H187" s="9" t="n">
        <v>1</v>
      </c>
      <c r="I187" s="9"/>
      <c r="J187" s="0" t="s">
        <v>8</v>
      </c>
      <c r="K187" s="3" t="n">
        <f aca="false">SUM(C187-D187)</f>
        <v>-14369</v>
      </c>
      <c r="M187" s="10" t="n">
        <v>4</v>
      </c>
      <c r="N187" s="0" t="s">
        <v>10</v>
      </c>
    </row>
    <row r="188" customFormat="false" ht="12.75" hidden="false" customHeight="false" outlineLevel="0" collapsed="false">
      <c r="A188" s="0" t="n">
        <v>24</v>
      </c>
      <c r="B188" s="8" t="n">
        <v>36969</v>
      </c>
      <c r="C188" s="0" t="n">
        <v>1107994</v>
      </c>
      <c r="D188" s="0" t="n">
        <v>1125000</v>
      </c>
      <c r="E188" s="1" t="n">
        <f aca="false">+C188/D188</f>
        <v>0.984883555555556</v>
      </c>
      <c r="F188" s="9"/>
      <c r="G188" s="9"/>
      <c r="H188" s="9" t="n">
        <v>1</v>
      </c>
      <c r="I188" s="9"/>
      <c r="J188" s="0" t="s">
        <v>8</v>
      </c>
      <c r="K188" s="3" t="n">
        <f aca="false">SUM(C188-D188)</f>
        <v>-17006</v>
      </c>
      <c r="M188" s="10" t="n">
        <v>4</v>
      </c>
      <c r="N188" s="0" t="s">
        <v>10</v>
      </c>
    </row>
    <row r="189" customFormat="false" ht="12.75" hidden="false" customHeight="false" outlineLevel="0" collapsed="false">
      <c r="A189" s="0" t="n">
        <v>24</v>
      </c>
      <c r="B189" s="8" t="n">
        <v>36970</v>
      </c>
      <c r="C189" s="0" t="n">
        <v>1096411</v>
      </c>
      <c r="D189" s="0" t="n">
        <v>1125000</v>
      </c>
      <c r="E189" s="1" t="n">
        <f aca="false">+C189/D189</f>
        <v>0.974587555555556</v>
      </c>
      <c r="F189" s="9"/>
      <c r="G189" s="9"/>
      <c r="H189" s="9" t="n">
        <v>1</v>
      </c>
      <c r="I189" s="9"/>
      <c r="J189" s="0" t="s">
        <v>8</v>
      </c>
      <c r="K189" s="3" t="n">
        <f aca="false">SUM(C189-D189)</f>
        <v>-28589</v>
      </c>
      <c r="M189" s="10" t="n">
        <v>2</v>
      </c>
      <c r="N189" s="0" t="s">
        <v>10</v>
      </c>
    </row>
    <row r="190" customFormat="false" ht="12.75" hidden="false" customHeight="false" outlineLevel="0" collapsed="false">
      <c r="A190" s="0" t="n">
        <v>24</v>
      </c>
      <c r="B190" s="8" t="n">
        <v>36971</v>
      </c>
      <c r="C190" s="0" t="n">
        <v>1112378</v>
      </c>
      <c r="D190" s="0" t="n">
        <v>1125000</v>
      </c>
      <c r="E190" s="1" t="n">
        <f aca="false">+C190/D190</f>
        <v>0.988780444444445</v>
      </c>
      <c r="F190" s="9"/>
      <c r="G190" s="9"/>
      <c r="H190" s="9" t="n">
        <v>1</v>
      </c>
      <c r="I190" s="9"/>
      <c r="J190" s="0" t="s">
        <v>8</v>
      </c>
      <c r="K190" s="3" t="n">
        <f aca="false">SUM(C190-D190)</f>
        <v>-12622</v>
      </c>
    </row>
    <row r="191" customFormat="false" ht="12.75" hidden="false" customHeight="false" outlineLevel="0" collapsed="false">
      <c r="A191" s="0" t="n">
        <v>24</v>
      </c>
      <c r="B191" s="8" t="n">
        <v>36972</v>
      </c>
      <c r="C191" s="0" t="n">
        <v>1113132</v>
      </c>
      <c r="D191" s="0" t="n">
        <v>1125000</v>
      </c>
      <c r="E191" s="1" t="n">
        <f aca="false">+C191/D191</f>
        <v>0.989450666666667</v>
      </c>
      <c r="F191" s="9"/>
      <c r="G191" s="9"/>
      <c r="H191" s="9" t="n">
        <v>1</v>
      </c>
      <c r="I191" s="9"/>
      <c r="J191" s="0" t="s">
        <v>8</v>
      </c>
      <c r="K191" s="3" t="n">
        <f aca="false">SUM(C191-D191)</f>
        <v>-11868</v>
      </c>
    </row>
    <row r="192" customFormat="false" ht="12.75" hidden="false" customHeight="false" outlineLevel="0" collapsed="false">
      <c r="A192" s="0" t="n">
        <v>24</v>
      </c>
      <c r="B192" s="8" t="n">
        <v>36973</v>
      </c>
      <c r="C192" s="0" t="n">
        <v>1125040</v>
      </c>
      <c r="D192" s="0" t="n">
        <v>1125000</v>
      </c>
      <c r="E192" s="1" t="n">
        <f aca="false">+C192/D192</f>
        <v>1.00003555555556</v>
      </c>
      <c r="F192" s="9"/>
      <c r="G192" s="9"/>
      <c r="H192" s="9"/>
      <c r="I192" s="9" t="n">
        <v>1</v>
      </c>
      <c r="J192" s="0" t="s">
        <v>8</v>
      </c>
      <c r="K192" s="3" t="n">
        <f aca="false">SUM(C192-D192)</f>
        <v>40</v>
      </c>
      <c r="L192" s="0" t="s">
        <v>9</v>
      </c>
      <c r="M192" s="10" t="n">
        <v>4</v>
      </c>
      <c r="N192" s="0" t="s">
        <v>10</v>
      </c>
    </row>
    <row r="193" customFormat="false" ht="12.75" hidden="false" customHeight="false" outlineLevel="0" collapsed="false">
      <c r="A193" s="0" t="n">
        <v>24</v>
      </c>
      <c r="B193" s="8" t="n">
        <v>36974</v>
      </c>
      <c r="C193" s="0" t="n">
        <v>1125034</v>
      </c>
      <c r="D193" s="0" t="n">
        <v>1125000</v>
      </c>
      <c r="E193" s="1" t="n">
        <f aca="false">+C193/D193</f>
        <v>1.00003022222222</v>
      </c>
      <c r="F193" s="9"/>
      <c r="G193" s="9"/>
      <c r="H193" s="9"/>
      <c r="I193" s="9" t="n">
        <v>1</v>
      </c>
      <c r="J193" s="0" t="s">
        <v>8</v>
      </c>
      <c r="K193" s="3" t="n">
        <f aca="false">SUM(C193-D193)</f>
        <v>34</v>
      </c>
      <c r="L193" s="0" t="s">
        <v>9</v>
      </c>
      <c r="M193" s="10" t="n">
        <v>4</v>
      </c>
      <c r="N193" s="0" t="s">
        <v>10</v>
      </c>
    </row>
    <row r="194" customFormat="false" ht="12.75" hidden="false" customHeight="false" outlineLevel="0" collapsed="false">
      <c r="A194" s="0" t="n">
        <v>24</v>
      </c>
      <c r="B194" s="8" t="n">
        <v>36975</v>
      </c>
      <c r="C194" s="0" t="n">
        <v>1124286</v>
      </c>
      <c r="D194" s="0" t="n">
        <v>1125000</v>
      </c>
      <c r="E194" s="1" t="n">
        <f aca="false">+C194/D194</f>
        <v>0.999365333333333</v>
      </c>
      <c r="F194" s="9"/>
      <c r="G194" s="9"/>
      <c r="H194" s="9"/>
      <c r="I194" s="9" t="n">
        <v>1</v>
      </c>
      <c r="J194" s="0" t="s">
        <v>8</v>
      </c>
      <c r="K194" s="3" t="n">
        <f aca="false">SUM(C194-D194)</f>
        <v>-714</v>
      </c>
      <c r="M194" s="10" t="n">
        <v>4</v>
      </c>
      <c r="N194" s="0" t="s">
        <v>10</v>
      </c>
    </row>
    <row r="195" customFormat="false" ht="12.75" hidden="false" customHeight="false" outlineLevel="0" collapsed="false">
      <c r="A195" s="0" t="n">
        <v>24</v>
      </c>
      <c r="B195" s="8" t="n">
        <v>36976</v>
      </c>
      <c r="C195" s="0" t="n">
        <v>1125024</v>
      </c>
      <c r="D195" s="0" t="n">
        <v>1125000</v>
      </c>
      <c r="E195" s="1" t="n">
        <f aca="false">+C195/D195</f>
        <v>1.00002133333333</v>
      </c>
      <c r="F195" s="9"/>
      <c r="G195" s="9"/>
      <c r="H195" s="9"/>
      <c r="I195" s="9" t="n">
        <v>1</v>
      </c>
      <c r="J195" s="0" t="s">
        <v>8</v>
      </c>
      <c r="K195" s="3" t="n">
        <f aca="false">SUM(C195-D195)</f>
        <v>24</v>
      </c>
      <c r="L195" s="0" t="s">
        <v>9</v>
      </c>
      <c r="M195" s="10" t="n">
        <v>4</v>
      </c>
      <c r="N195" s="0" t="s">
        <v>10</v>
      </c>
    </row>
    <row r="196" customFormat="false" ht="12.75" hidden="false" customHeight="false" outlineLevel="0" collapsed="false">
      <c r="A196" s="0" t="n">
        <v>24</v>
      </c>
      <c r="B196" s="8" t="n">
        <v>36977</v>
      </c>
      <c r="C196" s="0" t="n">
        <v>1125026</v>
      </c>
      <c r="D196" s="0" t="n">
        <v>1125000</v>
      </c>
      <c r="E196" s="1" t="n">
        <f aca="false">+C196/D196</f>
        <v>1.00002311111111</v>
      </c>
      <c r="F196" s="9"/>
      <c r="G196" s="9"/>
      <c r="H196" s="9"/>
      <c r="I196" s="9" t="n">
        <v>1</v>
      </c>
      <c r="J196" s="0" t="s">
        <v>8</v>
      </c>
      <c r="K196" s="3" t="n">
        <f aca="false">SUM(C196-D196)</f>
        <v>26</v>
      </c>
      <c r="L196" s="0" t="s">
        <v>9</v>
      </c>
      <c r="M196" s="10" t="n">
        <v>4</v>
      </c>
      <c r="N196" s="0" t="s">
        <v>10</v>
      </c>
    </row>
    <row r="197" customFormat="false" ht="12.75" hidden="false" customHeight="false" outlineLevel="0" collapsed="false">
      <c r="A197" s="0" t="n">
        <v>24</v>
      </c>
      <c r="B197" s="8" t="n">
        <v>36978</v>
      </c>
      <c r="C197" s="0" t="n">
        <v>1121667</v>
      </c>
      <c r="D197" s="0" t="n">
        <v>1124948</v>
      </c>
      <c r="E197" s="1" t="n">
        <f aca="false">+C197/D197</f>
        <v>0.997083420744781</v>
      </c>
      <c r="F197" s="9"/>
      <c r="G197" s="9"/>
      <c r="H197" s="9"/>
      <c r="I197" s="9" t="n">
        <v>1</v>
      </c>
      <c r="J197" s="0" t="s">
        <v>8</v>
      </c>
      <c r="K197" s="3" t="n">
        <f aca="false">SUM(C197-D197)</f>
        <v>-3281</v>
      </c>
      <c r="M197" s="10" t="n">
        <v>4</v>
      </c>
      <c r="N197" s="0" t="s">
        <v>10</v>
      </c>
    </row>
    <row r="198" customFormat="false" ht="12.75" hidden="false" customHeight="false" outlineLevel="0" collapsed="false">
      <c r="A198" s="0" t="n">
        <v>24</v>
      </c>
      <c r="B198" s="8" t="n">
        <v>36979</v>
      </c>
      <c r="C198" s="0" t="n">
        <v>1110032</v>
      </c>
      <c r="D198" s="0" t="n">
        <v>1125000</v>
      </c>
      <c r="E198" s="1" t="n">
        <f aca="false">+C198/D198</f>
        <v>0.986695111111111</v>
      </c>
      <c r="F198" s="9"/>
      <c r="G198" s="9"/>
      <c r="H198" s="9" t="n">
        <v>1</v>
      </c>
      <c r="I198" s="9"/>
      <c r="J198" s="0" t="s">
        <v>8</v>
      </c>
      <c r="K198" s="3" t="n">
        <f aca="false">SUM(C198-D198)</f>
        <v>-14968</v>
      </c>
      <c r="M198" s="10" t="n">
        <v>4</v>
      </c>
      <c r="N198" s="0" t="s">
        <v>10</v>
      </c>
    </row>
    <row r="199" customFormat="false" ht="12.75" hidden="false" customHeight="false" outlineLevel="0" collapsed="false">
      <c r="A199" s="0" t="n">
        <v>24</v>
      </c>
      <c r="B199" s="8" t="n">
        <v>36980</v>
      </c>
      <c r="C199" s="0" t="n">
        <v>1109187</v>
      </c>
      <c r="D199" s="0" t="n">
        <v>1125000</v>
      </c>
      <c r="E199" s="1" t="n">
        <f aca="false">+C199/D199</f>
        <v>0.985944</v>
      </c>
      <c r="F199" s="9"/>
      <c r="G199" s="9"/>
      <c r="H199" s="9" t="n">
        <v>1</v>
      </c>
      <c r="I199" s="9"/>
      <c r="J199" s="0" t="s">
        <v>8</v>
      </c>
      <c r="K199" s="3" t="n">
        <f aca="false">SUM(C199-D199)</f>
        <v>-15813</v>
      </c>
      <c r="M199" s="10" t="n">
        <v>4</v>
      </c>
      <c r="N199" s="0" t="s">
        <v>10</v>
      </c>
    </row>
    <row r="200" customFormat="false" ht="13.5" hidden="false" customHeight="false" outlineLevel="0" collapsed="false">
      <c r="A200" s="0" t="n">
        <v>24</v>
      </c>
      <c r="B200" s="8" t="n">
        <v>36981</v>
      </c>
      <c r="C200" s="0" t="n">
        <v>1125000</v>
      </c>
      <c r="D200" s="0" t="n">
        <v>1124946</v>
      </c>
      <c r="E200" s="1" t="n">
        <f aca="false">+C200/D200</f>
        <v>1.00004800230411</v>
      </c>
      <c r="F200" s="16"/>
      <c r="G200" s="16"/>
      <c r="H200" s="16"/>
      <c r="I200" s="16" t="n">
        <v>1</v>
      </c>
      <c r="J200" s="0" t="s">
        <v>8</v>
      </c>
      <c r="K200" s="3" t="n">
        <f aca="false">SUM(C200-D200)</f>
        <v>54</v>
      </c>
      <c r="L200" s="0" t="s">
        <v>9</v>
      </c>
      <c r="M200" s="10" t="n">
        <v>4</v>
      </c>
      <c r="N200" s="0" t="s">
        <v>10</v>
      </c>
    </row>
    <row r="201" customFormat="false" ht="12.75" hidden="false" customHeight="false" outlineLevel="0" collapsed="false">
      <c r="B201" s="8"/>
      <c r="F201" s="17" t="n">
        <f aca="false">SUM(F170:F200)</f>
        <v>1</v>
      </c>
      <c r="G201" s="17"/>
      <c r="H201" s="17" t="n">
        <f aca="false">SUM(H170:H200)</f>
        <v>14</v>
      </c>
      <c r="I201" s="17" t="n">
        <f aca="false">SUM(I170:I200)</f>
        <v>16</v>
      </c>
      <c r="M201" s="10"/>
    </row>
    <row r="202" customFormat="false" ht="12.75" hidden="false" customHeight="false" outlineLevel="0" collapsed="false">
      <c r="B202" s="8"/>
      <c r="F202" s="17"/>
      <c r="G202" s="17"/>
      <c r="H202" s="17"/>
      <c r="I202" s="17"/>
      <c r="M202" s="10"/>
    </row>
    <row r="203" customFormat="false" ht="12.75" hidden="false" customHeight="false" outlineLevel="0" collapsed="false">
      <c r="A203" s="4" t="s">
        <v>0</v>
      </c>
      <c r="B203" s="5" t="s">
        <v>1</v>
      </c>
      <c r="C203" s="4" t="s">
        <v>2</v>
      </c>
      <c r="D203" s="5" t="s">
        <v>3</v>
      </c>
      <c r="E203" s="6" t="s">
        <v>4</v>
      </c>
      <c r="F203" s="7" t="n">
        <v>0.95</v>
      </c>
      <c r="G203" s="7"/>
      <c r="H203" s="7" t="n">
        <v>0.98</v>
      </c>
      <c r="I203" s="7" t="n">
        <v>1</v>
      </c>
      <c r="J203" s="4" t="s">
        <v>5</v>
      </c>
      <c r="M203" s="4" t="s">
        <v>6</v>
      </c>
      <c r="N203" s="4" t="s">
        <v>7</v>
      </c>
    </row>
    <row r="204" customFormat="false" ht="12.75" hidden="false" customHeight="false" outlineLevel="0" collapsed="false">
      <c r="A204" s="0" t="n">
        <v>24</v>
      </c>
      <c r="B204" s="8" t="n">
        <v>36982</v>
      </c>
      <c r="C204" s="0" t="n">
        <v>1074404</v>
      </c>
      <c r="D204" s="0" t="n">
        <v>1090000</v>
      </c>
      <c r="E204" s="1" t="n">
        <f aca="false">+C204/D204</f>
        <v>0.985691743119266</v>
      </c>
      <c r="F204" s="9"/>
      <c r="G204" s="9"/>
      <c r="H204" s="9" t="n">
        <v>1</v>
      </c>
      <c r="I204" s="9"/>
      <c r="J204" s="0" t="s">
        <v>8</v>
      </c>
      <c r="K204" s="3" t="n">
        <f aca="false">SUM(C204-D204)</f>
        <v>-15596</v>
      </c>
      <c r="M204" s="10" t="n">
        <v>3</v>
      </c>
      <c r="N204" s="0" t="s">
        <v>10</v>
      </c>
    </row>
    <row r="205" customFormat="false" ht="12.75" hidden="false" customHeight="false" outlineLevel="0" collapsed="false">
      <c r="A205" s="0" t="n">
        <v>24</v>
      </c>
      <c r="B205" s="8" t="n">
        <v>36983</v>
      </c>
      <c r="C205" s="0" t="n">
        <v>800029</v>
      </c>
      <c r="D205" s="0" t="n">
        <v>800000</v>
      </c>
      <c r="E205" s="1" t="n">
        <f aca="false">+C205/D205</f>
        <v>1.00003625</v>
      </c>
      <c r="F205" s="9"/>
      <c r="G205" s="9"/>
      <c r="H205" s="9"/>
      <c r="I205" s="9" t="n">
        <v>1</v>
      </c>
      <c r="J205" s="0" t="s">
        <v>8</v>
      </c>
      <c r="K205" s="3" t="n">
        <f aca="false">SUM(C205-D205)</f>
        <v>29</v>
      </c>
      <c r="L205" s="0" t="s">
        <v>9</v>
      </c>
      <c r="M205" s="10" t="n">
        <v>4</v>
      </c>
      <c r="N205" s="0" t="s">
        <v>10</v>
      </c>
    </row>
    <row r="206" customFormat="false" ht="12.75" hidden="false" customHeight="false" outlineLevel="0" collapsed="false">
      <c r="A206" s="0" t="n">
        <v>24</v>
      </c>
      <c r="B206" s="8" t="n">
        <v>36984</v>
      </c>
      <c r="C206" s="0" t="n">
        <v>830785</v>
      </c>
      <c r="D206" s="0" t="n">
        <v>850000</v>
      </c>
      <c r="E206" s="1" t="n">
        <f aca="false">+C206/D206</f>
        <v>0.977394117647059</v>
      </c>
      <c r="F206" s="9"/>
      <c r="G206" s="9"/>
      <c r="H206" s="9" t="n">
        <v>1</v>
      </c>
      <c r="I206" s="9"/>
      <c r="J206" s="0" t="s">
        <v>8</v>
      </c>
      <c r="K206" s="3" t="n">
        <f aca="false">SUM(C206-D206)</f>
        <v>-19215</v>
      </c>
      <c r="M206" s="10" t="n">
        <v>4</v>
      </c>
      <c r="N206" s="0" t="s">
        <v>10</v>
      </c>
    </row>
    <row r="207" customFormat="false" ht="12.75" hidden="false" customHeight="false" outlineLevel="0" collapsed="false">
      <c r="A207" s="0" t="n">
        <v>24</v>
      </c>
      <c r="B207" s="8" t="n">
        <v>36985</v>
      </c>
      <c r="C207" s="0" t="n">
        <v>830026</v>
      </c>
      <c r="D207" s="0" t="n">
        <v>850000</v>
      </c>
      <c r="E207" s="1" t="n">
        <f aca="false">+C207/D207</f>
        <v>0.976501176470588</v>
      </c>
      <c r="F207" s="9"/>
      <c r="G207" s="9"/>
      <c r="H207" s="9" t="n">
        <v>1</v>
      </c>
      <c r="I207" s="9"/>
      <c r="J207" s="0" t="s">
        <v>8</v>
      </c>
      <c r="K207" s="3" t="n">
        <f aca="false">SUM(C207-D207)</f>
        <v>-19974</v>
      </c>
      <c r="M207" s="10" t="n">
        <v>4</v>
      </c>
      <c r="N207" s="0" t="s">
        <v>10</v>
      </c>
    </row>
    <row r="208" customFormat="false" ht="12.75" hidden="false" customHeight="false" outlineLevel="0" collapsed="false">
      <c r="A208" s="0" t="n">
        <v>24</v>
      </c>
      <c r="B208" s="8" t="n">
        <v>36986</v>
      </c>
      <c r="C208" s="0" t="n">
        <v>863008</v>
      </c>
      <c r="D208" s="0" t="n">
        <v>924934</v>
      </c>
      <c r="E208" s="1" t="n">
        <f aca="false">+C208/D208</f>
        <v>0.933048195871273</v>
      </c>
      <c r="F208" s="9"/>
      <c r="G208" s="9"/>
      <c r="H208" s="9"/>
      <c r="I208" s="9"/>
      <c r="J208" s="0" t="s">
        <v>8</v>
      </c>
      <c r="K208" s="3" t="n">
        <f aca="false">SUM(C208-D208)</f>
        <v>-61926</v>
      </c>
      <c r="M208" s="10" t="n">
        <v>4</v>
      </c>
      <c r="N208" s="0" t="s">
        <v>10</v>
      </c>
    </row>
    <row r="209" customFormat="false" ht="12.75" hidden="false" customHeight="false" outlineLevel="0" collapsed="false">
      <c r="A209" s="0" t="n">
        <v>24</v>
      </c>
      <c r="B209" s="8" t="n">
        <v>36987</v>
      </c>
      <c r="C209" s="0" t="n">
        <v>884862</v>
      </c>
      <c r="D209" s="0" t="n">
        <v>914896</v>
      </c>
      <c r="E209" s="1" t="n">
        <f aca="false">+C209/D209</f>
        <v>0.967172225039786</v>
      </c>
      <c r="F209" s="9" t="n">
        <v>1</v>
      </c>
      <c r="G209" s="9"/>
      <c r="H209" s="9"/>
      <c r="I209" s="9"/>
      <c r="J209" s="0" t="s">
        <v>8</v>
      </c>
      <c r="K209" s="3" t="n">
        <f aca="false">SUM(C209-D209)</f>
        <v>-30034</v>
      </c>
      <c r="M209" s="10" t="n">
        <v>4</v>
      </c>
      <c r="N209" s="0" t="s">
        <v>10</v>
      </c>
    </row>
    <row r="210" customFormat="false" ht="12.75" hidden="false" customHeight="false" outlineLevel="0" collapsed="false">
      <c r="A210" s="0" t="n">
        <v>24</v>
      </c>
      <c r="B210" s="8" t="n">
        <v>36988</v>
      </c>
      <c r="C210" s="0" t="n">
        <v>880000</v>
      </c>
      <c r="D210" s="0" t="n">
        <v>899942</v>
      </c>
      <c r="E210" s="1" t="n">
        <f aca="false">+C210/D210</f>
        <v>0.977840794184514</v>
      </c>
      <c r="F210" s="9"/>
      <c r="G210" s="9"/>
      <c r="H210" s="9" t="n">
        <v>1</v>
      </c>
      <c r="I210" s="9"/>
      <c r="J210" s="0" t="s">
        <v>8</v>
      </c>
      <c r="K210" s="3" t="n">
        <f aca="false">SUM(C210-D210)</f>
        <v>-19942</v>
      </c>
      <c r="M210" s="10" t="n">
        <v>4</v>
      </c>
      <c r="N210" s="0" t="s">
        <v>10</v>
      </c>
    </row>
    <row r="211" customFormat="false" ht="12.75" hidden="false" customHeight="false" outlineLevel="0" collapsed="false">
      <c r="A211" s="0" t="n">
        <v>24</v>
      </c>
      <c r="B211" s="8" t="n">
        <v>36989</v>
      </c>
      <c r="C211" s="0" t="n">
        <v>879979</v>
      </c>
      <c r="D211" s="0" t="n">
        <v>899944</v>
      </c>
      <c r="E211" s="1" t="n">
        <f aca="false">+C211/D211</f>
        <v>0.97781528628448</v>
      </c>
      <c r="F211" s="9"/>
      <c r="G211" s="9"/>
      <c r="H211" s="9" t="n">
        <v>1</v>
      </c>
      <c r="I211" s="9"/>
      <c r="J211" s="0" t="s">
        <v>8</v>
      </c>
      <c r="K211" s="3" t="n">
        <f aca="false">SUM(C211-D211)</f>
        <v>-19965</v>
      </c>
      <c r="M211" s="10" t="n">
        <v>4</v>
      </c>
      <c r="N211" s="0" t="s">
        <v>10</v>
      </c>
    </row>
    <row r="212" customFormat="false" ht="12.75" hidden="false" customHeight="false" outlineLevel="0" collapsed="false">
      <c r="A212" s="0" t="n">
        <v>24</v>
      </c>
      <c r="B212" s="8" t="n">
        <v>36990</v>
      </c>
      <c r="C212" s="0" t="n">
        <v>897515</v>
      </c>
      <c r="D212" s="0" t="n">
        <v>906098</v>
      </c>
      <c r="E212" s="1" t="n">
        <f aca="false">+C212/D212</f>
        <v>0.990527514683842</v>
      </c>
      <c r="F212" s="9"/>
      <c r="G212" s="9"/>
      <c r="H212" s="9" t="n">
        <v>1</v>
      </c>
      <c r="I212" s="9"/>
      <c r="J212" s="0" t="s">
        <v>8</v>
      </c>
      <c r="K212" s="3" t="n">
        <f aca="false">SUM(C212-D212)</f>
        <v>-8583</v>
      </c>
      <c r="M212" s="10" t="n">
        <v>4</v>
      </c>
      <c r="N212" s="0" t="s">
        <v>10</v>
      </c>
    </row>
    <row r="213" customFormat="false" ht="12.75" hidden="false" customHeight="false" outlineLevel="0" collapsed="false">
      <c r="A213" s="0" t="n">
        <v>24</v>
      </c>
      <c r="B213" s="8" t="n">
        <v>36991</v>
      </c>
      <c r="C213" s="0" t="n">
        <v>899644</v>
      </c>
      <c r="D213" s="0" t="n">
        <v>899932</v>
      </c>
      <c r="E213" s="1" t="n">
        <f aca="false">+C213/D213</f>
        <v>0.999679975820395</v>
      </c>
      <c r="F213" s="9"/>
      <c r="G213" s="9"/>
      <c r="H213" s="9"/>
      <c r="I213" s="9" t="n">
        <v>1</v>
      </c>
      <c r="J213" s="0" t="s">
        <v>8</v>
      </c>
      <c r="K213" s="3" t="n">
        <f aca="false">SUM(C213-D213)</f>
        <v>-288</v>
      </c>
      <c r="M213" s="10" t="n">
        <v>4</v>
      </c>
      <c r="N213" s="0" t="s">
        <v>10</v>
      </c>
    </row>
    <row r="214" customFormat="false" ht="12.75" hidden="false" customHeight="false" outlineLevel="0" collapsed="false">
      <c r="A214" s="0" t="n">
        <v>24</v>
      </c>
      <c r="B214" s="8" t="n">
        <v>36992</v>
      </c>
      <c r="C214" s="0" t="n">
        <v>860000</v>
      </c>
      <c r="D214" s="0" t="n">
        <v>909658</v>
      </c>
      <c r="E214" s="1" t="n">
        <f aca="false">+C214/D214</f>
        <v>0.945410253084126</v>
      </c>
      <c r="F214" s="9" t="n">
        <v>1</v>
      </c>
      <c r="G214" s="9"/>
      <c r="H214" s="9"/>
      <c r="I214" s="9"/>
      <c r="J214" s="0" t="s">
        <v>8</v>
      </c>
      <c r="K214" s="3" t="n">
        <f aca="false">SUM(C214-D214)</f>
        <v>-49658</v>
      </c>
      <c r="M214" s="10" t="n">
        <v>4</v>
      </c>
      <c r="N214" s="0" t="s">
        <v>10</v>
      </c>
    </row>
    <row r="215" customFormat="false" ht="12.75" hidden="false" customHeight="false" outlineLevel="0" collapsed="false">
      <c r="A215" s="0" t="n">
        <v>24</v>
      </c>
      <c r="B215" s="8" t="n">
        <v>36993</v>
      </c>
      <c r="C215" s="0" t="n">
        <v>853946</v>
      </c>
      <c r="D215" s="0" t="n">
        <v>899928</v>
      </c>
      <c r="E215" s="1" t="n">
        <f aca="false">+C215/D215</f>
        <v>0.948904801272991</v>
      </c>
      <c r="F215" s="9" t="n">
        <v>1</v>
      </c>
      <c r="G215" s="9"/>
      <c r="H215" s="9"/>
      <c r="I215" s="9"/>
      <c r="J215" s="0" t="s">
        <v>8</v>
      </c>
      <c r="K215" s="3" t="n">
        <f aca="false">SUM(C215-D215)</f>
        <v>-45982</v>
      </c>
      <c r="M215" s="10" t="n">
        <v>4</v>
      </c>
      <c r="N215" s="0" t="s">
        <v>10</v>
      </c>
    </row>
    <row r="216" customFormat="false" ht="12.75" hidden="false" customHeight="false" outlineLevel="0" collapsed="false">
      <c r="A216" s="0" t="n">
        <v>24</v>
      </c>
      <c r="B216" s="8" t="n">
        <v>36994</v>
      </c>
      <c r="C216" s="0" t="n">
        <v>834125</v>
      </c>
      <c r="D216" s="0" t="n">
        <v>899938</v>
      </c>
      <c r="E216" s="1" t="n">
        <f aca="false">+C216/D216</f>
        <v>0.926869406559119</v>
      </c>
      <c r="F216" s="9"/>
      <c r="G216" s="9"/>
      <c r="H216" s="9"/>
      <c r="I216" s="9"/>
      <c r="J216" s="0" t="s">
        <v>8</v>
      </c>
      <c r="K216" s="3" t="n">
        <f aca="false">SUM(C216-D216)</f>
        <v>-65813</v>
      </c>
      <c r="M216" s="10" t="n">
        <v>4</v>
      </c>
      <c r="N216" s="0" t="s">
        <v>10</v>
      </c>
    </row>
    <row r="217" customFormat="false" ht="12.75" hidden="false" customHeight="false" outlineLevel="0" collapsed="false">
      <c r="A217" s="0" t="n">
        <v>24</v>
      </c>
      <c r="B217" s="8" t="n">
        <v>36995</v>
      </c>
      <c r="C217" s="0" t="n">
        <v>860000</v>
      </c>
      <c r="D217" s="0" t="n">
        <v>899936</v>
      </c>
      <c r="E217" s="1" t="n">
        <f aca="false">+C217/D217</f>
        <v>0.955623511005227</v>
      </c>
      <c r="F217" s="9" t="n">
        <v>1</v>
      </c>
      <c r="G217" s="9"/>
      <c r="H217" s="9"/>
      <c r="I217" s="9"/>
      <c r="J217" s="0" t="s">
        <v>8</v>
      </c>
      <c r="K217" s="3" t="n">
        <f aca="false">SUM(C217-D217)</f>
        <v>-39936</v>
      </c>
      <c r="M217" s="10" t="n">
        <v>3</v>
      </c>
      <c r="N217" s="0" t="s">
        <v>10</v>
      </c>
    </row>
    <row r="218" customFormat="false" ht="12.75" hidden="false" customHeight="false" outlineLevel="0" collapsed="false">
      <c r="A218" s="0" t="n">
        <v>24</v>
      </c>
      <c r="B218" s="8" t="n">
        <v>36996</v>
      </c>
      <c r="C218" s="0" t="n">
        <v>862655</v>
      </c>
      <c r="D218" s="0" t="n">
        <v>899928</v>
      </c>
      <c r="E218" s="1" t="n">
        <f aca="false">+C218/D218</f>
        <v>0.958582242134926</v>
      </c>
      <c r="F218" s="9" t="n">
        <v>1</v>
      </c>
      <c r="G218" s="9"/>
      <c r="H218" s="9"/>
      <c r="I218" s="9"/>
      <c r="J218" s="0" t="s">
        <v>8</v>
      </c>
      <c r="K218" s="3" t="n">
        <f aca="false">SUM(C218-D218)</f>
        <v>-37273</v>
      </c>
      <c r="M218" s="10" t="n">
        <v>4</v>
      </c>
      <c r="N218" s="0" t="s">
        <v>10</v>
      </c>
    </row>
    <row r="219" customFormat="false" ht="12.75" hidden="false" customHeight="false" outlineLevel="0" collapsed="false">
      <c r="A219" s="0" t="n">
        <v>24</v>
      </c>
      <c r="B219" s="8" t="n">
        <v>36997</v>
      </c>
      <c r="C219" s="0" t="n">
        <v>860191</v>
      </c>
      <c r="D219" s="0" t="n">
        <v>899938</v>
      </c>
      <c r="E219" s="1" t="n">
        <f aca="false">+C219/D219</f>
        <v>0.955833624094104</v>
      </c>
      <c r="F219" s="9" t="n">
        <v>1</v>
      </c>
      <c r="G219" s="9"/>
      <c r="H219" s="9"/>
      <c r="I219" s="9"/>
      <c r="J219" s="0" t="s">
        <v>8</v>
      </c>
      <c r="K219" s="3" t="n">
        <f aca="false">SUM(C219-D219)</f>
        <v>-39747</v>
      </c>
      <c r="M219" s="10" t="n">
        <v>4</v>
      </c>
      <c r="N219" s="0" t="s">
        <v>10</v>
      </c>
    </row>
    <row r="220" customFormat="false" ht="12.75" hidden="false" customHeight="false" outlineLevel="0" collapsed="false">
      <c r="A220" s="0" t="n">
        <v>24</v>
      </c>
      <c r="B220" s="8" t="n">
        <v>36998</v>
      </c>
      <c r="C220" s="0" t="n">
        <v>910270</v>
      </c>
      <c r="D220" s="0" t="n">
        <v>999992</v>
      </c>
      <c r="E220" s="1" t="n">
        <f aca="false">+C220/D220</f>
        <v>0.910277282218258</v>
      </c>
      <c r="F220" s="9"/>
      <c r="G220" s="9"/>
      <c r="H220" s="9"/>
      <c r="I220" s="9"/>
      <c r="J220" s="0" t="s">
        <v>8</v>
      </c>
      <c r="K220" s="3" t="n">
        <f aca="false">SUM(C220-D220)</f>
        <v>-89722</v>
      </c>
      <c r="M220" s="10" t="n">
        <v>4</v>
      </c>
      <c r="N220" s="0" t="s">
        <v>10</v>
      </c>
    </row>
    <row r="221" customFormat="false" ht="12.75" hidden="false" customHeight="false" outlineLevel="0" collapsed="false">
      <c r="A221" s="0" t="n">
        <v>24</v>
      </c>
      <c r="B221" s="8" t="n">
        <v>36999</v>
      </c>
      <c r="C221" s="0" t="n">
        <v>928666</v>
      </c>
      <c r="D221" s="0" t="n">
        <v>949940</v>
      </c>
      <c r="E221" s="1" t="n">
        <f aca="false">+C221/D221</f>
        <v>0.977604901362191</v>
      </c>
      <c r="F221" s="9"/>
      <c r="G221" s="9"/>
      <c r="H221" s="9" t="n">
        <v>1</v>
      </c>
      <c r="I221" s="9"/>
      <c r="J221" s="0" t="s">
        <v>8</v>
      </c>
      <c r="K221" s="3" t="n">
        <f aca="false">SUM(C221-D221)</f>
        <v>-21274</v>
      </c>
      <c r="M221" s="10" t="n">
        <v>4</v>
      </c>
      <c r="N221" s="0" t="s">
        <v>10</v>
      </c>
    </row>
    <row r="222" customFormat="false" ht="12.75" hidden="false" customHeight="false" outlineLevel="0" collapsed="false">
      <c r="A222" s="0" t="n">
        <v>24</v>
      </c>
      <c r="B222" s="8" t="n">
        <v>37000</v>
      </c>
      <c r="C222" s="0" t="n">
        <v>999903</v>
      </c>
      <c r="D222" s="0" t="n">
        <v>1000000</v>
      </c>
      <c r="E222" s="1" t="n">
        <f aca="false">+C222/D222</f>
        <v>0.999903</v>
      </c>
      <c r="F222" s="9"/>
      <c r="G222" s="9"/>
      <c r="H222" s="9"/>
      <c r="I222" s="9" t="n">
        <v>1</v>
      </c>
      <c r="J222" s="0" t="s">
        <v>8</v>
      </c>
      <c r="K222" s="3" t="n">
        <f aca="false">SUM(C222-D222)</f>
        <v>-97</v>
      </c>
      <c r="M222" s="10" t="n">
        <v>4</v>
      </c>
      <c r="N222" s="0" t="s">
        <v>10</v>
      </c>
    </row>
    <row r="223" customFormat="false" ht="12.75" hidden="false" customHeight="false" outlineLevel="0" collapsed="false">
      <c r="A223" s="0" t="n">
        <v>24</v>
      </c>
      <c r="B223" s="8" t="n">
        <v>37001</v>
      </c>
      <c r="C223" s="0" t="n">
        <v>980133</v>
      </c>
      <c r="D223" s="0" t="n">
        <v>999928</v>
      </c>
      <c r="E223" s="1" t="n">
        <f aca="false">+C223/D223</f>
        <v>0.980203574657375</v>
      </c>
      <c r="F223" s="9"/>
      <c r="G223" s="9"/>
      <c r="H223" s="9" t="n">
        <v>1</v>
      </c>
      <c r="I223" s="9"/>
      <c r="J223" s="0" t="s">
        <v>8</v>
      </c>
      <c r="K223" s="3" t="n">
        <f aca="false">SUM(C223-D223)</f>
        <v>-19795</v>
      </c>
      <c r="M223" s="10" t="n">
        <v>2</v>
      </c>
      <c r="N223" s="0" t="s">
        <v>10</v>
      </c>
    </row>
    <row r="224" customFormat="false" ht="12.75" hidden="false" customHeight="false" outlineLevel="0" collapsed="false">
      <c r="A224" s="0" t="n">
        <v>24</v>
      </c>
      <c r="B224" s="8" t="n">
        <v>37002</v>
      </c>
      <c r="C224" s="0" t="n">
        <v>978927</v>
      </c>
      <c r="D224" s="0" t="n">
        <v>1023270</v>
      </c>
      <c r="E224" s="1" t="n">
        <f aca="false">+C224/D224</f>
        <v>0.956665396229734</v>
      </c>
      <c r="F224" s="9" t="n">
        <v>1</v>
      </c>
      <c r="G224" s="9"/>
      <c r="H224" s="9"/>
      <c r="I224" s="9"/>
      <c r="J224" s="0" t="s">
        <v>8</v>
      </c>
      <c r="K224" s="3" t="n">
        <f aca="false">SUM(C224-D224)</f>
        <v>-44343</v>
      </c>
      <c r="M224" s="10" t="n">
        <v>4</v>
      </c>
      <c r="N224" s="0" t="s">
        <v>10</v>
      </c>
    </row>
    <row r="225" customFormat="false" ht="12.75" hidden="false" customHeight="false" outlineLevel="0" collapsed="false">
      <c r="A225" s="0" t="n">
        <v>24</v>
      </c>
      <c r="B225" s="8" t="n">
        <v>37003</v>
      </c>
      <c r="C225" s="0" t="n">
        <v>975372</v>
      </c>
      <c r="D225" s="0" t="n">
        <v>1023266</v>
      </c>
      <c r="E225" s="1" t="n">
        <f aca="false">+C225/D225</f>
        <v>0.953194965922839</v>
      </c>
      <c r="F225" s="9" t="n">
        <v>1</v>
      </c>
      <c r="G225" s="9"/>
      <c r="H225" s="9"/>
      <c r="I225" s="9"/>
      <c r="J225" s="0" t="s">
        <v>8</v>
      </c>
      <c r="K225" s="3" t="n">
        <f aca="false">SUM(C225-D225)</f>
        <v>-47894</v>
      </c>
      <c r="M225" s="10" t="n">
        <v>4</v>
      </c>
      <c r="N225" s="0" t="s">
        <v>10</v>
      </c>
    </row>
    <row r="226" customFormat="false" ht="12.75" hidden="false" customHeight="false" outlineLevel="0" collapsed="false">
      <c r="A226" s="0" t="n">
        <v>24</v>
      </c>
      <c r="B226" s="8" t="n">
        <v>37004</v>
      </c>
      <c r="C226" s="0" t="n">
        <v>994713</v>
      </c>
      <c r="D226" s="0" t="n">
        <v>1037968</v>
      </c>
      <c r="E226" s="1" t="n">
        <f aca="false">+C226/D226</f>
        <v>0.958327231668028</v>
      </c>
      <c r="F226" s="9" t="n">
        <v>1</v>
      </c>
      <c r="G226" s="9"/>
      <c r="H226" s="9"/>
      <c r="I226" s="9"/>
      <c r="J226" s="0" t="s">
        <v>8</v>
      </c>
      <c r="K226" s="3" t="n">
        <f aca="false">SUM(C226-D226)</f>
        <v>-43255</v>
      </c>
      <c r="M226" s="10" t="n">
        <v>3</v>
      </c>
      <c r="N226" s="0" t="s">
        <v>10</v>
      </c>
    </row>
    <row r="227" customFormat="false" ht="12.75" hidden="false" customHeight="false" outlineLevel="0" collapsed="false">
      <c r="A227" s="0" t="n">
        <v>24</v>
      </c>
      <c r="B227" s="8" t="n">
        <v>37005</v>
      </c>
      <c r="C227" s="0" t="n">
        <v>980000</v>
      </c>
      <c r="D227" s="0" t="n">
        <v>1023262</v>
      </c>
      <c r="E227" s="1" t="n">
        <f aca="false">+C227/D227</f>
        <v>0.957721482865581</v>
      </c>
      <c r="F227" s="9" t="n">
        <v>1</v>
      </c>
      <c r="G227" s="9"/>
      <c r="H227" s="9"/>
      <c r="I227" s="9"/>
      <c r="J227" s="0" t="s">
        <v>8</v>
      </c>
      <c r="K227" s="3" t="n">
        <f aca="false">SUM(C227-D227)</f>
        <v>-43262</v>
      </c>
      <c r="M227" s="10" t="n">
        <v>4</v>
      </c>
      <c r="N227" s="0" t="s">
        <v>10</v>
      </c>
    </row>
    <row r="228" customFormat="false" ht="12.75" hidden="false" customHeight="false" outlineLevel="0" collapsed="false">
      <c r="A228" s="0" t="n">
        <v>24</v>
      </c>
      <c r="B228" s="8" t="n">
        <v>37006</v>
      </c>
      <c r="C228" s="0" t="n">
        <v>979562</v>
      </c>
      <c r="D228" s="0" t="n">
        <v>1019948</v>
      </c>
      <c r="E228" s="1" t="n">
        <f aca="false">+C228/D228</f>
        <v>0.960403863726386</v>
      </c>
      <c r="F228" s="9" t="n">
        <v>1</v>
      </c>
      <c r="G228" s="9"/>
      <c r="H228" s="9"/>
      <c r="I228" s="9"/>
      <c r="J228" s="0" t="s">
        <v>8</v>
      </c>
      <c r="K228" s="3" t="n">
        <f aca="false">SUM(C228-D228)</f>
        <v>-40386</v>
      </c>
      <c r="M228" s="10" t="n">
        <v>4</v>
      </c>
      <c r="N228" s="0" t="s">
        <v>10</v>
      </c>
    </row>
    <row r="229" customFormat="false" ht="12.75" hidden="false" customHeight="false" outlineLevel="0" collapsed="false">
      <c r="A229" s="0" t="n">
        <v>24</v>
      </c>
      <c r="B229" s="8" t="n">
        <v>37007</v>
      </c>
      <c r="C229" s="0" t="n">
        <v>990894</v>
      </c>
      <c r="D229" s="0" t="n">
        <v>1014124</v>
      </c>
      <c r="E229" s="1" t="n">
        <f aca="false">+C229/D229</f>
        <v>0.9770935309686</v>
      </c>
      <c r="F229" s="9"/>
      <c r="G229" s="9"/>
      <c r="H229" s="9" t="n">
        <v>1</v>
      </c>
      <c r="I229" s="9"/>
      <c r="J229" s="0" t="s">
        <v>8</v>
      </c>
      <c r="K229" s="3" t="n">
        <f aca="false">SUM(C229-D229)</f>
        <v>-23230</v>
      </c>
      <c r="M229" s="10" t="n">
        <v>4</v>
      </c>
      <c r="N229" s="0" t="s">
        <v>10</v>
      </c>
    </row>
    <row r="230" customFormat="false" ht="12.75" hidden="false" customHeight="false" outlineLevel="0" collapsed="false">
      <c r="A230" s="0" t="n">
        <v>24</v>
      </c>
      <c r="B230" s="8" t="n">
        <v>37008</v>
      </c>
      <c r="C230" s="0" t="n">
        <v>974986</v>
      </c>
      <c r="D230" s="0" t="n">
        <v>1023264</v>
      </c>
      <c r="E230" s="1" t="n">
        <f aca="false">+C230/D230</f>
        <v>0.95281960471589</v>
      </c>
      <c r="F230" s="9" t="n">
        <v>1</v>
      </c>
      <c r="G230" s="9"/>
      <c r="H230" s="9"/>
      <c r="I230" s="9"/>
      <c r="J230" s="0" t="s">
        <v>8</v>
      </c>
      <c r="K230" s="3" t="n">
        <f aca="false">SUM(C230-D230)</f>
        <v>-48278</v>
      </c>
      <c r="M230" s="10" t="n">
        <v>4</v>
      </c>
      <c r="N230" s="0" t="s">
        <v>10</v>
      </c>
    </row>
    <row r="231" customFormat="false" ht="12.75" hidden="false" customHeight="false" outlineLevel="0" collapsed="false">
      <c r="A231" s="0" t="n">
        <v>24</v>
      </c>
      <c r="B231" s="8" t="n">
        <v>37009</v>
      </c>
      <c r="C231" s="0" t="n">
        <v>990362</v>
      </c>
      <c r="D231" s="0" t="n">
        <v>1015072</v>
      </c>
      <c r="E231" s="1" t="n">
        <f aca="false">+C231/D231</f>
        <v>0.975656899215031</v>
      </c>
      <c r="F231" s="9"/>
      <c r="G231" s="9"/>
      <c r="H231" s="9" t="n">
        <v>1</v>
      </c>
      <c r="I231" s="9"/>
      <c r="J231" s="0" t="s">
        <v>8</v>
      </c>
      <c r="K231" s="3" t="n">
        <f aca="false">SUM(C231-D231)</f>
        <v>-24710</v>
      </c>
      <c r="M231" s="10" t="n">
        <v>4</v>
      </c>
      <c r="N231" s="0" t="s">
        <v>10</v>
      </c>
    </row>
    <row r="232" customFormat="false" ht="12.75" hidden="false" customHeight="false" outlineLevel="0" collapsed="false">
      <c r="A232" s="0" t="n">
        <v>24</v>
      </c>
      <c r="B232" s="8" t="n">
        <v>37010</v>
      </c>
      <c r="C232" s="0" t="n">
        <v>999209</v>
      </c>
      <c r="D232" s="0" t="n">
        <v>999948</v>
      </c>
      <c r="E232" s="1" t="n">
        <f aca="false">+C232/D232</f>
        <v>0.999260961570002</v>
      </c>
      <c r="F232" s="9"/>
      <c r="G232" s="9"/>
      <c r="H232" s="9"/>
      <c r="I232" s="9" t="n">
        <v>1</v>
      </c>
      <c r="J232" s="0" t="s">
        <v>8</v>
      </c>
      <c r="K232" s="3" t="n">
        <f aca="false">SUM(C232-D232)</f>
        <v>-739</v>
      </c>
      <c r="M232" s="10" t="n">
        <v>4</v>
      </c>
      <c r="N232" s="0" t="s">
        <v>10</v>
      </c>
    </row>
    <row r="233" customFormat="false" ht="13.5" hidden="false" customHeight="false" outlineLevel="0" collapsed="false">
      <c r="A233" s="0" t="n">
        <v>24</v>
      </c>
      <c r="B233" s="8" t="n">
        <v>37011</v>
      </c>
      <c r="C233" s="0" t="n">
        <v>980000</v>
      </c>
      <c r="D233" s="0" t="n">
        <v>1009930</v>
      </c>
      <c r="E233" s="1" t="n">
        <f aca="false">+C233/D233</f>
        <v>0.970364282673057</v>
      </c>
      <c r="F233" s="16"/>
      <c r="G233" s="16"/>
      <c r="H233" s="16" t="n">
        <v>1</v>
      </c>
      <c r="I233" s="16"/>
      <c r="J233" s="0" t="s">
        <v>8</v>
      </c>
      <c r="K233" s="3" t="n">
        <f aca="false">SUM(C233-D233)</f>
        <v>-29930</v>
      </c>
      <c r="M233" s="10" t="n">
        <v>4</v>
      </c>
      <c r="N233" s="0" t="s">
        <v>10</v>
      </c>
    </row>
    <row r="234" customFormat="false" ht="12.75" hidden="false" customHeight="false" outlineLevel="0" collapsed="false">
      <c r="B234" s="8"/>
      <c r="F234" s="17" t="n">
        <f aca="false">SUM(F204:F233)</f>
        <v>12</v>
      </c>
      <c r="G234" s="17"/>
      <c r="H234" s="17" t="n">
        <f aca="false">SUM(H204:H233)</f>
        <v>11</v>
      </c>
      <c r="I234" s="17" t="n">
        <f aca="false">SUM(I204:I233)</f>
        <v>4</v>
      </c>
      <c r="M234" s="10"/>
    </row>
    <row r="235" customFormat="false" ht="12.75" hidden="false" customHeight="false" outlineLevel="0" collapsed="false">
      <c r="B235" s="8"/>
      <c r="F235" s="17"/>
      <c r="G235" s="17"/>
      <c r="H235" s="17"/>
      <c r="I235" s="17"/>
      <c r="M235" s="10"/>
    </row>
    <row r="236" customFormat="false" ht="12.75" hidden="false" customHeight="false" outlineLevel="0" collapsed="false">
      <c r="A236" s="4" t="s">
        <v>0</v>
      </c>
      <c r="B236" s="5" t="s">
        <v>1</v>
      </c>
      <c r="C236" s="4" t="s">
        <v>2</v>
      </c>
      <c r="D236" s="5" t="s">
        <v>3</v>
      </c>
      <c r="E236" s="6" t="s">
        <v>4</v>
      </c>
      <c r="F236" s="7" t="n">
        <v>0.95</v>
      </c>
      <c r="G236" s="7"/>
      <c r="H236" s="7" t="n">
        <v>0.98</v>
      </c>
      <c r="I236" s="7" t="n">
        <v>1</v>
      </c>
      <c r="J236" s="4" t="s">
        <v>5</v>
      </c>
      <c r="M236" s="4" t="s">
        <v>6</v>
      </c>
      <c r="N236" s="4" t="s">
        <v>7</v>
      </c>
    </row>
    <row r="237" customFormat="false" ht="12.75" hidden="false" customHeight="false" outlineLevel="0" collapsed="false">
      <c r="A237" s="0" t="n">
        <v>24</v>
      </c>
      <c r="B237" s="8" t="n">
        <v>37012</v>
      </c>
      <c r="C237" s="0" t="n">
        <v>967746</v>
      </c>
      <c r="D237" s="0" t="n">
        <v>1029892</v>
      </c>
      <c r="E237" s="1" t="n">
        <f aca="false">+C237/D237</f>
        <v>0.939657750521414</v>
      </c>
      <c r="F237" s="9"/>
      <c r="G237" s="9"/>
      <c r="H237" s="9"/>
      <c r="I237" s="9"/>
      <c r="J237" s="0" t="s">
        <v>8</v>
      </c>
      <c r="K237" s="3" t="n">
        <f aca="false">SUM(C237-D237)</f>
        <v>-62146</v>
      </c>
      <c r="M237" s="10" t="n">
        <v>4</v>
      </c>
      <c r="N237" s="0" t="s">
        <v>10</v>
      </c>
    </row>
    <row r="238" customFormat="false" ht="12.75" hidden="false" customHeight="false" outlineLevel="0" collapsed="false">
      <c r="A238" s="0" t="n">
        <v>24</v>
      </c>
      <c r="B238" s="8" t="n">
        <v>37013</v>
      </c>
      <c r="C238" s="0" t="n">
        <v>952242</v>
      </c>
      <c r="D238" s="0" t="n">
        <v>1028692</v>
      </c>
      <c r="E238" s="1" t="n">
        <f aca="false">+C238/D238</f>
        <v>0.925682322794384</v>
      </c>
      <c r="F238" s="9"/>
      <c r="G238" s="9"/>
      <c r="H238" s="9"/>
      <c r="I238" s="9"/>
      <c r="J238" s="0" t="s">
        <v>8</v>
      </c>
      <c r="K238" s="3" t="n">
        <f aca="false">SUM(C238-D238)</f>
        <v>-76450</v>
      </c>
      <c r="M238" s="10" t="n">
        <v>4</v>
      </c>
      <c r="N238" s="0" t="s">
        <v>10</v>
      </c>
    </row>
    <row r="239" customFormat="false" ht="12.75" hidden="false" customHeight="false" outlineLevel="0" collapsed="false">
      <c r="A239" s="0" t="n">
        <v>24</v>
      </c>
      <c r="B239" s="8" t="n">
        <v>37014</v>
      </c>
      <c r="C239" s="0" t="n">
        <v>950595</v>
      </c>
      <c r="D239" s="0" t="n">
        <v>1048338</v>
      </c>
      <c r="E239" s="1" t="n">
        <f aca="false">+C239/D239</f>
        <v>0.906763849063947</v>
      </c>
      <c r="F239" s="9"/>
      <c r="G239" s="9"/>
      <c r="H239" s="9"/>
      <c r="I239" s="9"/>
      <c r="J239" s="0" t="s">
        <v>8</v>
      </c>
      <c r="K239" s="3" t="n">
        <f aca="false">SUM(C239-D239)</f>
        <v>-97743</v>
      </c>
      <c r="M239" s="10" t="n">
        <v>4</v>
      </c>
      <c r="N239" s="0" t="s">
        <v>10</v>
      </c>
    </row>
    <row r="240" customFormat="false" ht="12.75" hidden="false" customHeight="false" outlineLevel="0" collapsed="false">
      <c r="A240" s="0" t="n">
        <v>24</v>
      </c>
      <c r="B240" s="8" t="n">
        <v>37015</v>
      </c>
      <c r="C240" s="0" t="n">
        <v>951630</v>
      </c>
      <c r="D240" s="0" t="n">
        <v>1044866</v>
      </c>
      <c r="E240" s="1" t="n">
        <f aca="false">+C240/D240</f>
        <v>0.910767505115489</v>
      </c>
      <c r="F240" s="9"/>
      <c r="G240" s="9"/>
      <c r="H240" s="9"/>
      <c r="I240" s="9"/>
      <c r="J240" s="0" t="s">
        <v>8</v>
      </c>
      <c r="K240" s="3" t="n">
        <f aca="false">SUM(C240-D240)</f>
        <v>-93236</v>
      </c>
      <c r="M240" s="10" t="n">
        <v>4</v>
      </c>
      <c r="N240" s="0" t="s">
        <v>10</v>
      </c>
    </row>
    <row r="241" customFormat="false" ht="12.75" hidden="false" customHeight="false" outlineLevel="0" collapsed="false">
      <c r="A241" s="0" t="n">
        <v>24</v>
      </c>
      <c r="B241" s="8" t="n">
        <v>37016</v>
      </c>
      <c r="C241" s="0" t="n">
        <v>946961</v>
      </c>
      <c r="D241" s="0" t="n">
        <v>1057964</v>
      </c>
      <c r="E241" s="1" t="n">
        <f aca="false">+C241/D241</f>
        <v>0.89507866052153</v>
      </c>
      <c r="F241" s="9"/>
      <c r="G241" s="9"/>
      <c r="H241" s="9"/>
      <c r="I241" s="9"/>
      <c r="J241" s="0" t="s">
        <v>8</v>
      </c>
      <c r="K241" s="3" t="n">
        <f aca="false">SUM(C241-D241)</f>
        <v>-111003</v>
      </c>
      <c r="M241" s="10" t="n">
        <v>4</v>
      </c>
      <c r="N241" s="0" t="s">
        <v>10</v>
      </c>
    </row>
    <row r="242" customFormat="false" ht="12.75" hidden="false" customHeight="false" outlineLevel="0" collapsed="false">
      <c r="A242" s="0" t="n">
        <v>24</v>
      </c>
      <c r="B242" s="8" t="n">
        <v>37017</v>
      </c>
      <c r="C242" s="0" t="n">
        <v>956750</v>
      </c>
      <c r="D242" s="0" t="n">
        <v>1026222</v>
      </c>
      <c r="E242" s="1" t="n">
        <f aca="false">+C242/D242</f>
        <v>0.932303146882448</v>
      </c>
      <c r="F242" s="9"/>
      <c r="G242" s="9"/>
      <c r="H242" s="9"/>
      <c r="I242" s="9"/>
      <c r="J242" s="0" t="s">
        <v>8</v>
      </c>
      <c r="K242" s="3" t="n">
        <f aca="false">SUM(C242-D242)</f>
        <v>-69472</v>
      </c>
      <c r="M242" s="10" t="n">
        <v>4</v>
      </c>
      <c r="N242" s="0" t="s">
        <v>10</v>
      </c>
    </row>
    <row r="243" customFormat="false" ht="12.75" hidden="false" customHeight="false" outlineLevel="0" collapsed="false">
      <c r="A243" s="0" t="n">
        <v>24</v>
      </c>
      <c r="B243" s="8" t="n">
        <v>37018</v>
      </c>
      <c r="C243" s="0" t="n">
        <v>969795</v>
      </c>
      <c r="D243" s="0" t="n">
        <v>1019938</v>
      </c>
      <c r="E243" s="1" t="n">
        <f aca="false">+C243/D243</f>
        <v>0.950837207751844</v>
      </c>
      <c r="F243" s="9" t="n">
        <v>1</v>
      </c>
      <c r="G243" s="9"/>
      <c r="H243" s="9"/>
      <c r="I243" s="9"/>
      <c r="J243" s="0" t="s">
        <v>8</v>
      </c>
      <c r="K243" s="3" t="n">
        <f aca="false">SUM(C243-D243)</f>
        <v>-50143</v>
      </c>
      <c r="M243" s="10" t="n">
        <v>4</v>
      </c>
      <c r="N243" s="0" t="s">
        <v>10</v>
      </c>
    </row>
    <row r="244" customFormat="false" ht="12.75" hidden="false" customHeight="false" outlineLevel="0" collapsed="false">
      <c r="A244" s="0" t="n">
        <v>24</v>
      </c>
      <c r="B244" s="8" t="n">
        <v>37019</v>
      </c>
      <c r="C244" s="0" t="n">
        <v>700145</v>
      </c>
      <c r="D244" s="0" t="n">
        <v>684326</v>
      </c>
      <c r="E244" s="1" t="n">
        <f aca="false">+C244/D244</f>
        <v>1.0231161756239</v>
      </c>
      <c r="F244" s="9"/>
      <c r="G244" s="9"/>
      <c r="H244" s="9"/>
      <c r="I244" s="9" t="n">
        <v>1</v>
      </c>
      <c r="J244" s="0" t="s">
        <v>8</v>
      </c>
      <c r="K244" s="3" t="n">
        <f aca="false">SUM(C244-D244)</f>
        <v>15819</v>
      </c>
      <c r="L244" s="0" t="s">
        <v>9</v>
      </c>
      <c r="M244" s="10" t="n">
        <v>4</v>
      </c>
      <c r="N244" s="0" t="s">
        <v>10</v>
      </c>
    </row>
    <row r="245" customFormat="false" ht="12.75" hidden="false" customHeight="false" outlineLevel="0" collapsed="false">
      <c r="A245" s="0" t="n">
        <v>24</v>
      </c>
      <c r="B245" s="8" t="n">
        <v>37020</v>
      </c>
      <c r="C245" s="0" t="n">
        <v>720000</v>
      </c>
      <c r="D245" s="0" t="n">
        <v>719926</v>
      </c>
      <c r="E245" s="1" t="n">
        <f aca="false">+C245/D245</f>
        <v>1.00010278834214</v>
      </c>
      <c r="F245" s="9"/>
      <c r="G245" s="9"/>
      <c r="H245" s="9"/>
      <c r="I245" s="9" t="n">
        <v>1</v>
      </c>
      <c r="J245" s="0" t="s">
        <v>8</v>
      </c>
      <c r="K245" s="3" t="n">
        <f aca="false">SUM(C245-D245)</f>
        <v>74</v>
      </c>
      <c r="L245" s="0" t="s">
        <v>9</v>
      </c>
      <c r="M245" s="10" t="n">
        <v>4</v>
      </c>
      <c r="N245" s="0" t="s">
        <v>10</v>
      </c>
    </row>
    <row r="246" customFormat="false" ht="12.75" hidden="false" customHeight="false" outlineLevel="0" collapsed="false">
      <c r="A246" s="0" t="n">
        <v>24</v>
      </c>
      <c r="B246" s="8" t="n">
        <v>37021</v>
      </c>
      <c r="C246" s="0" t="n">
        <v>700000</v>
      </c>
      <c r="D246" s="0" t="n">
        <v>743258</v>
      </c>
      <c r="E246" s="1" t="n">
        <f aca="false">+C246/D246</f>
        <v>0.941799482817541</v>
      </c>
      <c r="F246" s="9"/>
      <c r="G246" s="9"/>
      <c r="H246" s="9"/>
      <c r="I246" s="9"/>
      <c r="J246" s="0" t="s">
        <v>8</v>
      </c>
      <c r="K246" s="3" t="n">
        <f aca="false">SUM(C246-D246)</f>
        <v>-43258</v>
      </c>
      <c r="M246" s="10" t="n">
        <v>4</v>
      </c>
      <c r="N246" s="0" t="s">
        <v>10</v>
      </c>
    </row>
    <row r="247" customFormat="false" ht="12.75" hidden="false" customHeight="false" outlineLevel="0" collapsed="false">
      <c r="A247" s="0" t="n">
        <v>24</v>
      </c>
      <c r="B247" s="8" t="n">
        <v>37022</v>
      </c>
      <c r="C247" s="0" t="n">
        <v>711408</v>
      </c>
      <c r="D247" s="0" t="n">
        <v>719912</v>
      </c>
      <c r="E247" s="1" t="n">
        <f aca="false">+C247/D247</f>
        <v>0.988187445132183</v>
      </c>
      <c r="F247" s="9"/>
      <c r="G247" s="9"/>
      <c r="H247" s="9" t="n">
        <v>1</v>
      </c>
      <c r="I247" s="9"/>
      <c r="J247" s="0" t="s">
        <v>8</v>
      </c>
      <c r="K247" s="3" t="n">
        <f aca="false">SUM(C247-D247)</f>
        <v>-8504</v>
      </c>
      <c r="M247" s="10" t="n">
        <v>4</v>
      </c>
      <c r="N247" s="0" t="s">
        <v>10</v>
      </c>
    </row>
    <row r="248" customFormat="false" ht="12.75" hidden="false" customHeight="false" outlineLevel="0" collapsed="false">
      <c r="A248" s="0" t="n">
        <v>24</v>
      </c>
      <c r="B248" s="8" t="n">
        <v>37023</v>
      </c>
      <c r="C248" s="0" t="n">
        <v>699413</v>
      </c>
      <c r="D248" s="0" t="n">
        <v>719908</v>
      </c>
      <c r="E248" s="1" t="n">
        <f aca="false">+C248/D248</f>
        <v>0.971531084527467</v>
      </c>
      <c r="F248" s="9"/>
      <c r="G248" s="9"/>
      <c r="H248" s="9" t="n">
        <v>1</v>
      </c>
      <c r="I248" s="9"/>
      <c r="J248" s="0" t="s">
        <v>8</v>
      </c>
      <c r="K248" s="3" t="n">
        <f aca="false">SUM(C248-D248)</f>
        <v>-20495</v>
      </c>
      <c r="M248" s="10" t="n">
        <v>4</v>
      </c>
      <c r="N248" s="0" t="s">
        <v>10</v>
      </c>
    </row>
    <row r="249" customFormat="false" ht="12.75" hidden="false" customHeight="false" outlineLevel="0" collapsed="false">
      <c r="A249" s="0" t="n">
        <v>24</v>
      </c>
      <c r="B249" s="8" t="n">
        <v>37024</v>
      </c>
      <c r="C249" s="0" t="n">
        <v>974423</v>
      </c>
      <c r="D249" s="0" t="n">
        <v>1023260</v>
      </c>
      <c r="E249" s="1" t="n">
        <f aca="false">+C249/D249</f>
        <v>0.95227312706448</v>
      </c>
      <c r="F249" s="9" t="n">
        <v>1</v>
      </c>
      <c r="G249" s="9"/>
      <c r="H249" s="9"/>
      <c r="I249" s="9"/>
      <c r="J249" s="0" t="s">
        <v>8</v>
      </c>
      <c r="K249" s="3" t="n">
        <f aca="false">SUM(C249-D249)</f>
        <v>-48837</v>
      </c>
      <c r="M249" s="10" t="n">
        <v>4</v>
      </c>
      <c r="N249" s="0" t="s">
        <v>10</v>
      </c>
    </row>
    <row r="250" customFormat="false" ht="12.75" hidden="false" customHeight="false" outlineLevel="0" collapsed="false">
      <c r="A250" s="0" t="n">
        <v>24</v>
      </c>
      <c r="B250" s="8" t="n">
        <v>37025</v>
      </c>
      <c r="C250" s="0" t="n">
        <v>987634</v>
      </c>
      <c r="D250" s="0" t="n">
        <v>1010456</v>
      </c>
      <c r="E250" s="1" t="n">
        <f aca="false">+C250/D250</f>
        <v>0.977414157568464</v>
      </c>
      <c r="F250" s="9"/>
      <c r="G250" s="9"/>
      <c r="H250" s="9" t="n">
        <v>1</v>
      </c>
      <c r="I250" s="9"/>
      <c r="J250" s="0" t="s">
        <v>8</v>
      </c>
      <c r="K250" s="3" t="n">
        <f aca="false">SUM(C250-D250)</f>
        <v>-22822</v>
      </c>
      <c r="M250" s="10" t="n">
        <v>4</v>
      </c>
      <c r="N250" s="0" t="s">
        <v>10</v>
      </c>
    </row>
    <row r="251" customFormat="false" ht="12.75" hidden="false" customHeight="false" outlineLevel="0" collapsed="false">
      <c r="A251" s="0" t="n">
        <v>24</v>
      </c>
      <c r="B251" s="8" t="n">
        <v>37026</v>
      </c>
      <c r="C251" s="0" t="n">
        <v>946188</v>
      </c>
      <c r="D251" s="0" t="n">
        <v>970094</v>
      </c>
      <c r="E251" s="1" t="n">
        <f aca="false">+C251/D251</f>
        <v>0.975357027257153</v>
      </c>
      <c r="F251" s="9"/>
      <c r="G251" s="9"/>
      <c r="H251" s="9" t="n">
        <v>1</v>
      </c>
      <c r="I251" s="9"/>
      <c r="J251" s="0" t="s">
        <v>8</v>
      </c>
      <c r="K251" s="3" t="n">
        <f aca="false">SUM(C251-D251)</f>
        <v>-23906</v>
      </c>
      <c r="M251" s="10" t="n">
        <v>4</v>
      </c>
      <c r="N251" s="0" t="s">
        <v>10</v>
      </c>
    </row>
    <row r="252" customFormat="false" ht="12.75" hidden="false" customHeight="false" outlineLevel="0" collapsed="false">
      <c r="A252" s="0" t="n">
        <v>24</v>
      </c>
      <c r="B252" s="8" t="n">
        <v>37027</v>
      </c>
      <c r="C252" s="0" t="n">
        <v>969271</v>
      </c>
      <c r="D252" s="0" t="n">
        <v>992222</v>
      </c>
      <c r="E252" s="1" t="n">
        <f aca="false">+C252/D252</f>
        <v>0.976869087764633</v>
      </c>
      <c r="F252" s="9"/>
      <c r="G252" s="9"/>
      <c r="H252" s="9" t="n">
        <v>1</v>
      </c>
      <c r="I252" s="9"/>
      <c r="J252" s="0" t="s">
        <v>8</v>
      </c>
      <c r="K252" s="3" t="n">
        <f aca="false">SUM(C252-D252)</f>
        <v>-22951</v>
      </c>
      <c r="M252" s="10" t="n">
        <v>4</v>
      </c>
      <c r="N252" s="0" t="s">
        <v>10</v>
      </c>
    </row>
    <row r="253" customFormat="false" ht="12.75" hidden="false" customHeight="false" outlineLevel="0" collapsed="false">
      <c r="A253" s="0" t="n">
        <v>24</v>
      </c>
      <c r="B253" s="8" t="n">
        <v>37028</v>
      </c>
      <c r="C253" s="0" t="n">
        <v>967393</v>
      </c>
      <c r="D253" s="0" t="n">
        <v>1007246</v>
      </c>
      <c r="E253" s="1" t="n">
        <f aca="false">+C253/D253</f>
        <v>0.960433697428434</v>
      </c>
      <c r="F253" s="9" t="n">
        <v>1</v>
      </c>
      <c r="G253" s="9"/>
      <c r="H253" s="9"/>
      <c r="I253" s="9"/>
      <c r="J253" s="0" t="s">
        <v>8</v>
      </c>
      <c r="K253" s="3" t="n">
        <f aca="false">SUM(C253-D253)</f>
        <v>-39853</v>
      </c>
      <c r="M253" s="10" t="n">
        <v>4</v>
      </c>
      <c r="N253" s="0" t="s">
        <v>10</v>
      </c>
    </row>
    <row r="254" customFormat="false" ht="12.75" hidden="false" customHeight="false" outlineLevel="0" collapsed="false">
      <c r="A254" s="0" t="n">
        <v>24</v>
      </c>
      <c r="B254" s="8" t="n">
        <v>37029</v>
      </c>
      <c r="C254" s="0" t="n">
        <v>999582</v>
      </c>
      <c r="D254" s="0" t="n">
        <v>999916</v>
      </c>
      <c r="E254" s="1" t="n">
        <f aca="false">+C254/D254</f>
        <v>0.999665971941643</v>
      </c>
      <c r="F254" s="9"/>
      <c r="G254" s="9"/>
      <c r="H254" s="9"/>
      <c r="I254" s="9" t="n">
        <v>1</v>
      </c>
      <c r="J254" s="0" t="s">
        <v>8</v>
      </c>
      <c r="K254" s="3" t="n">
        <f aca="false">SUM(C254-D254)</f>
        <v>-334</v>
      </c>
      <c r="M254" s="10" t="n">
        <v>4</v>
      </c>
      <c r="N254" s="0" t="s">
        <v>10</v>
      </c>
    </row>
    <row r="255" customFormat="false" ht="12.75" hidden="false" customHeight="false" outlineLevel="0" collapsed="false">
      <c r="A255" s="0" t="n">
        <v>24</v>
      </c>
      <c r="B255" s="8" t="n">
        <v>37030</v>
      </c>
      <c r="C255" s="0" t="n">
        <v>995166</v>
      </c>
      <c r="D255" s="0" t="n">
        <v>999928</v>
      </c>
      <c r="E255" s="1" t="n">
        <f aca="false">+C255/D255</f>
        <v>0.995237657111312</v>
      </c>
      <c r="F255" s="9"/>
      <c r="G255" s="9"/>
      <c r="H255" s="9"/>
      <c r="I255" s="9" t="n">
        <v>1</v>
      </c>
      <c r="J255" s="0" t="s">
        <v>8</v>
      </c>
      <c r="K255" s="3" t="n">
        <f aca="false">SUM(C255-D255)</f>
        <v>-4762</v>
      </c>
      <c r="M255" s="10" t="n">
        <v>4</v>
      </c>
      <c r="N255" s="0" t="s">
        <v>10</v>
      </c>
    </row>
    <row r="256" customFormat="false" ht="12.75" hidden="false" customHeight="false" outlineLevel="0" collapsed="false">
      <c r="A256" s="0" t="n">
        <v>24</v>
      </c>
      <c r="B256" s="8" t="n">
        <v>37031</v>
      </c>
      <c r="C256" s="0" t="n">
        <v>985323</v>
      </c>
      <c r="D256" s="0" t="n">
        <v>1000000</v>
      </c>
      <c r="E256" s="1" t="n">
        <f aca="false">+C256/D256</f>
        <v>0.985323</v>
      </c>
      <c r="F256" s="9"/>
      <c r="G256" s="9"/>
      <c r="H256" s="9" t="n">
        <v>1</v>
      </c>
      <c r="I256" s="9"/>
      <c r="J256" s="0" t="s">
        <v>8</v>
      </c>
      <c r="K256" s="3" t="n">
        <f aca="false">SUM(C256-D256)</f>
        <v>-14677</v>
      </c>
      <c r="M256" s="10" t="n">
        <v>4</v>
      </c>
      <c r="N256" s="0" t="s">
        <v>10</v>
      </c>
    </row>
    <row r="257" customFormat="false" ht="12.75" hidden="false" customHeight="false" outlineLevel="0" collapsed="false">
      <c r="A257" s="0" t="n">
        <v>24</v>
      </c>
      <c r="B257" s="8" t="n">
        <v>37032</v>
      </c>
      <c r="C257" s="0" t="n">
        <v>998375</v>
      </c>
      <c r="D257" s="0" t="n">
        <v>999930</v>
      </c>
      <c r="E257" s="1" t="n">
        <f aca="false">+C257/D257</f>
        <v>0.99844489114238</v>
      </c>
      <c r="F257" s="9"/>
      <c r="G257" s="9"/>
      <c r="H257" s="9"/>
      <c r="I257" s="9" t="n">
        <v>1</v>
      </c>
      <c r="J257" s="0" t="s">
        <v>8</v>
      </c>
      <c r="K257" s="3" t="n">
        <f aca="false">SUM(C257-D257)</f>
        <v>-1555</v>
      </c>
      <c r="M257" s="10" t="n">
        <v>4</v>
      </c>
      <c r="N257" s="0" t="s">
        <v>10</v>
      </c>
    </row>
    <row r="258" customFormat="false" ht="12.75" hidden="false" customHeight="false" outlineLevel="0" collapsed="false">
      <c r="A258" s="0" t="n">
        <v>24</v>
      </c>
      <c r="B258" s="8" t="n">
        <v>37033</v>
      </c>
      <c r="C258" s="0" t="n">
        <v>997826</v>
      </c>
      <c r="D258" s="0" t="n">
        <v>989950</v>
      </c>
      <c r="E258" s="1" t="n">
        <f aca="false">+C258/D258</f>
        <v>1.00795595737158</v>
      </c>
      <c r="F258" s="9"/>
      <c r="G258" s="9"/>
      <c r="H258" s="9"/>
      <c r="I258" s="9" t="n">
        <v>1</v>
      </c>
      <c r="J258" s="0" t="s">
        <v>8</v>
      </c>
      <c r="K258" s="3" t="n">
        <f aca="false">SUM(C258-D258)</f>
        <v>7876</v>
      </c>
      <c r="L258" s="0" t="s">
        <v>9</v>
      </c>
      <c r="M258" s="10" t="n">
        <v>4</v>
      </c>
      <c r="N258" s="0" t="s">
        <v>10</v>
      </c>
    </row>
    <row r="259" customFormat="false" ht="12.75" hidden="false" customHeight="false" outlineLevel="0" collapsed="false">
      <c r="A259" s="0" t="n">
        <v>24</v>
      </c>
      <c r="B259" s="8" t="n">
        <v>37034</v>
      </c>
      <c r="C259" s="0" t="n">
        <v>941396</v>
      </c>
      <c r="D259" s="0" t="n">
        <v>999952</v>
      </c>
      <c r="E259" s="1" t="n">
        <f aca="false">+C259/D259</f>
        <v>0.941441189177081</v>
      </c>
      <c r="F259" s="9"/>
      <c r="G259" s="9"/>
      <c r="H259" s="9"/>
      <c r="I259" s="9"/>
      <c r="J259" s="0" t="s">
        <v>8</v>
      </c>
      <c r="K259" s="3" t="n">
        <f aca="false">SUM(C259-D259)</f>
        <v>-58556</v>
      </c>
      <c r="M259" s="10" t="n">
        <v>4</v>
      </c>
      <c r="N259" s="0" t="s">
        <v>10</v>
      </c>
    </row>
    <row r="260" customFormat="false" ht="12.75" hidden="false" customHeight="false" outlineLevel="0" collapsed="false">
      <c r="A260" s="0" t="n">
        <v>24</v>
      </c>
      <c r="B260" s="8" t="n">
        <v>37035</v>
      </c>
      <c r="C260" s="0" t="n">
        <v>960089</v>
      </c>
      <c r="D260" s="0" t="n">
        <v>999956</v>
      </c>
      <c r="E260" s="1" t="n">
        <f aca="false">+C260/D260</f>
        <v>0.960131245774814</v>
      </c>
      <c r="F260" s="9" t="n">
        <v>1</v>
      </c>
      <c r="G260" s="9"/>
      <c r="H260" s="9"/>
      <c r="I260" s="9"/>
      <c r="J260" s="0" t="s">
        <v>8</v>
      </c>
      <c r="K260" s="3" t="n">
        <f aca="false">SUM(C260-D260)</f>
        <v>-39867</v>
      </c>
      <c r="M260" s="10" t="n">
        <v>4</v>
      </c>
      <c r="N260" s="0" t="s">
        <v>10</v>
      </c>
    </row>
    <row r="261" customFormat="false" ht="12.75" hidden="false" customHeight="false" outlineLevel="0" collapsed="false">
      <c r="A261" s="0" t="n">
        <v>24</v>
      </c>
      <c r="B261" s="8" t="n">
        <v>37036</v>
      </c>
      <c r="C261" s="0" t="n">
        <v>1089387</v>
      </c>
      <c r="D261" s="0" t="n">
        <v>1089976</v>
      </c>
      <c r="E261" s="1" t="n">
        <f aca="false">+C261/D261</f>
        <v>0.999459621129273</v>
      </c>
      <c r="F261" s="9"/>
      <c r="G261" s="9"/>
      <c r="H261" s="9"/>
      <c r="I261" s="9" t="n">
        <v>1</v>
      </c>
      <c r="J261" s="0" t="s">
        <v>8</v>
      </c>
      <c r="K261" s="3" t="n">
        <f aca="false">SUM(C261-D261)</f>
        <v>-589</v>
      </c>
      <c r="M261" s="10" t="n">
        <v>4</v>
      </c>
      <c r="N261" s="0" t="s">
        <v>10</v>
      </c>
    </row>
    <row r="262" customFormat="false" ht="12.75" hidden="false" customHeight="false" outlineLevel="0" collapsed="false">
      <c r="A262" s="0" t="n">
        <v>24</v>
      </c>
      <c r="B262" s="8" t="n">
        <v>37037</v>
      </c>
      <c r="C262" s="0" t="n">
        <v>1068438</v>
      </c>
      <c r="D262" s="0" t="n">
        <v>1104612</v>
      </c>
      <c r="E262" s="1" t="n">
        <f aca="false">+C262/D262</f>
        <v>0.967251849518202</v>
      </c>
      <c r="F262" s="9" t="n">
        <v>1</v>
      </c>
      <c r="G262" s="9"/>
      <c r="H262" s="9"/>
      <c r="I262" s="9"/>
      <c r="J262" s="0" t="s">
        <v>8</v>
      </c>
      <c r="K262" s="3" t="n">
        <f aca="false">SUM(C262-D262)</f>
        <v>-36174</v>
      </c>
    </row>
    <row r="263" customFormat="false" ht="12.75" hidden="false" customHeight="false" outlineLevel="0" collapsed="false">
      <c r="A263" s="0" t="n">
        <v>24</v>
      </c>
      <c r="B263" s="8" t="n">
        <v>37038</v>
      </c>
      <c r="C263" s="0" t="n">
        <v>1045160</v>
      </c>
      <c r="D263" s="0" t="n">
        <v>1050050</v>
      </c>
      <c r="E263" s="1" t="n">
        <f aca="false">+C263/D263</f>
        <v>0.995343078901005</v>
      </c>
      <c r="F263" s="9"/>
      <c r="G263" s="9"/>
      <c r="H263" s="9"/>
      <c r="I263" s="9" t="n">
        <v>1</v>
      </c>
      <c r="J263" s="0" t="s">
        <v>8</v>
      </c>
      <c r="K263" s="3" t="n">
        <f aca="false">SUM(C263-D263)</f>
        <v>-4890</v>
      </c>
      <c r="M263" s="10" t="n">
        <v>4</v>
      </c>
      <c r="N263" s="0" t="s">
        <v>10</v>
      </c>
    </row>
    <row r="264" customFormat="false" ht="12.75" hidden="false" customHeight="false" outlineLevel="0" collapsed="false">
      <c r="A264" s="0" t="n">
        <v>24</v>
      </c>
      <c r="B264" s="8" t="n">
        <v>37039</v>
      </c>
      <c r="C264" s="0" t="n">
        <v>1047682</v>
      </c>
      <c r="D264" s="0" t="n">
        <v>1052598</v>
      </c>
      <c r="E264" s="1" t="n">
        <f aca="false">+C264/D264</f>
        <v>0.995329651015868</v>
      </c>
      <c r="F264" s="9"/>
      <c r="G264" s="9"/>
      <c r="H264" s="9"/>
      <c r="I264" s="9" t="n">
        <v>1</v>
      </c>
      <c r="J264" s="0" t="s">
        <v>8</v>
      </c>
      <c r="K264" s="3" t="n">
        <f aca="false">SUM(C264-D264)</f>
        <v>-4916</v>
      </c>
      <c r="M264" s="10" t="n">
        <v>0</v>
      </c>
      <c r="N264" s="0" t="s">
        <v>10</v>
      </c>
    </row>
    <row r="265" customFormat="false" ht="12.75" hidden="false" customHeight="false" outlineLevel="0" collapsed="false">
      <c r="A265" s="0" t="n">
        <v>24</v>
      </c>
      <c r="B265" s="8" t="n">
        <v>37040</v>
      </c>
      <c r="C265" s="0" t="n">
        <v>1041626</v>
      </c>
      <c r="D265" s="0" t="n">
        <v>1129972</v>
      </c>
      <c r="E265" s="1" t="n">
        <f aca="false">+C265/D265</f>
        <v>0.921815761806487</v>
      </c>
      <c r="F265" s="9"/>
      <c r="G265" s="9"/>
      <c r="H265" s="9"/>
      <c r="I265" s="9"/>
      <c r="J265" s="0" t="s">
        <v>8</v>
      </c>
      <c r="K265" s="3" t="n">
        <f aca="false">SUM(C265-D265)</f>
        <v>-88346</v>
      </c>
      <c r="M265" s="10" t="n">
        <v>4</v>
      </c>
      <c r="N265" s="0" t="s">
        <v>10</v>
      </c>
    </row>
    <row r="266" customFormat="false" ht="12.75" hidden="false" customHeight="false" outlineLevel="0" collapsed="false">
      <c r="A266" s="0" t="n">
        <v>24</v>
      </c>
      <c r="B266" s="8" t="n">
        <v>37041</v>
      </c>
      <c r="C266" s="0" t="n">
        <v>1089232</v>
      </c>
      <c r="D266" s="0" t="n">
        <v>1091798</v>
      </c>
      <c r="E266" s="1" t="n">
        <f aca="false">+C266/D266</f>
        <v>0.997649748396681</v>
      </c>
      <c r="F266" s="9"/>
      <c r="G266" s="9"/>
      <c r="H266" s="9"/>
      <c r="I266" s="9" t="n">
        <v>1</v>
      </c>
      <c r="J266" s="0" t="s">
        <v>8</v>
      </c>
      <c r="K266" s="3" t="n">
        <f aca="false">SUM(C266-D266)</f>
        <v>-2566</v>
      </c>
      <c r="M266" s="10" t="n">
        <v>4</v>
      </c>
      <c r="N266" s="0" t="s">
        <v>10</v>
      </c>
    </row>
    <row r="267" customFormat="false" ht="13.5" hidden="false" customHeight="false" outlineLevel="0" collapsed="false">
      <c r="A267" s="0" t="n">
        <v>24</v>
      </c>
      <c r="B267" s="8" t="n">
        <v>37042</v>
      </c>
      <c r="C267" s="0" t="n">
        <v>1084336</v>
      </c>
      <c r="D267" s="0" t="n">
        <v>1089858</v>
      </c>
      <c r="E267" s="1" t="n">
        <f aca="false">+C267/D267</f>
        <v>0.994933284886655</v>
      </c>
      <c r="F267" s="16"/>
      <c r="G267" s="16"/>
      <c r="H267" s="16"/>
      <c r="I267" s="16" t="n">
        <v>1</v>
      </c>
      <c r="J267" s="0" t="s">
        <v>8</v>
      </c>
      <c r="K267" s="3" t="n">
        <f aca="false">SUM(C267-D267)</f>
        <v>-5522</v>
      </c>
      <c r="M267" s="10" t="n">
        <v>4</v>
      </c>
      <c r="N267" s="0" t="s">
        <v>10</v>
      </c>
    </row>
    <row r="268" customFormat="false" ht="12.75" hidden="false" customHeight="false" outlineLevel="0" collapsed="false">
      <c r="B268" s="8"/>
      <c r="F268" s="17" t="n">
        <f aca="false">SUM(F243:F267)</f>
        <v>5</v>
      </c>
      <c r="G268" s="17"/>
      <c r="H268" s="17" t="n">
        <f aca="false">SUM(H243:H267)</f>
        <v>6</v>
      </c>
      <c r="I268" s="17" t="n">
        <f aca="false">SUM(I243:I267)</f>
        <v>11</v>
      </c>
      <c r="M268" s="10"/>
    </row>
    <row r="269" customFormat="false" ht="12.75" hidden="false" customHeight="false" outlineLevel="0" collapsed="false">
      <c r="B269" s="8"/>
      <c r="F269" s="17"/>
      <c r="G269" s="17"/>
      <c r="H269" s="17"/>
      <c r="I269" s="17"/>
      <c r="M269" s="10"/>
    </row>
    <row r="270" customFormat="false" ht="12.75" hidden="false" customHeight="false" outlineLevel="0" collapsed="false">
      <c r="A270" s="4" t="s">
        <v>0</v>
      </c>
      <c r="B270" s="5" t="s">
        <v>1</v>
      </c>
      <c r="C270" s="4" t="s">
        <v>2</v>
      </c>
      <c r="D270" s="5" t="s">
        <v>3</v>
      </c>
      <c r="E270" s="6" t="s">
        <v>4</v>
      </c>
      <c r="F270" s="7" t="n">
        <v>0.95</v>
      </c>
      <c r="G270" s="7"/>
      <c r="H270" s="7" t="n">
        <v>0.98</v>
      </c>
      <c r="I270" s="7" t="n">
        <v>1</v>
      </c>
      <c r="J270" s="4" t="s">
        <v>5</v>
      </c>
      <c r="M270" s="4" t="s">
        <v>6</v>
      </c>
      <c r="N270" s="4" t="s">
        <v>7</v>
      </c>
    </row>
    <row r="271" customFormat="false" ht="12.75" hidden="false" customHeight="false" outlineLevel="0" collapsed="false">
      <c r="A271" s="0" t="n">
        <v>24</v>
      </c>
      <c r="B271" s="8" t="n">
        <v>37043</v>
      </c>
      <c r="C271" s="0" t="n">
        <v>1089529</v>
      </c>
      <c r="D271" s="0" t="n">
        <v>1089762</v>
      </c>
      <c r="E271" s="1" t="n">
        <f aca="false">+C271/D271</f>
        <v>0.999786191847394</v>
      </c>
      <c r="F271" s="9"/>
      <c r="G271" s="9"/>
      <c r="H271" s="9"/>
      <c r="I271" s="9" t="n">
        <v>1</v>
      </c>
      <c r="J271" s="0" t="s">
        <v>8</v>
      </c>
      <c r="K271" s="3" t="n">
        <f aca="false">SUM(C271-D271)</f>
        <v>-233</v>
      </c>
      <c r="M271" s="10" t="n">
        <v>4</v>
      </c>
      <c r="N271" s="0" t="s">
        <v>10</v>
      </c>
    </row>
    <row r="272" customFormat="false" ht="12.75" hidden="false" customHeight="false" outlineLevel="0" collapsed="false">
      <c r="A272" s="0" t="n">
        <v>24</v>
      </c>
      <c r="B272" s="8" t="n">
        <v>37044</v>
      </c>
      <c r="C272" s="0" t="n">
        <v>1074043</v>
      </c>
      <c r="D272" s="0" t="n">
        <v>1105190</v>
      </c>
      <c r="E272" s="1" t="n">
        <f aca="false">+C272/D272</f>
        <v>0.971817515540314</v>
      </c>
      <c r="F272" s="9" t="n">
        <v>1</v>
      </c>
      <c r="G272" s="9"/>
      <c r="H272" s="9"/>
      <c r="I272" s="9"/>
      <c r="J272" s="0" t="s">
        <v>8</v>
      </c>
      <c r="K272" s="3" t="n">
        <f aca="false">SUM(C272-D272)</f>
        <v>-31147</v>
      </c>
      <c r="M272" s="10" t="n">
        <v>4</v>
      </c>
      <c r="N272" s="0" t="s">
        <v>10</v>
      </c>
    </row>
    <row r="273" customFormat="false" ht="12.75" hidden="false" customHeight="false" outlineLevel="0" collapsed="false">
      <c r="A273" s="0" t="n">
        <v>24</v>
      </c>
      <c r="B273" s="8" t="n">
        <v>37045</v>
      </c>
      <c r="C273" s="0" t="n">
        <v>1066826</v>
      </c>
      <c r="D273" s="0" t="n">
        <v>1113728</v>
      </c>
      <c r="E273" s="1" t="n">
        <f aca="false">+C273/D273</f>
        <v>0.957887383634065</v>
      </c>
      <c r="F273" s="9" t="n">
        <v>1</v>
      </c>
      <c r="G273" s="9"/>
      <c r="H273" s="9"/>
      <c r="I273" s="9"/>
      <c r="J273" s="0" t="s">
        <v>8</v>
      </c>
      <c r="K273" s="3" t="n">
        <f aca="false">SUM(C273-D273)</f>
        <v>-46902</v>
      </c>
      <c r="M273" s="10" t="n">
        <v>4</v>
      </c>
      <c r="N273" s="0" t="s">
        <v>10</v>
      </c>
    </row>
    <row r="274" customFormat="false" ht="12.75" hidden="false" customHeight="false" outlineLevel="0" collapsed="false">
      <c r="A274" s="0" t="n">
        <v>24</v>
      </c>
      <c r="B274" s="8" t="n">
        <v>37046</v>
      </c>
      <c r="C274" s="0" t="n">
        <v>1067997</v>
      </c>
      <c r="D274" s="0" t="n">
        <v>1100942</v>
      </c>
      <c r="E274" s="1" t="n">
        <f aca="false">+C274/D274</f>
        <v>0.97007562614561</v>
      </c>
      <c r="F274" s="9" t="n">
        <v>1</v>
      </c>
      <c r="G274" s="9"/>
      <c r="H274" s="9"/>
      <c r="I274" s="9"/>
      <c r="J274" s="0" t="s">
        <v>8</v>
      </c>
      <c r="K274" s="3" t="n">
        <f aca="false">SUM(C274-D274)</f>
        <v>-32945</v>
      </c>
      <c r="M274" s="10" t="n">
        <v>4</v>
      </c>
      <c r="N274" s="0" t="s">
        <v>10</v>
      </c>
    </row>
    <row r="275" customFormat="false" ht="12.75" hidden="false" customHeight="false" outlineLevel="0" collapsed="false">
      <c r="A275" s="0" t="n">
        <v>24</v>
      </c>
      <c r="B275" s="8" t="n">
        <v>37047</v>
      </c>
      <c r="C275" s="0" t="n">
        <v>1063705</v>
      </c>
      <c r="D275" s="0" t="n">
        <v>1090000</v>
      </c>
      <c r="E275" s="1" t="n">
        <f aca="false">+C275/D275</f>
        <v>0.975876146788991</v>
      </c>
      <c r="F275" s="9"/>
      <c r="G275" s="9"/>
      <c r="H275" s="9" t="n">
        <v>1</v>
      </c>
      <c r="I275" s="9"/>
      <c r="J275" s="0" t="s">
        <v>8</v>
      </c>
      <c r="K275" s="3" t="n">
        <f aca="false">SUM(C275-D275)</f>
        <v>-26295</v>
      </c>
      <c r="M275" s="10" t="n">
        <v>2</v>
      </c>
      <c r="N275" s="0" t="s">
        <v>10</v>
      </c>
    </row>
    <row r="276" customFormat="false" ht="12.75" hidden="false" customHeight="false" outlineLevel="0" collapsed="false">
      <c r="A276" s="0" t="n">
        <v>24</v>
      </c>
      <c r="B276" s="8" t="n">
        <v>37048</v>
      </c>
      <c r="C276" s="0" t="n">
        <v>1069807</v>
      </c>
      <c r="D276" s="0" t="n">
        <v>1105588</v>
      </c>
      <c r="E276" s="1" t="n">
        <f aca="false">+C276/D276</f>
        <v>0.967636226152961</v>
      </c>
      <c r="F276" s="9" t="n">
        <v>1</v>
      </c>
      <c r="G276" s="9"/>
      <c r="H276" s="9"/>
      <c r="I276" s="9"/>
      <c r="J276" s="0" t="s">
        <v>8</v>
      </c>
      <c r="K276" s="3" t="n">
        <f aca="false">SUM(C276-D276)</f>
        <v>-35781</v>
      </c>
      <c r="M276" s="10" t="n">
        <v>4</v>
      </c>
      <c r="N276" s="0" t="s">
        <v>10</v>
      </c>
    </row>
    <row r="277" customFormat="false" ht="12.75" hidden="false" customHeight="false" outlineLevel="0" collapsed="false">
      <c r="A277" s="0" t="n">
        <v>24</v>
      </c>
      <c r="B277" s="8" t="n">
        <v>37049</v>
      </c>
      <c r="C277" s="0" t="n">
        <v>1061987</v>
      </c>
      <c r="D277" s="0" t="n">
        <v>1114216</v>
      </c>
      <c r="E277" s="1" t="n">
        <f aca="false">+C277/D277</f>
        <v>0.953124887813494</v>
      </c>
      <c r="F277" s="9" t="n">
        <v>1</v>
      </c>
      <c r="G277" s="9"/>
      <c r="H277" s="9"/>
      <c r="I277" s="9"/>
      <c r="J277" s="0" t="s">
        <v>8</v>
      </c>
      <c r="K277" s="3" t="n">
        <f aca="false">SUM(C277-D277)</f>
        <v>-52229</v>
      </c>
      <c r="M277" s="10" t="n">
        <v>4</v>
      </c>
      <c r="N277" s="0" t="s">
        <v>10</v>
      </c>
    </row>
    <row r="278" customFormat="false" ht="12.75" hidden="false" customHeight="false" outlineLevel="0" collapsed="false">
      <c r="A278" s="0" t="n">
        <v>24</v>
      </c>
      <c r="B278" s="8" t="n">
        <v>37050</v>
      </c>
      <c r="C278" s="0" t="n">
        <v>1018294</v>
      </c>
      <c r="D278" s="0" t="n">
        <v>1153658</v>
      </c>
      <c r="E278" s="1" t="n">
        <f aca="false">+C278/D278</f>
        <v>0.882665399971222</v>
      </c>
      <c r="F278" s="9"/>
      <c r="G278" s="9"/>
      <c r="H278" s="9"/>
      <c r="I278" s="9"/>
      <c r="J278" s="0" t="s">
        <v>8</v>
      </c>
      <c r="K278" s="3" t="n">
        <f aca="false">SUM(C278-D278)</f>
        <v>-135364</v>
      </c>
      <c r="M278" s="10" t="n">
        <v>4</v>
      </c>
      <c r="N278" s="0" t="s">
        <v>10</v>
      </c>
    </row>
    <row r="279" customFormat="false" ht="12.75" hidden="false" customHeight="false" outlineLevel="0" collapsed="false">
      <c r="A279" s="0" t="n">
        <v>24</v>
      </c>
      <c r="B279" s="8" t="n">
        <v>37051</v>
      </c>
      <c r="C279" s="0" t="n">
        <v>834575</v>
      </c>
      <c r="D279" s="0" t="n">
        <v>1090000</v>
      </c>
      <c r="E279" s="1" t="n">
        <f aca="false">+C279/D279</f>
        <v>0.765665137614679</v>
      </c>
      <c r="F279" s="9"/>
      <c r="G279" s="9"/>
      <c r="H279" s="9"/>
      <c r="I279" s="9"/>
      <c r="J279" s="0" t="s">
        <v>8</v>
      </c>
      <c r="K279" s="3" t="n">
        <f aca="false">SUM(C279-D279)</f>
        <v>-255425</v>
      </c>
    </row>
    <row r="280" customFormat="false" ht="12.75" hidden="false" customHeight="false" outlineLevel="0" collapsed="false">
      <c r="A280" s="0" t="n">
        <v>24</v>
      </c>
      <c r="B280" s="8" t="n">
        <v>37052</v>
      </c>
      <c r="C280" s="0" t="n">
        <v>819098</v>
      </c>
      <c r="D280" s="0" t="n">
        <v>1090000</v>
      </c>
      <c r="E280" s="1" t="n">
        <f aca="false">+C280/D280</f>
        <v>0.751466055045872</v>
      </c>
      <c r="F280" s="9"/>
      <c r="G280" s="9"/>
      <c r="H280" s="9"/>
      <c r="I280" s="9"/>
      <c r="J280" s="0" t="s">
        <v>8</v>
      </c>
      <c r="K280" s="3" t="n">
        <f aca="false">SUM(C280-D280)</f>
        <v>-270902</v>
      </c>
    </row>
    <row r="281" customFormat="false" ht="12.75" hidden="false" customHeight="false" outlineLevel="0" collapsed="false">
      <c r="A281" s="0" t="n">
        <v>24</v>
      </c>
      <c r="B281" s="8" t="n">
        <v>37053</v>
      </c>
      <c r="C281" s="0" t="n">
        <v>1041794</v>
      </c>
      <c r="D281" s="0" t="n">
        <v>1126851</v>
      </c>
      <c r="E281" s="1" t="n">
        <f aca="false">+C281/D281</f>
        <v>0.924517970876363</v>
      </c>
      <c r="F281" s="9"/>
      <c r="G281" s="9"/>
      <c r="H281" s="9"/>
      <c r="I281" s="9"/>
      <c r="J281" s="0" t="s">
        <v>8</v>
      </c>
      <c r="K281" s="3" t="n">
        <f aca="false">SUM(C281-D281)</f>
        <v>-85057</v>
      </c>
      <c r="M281" s="10" t="n">
        <v>4</v>
      </c>
      <c r="N281" s="0" t="s">
        <v>10</v>
      </c>
    </row>
    <row r="282" customFormat="false" ht="12.75" hidden="false" customHeight="false" outlineLevel="0" collapsed="false">
      <c r="A282" s="0" t="n">
        <v>24</v>
      </c>
      <c r="B282" s="8" t="n">
        <v>37054</v>
      </c>
      <c r="C282" s="0" t="n">
        <v>1038069</v>
      </c>
      <c r="D282" s="0" t="n">
        <v>1149360</v>
      </c>
      <c r="E282" s="1" t="n">
        <f aca="false">+C282/D282</f>
        <v>0.903171330131552</v>
      </c>
      <c r="F282" s="9"/>
      <c r="G282" s="9"/>
      <c r="H282" s="9"/>
      <c r="I282" s="9"/>
      <c r="J282" s="0" t="s">
        <v>8</v>
      </c>
      <c r="K282" s="3" t="n">
        <f aca="false">SUM(C282-D282)</f>
        <v>-111291</v>
      </c>
      <c r="M282" s="10" t="n">
        <v>4</v>
      </c>
      <c r="N282" s="0" t="s">
        <v>10</v>
      </c>
    </row>
    <row r="283" customFormat="false" ht="12.75" hidden="false" customHeight="false" outlineLevel="0" collapsed="false">
      <c r="A283" s="0" t="n">
        <v>24</v>
      </c>
      <c r="B283" s="8" t="n">
        <v>37055</v>
      </c>
      <c r="C283" s="0" t="n">
        <v>1087861</v>
      </c>
      <c r="D283" s="0" t="n">
        <v>1091142</v>
      </c>
      <c r="E283" s="1" t="n">
        <f aca="false">+C283/D283</f>
        <v>0.996993058648645</v>
      </c>
      <c r="F283" s="9"/>
      <c r="G283" s="9"/>
      <c r="H283" s="9"/>
      <c r="I283" s="9" t="n">
        <v>1</v>
      </c>
      <c r="J283" s="0" t="s">
        <v>8</v>
      </c>
      <c r="K283" s="3" t="n">
        <f aca="false">SUM(C283-D283)</f>
        <v>-3281</v>
      </c>
      <c r="M283" s="10" t="n">
        <v>4</v>
      </c>
      <c r="N283" s="0" t="s">
        <v>10</v>
      </c>
    </row>
    <row r="284" customFormat="false" ht="12.75" hidden="false" customHeight="false" outlineLevel="0" collapsed="false">
      <c r="A284" s="0" t="n">
        <v>24</v>
      </c>
      <c r="B284" s="8" t="n">
        <v>37056</v>
      </c>
      <c r="C284" s="0" t="n">
        <v>1012103</v>
      </c>
      <c r="D284" s="0" t="n">
        <v>1119826</v>
      </c>
      <c r="E284" s="1" t="n">
        <f aca="false">+C284/D284</f>
        <v>0.903803805234028</v>
      </c>
      <c r="F284" s="9"/>
      <c r="G284" s="9"/>
      <c r="H284" s="9"/>
      <c r="I284" s="9"/>
      <c r="J284" s="0" t="s">
        <v>8</v>
      </c>
      <c r="K284" s="3" t="n">
        <f aca="false">SUM(C284-D284)</f>
        <v>-107723</v>
      </c>
      <c r="M284" s="10" t="n">
        <v>3</v>
      </c>
      <c r="N284" s="0" t="s">
        <v>10</v>
      </c>
    </row>
    <row r="285" customFormat="false" ht="12.75" hidden="false" customHeight="false" outlineLevel="0" collapsed="false">
      <c r="A285" s="0" t="n">
        <v>24</v>
      </c>
      <c r="B285" s="8" t="n">
        <v>37057</v>
      </c>
      <c r="C285" s="0" t="n">
        <v>994438</v>
      </c>
      <c r="D285" s="0" t="n">
        <v>1090000</v>
      </c>
      <c r="E285" s="1" t="n">
        <f aca="false">+C285/D285</f>
        <v>0.912328440366973</v>
      </c>
      <c r="F285" s="9"/>
      <c r="G285" s="9"/>
      <c r="H285" s="9"/>
      <c r="I285" s="9"/>
      <c r="J285" s="0" t="s">
        <v>8</v>
      </c>
      <c r="K285" s="3" t="n">
        <f aca="false">SUM(C285-D285)</f>
        <v>-95562</v>
      </c>
      <c r="M285" s="10" t="n">
        <v>3</v>
      </c>
      <c r="N285" s="0" t="s">
        <v>10</v>
      </c>
    </row>
    <row r="286" customFormat="false" ht="12.75" hidden="false" customHeight="false" outlineLevel="0" collapsed="false">
      <c r="A286" s="0" t="n">
        <v>24</v>
      </c>
      <c r="B286" s="8" t="n">
        <v>37058</v>
      </c>
      <c r="C286" s="0" t="n">
        <v>794429</v>
      </c>
      <c r="D286" s="0" t="n">
        <v>1090000</v>
      </c>
      <c r="E286" s="1" t="n">
        <f aca="false">+C286/D286</f>
        <v>0.728833944954129</v>
      </c>
      <c r="F286" s="9"/>
      <c r="G286" s="9"/>
      <c r="H286" s="9"/>
      <c r="I286" s="9"/>
      <c r="J286" s="0" t="s">
        <v>8</v>
      </c>
      <c r="K286" s="3" t="n">
        <f aca="false">SUM(C286-D286)</f>
        <v>-295571</v>
      </c>
    </row>
    <row r="287" customFormat="false" ht="12.75" hidden="false" customHeight="false" outlineLevel="0" collapsed="false">
      <c r="A287" s="0" t="n">
        <v>24</v>
      </c>
      <c r="B287" s="8" t="n">
        <v>37059</v>
      </c>
      <c r="C287" s="0" t="n">
        <v>801587</v>
      </c>
      <c r="D287" s="0" t="n">
        <v>1090000</v>
      </c>
      <c r="E287" s="1" t="n">
        <f aca="false">+C287/D287</f>
        <v>0.735400917431193</v>
      </c>
      <c r="F287" s="9"/>
      <c r="G287" s="9"/>
      <c r="H287" s="9"/>
      <c r="I287" s="9"/>
      <c r="J287" s="0" t="s">
        <v>8</v>
      </c>
      <c r="K287" s="3" t="n">
        <f aca="false">SUM(C287-D287)</f>
        <v>-288413</v>
      </c>
    </row>
    <row r="288" customFormat="false" ht="12.75" hidden="false" customHeight="false" outlineLevel="0" collapsed="false">
      <c r="A288" s="0" t="n">
        <v>24</v>
      </c>
      <c r="B288" s="8" t="n">
        <v>37060</v>
      </c>
      <c r="C288" s="0" t="n">
        <v>1026946</v>
      </c>
      <c r="D288" s="0" t="n">
        <v>1167346</v>
      </c>
      <c r="E288" s="1" t="n">
        <f aca="false">+C288/D288</f>
        <v>0.879727176004372</v>
      </c>
      <c r="F288" s="9"/>
      <c r="G288" s="9"/>
      <c r="H288" s="9"/>
      <c r="I288" s="9"/>
      <c r="J288" s="0" t="s">
        <v>8</v>
      </c>
      <c r="K288" s="3" t="n">
        <f aca="false">SUM(C288-D288)</f>
        <v>-140400</v>
      </c>
    </row>
    <row r="289" customFormat="false" ht="12.75" hidden="false" customHeight="false" outlineLevel="0" collapsed="false">
      <c r="A289" s="0" t="n">
        <v>24</v>
      </c>
      <c r="B289" s="8" t="n">
        <v>37061</v>
      </c>
      <c r="C289" s="0" t="n">
        <v>1095243</v>
      </c>
      <c r="D289" s="0" t="n">
        <v>1089974</v>
      </c>
      <c r="E289" s="1" t="n">
        <f aca="false">+C289/D289</f>
        <v>1.00483406026199</v>
      </c>
      <c r="F289" s="9"/>
      <c r="G289" s="9"/>
      <c r="H289" s="9"/>
      <c r="I289" s="9" t="n">
        <v>1</v>
      </c>
      <c r="J289" s="0" t="s">
        <v>8</v>
      </c>
      <c r="K289" s="3" t="n">
        <f aca="false">SUM(C289-D289)</f>
        <v>5269</v>
      </c>
      <c r="L289" s="0" t="s">
        <v>9</v>
      </c>
      <c r="M289" s="10" t="n">
        <v>4</v>
      </c>
      <c r="N289" s="0" t="s">
        <v>10</v>
      </c>
    </row>
    <row r="290" customFormat="false" ht="12.75" hidden="false" customHeight="false" outlineLevel="0" collapsed="false">
      <c r="A290" s="0" t="n">
        <v>24</v>
      </c>
      <c r="B290" s="8" t="n">
        <v>37062</v>
      </c>
      <c r="C290" s="0" t="n">
        <v>1082708</v>
      </c>
      <c r="D290" s="0" t="n">
        <v>1092090</v>
      </c>
      <c r="E290" s="1" t="n">
        <f aca="false">+C290/D290</f>
        <v>0.991409132946918</v>
      </c>
      <c r="F290" s="9"/>
      <c r="G290" s="9"/>
      <c r="H290" s="9" t="n">
        <v>1</v>
      </c>
      <c r="I290" s="9"/>
      <c r="J290" s="0" t="s">
        <v>8</v>
      </c>
      <c r="K290" s="3" t="n">
        <f aca="false">SUM(C290-D290)</f>
        <v>-9382</v>
      </c>
      <c r="M290" s="10" t="n">
        <v>4</v>
      </c>
      <c r="N290" s="0" t="s">
        <v>10</v>
      </c>
    </row>
    <row r="291" customFormat="false" ht="12.75" hidden="false" customHeight="false" outlineLevel="0" collapsed="false">
      <c r="A291" s="0" t="n">
        <v>24</v>
      </c>
      <c r="B291" s="8" t="n">
        <v>37063</v>
      </c>
      <c r="C291" s="0" t="n">
        <v>1086931</v>
      </c>
      <c r="D291" s="0" t="n">
        <v>1091020</v>
      </c>
      <c r="E291" s="1" t="n">
        <f aca="false">+C291/D291</f>
        <v>0.996252131033345</v>
      </c>
      <c r="F291" s="9"/>
      <c r="G291" s="9"/>
      <c r="H291" s="9"/>
      <c r="I291" s="9" t="n">
        <v>1</v>
      </c>
      <c r="J291" s="0" t="s">
        <v>8</v>
      </c>
      <c r="K291" s="3" t="n">
        <f aca="false">SUM(C291-D291)</f>
        <v>-4089</v>
      </c>
      <c r="M291" s="10" t="n">
        <v>4</v>
      </c>
      <c r="N291" s="0" t="s">
        <v>10</v>
      </c>
    </row>
    <row r="292" customFormat="false" ht="12.75" hidden="false" customHeight="false" outlineLevel="0" collapsed="false">
      <c r="A292" s="0" t="n">
        <v>24</v>
      </c>
      <c r="B292" s="8" t="n">
        <v>37064</v>
      </c>
      <c r="C292" s="0" t="n">
        <v>1088503</v>
      </c>
      <c r="D292" s="0" t="n">
        <v>1089976</v>
      </c>
      <c r="E292" s="1" t="n">
        <f aca="false">+C292/D292</f>
        <v>0.998648594097485</v>
      </c>
      <c r="F292" s="9"/>
      <c r="G292" s="9"/>
      <c r="H292" s="9"/>
      <c r="I292" s="9" t="n">
        <v>1</v>
      </c>
      <c r="J292" s="0" t="s">
        <v>8</v>
      </c>
      <c r="K292" s="3" t="n">
        <f aca="false">SUM(C292-D292)</f>
        <v>-1473</v>
      </c>
      <c r="M292" s="10" t="n">
        <v>4</v>
      </c>
      <c r="N292" s="0" t="s">
        <v>10</v>
      </c>
    </row>
    <row r="293" customFormat="false" ht="12.75" hidden="false" customHeight="false" outlineLevel="0" collapsed="false">
      <c r="A293" s="0" t="n">
        <v>24</v>
      </c>
      <c r="B293" s="8" t="n">
        <v>37065</v>
      </c>
      <c r="C293" s="0" t="n">
        <v>971024</v>
      </c>
      <c r="D293" s="0" t="n">
        <v>1090000</v>
      </c>
      <c r="E293" s="1" t="n">
        <f aca="false">+C293/D293</f>
        <v>0.890847706422018</v>
      </c>
      <c r="F293" s="9"/>
      <c r="G293" s="9"/>
      <c r="H293" s="9"/>
      <c r="I293" s="9"/>
      <c r="J293" s="0" t="s">
        <v>8</v>
      </c>
      <c r="K293" s="3" t="n">
        <f aca="false">SUM(C293-D293)</f>
        <v>-118976</v>
      </c>
    </row>
    <row r="294" customFormat="false" ht="12.75" hidden="false" customHeight="false" outlineLevel="0" collapsed="false">
      <c r="A294" s="0" t="n">
        <v>24</v>
      </c>
      <c r="B294" s="8" t="n">
        <v>37066</v>
      </c>
      <c r="C294" s="0" t="n">
        <v>929510</v>
      </c>
      <c r="D294" s="0" t="n">
        <v>1090000</v>
      </c>
      <c r="E294" s="1" t="n">
        <f aca="false">+C294/D294</f>
        <v>0.852761467889908</v>
      </c>
      <c r="F294" s="9"/>
      <c r="G294" s="9"/>
      <c r="H294" s="9"/>
      <c r="I294" s="9"/>
      <c r="J294" s="0" t="s">
        <v>8</v>
      </c>
      <c r="K294" s="3" t="n">
        <f aca="false">SUM(C294-D294)</f>
        <v>-160490</v>
      </c>
    </row>
    <row r="295" customFormat="false" ht="12.75" hidden="false" customHeight="false" outlineLevel="0" collapsed="false">
      <c r="A295" s="0" t="n">
        <v>24</v>
      </c>
      <c r="B295" s="8" t="n">
        <v>37067</v>
      </c>
      <c r="C295" s="0" t="n">
        <v>1087370</v>
      </c>
      <c r="D295" s="0" t="n">
        <v>1089956</v>
      </c>
      <c r="E295" s="1" t="n">
        <f aca="false">+C295/D295</f>
        <v>0.997627427162197</v>
      </c>
      <c r="F295" s="9"/>
      <c r="G295" s="9"/>
      <c r="H295" s="9"/>
      <c r="I295" s="9" t="n">
        <v>1</v>
      </c>
      <c r="J295" s="0" t="s">
        <v>8</v>
      </c>
      <c r="K295" s="3" t="n">
        <f aca="false">SUM(C295-D295)</f>
        <v>-2586</v>
      </c>
      <c r="M295" s="10" t="n">
        <v>4</v>
      </c>
      <c r="N295" s="0" t="s">
        <v>10</v>
      </c>
    </row>
    <row r="296" customFormat="false" ht="12.75" hidden="false" customHeight="false" outlineLevel="0" collapsed="false">
      <c r="A296" s="0" t="n">
        <v>24</v>
      </c>
      <c r="B296" s="8" t="n">
        <v>37068</v>
      </c>
      <c r="C296" s="0" t="n">
        <v>1088775</v>
      </c>
      <c r="D296" s="0" t="n">
        <v>1090976</v>
      </c>
      <c r="E296" s="1" t="n">
        <f aca="false">+C296/D296</f>
        <v>0.997982540404189</v>
      </c>
      <c r="F296" s="9"/>
      <c r="G296" s="9"/>
      <c r="H296" s="9"/>
      <c r="I296" s="9" t="n">
        <v>1</v>
      </c>
      <c r="J296" s="0" t="s">
        <v>8</v>
      </c>
      <c r="K296" s="3" t="n">
        <f aca="false">SUM(C296-D296)</f>
        <v>-2201</v>
      </c>
      <c r="M296" s="10" t="n">
        <v>4</v>
      </c>
      <c r="N296" s="0" t="s">
        <v>10</v>
      </c>
    </row>
    <row r="297" customFormat="false" ht="12.75" hidden="false" customHeight="false" outlineLevel="0" collapsed="false">
      <c r="A297" s="0" t="n">
        <v>24</v>
      </c>
      <c r="B297" s="8" t="n">
        <v>37069</v>
      </c>
      <c r="C297" s="0" t="n">
        <v>1091509</v>
      </c>
      <c r="D297" s="0" t="n">
        <v>1090000</v>
      </c>
      <c r="E297" s="1" t="n">
        <f aca="false">+C297/D297</f>
        <v>1.00138440366972</v>
      </c>
      <c r="F297" s="9"/>
      <c r="G297" s="9"/>
      <c r="H297" s="9"/>
      <c r="I297" s="9" t="n">
        <v>1</v>
      </c>
      <c r="J297" s="0" t="s">
        <v>8</v>
      </c>
      <c r="K297" s="3" t="n">
        <f aca="false">SUM(C297-D297)</f>
        <v>1509</v>
      </c>
      <c r="L297" s="0" t="s">
        <v>9</v>
      </c>
      <c r="M297" s="10" t="n">
        <v>4</v>
      </c>
      <c r="N297" s="0" t="s">
        <v>10</v>
      </c>
    </row>
    <row r="298" customFormat="false" ht="12.75" hidden="false" customHeight="false" outlineLevel="0" collapsed="false">
      <c r="A298" s="0" t="n">
        <v>24</v>
      </c>
      <c r="B298" s="8" t="n">
        <v>37070</v>
      </c>
      <c r="C298" s="0" t="n">
        <v>1051274</v>
      </c>
      <c r="D298" s="0" t="n">
        <v>1147756</v>
      </c>
      <c r="E298" s="1" t="n">
        <f aca="false">+C298/D298</f>
        <v>0.915938579279917</v>
      </c>
      <c r="F298" s="9"/>
      <c r="G298" s="9"/>
      <c r="H298" s="9"/>
      <c r="I298" s="9"/>
      <c r="J298" s="0" t="s">
        <v>8</v>
      </c>
      <c r="K298" s="3" t="n">
        <f aca="false">SUM(C298-D298)</f>
        <v>-96482</v>
      </c>
      <c r="M298" s="10" t="n">
        <v>4</v>
      </c>
      <c r="N298" s="0" t="s">
        <v>10</v>
      </c>
    </row>
    <row r="299" customFormat="false" ht="12.75" hidden="false" customHeight="false" outlineLevel="0" collapsed="false">
      <c r="A299" s="0" t="n">
        <v>24</v>
      </c>
      <c r="B299" s="8" t="n">
        <v>37071</v>
      </c>
      <c r="C299" s="0" t="n">
        <v>885127</v>
      </c>
      <c r="D299" s="0" t="n">
        <v>1090000</v>
      </c>
      <c r="E299" s="1" t="n">
        <f aca="false">+C299/D299</f>
        <v>0.812043119266055</v>
      </c>
      <c r="F299" s="9"/>
      <c r="G299" s="9"/>
      <c r="H299" s="9"/>
      <c r="I299" s="9"/>
      <c r="J299" s="0" t="s">
        <v>8</v>
      </c>
      <c r="K299" s="3" t="n">
        <f aca="false">SUM(C299-D299)</f>
        <v>-204873</v>
      </c>
    </row>
    <row r="300" customFormat="false" ht="13.5" hidden="false" customHeight="false" outlineLevel="0" collapsed="false">
      <c r="A300" s="0" t="n">
        <v>24</v>
      </c>
      <c r="B300" s="8" t="n">
        <v>37072</v>
      </c>
      <c r="C300" s="0" t="n">
        <v>889872</v>
      </c>
      <c r="D300" s="0" t="n">
        <v>1090000</v>
      </c>
      <c r="E300" s="1" t="n">
        <f aca="false">+C300/D300</f>
        <v>0.816396330275229</v>
      </c>
      <c r="F300" s="16"/>
      <c r="G300" s="16"/>
      <c r="H300" s="16"/>
      <c r="I300" s="16"/>
      <c r="J300" s="0" t="s">
        <v>8</v>
      </c>
      <c r="K300" s="3" t="n">
        <f aca="false">SUM(C300-D300)</f>
        <v>-200128</v>
      </c>
    </row>
    <row r="301" customFormat="false" ht="12.75" hidden="false" customHeight="false" outlineLevel="0" collapsed="false">
      <c r="B301" s="8"/>
      <c r="F301" s="17" t="n">
        <f aca="false">SUM(F271:F300)</f>
        <v>5</v>
      </c>
      <c r="G301" s="17"/>
      <c r="H301" s="17" t="n">
        <f aca="false">SUM(H271:H300)</f>
        <v>2</v>
      </c>
      <c r="I301" s="17" t="n">
        <f aca="false">SUM(I271:I300)</f>
        <v>8</v>
      </c>
    </row>
    <row r="302" customFormat="false" ht="12.75" hidden="false" customHeight="false" outlineLevel="0" collapsed="false">
      <c r="B302" s="8"/>
      <c r="F302" s="17"/>
      <c r="G302" s="17"/>
      <c r="H302" s="17"/>
      <c r="I302" s="17"/>
    </row>
    <row r="303" customFormat="false" ht="12.75" hidden="false" customHeight="false" outlineLevel="0" collapsed="false">
      <c r="A303" s="4" t="s">
        <v>0</v>
      </c>
      <c r="B303" s="5" t="s">
        <v>1</v>
      </c>
      <c r="C303" s="4" t="s">
        <v>2</v>
      </c>
      <c r="D303" s="5" t="s">
        <v>3</v>
      </c>
      <c r="E303" s="6" t="s">
        <v>4</v>
      </c>
      <c r="F303" s="7" t="n">
        <v>0.95</v>
      </c>
      <c r="G303" s="7"/>
      <c r="H303" s="7" t="n">
        <v>0.98</v>
      </c>
      <c r="I303" s="7" t="n">
        <v>1</v>
      </c>
      <c r="J303" s="4" t="s">
        <v>5</v>
      </c>
      <c r="M303" s="4" t="s">
        <v>6</v>
      </c>
      <c r="N303" s="4" t="s">
        <v>7</v>
      </c>
    </row>
    <row r="304" customFormat="false" ht="12.75" hidden="false" customHeight="false" outlineLevel="0" collapsed="false">
      <c r="A304" s="0" t="n">
        <v>24</v>
      </c>
      <c r="B304" s="8" t="n">
        <v>37073</v>
      </c>
      <c r="C304" s="0" t="n">
        <v>926866</v>
      </c>
      <c r="D304" s="0" t="n">
        <v>1090000</v>
      </c>
      <c r="E304" s="1" t="n">
        <f aca="false">+C304/D304</f>
        <v>0.850335779816514</v>
      </c>
      <c r="F304" s="9"/>
      <c r="G304" s="9"/>
      <c r="H304" s="9"/>
      <c r="I304" s="9"/>
      <c r="J304" s="0" t="s">
        <v>8</v>
      </c>
      <c r="K304" s="3" t="n">
        <f aca="false">SUM(C304-D304)</f>
        <v>-163134</v>
      </c>
    </row>
    <row r="305" customFormat="false" ht="12.75" hidden="false" customHeight="false" outlineLevel="0" collapsed="false">
      <c r="A305" s="0" t="n">
        <v>24</v>
      </c>
      <c r="B305" s="8" t="n">
        <v>37074</v>
      </c>
      <c r="C305" s="0" t="n">
        <v>1068915</v>
      </c>
      <c r="D305" s="0" t="n">
        <v>1090000</v>
      </c>
      <c r="E305" s="1" t="n">
        <f aca="false">+C305/D305</f>
        <v>0.980655963302752</v>
      </c>
      <c r="F305" s="9"/>
      <c r="G305" s="9"/>
      <c r="H305" s="9" t="n">
        <v>1</v>
      </c>
      <c r="I305" s="9"/>
      <c r="J305" s="0" t="s">
        <v>8</v>
      </c>
      <c r="K305" s="3" t="n">
        <f aca="false">SUM(C305-D305)</f>
        <v>-21085</v>
      </c>
    </row>
    <row r="306" customFormat="false" ht="12.75" hidden="false" customHeight="false" outlineLevel="0" collapsed="false">
      <c r="A306" s="0" t="n">
        <v>24</v>
      </c>
      <c r="B306" s="8" t="n">
        <v>37075</v>
      </c>
      <c r="C306" s="0" t="n">
        <v>1090267</v>
      </c>
      <c r="D306" s="0" t="n">
        <v>1091000</v>
      </c>
      <c r="E306" s="1" t="n">
        <f aca="false">+C306/D306</f>
        <v>0.999328139321723</v>
      </c>
      <c r="F306" s="9"/>
      <c r="G306" s="9"/>
      <c r="H306" s="9"/>
      <c r="I306" s="9" t="n">
        <v>1</v>
      </c>
      <c r="J306" s="0" t="s">
        <v>8</v>
      </c>
      <c r="K306" s="3" t="n">
        <f aca="false">SUM(C306-D306)</f>
        <v>-733</v>
      </c>
      <c r="M306" s="10" t="n">
        <v>3</v>
      </c>
      <c r="N306" s="0" t="s">
        <v>10</v>
      </c>
    </row>
    <row r="307" customFormat="false" ht="12.75" hidden="false" customHeight="false" outlineLevel="0" collapsed="false">
      <c r="A307" s="0" t="n">
        <v>24</v>
      </c>
      <c r="B307" s="8" t="n">
        <v>37076</v>
      </c>
      <c r="C307" s="0" t="n">
        <v>1086599</v>
      </c>
      <c r="D307" s="0" t="n">
        <v>1089954</v>
      </c>
      <c r="E307" s="1" t="n">
        <f aca="false">+C307/D307</f>
        <v>0.996921888446668</v>
      </c>
      <c r="F307" s="9"/>
      <c r="G307" s="9"/>
      <c r="H307" s="9"/>
      <c r="I307" s="9" t="n">
        <v>1</v>
      </c>
      <c r="J307" s="0" t="s">
        <v>8</v>
      </c>
      <c r="K307" s="3" t="n">
        <f aca="false">SUM(C307-D307)</f>
        <v>-3355</v>
      </c>
      <c r="M307" s="10" t="n">
        <v>4</v>
      </c>
      <c r="N307" s="0" t="s">
        <v>10</v>
      </c>
    </row>
    <row r="308" customFormat="false" ht="12.75" hidden="false" customHeight="false" outlineLevel="0" collapsed="false">
      <c r="A308" s="0" t="n">
        <v>24</v>
      </c>
      <c r="B308" s="8" t="n">
        <v>37077</v>
      </c>
      <c r="C308" s="0" t="n">
        <v>1083979</v>
      </c>
      <c r="D308" s="0" t="n">
        <v>1089972</v>
      </c>
      <c r="E308" s="1" t="n">
        <f aca="false">+C308/D308</f>
        <v>0.994501693621488</v>
      </c>
      <c r="F308" s="9"/>
      <c r="G308" s="9"/>
      <c r="H308" s="9"/>
      <c r="I308" s="9" t="n">
        <v>1</v>
      </c>
      <c r="J308" s="0" t="s">
        <v>8</v>
      </c>
      <c r="K308" s="3" t="n">
        <f aca="false">SUM(C308-D308)</f>
        <v>-5993</v>
      </c>
      <c r="M308" s="10" t="n">
        <v>4</v>
      </c>
      <c r="N308" s="0" t="s">
        <v>10</v>
      </c>
    </row>
    <row r="309" customFormat="false" ht="12.75" hidden="false" customHeight="false" outlineLevel="0" collapsed="false">
      <c r="A309" s="0" t="n">
        <v>24</v>
      </c>
      <c r="B309" s="8" t="n">
        <v>37078</v>
      </c>
      <c r="C309" s="0" t="n">
        <v>1073774</v>
      </c>
      <c r="D309" s="0" t="n">
        <v>1090178</v>
      </c>
      <c r="E309" s="1" t="n">
        <f aca="false">+C309/D309</f>
        <v>0.984952915945836</v>
      </c>
      <c r="F309" s="9"/>
      <c r="G309" s="9"/>
      <c r="H309" s="9" t="n">
        <v>1</v>
      </c>
      <c r="I309" s="9"/>
      <c r="J309" s="0" t="s">
        <v>8</v>
      </c>
      <c r="K309" s="3" t="n">
        <f aca="false">SUM(C309-D309)</f>
        <v>-16404</v>
      </c>
      <c r="M309" s="10" t="n">
        <v>4</v>
      </c>
      <c r="N309" s="0" t="s">
        <v>10</v>
      </c>
    </row>
    <row r="310" customFormat="false" ht="12.75" hidden="false" customHeight="false" outlineLevel="0" collapsed="false">
      <c r="A310" s="0" t="n">
        <v>24</v>
      </c>
      <c r="B310" s="8" t="n">
        <v>37079</v>
      </c>
      <c r="C310" s="0" t="n">
        <v>1092359</v>
      </c>
      <c r="D310" s="0" t="n">
        <v>1090480</v>
      </c>
      <c r="E310" s="1" t="n">
        <f aca="false">+C310/D310</f>
        <v>1.00172309441714</v>
      </c>
      <c r="F310" s="9"/>
      <c r="G310" s="9"/>
      <c r="H310" s="9"/>
      <c r="I310" s="9" t="n">
        <v>1</v>
      </c>
      <c r="J310" s="0" t="s">
        <v>8</v>
      </c>
      <c r="K310" s="3" t="n">
        <f aca="false">SUM(C310-D310)</f>
        <v>1879</v>
      </c>
      <c r="L310" s="0" t="s">
        <v>9</v>
      </c>
      <c r="M310" s="10" t="n">
        <v>4</v>
      </c>
      <c r="N310" s="0" t="s">
        <v>10</v>
      </c>
    </row>
    <row r="311" customFormat="false" ht="12.75" hidden="false" customHeight="false" outlineLevel="0" collapsed="false">
      <c r="A311" s="0" t="n">
        <v>24</v>
      </c>
      <c r="B311" s="8" t="n">
        <v>37080</v>
      </c>
      <c r="C311" s="0" t="n">
        <v>1079900</v>
      </c>
      <c r="D311" s="0" t="n">
        <v>1091823</v>
      </c>
      <c r="E311" s="1" t="n">
        <f aca="false">+C311/D311</f>
        <v>0.989079731788028</v>
      </c>
      <c r="F311" s="9"/>
      <c r="G311" s="9"/>
      <c r="H311" s="9" t="n">
        <v>1</v>
      </c>
      <c r="I311" s="9"/>
      <c r="J311" s="0" t="s">
        <v>8</v>
      </c>
      <c r="K311" s="3" t="n">
        <f aca="false">SUM(C311-D311)</f>
        <v>-11923</v>
      </c>
      <c r="M311" s="10" t="n">
        <v>3</v>
      </c>
      <c r="N311" s="0" t="s">
        <v>10</v>
      </c>
    </row>
    <row r="312" customFormat="false" ht="12.75" hidden="false" customHeight="false" outlineLevel="0" collapsed="false">
      <c r="A312" s="0" t="n">
        <v>24</v>
      </c>
      <c r="B312" s="8" t="n">
        <v>37081</v>
      </c>
      <c r="C312" s="0" t="n">
        <v>1090129</v>
      </c>
      <c r="D312" s="0" t="n">
        <v>1097544</v>
      </c>
      <c r="E312" s="1" t="n">
        <f aca="false">+C312/D312</f>
        <v>0.993244006618414</v>
      </c>
      <c r="F312" s="9"/>
      <c r="G312" s="9"/>
      <c r="H312" s="9" t="n">
        <v>1</v>
      </c>
      <c r="I312" s="9"/>
      <c r="J312" s="0" t="s">
        <v>8</v>
      </c>
      <c r="K312" s="3" t="n">
        <f aca="false">SUM(C312-D312)</f>
        <v>-7415</v>
      </c>
      <c r="M312" s="10" t="n">
        <v>4</v>
      </c>
      <c r="N312" s="0" t="s">
        <v>10</v>
      </c>
    </row>
    <row r="313" customFormat="false" ht="12.75" hidden="false" customHeight="false" outlineLevel="0" collapsed="false">
      <c r="A313" s="0" t="n">
        <v>24</v>
      </c>
      <c r="B313" s="8" t="n">
        <v>37082</v>
      </c>
      <c r="C313" s="0" t="n">
        <v>1092421</v>
      </c>
      <c r="D313" s="0" t="n">
        <v>1089966</v>
      </c>
      <c r="E313" s="1" t="n">
        <f aca="false">+C313/D313</f>
        <v>1.0022523638352</v>
      </c>
      <c r="F313" s="9"/>
      <c r="G313" s="9"/>
      <c r="H313" s="9"/>
      <c r="I313" s="9" t="n">
        <v>1</v>
      </c>
      <c r="J313" s="0" t="s">
        <v>8</v>
      </c>
      <c r="K313" s="3" t="n">
        <f aca="false">SUM(C313-D313)</f>
        <v>2455</v>
      </c>
      <c r="L313" s="0" t="s">
        <v>9</v>
      </c>
      <c r="M313" s="10" t="n">
        <v>4</v>
      </c>
      <c r="N313" s="0" t="s">
        <v>10</v>
      </c>
    </row>
    <row r="314" customFormat="false" ht="12.75" hidden="false" customHeight="false" outlineLevel="0" collapsed="false">
      <c r="A314" s="0" t="n">
        <v>24</v>
      </c>
      <c r="B314" s="8" t="n">
        <v>37083</v>
      </c>
      <c r="C314" s="0" t="n">
        <v>1083131</v>
      </c>
      <c r="D314" s="0" t="n">
        <v>1089966</v>
      </c>
      <c r="E314" s="1" t="n">
        <f aca="false">+C314/D314</f>
        <v>0.99372916219405</v>
      </c>
      <c r="F314" s="9"/>
      <c r="G314" s="9"/>
      <c r="H314" s="9" t="n">
        <v>1</v>
      </c>
      <c r="I314" s="9"/>
      <c r="J314" s="0" t="s">
        <v>8</v>
      </c>
      <c r="K314" s="3" t="n">
        <f aca="false">SUM(C314-D314)</f>
        <v>-6835</v>
      </c>
      <c r="M314" s="10" t="n">
        <v>4</v>
      </c>
      <c r="N314" s="0" t="s">
        <v>10</v>
      </c>
    </row>
    <row r="315" customFormat="false" ht="12.75" hidden="false" customHeight="false" outlineLevel="0" collapsed="false">
      <c r="A315" s="11" t="n">
        <v>24</v>
      </c>
      <c r="B315" s="12" t="n">
        <v>37084</v>
      </c>
      <c r="C315" s="11" t="n">
        <v>1081625</v>
      </c>
      <c r="D315" s="13" t="n">
        <v>1090000</v>
      </c>
      <c r="E315" s="14" t="n">
        <f aca="false">+C315/D315</f>
        <v>0.992316513761468</v>
      </c>
      <c r="F315" s="9"/>
      <c r="G315" s="9"/>
      <c r="H315" s="9" t="n">
        <v>1</v>
      </c>
      <c r="I315" s="9"/>
      <c r="J315" s="0" t="s">
        <v>8</v>
      </c>
      <c r="K315" s="3" t="n">
        <f aca="false">SUM(C315-D315)</f>
        <v>-8375</v>
      </c>
      <c r="M315" s="10" t="n">
        <v>2</v>
      </c>
      <c r="N315" s="0" t="s">
        <v>15</v>
      </c>
    </row>
    <row r="316" customFormat="false" ht="12.75" hidden="false" customHeight="false" outlineLevel="0" collapsed="false">
      <c r="A316" s="0" t="n">
        <v>24</v>
      </c>
      <c r="B316" s="8" t="n">
        <v>37085</v>
      </c>
      <c r="C316" s="0" t="n">
        <v>1089999</v>
      </c>
      <c r="D316" s="0" t="n">
        <v>1089964</v>
      </c>
      <c r="E316" s="1" t="n">
        <f aca="false">+C316/D316</f>
        <v>1.0000321111523</v>
      </c>
      <c r="F316" s="9"/>
      <c r="G316" s="9"/>
      <c r="H316" s="9"/>
      <c r="I316" s="9" t="n">
        <v>1</v>
      </c>
      <c r="J316" s="0" t="s">
        <v>8</v>
      </c>
      <c r="K316" s="3" t="n">
        <f aca="false">SUM(C316-D316)</f>
        <v>35</v>
      </c>
      <c r="L316" s="0" t="s">
        <v>9</v>
      </c>
      <c r="M316" s="10" t="n">
        <v>4</v>
      </c>
      <c r="N316" s="0" t="s">
        <v>10</v>
      </c>
    </row>
    <row r="317" customFormat="false" ht="12.75" hidden="false" customHeight="false" outlineLevel="0" collapsed="false">
      <c r="A317" s="0" t="n">
        <v>24</v>
      </c>
      <c r="B317" s="8" t="n">
        <v>37086</v>
      </c>
      <c r="C317" s="0" t="n">
        <v>972257</v>
      </c>
      <c r="D317" s="0" t="n">
        <v>1193612</v>
      </c>
      <c r="E317" s="1" t="n">
        <f aca="false">+C317/D317</f>
        <v>0.814550289373766</v>
      </c>
      <c r="F317" s="9"/>
      <c r="G317" s="9"/>
      <c r="H317" s="9"/>
      <c r="I317" s="9"/>
      <c r="J317" s="0" t="s">
        <v>8</v>
      </c>
      <c r="K317" s="3" t="n">
        <f aca="false">SUM(C317-D317)</f>
        <v>-221355</v>
      </c>
    </row>
    <row r="318" customFormat="false" ht="12.75" hidden="false" customHeight="false" outlineLevel="0" collapsed="false">
      <c r="A318" s="0" t="n">
        <v>24</v>
      </c>
      <c r="B318" s="8" t="n">
        <v>37087</v>
      </c>
      <c r="C318" s="0" t="n">
        <v>792447</v>
      </c>
      <c r="D318" s="0" t="n">
        <v>1090000</v>
      </c>
      <c r="E318" s="1" t="n">
        <f aca="false">+C318/D318</f>
        <v>0.727015596330275</v>
      </c>
      <c r="F318" s="9"/>
      <c r="G318" s="9"/>
      <c r="H318" s="9"/>
      <c r="I318" s="9"/>
      <c r="J318" s="0" t="s">
        <v>8</v>
      </c>
      <c r="K318" s="3" t="n">
        <f aca="false">SUM(C318-D318)</f>
        <v>-297553</v>
      </c>
    </row>
    <row r="319" customFormat="false" ht="12.75" hidden="false" customHeight="false" outlineLevel="0" collapsed="false">
      <c r="A319" s="0" t="n">
        <v>24</v>
      </c>
      <c r="B319" s="8" t="n">
        <v>37088</v>
      </c>
      <c r="C319" s="0" t="n">
        <v>987322</v>
      </c>
      <c r="D319" s="0" t="n">
        <v>1090000</v>
      </c>
      <c r="E319" s="1" t="n">
        <f aca="false">+C319/D319</f>
        <v>0.9058</v>
      </c>
      <c r="F319" s="9"/>
      <c r="G319" s="9"/>
      <c r="H319" s="9"/>
      <c r="I319" s="9"/>
      <c r="J319" s="0" t="s">
        <v>8</v>
      </c>
      <c r="K319" s="3" t="n">
        <f aca="false">SUM(C319-D319)</f>
        <v>-102678</v>
      </c>
      <c r="M319" s="10" t="n">
        <v>4</v>
      </c>
      <c r="N319" s="0" t="s">
        <v>10</v>
      </c>
    </row>
    <row r="320" customFormat="false" ht="12.75" hidden="false" customHeight="false" outlineLevel="0" collapsed="false">
      <c r="A320" s="0" t="n">
        <v>24</v>
      </c>
      <c r="B320" s="8" t="n">
        <v>37089</v>
      </c>
      <c r="C320" s="0" t="n">
        <v>1090278</v>
      </c>
      <c r="D320" s="0" t="n">
        <v>1089972</v>
      </c>
      <c r="E320" s="1" t="n">
        <f aca="false">+C320/D320</f>
        <v>1.00028074115665</v>
      </c>
      <c r="F320" s="9"/>
      <c r="G320" s="9"/>
      <c r="H320" s="9"/>
      <c r="I320" s="9" t="n">
        <v>1</v>
      </c>
      <c r="J320" s="0" t="s">
        <v>8</v>
      </c>
      <c r="K320" s="3" t="n">
        <f aca="false">SUM(C320-D320)</f>
        <v>306</v>
      </c>
      <c r="L320" s="0" t="s">
        <v>9</v>
      </c>
      <c r="M320" s="10" t="n">
        <v>4</v>
      </c>
      <c r="N320" s="0" t="s">
        <v>10</v>
      </c>
    </row>
    <row r="321" customFormat="false" ht="12.75" hidden="false" customHeight="false" outlineLevel="0" collapsed="false">
      <c r="A321" s="0" t="n">
        <v>24</v>
      </c>
      <c r="B321" s="8" t="n">
        <v>37090</v>
      </c>
      <c r="C321" s="0" t="n">
        <v>1093999</v>
      </c>
      <c r="D321" s="0" t="n">
        <v>1093408</v>
      </c>
      <c r="E321" s="1" t="n">
        <f aca="false">+C321/D321</f>
        <v>1.00054051186748</v>
      </c>
      <c r="F321" s="9"/>
      <c r="G321" s="9"/>
      <c r="H321" s="9"/>
      <c r="I321" s="9" t="n">
        <v>1</v>
      </c>
      <c r="J321" s="0" t="s">
        <v>8</v>
      </c>
      <c r="K321" s="3" t="n">
        <f aca="false">SUM(C321-D321)</f>
        <v>591</v>
      </c>
      <c r="L321" s="0" t="s">
        <v>9</v>
      </c>
      <c r="M321" s="10" t="n">
        <v>4</v>
      </c>
      <c r="N321" s="0" t="s">
        <v>10</v>
      </c>
    </row>
    <row r="322" customFormat="false" ht="12.75" hidden="false" customHeight="false" outlineLevel="0" collapsed="false">
      <c r="A322" s="0" t="n">
        <v>24</v>
      </c>
      <c r="B322" s="8" t="n">
        <v>37091</v>
      </c>
      <c r="C322" s="0" t="n">
        <v>1038846</v>
      </c>
      <c r="D322" s="0" t="n">
        <v>1136552</v>
      </c>
      <c r="E322" s="1" t="n">
        <f aca="false">+C322/D322</f>
        <v>0.91403296989491</v>
      </c>
      <c r="F322" s="9"/>
      <c r="G322" s="9"/>
      <c r="H322" s="9"/>
      <c r="I322" s="9"/>
      <c r="J322" s="0" t="s">
        <v>8</v>
      </c>
      <c r="K322" s="3" t="n">
        <f aca="false">SUM(C322-D322)</f>
        <v>-97706</v>
      </c>
      <c r="M322" s="10" t="n">
        <v>2</v>
      </c>
      <c r="N322" s="0" t="s">
        <v>10</v>
      </c>
    </row>
    <row r="323" customFormat="false" ht="12.75" hidden="false" customHeight="false" outlineLevel="0" collapsed="false">
      <c r="A323" s="0" t="n">
        <v>24</v>
      </c>
      <c r="B323" s="8" t="n">
        <v>37092</v>
      </c>
      <c r="C323" s="0" t="n">
        <v>908846</v>
      </c>
      <c r="D323" s="0" t="n">
        <v>1093000</v>
      </c>
      <c r="E323" s="1" t="n">
        <f aca="false">+C323/D323</f>
        <v>0.831515096065874</v>
      </c>
      <c r="F323" s="9"/>
      <c r="G323" s="9"/>
      <c r="H323" s="9"/>
      <c r="I323" s="9"/>
      <c r="J323" s="0" t="s">
        <v>8</v>
      </c>
      <c r="K323" s="3" t="n">
        <f aca="false">SUM(C323-D323)</f>
        <v>-184154</v>
      </c>
    </row>
    <row r="324" customFormat="false" ht="12.75" hidden="false" customHeight="false" outlineLevel="0" collapsed="false">
      <c r="A324" s="0" t="n">
        <v>24</v>
      </c>
      <c r="B324" s="8" t="n">
        <v>37093</v>
      </c>
      <c r="C324" s="0" t="n">
        <v>849896</v>
      </c>
      <c r="D324" s="0" t="n">
        <v>1093000</v>
      </c>
      <c r="E324" s="1" t="n">
        <f aca="false">+C324/D324</f>
        <v>0.777580969807868</v>
      </c>
      <c r="F324" s="9"/>
      <c r="G324" s="9"/>
      <c r="H324" s="9"/>
      <c r="I324" s="9"/>
      <c r="J324" s="0" t="s">
        <v>8</v>
      </c>
      <c r="K324" s="3" t="n">
        <f aca="false">SUM(C324-D324)</f>
        <v>-243104</v>
      </c>
      <c r="O324" s="8"/>
    </row>
    <row r="325" customFormat="false" ht="12.75" hidden="false" customHeight="false" outlineLevel="0" collapsed="false">
      <c r="A325" s="0" t="n">
        <v>24</v>
      </c>
      <c r="B325" s="8" t="n">
        <v>37094</v>
      </c>
      <c r="C325" s="0" t="n">
        <v>819883</v>
      </c>
      <c r="D325" s="0" t="n">
        <v>1093000</v>
      </c>
      <c r="E325" s="1" t="n">
        <f aca="false">+C325/D325</f>
        <v>0.750121683440073</v>
      </c>
      <c r="F325" s="9"/>
      <c r="G325" s="9"/>
      <c r="H325" s="9"/>
      <c r="I325" s="9"/>
      <c r="J325" s="0" t="s">
        <v>8</v>
      </c>
      <c r="K325" s="3" t="n">
        <f aca="false">SUM(C325-D325)</f>
        <v>-273117</v>
      </c>
    </row>
    <row r="326" customFormat="false" ht="12.75" hidden="false" customHeight="false" outlineLevel="0" collapsed="false">
      <c r="A326" s="0" t="n">
        <v>24</v>
      </c>
      <c r="B326" s="8" t="n">
        <v>37095</v>
      </c>
      <c r="C326" s="0" t="n">
        <v>1092939</v>
      </c>
      <c r="D326" s="0" t="n">
        <v>1125276</v>
      </c>
      <c r="E326" s="1" t="n">
        <f aca="false">+C326/D326</f>
        <v>0.971263050131701</v>
      </c>
      <c r="F326" s="9" t="n">
        <v>1</v>
      </c>
      <c r="G326" s="9"/>
      <c r="H326" s="9"/>
      <c r="I326" s="9"/>
      <c r="J326" s="0" t="s">
        <v>8</v>
      </c>
      <c r="K326" s="3" t="n">
        <f aca="false">SUM(C326-D326)</f>
        <v>-32337</v>
      </c>
      <c r="M326" s="10" t="n">
        <v>4</v>
      </c>
      <c r="N326" s="0" t="s">
        <v>10</v>
      </c>
    </row>
    <row r="327" customFormat="false" ht="12.75" hidden="false" customHeight="false" outlineLevel="0" collapsed="false">
      <c r="A327" s="0" t="n">
        <v>24</v>
      </c>
      <c r="B327" s="8" t="n">
        <v>37096</v>
      </c>
      <c r="C327" s="0" t="n">
        <v>1060222</v>
      </c>
      <c r="D327" s="0" t="n">
        <v>1092954</v>
      </c>
      <c r="E327" s="1" t="n">
        <f aca="false">+C327/D327</f>
        <v>0.970051804559021</v>
      </c>
      <c r="F327" s="9" t="n">
        <v>1</v>
      </c>
      <c r="G327" s="9"/>
      <c r="H327" s="9"/>
      <c r="I327" s="9"/>
      <c r="J327" s="0" t="s">
        <v>8</v>
      </c>
      <c r="K327" s="3" t="n">
        <f aca="false">SUM(C327-D327)</f>
        <v>-32732</v>
      </c>
      <c r="M327" s="10" t="n">
        <v>4</v>
      </c>
      <c r="N327" s="0" t="s">
        <v>10</v>
      </c>
    </row>
    <row r="328" customFormat="false" ht="12.75" hidden="false" customHeight="false" outlineLevel="0" collapsed="false">
      <c r="A328" s="0" t="n">
        <v>24</v>
      </c>
      <c r="B328" s="8" t="n">
        <v>37097</v>
      </c>
      <c r="C328" s="0" t="n">
        <v>1085718</v>
      </c>
      <c r="D328" s="0" t="n">
        <v>1101810</v>
      </c>
      <c r="E328" s="1" t="n">
        <f aca="false">+C328/D328</f>
        <v>0.985394941051543</v>
      </c>
      <c r="F328" s="9"/>
      <c r="G328" s="9"/>
      <c r="H328" s="9" t="n">
        <v>1</v>
      </c>
      <c r="I328" s="9"/>
      <c r="J328" s="0" t="s">
        <v>8</v>
      </c>
      <c r="K328" s="3" t="n">
        <f aca="false">SUM(C328-D328)</f>
        <v>-16092</v>
      </c>
      <c r="M328" s="10" t="n">
        <v>4</v>
      </c>
      <c r="N328" s="0" t="s">
        <v>10</v>
      </c>
    </row>
    <row r="329" customFormat="false" ht="12.75" hidden="false" customHeight="false" outlineLevel="0" collapsed="false">
      <c r="A329" s="0" t="n">
        <v>24</v>
      </c>
      <c r="B329" s="8" t="n">
        <v>37098</v>
      </c>
      <c r="C329" s="0" t="n">
        <v>1093005</v>
      </c>
      <c r="D329" s="0" t="n">
        <v>1092966</v>
      </c>
      <c r="E329" s="1" t="n">
        <f aca="false">+C329/D329</f>
        <v>1.00003568272023</v>
      </c>
      <c r="F329" s="9"/>
      <c r="G329" s="9"/>
      <c r="H329" s="9"/>
      <c r="I329" s="9" t="n">
        <v>1</v>
      </c>
      <c r="J329" s="0" t="s">
        <v>8</v>
      </c>
      <c r="K329" s="3" t="n">
        <f aca="false">SUM(C329-D329)</f>
        <v>39</v>
      </c>
      <c r="L329" s="0" t="s">
        <v>9</v>
      </c>
      <c r="M329" s="10" t="n">
        <v>4</v>
      </c>
      <c r="N329" s="0" t="s">
        <v>10</v>
      </c>
    </row>
    <row r="330" customFormat="false" ht="12.75" hidden="false" customHeight="false" outlineLevel="0" collapsed="false">
      <c r="A330" s="0" t="n">
        <v>24</v>
      </c>
      <c r="B330" s="8" t="n">
        <v>37099</v>
      </c>
      <c r="C330" s="0" t="n">
        <v>1092822</v>
      </c>
      <c r="D330" s="0" t="n">
        <v>1093000</v>
      </c>
      <c r="E330" s="1" t="n">
        <f aca="false">+C330/D330</f>
        <v>0.99983714547118</v>
      </c>
      <c r="F330" s="9"/>
      <c r="G330" s="9"/>
      <c r="H330" s="9"/>
      <c r="I330" s="9" t="n">
        <v>1</v>
      </c>
      <c r="J330" s="0" t="s">
        <v>8</v>
      </c>
      <c r="K330" s="3" t="n">
        <f aca="false">SUM(C330-D330)</f>
        <v>-178</v>
      </c>
      <c r="M330" s="10" t="n">
        <v>4</v>
      </c>
      <c r="N330" s="0" t="s">
        <v>10</v>
      </c>
    </row>
    <row r="331" customFormat="false" ht="12.75" hidden="false" customHeight="false" outlineLevel="0" collapsed="false">
      <c r="A331" s="0" t="n">
        <v>24</v>
      </c>
      <c r="B331" s="8" t="n">
        <v>37100</v>
      </c>
      <c r="C331" s="0" t="n">
        <v>920585</v>
      </c>
      <c r="D331" s="0" t="n">
        <v>1093000</v>
      </c>
      <c r="E331" s="1" t="n">
        <f aca="false">+C331/D331</f>
        <v>0.842255260750229</v>
      </c>
      <c r="F331" s="9"/>
      <c r="G331" s="9"/>
      <c r="H331" s="9"/>
      <c r="I331" s="9"/>
      <c r="J331" s="0" t="s">
        <v>8</v>
      </c>
      <c r="K331" s="3" t="n">
        <f aca="false">SUM(C331-D331)</f>
        <v>-172415</v>
      </c>
      <c r="O331" s="8"/>
    </row>
    <row r="332" customFormat="false" ht="12.75" hidden="false" customHeight="false" outlineLevel="0" collapsed="false">
      <c r="A332" s="0" t="n">
        <v>24</v>
      </c>
      <c r="B332" s="8" t="n">
        <v>37101</v>
      </c>
      <c r="C332" s="0" t="n">
        <v>907470</v>
      </c>
      <c r="D332" s="0" t="n">
        <v>1093000</v>
      </c>
      <c r="E332" s="1" t="n">
        <f aca="false">+C332/D332</f>
        <v>0.830256175663312</v>
      </c>
      <c r="F332" s="9"/>
      <c r="G332" s="9"/>
      <c r="H332" s="9"/>
      <c r="I332" s="9"/>
      <c r="J332" s="0" t="s">
        <v>8</v>
      </c>
      <c r="K332" s="3" t="n">
        <f aca="false">SUM(C332-D332)</f>
        <v>-185530</v>
      </c>
    </row>
    <row r="333" customFormat="false" ht="12.75" hidden="false" customHeight="false" outlineLevel="0" collapsed="false">
      <c r="A333" s="0" t="n">
        <v>24</v>
      </c>
      <c r="B333" s="8" t="n">
        <v>37102</v>
      </c>
      <c r="C333" s="0" t="n">
        <v>1053639</v>
      </c>
      <c r="D333" s="0" t="n">
        <v>1105778</v>
      </c>
      <c r="E333" s="1" t="n">
        <f aca="false">+C333/D333</f>
        <v>0.952848582626893</v>
      </c>
      <c r="F333" s="9" t="n">
        <v>1</v>
      </c>
      <c r="G333" s="9"/>
      <c r="H333" s="9"/>
      <c r="I333" s="9"/>
      <c r="J333" s="0" t="s">
        <v>8</v>
      </c>
      <c r="K333" s="3" t="n">
        <f aca="false">SUM(C333-D333)</f>
        <v>-52139</v>
      </c>
      <c r="M333" s="10" t="n">
        <v>4</v>
      </c>
      <c r="N333" s="0" t="s">
        <v>10</v>
      </c>
    </row>
    <row r="334" customFormat="false" ht="13.5" hidden="false" customHeight="false" outlineLevel="0" collapsed="false">
      <c r="A334" s="0" t="n">
        <v>24</v>
      </c>
      <c r="B334" s="8" t="n">
        <v>37103</v>
      </c>
      <c r="C334" s="0" t="n">
        <v>1093276</v>
      </c>
      <c r="D334" s="0" t="n">
        <v>1092718</v>
      </c>
      <c r="E334" s="1" t="n">
        <f aca="false">+C334/D334</f>
        <v>1.0005106532518</v>
      </c>
      <c r="F334" s="16"/>
      <c r="G334" s="16"/>
      <c r="H334" s="16"/>
      <c r="I334" s="16" t="n">
        <v>1</v>
      </c>
      <c r="J334" s="0" t="s">
        <v>8</v>
      </c>
      <c r="K334" s="3" t="n">
        <f aca="false">SUM(C334-D334)</f>
        <v>558</v>
      </c>
      <c r="L334" s="0" t="s">
        <v>9</v>
      </c>
      <c r="M334" s="10" t="n">
        <v>4</v>
      </c>
      <c r="N334" s="0" t="s">
        <v>10</v>
      </c>
    </row>
    <row r="335" customFormat="false" ht="12.75" hidden="false" customHeight="false" outlineLevel="0" collapsed="false">
      <c r="B335" s="8"/>
      <c r="F335" s="17" t="n">
        <f aca="false">SUM(F305:F334)</f>
        <v>3</v>
      </c>
      <c r="G335" s="17"/>
      <c r="H335" s="17" t="n">
        <f aca="false">SUM(H305:H334)</f>
        <v>7</v>
      </c>
      <c r="I335" s="17" t="n">
        <f aca="false">SUM(I305:I334)</f>
        <v>11</v>
      </c>
      <c r="M335" s="10"/>
    </row>
    <row r="336" customFormat="false" ht="12.75" hidden="false" customHeight="false" outlineLevel="0" collapsed="false">
      <c r="B336" s="8"/>
      <c r="F336" s="17"/>
      <c r="G336" s="17"/>
      <c r="H336" s="17"/>
      <c r="I336" s="17"/>
      <c r="M336" s="10"/>
    </row>
    <row r="337" customFormat="false" ht="12.75" hidden="false" customHeight="false" outlineLevel="0" collapsed="false">
      <c r="A337" s="4" t="s">
        <v>0</v>
      </c>
      <c r="B337" s="5" t="s">
        <v>1</v>
      </c>
      <c r="C337" s="4" t="s">
        <v>2</v>
      </c>
      <c r="D337" s="5" t="s">
        <v>3</v>
      </c>
      <c r="E337" s="6" t="s">
        <v>4</v>
      </c>
      <c r="F337" s="7" t="n">
        <v>0.95</v>
      </c>
      <c r="G337" s="7"/>
      <c r="H337" s="7" t="n">
        <v>0.98</v>
      </c>
      <c r="I337" s="7" t="n">
        <v>1</v>
      </c>
      <c r="J337" s="4" t="s">
        <v>5</v>
      </c>
      <c r="M337" s="4" t="s">
        <v>6</v>
      </c>
      <c r="N337" s="4" t="s">
        <v>7</v>
      </c>
    </row>
    <row r="338" customFormat="false" ht="12.75" hidden="false" customHeight="false" outlineLevel="0" collapsed="false">
      <c r="A338" s="0" t="n">
        <v>24</v>
      </c>
      <c r="B338" s="8" t="n">
        <v>37104</v>
      </c>
      <c r="C338" s="0" t="n">
        <v>1092858</v>
      </c>
      <c r="D338" s="0" t="n">
        <v>1092956</v>
      </c>
      <c r="E338" s="1" t="n">
        <f aca="false">+C338/D338</f>
        <v>0.999910334908267</v>
      </c>
      <c r="F338" s="9"/>
      <c r="G338" s="9"/>
      <c r="H338" s="9"/>
      <c r="I338" s="9" t="n">
        <v>1</v>
      </c>
      <c r="J338" s="0" t="s">
        <v>8</v>
      </c>
      <c r="K338" s="3" t="n">
        <f aca="false">SUM(C338-D338)</f>
        <v>-98</v>
      </c>
      <c r="M338" s="10" t="n">
        <v>4</v>
      </c>
      <c r="N338" s="0" t="s">
        <v>10</v>
      </c>
    </row>
    <row r="339" customFormat="false" ht="12.75" hidden="false" customHeight="false" outlineLevel="0" collapsed="false">
      <c r="A339" s="0" t="n">
        <v>24</v>
      </c>
      <c r="B339" s="8" t="n">
        <v>37105</v>
      </c>
      <c r="C339" s="0" t="n">
        <v>1092940</v>
      </c>
      <c r="D339" s="0" t="n">
        <v>1093000</v>
      </c>
      <c r="E339" s="1" t="n">
        <f aca="false">+C339/D339</f>
        <v>0.999945105215005</v>
      </c>
      <c r="F339" s="9"/>
      <c r="G339" s="9"/>
      <c r="H339" s="9"/>
      <c r="I339" s="9" t="n">
        <v>1</v>
      </c>
      <c r="J339" s="0" t="s">
        <v>8</v>
      </c>
      <c r="K339" s="3" t="n">
        <f aca="false">SUM(C339-D339)</f>
        <v>-60</v>
      </c>
      <c r="M339" s="10" t="n">
        <v>4</v>
      </c>
      <c r="N339" s="0" t="s">
        <v>10</v>
      </c>
    </row>
    <row r="340" customFormat="false" ht="12.75" hidden="false" customHeight="false" outlineLevel="0" collapsed="false">
      <c r="A340" s="0" t="n">
        <v>24</v>
      </c>
      <c r="B340" s="8" t="n">
        <v>37106</v>
      </c>
      <c r="C340" s="0" t="n">
        <v>1092949</v>
      </c>
      <c r="D340" s="0" t="n">
        <v>1092956</v>
      </c>
      <c r="E340" s="1" t="n">
        <f aca="false">+C340/D340</f>
        <v>0.999993595350591</v>
      </c>
      <c r="F340" s="9"/>
      <c r="G340" s="9"/>
      <c r="H340" s="9"/>
      <c r="I340" s="9" t="n">
        <v>1</v>
      </c>
      <c r="J340" s="0" t="s">
        <v>8</v>
      </c>
      <c r="K340" s="3" t="n">
        <f aca="false">SUM(C340-D340)</f>
        <v>-7</v>
      </c>
      <c r="M340" s="10" t="n">
        <v>4</v>
      </c>
      <c r="N340" s="0" t="s">
        <v>10</v>
      </c>
    </row>
    <row r="341" customFormat="false" ht="12.75" hidden="false" customHeight="false" outlineLevel="0" collapsed="false">
      <c r="A341" s="0" t="n">
        <v>24</v>
      </c>
      <c r="B341" s="8" t="n">
        <v>37107</v>
      </c>
      <c r="C341" s="0" t="n">
        <v>1076952</v>
      </c>
      <c r="D341" s="0" t="n">
        <v>1093000</v>
      </c>
      <c r="E341" s="1" t="n">
        <f aca="false">+C341/D341</f>
        <v>0.98531747483989</v>
      </c>
      <c r="F341" s="9"/>
      <c r="G341" s="9"/>
      <c r="H341" s="9" t="n">
        <v>1</v>
      </c>
      <c r="I341" s="9"/>
      <c r="J341" s="0" t="s">
        <v>8</v>
      </c>
      <c r="K341" s="3" t="n">
        <f aca="false">SUM(C341-D341)</f>
        <v>-16048</v>
      </c>
      <c r="M341" s="10" t="n">
        <v>4</v>
      </c>
      <c r="N341" s="0" t="s">
        <v>10</v>
      </c>
    </row>
    <row r="342" customFormat="false" ht="12.75" hidden="false" customHeight="false" outlineLevel="0" collapsed="false">
      <c r="A342" s="0" t="n">
        <v>24</v>
      </c>
      <c r="B342" s="8" t="n">
        <v>37108</v>
      </c>
      <c r="C342" s="0" t="n">
        <v>1091142</v>
      </c>
      <c r="D342" s="0" t="n">
        <v>1093000</v>
      </c>
      <c r="E342" s="1" t="n">
        <f aca="false">+C342/D342</f>
        <v>0.998300091491308</v>
      </c>
      <c r="F342" s="9"/>
      <c r="G342" s="9"/>
      <c r="H342" s="9"/>
      <c r="I342" s="9" t="n">
        <v>1</v>
      </c>
      <c r="J342" s="0" t="s">
        <v>8</v>
      </c>
      <c r="K342" s="3" t="n">
        <f aca="false">SUM(C342-D342)</f>
        <v>-1858</v>
      </c>
      <c r="M342" s="10" t="n">
        <v>4</v>
      </c>
      <c r="N342" s="0" t="s">
        <v>10</v>
      </c>
    </row>
    <row r="343" customFormat="false" ht="12.75" hidden="false" customHeight="false" outlineLevel="0" collapsed="false">
      <c r="A343" s="0" t="n">
        <v>24</v>
      </c>
      <c r="B343" s="8" t="n">
        <v>37109</v>
      </c>
      <c r="C343" s="0" t="n">
        <v>1103924</v>
      </c>
      <c r="D343" s="0" t="n">
        <v>1093000</v>
      </c>
      <c r="E343" s="1" t="n">
        <f aca="false">+C343/D343</f>
        <v>1.0099945105215</v>
      </c>
      <c r="F343" s="9"/>
      <c r="G343" s="9"/>
      <c r="H343" s="9"/>
      <c r="I343" s="9" t="n">
        <v>1</v>
      </c>
      <c r="J343" s="0" t="s">
        <v>8</v>
      </c>
      <c r="K343" s="3" t="n">
        <f aca="false">SUM(C343-D343)</f>
        <v>10924</v>
      </c>
      <c r="L343" s="0" t="s">
        <v>9</v>
      </c>
      <c r="M343" s="10" t="n">
        <v>4</v>
      </c>
      <c r="N343" s="0" t="s">
        <v>10</v>
      </c>
    </row>
    <row r="344" customFormat="false" ht="12.75" hidden="false" customHeight="false" outlineLevel="0" collapsed="false">
      <c r="A344" s="0" t="n">
        <v>24</v>
      </c>
      <c r="B344" s="8" t="n">
        <v>37110</v>
      </c>
      <c r="C344" s="0" t="n">
        <v>1091411</v>
      </c>
      <c r="D344" s="0" t="n">
        <v>1093000</v>
      </c>
      <c r="E344" s="1" t="n">
        <f aca="false">+C344/D344</f>
        <v>0.998546203110705</v>
      </c>
      <c r="F344" s="9"/>
      <c r="G344" s="9"/>
      <c r="H344" s="9"/>
      <c r="I344" s="9" t="n">
        <v>1</v>
      </c>
      <c r="J344" s="0" t="s">
        <v>8</v>
      </c>
      <c r="K344" s="3" t="n">
        <f aca="false">SUM(C344-D344)</f>
        <v>-1589</v>
      </c>
      <c r="M344" s="10" t="n">
        <v>4</v>
      </c>
      <c r="N344" s="0" t="s">
        <v>10</v>
      </c>
    </row>
    <row r="345" customFormat="false" ht="12.75" hidden="false" customHeight="false" outlineLevel="0" collapsed="false">
      <c r="A345" s="0" t="n">
        <v>24</v>
      </c>
      <c r="B345" s="8" t="n">
        <v>37111</v>
      </c>
      <c r="C345" s="0" t="n">
        <v>1092913</v>
      </c>
      <c r="D345" s="0" t="n">
        <v>1093000</v>
      </c>
      <c r="E345" s="1" t="n">
        <f aca="false">+C345/D345</f>
        <v>0.999920402561757</v>
      </c>
      <c r="F345" s="9"/>
      <c r="G345" s="9"/>
      <c r="H345" s="9"/>
      <c r="I345" s="9" t="n">
        <v>1</v>
      </c>
      <c r="J345" s="0" t="s">
        <v>8</v>
      </c>
      <c r="K345" s="3" t="n">
        <f aca="false">SUM(C345-D345)</f>
        <v>-87</v>
      </c>
      <c r="M345" s="10" t="n">
        <v>4</v>
      </c>
      <c r="N345" s="0" t="s">
        <v>10</v>
      </c>
    </row>
    <row r="346" customFormat="false" ht="12.75" hidden="false" customHeight="false" outlineLevel="0" collapsed="false">
      <c r="A346" s="0" t="n">
        <v>24</v>
      </c>
      <c r="B346" s="8" t="n">
        <v>37112</v>
      </c>
      <c r="C346" s="0" t="n">
        <v>1074807</v>
      </c>
      <c r="D346" s="0" t="n">
        <v>1090000</v>
      </c>
      <c r="E346" s="1" t="n">
        <f aca="false">+C346/D346</f>
        <v>0.986061467889908</v>
      </c>
      <c r="F346" s="9"/>
      <c r="G346" s="9"/>
      <c r="H346" s="9" t="n">
        <v>1</v>
      </c>
      <c r="I346" s="9"/>
      <c r="J346" s="0" t="s">
        <v>8</v>
      </c>
      <c r="K346" s="3" t="n">
        <f aca="false">SUM(C346-D346)</f>
        <v>-15193</v>
      </c>
      <c r="M346" s="10" t="n">
        <v>4</v>
      </c>
      <c r="N346" s="0" t="s">
        <v>10</v>
      </c>
    </row>
    <row r="347" customFormat="false" ht="12.75" hidden="false" customHeight="false" outlineLevel="0" collapsed="false">
      <c r="A347" s="0" t="n">
        <v>24</v>
      </c>
      <c r="B347" s="8" t="n">
        <v>37113</v>
      </c>
      <c r="C347" s="0" t="n">
        <v>1075836</v>
      </c>
      <c r="D347" s="0" t="n">
        <v>1090000</v>
      </c>
      <c r="E347" s="1" t="n">
        <f aca="false">+C347/D347</f>
        <v>0.987005504587156</v>
      </c>
      <c r="F347" s="9"/>
      <c r="G347" s="9"/>
      <c r="H347" s="9" t="n">
        <v>1</v>
      </c>
      <c r="I347" s="9"/>
      <c r="J347" s="0" t="s">
        <v>8</v>
      </c>
      <c r="K347" s="3" t="n">
        <f aca="false">SUM(C347-D347)</f>
        <v>-14164</v>
      </c>
      <c r="M347" s="10" t="n">
        <v>4</v>
      </c>
      <c r="N347" s="0" t="s">
        <v>10</v>
      </c>
    </row>
    <row r="348" customFormat="false" ht="12.75" hidden="false" customHeight="false" outlineLevel="0" collapsed="false">
      <c r="A348" s="0" t="n">
        <v>24</v>
      </c>
      <c r="B348" s="8" t="n">
        <v>37114</v>
      </c>
      <c r="C348" s="0" t="n">
        <v>1088059</v>
      </c>
      <c r="D348" s="0" t="n">
        <v>1090000</v>
      </c>
      <c r="E348" s="1" t="n">
        <f aca="false">+C348/D348</f>
        <v>0.998219266055046</v>
      </c>
      <c r="F348" s="9"/>
      <c r="G348" s="9"/>
      <c r="H348" s="9"/>
      <c r="I348" s="9" t="n">
        <v>1</v>
      </c>
      <c r="J348" s="0" t="s">
        <v>8</v>
      </c>
      <c r="K348" s="3" t="n">
        <f aca="false">SUM(C348-D348)</f>
        <v>-1941</v>
      </c>
      <c r="M348" s="10" t="n">
        <v>4</v>
      </c>
      <c r="N348" s="0" t="s">
        <v>10</v>
      </c>
    </row>
    <row r="349" customFormat="false" ht="12.75" hidden="false" customHeight="false" outlineLevel="0" collapsed="false">
      <c r="A349" s="0" t="n">
        <v>24</v>
      </c>
      <c r="B349" s="8" t="n">
        <v>37115</v>
      </c>
      <c r="C349" s="0" t="n">
        <v>1089732</v>
      </c>
      <c r="D349" s="0" t="n">
        <v>1090000</v>
      </c>
      <c r="E349" s="1" t="n">
        <f aca="false">+C349/D349</f>
        <v>0.999754128440367</v>
      </c>
      <c r="F349" s="9"/>
      <c r="G349" s="9"/>
      <c r="H349" s="9"/>
      <c r="I349" s="9" t="n">
        <v>1</v>
      </c>
      <c r="J349" s="0" t="s">
        <v>8</v>
      </c>
      <c r="K349" s="3" t="n">
        <f aca="false">SUM(C349-D349)</f>
        <v>-268</v>
      </c>
      <c r="M349" s="10" t="n">
        <v>4</v>
      </c>
      <c r="N349" s="0" t="s">
        <v>10</v>
      </c>
    </row>
    <row r="350" customFormat="false" ht="12.75" hidden="false" customHeight="false" outlineLevel="0" collapsed="false">
      <c r="A350" s="0" t="n">
        <v>24</v>
      </c>
      <c r="B350" s="8" t="n">
        <v>37116</v>
      </c>
      <c r="C350" s="0" t="n">
        <v>1073297</v>
      </c>
      <c r="D350" s="0" t="n">
        <v>1090000</v>
      </c>
      <c r="E350" s="1" t="n">
        <f aca="false">+C350/D350</f>
        <v>0.984676146788991</v>
      </c>
      <c r="F350" s="9"/>
      <c r="G350" s="9"/>
      <c r="H350" s="9" t="n">
        <v>1</v>
      </c>
      <c r="I350" s="9"/>
      <c r="J350" s="0" t="s">
        <v>8</v>
      </c>
      <c r="K350" s="3" t="n">
        <f aca="false">SUM(C350-D350)</f>
        <v>-16703</v>
      </c>
      <c r="M350" s="10" t="n">
        <v>3</v>
      </c>
      <c r="N350" s="0" t="s">
        <v>10</v>
      </c>
    </row>
    <row r="351" customFormat="false" ht="12.75" hidden="false" customHeight="false" outlineLevel="0" collapsed="false">
      <c r="A351" s="0" t="n">
        <v>24</v>
      </c>
      <c r="B351" s="8" t="n">
        <v>37117</v>
      </c>
      <c r="C351" s="0" t="n">
        <v>1074441</v>
      </c>
      <c r="D351" s="0" t="n">
        <v>1090000</v>
      </c>
      <c r="E351" s="1" t="n">
        <f aca="false">+C351/D351</f>
        <v>0.985725688073394</v>
      </c>
      <c r="F351" s="9"/>
      <c r="G351" s="9"/>
      <c r="H351" s="9" t="n">
        <v>1</v>
      </c>
      <c r="I351" s="9"/>
      <c r="J351" s="0" t="s">
        <v>8</v>
      </c>
      <c r="K351" s="3" t="n">
        <f aca="false">SUM(C351-D351)</f>
        <v>-15559</v>
      </c>
    </row>
    <row r="352" customFormat="false" ht="12.75" hidden="false" customHeight="false" outlineLevel="0" collapsed="false">
      <c r="A352" s="0" t="n">
        <v>24</v>
      </c>
      <c r="B352" s="8" t="n">
        <v>37118</v>
      </c>
      <c r="C352" s="0" t="n">
        <v>1066197</v>
      </c>
      <c r="D352" s="0" t="n">
        <v>1090000</v>
      </c>
      <c r="E352" s="1" t="n">
        <f aca="false">+C352/D352</f>
        <v>0.978162385321101</v>
      </c>
      <c r="F352" s="9"/>
      <c r="G352" s="9"/>
      <c r="H352" s="9" t="n">
        <v>1</v>
      </c>
      <c r="I352" s="9"/>
      <c r="J352" s="0" t="s">
        <v>8</v>
      </c>
      <c r="K352" s="3" t="n">
        <f aca="false">SUM(C352-D352)</f>
        <v>-23803</v>
      </c>
    </row>
    <row r="353" customFormat="false" ht="12.75" hidden="false" customHeight="false" outlineLevel="0" collapsed="false">
      <c r="A353" s="0" t="n">
        <v>24</v>
      </c>
      <c r="B353" s="8" t="n">
        <v>37119</v>
      </c>
      <c r="C353" s="0" t="n">
        <v>1086079</v>
      </c>
      <c r="D353" s="0" t="n">
        <v>1090000</v>
      </c>
      <c r="E353" s="1" t="n">
        <f aca="false">+C353/D353</f>
        <v>0.996402752293578</v>
      </c>
      <c r="F353" s="9"/>
      <c r="G353" s="9"/>
      <c r="H353" s="9"/>
      <c r="I353" s="9" t="n">
        <v>1</v>
      </c>
      <c r="J353" s="0" t="s">
        <v>8</v>
      </c>
      <c r="K353" s="3" t="n">
        <f aca="false">SUM(C353-D353)</f>
        <v>-3921</v>
      </c>
      <c r="M353" s="10" t="n">
        <v>4</v>
      </c>
      <c r="N353" s="0" t="s">
        <v>16</v>
      </c>
    </row>
    <row r="354" customFormat="false" ht="12.75" hidden="false" customHeight="false" outlineLevel="0" collapsed="false">
      <c r="A354" s="0" t="n">
        <v>24</v>
      </c>
      <c r="B354" s="8" t="n">
        <v>37120</v>
      </c>
      <c r="C354" s="0" t="n">
        <v>1027395</v>
      </c>
      <c r="D354" s="0" t="n">
        <v>1090000</v>
      </c>
      <c r="E354" s="1" t="n">
        <f aca="false">+C354/D354</f>
        <v>0.942564220183486</v>
      </c>
      <c r="F354" s="9"/>
      <c r="G354" s="9"/>
      <c r="H354" s="9"/>
      <c r="I354" s="9"/>
      <c r="J354" s="0" t="s">
        <v>8</v>
      </c>
      <c r="K354" s="3" t="n">
        <f aca="false">SUM(C354-D354)</f>
        <v>-62605</v>
      </c>
    </row>
    <row r="355" customFormat="false" ht="12.75" hidden="false" customHeight="false" outlineLevel="0" collapsed="false">
      <c r="A355" s="0" t="n">
        <v>24</v>
      </c>
      <c r="B355" s="8" t="n">
        <v>37121</v>
      </c>
      <c r="C355" s="0" t="n">
        <v>1058013</v>
      </c>
      <c r="D355" s="0" t="n">
        <v>1090000</v>
      </c>
      <c r="E355" s="1" t="n">
        <f aca="false">+C355/D355</f>
        <v>0.970654128440367</v>
      </c>
      <c r="F355" s="9" t="n">
        <v>1</v>
      </c>
      <c r="G355" s="9"/>
      <c r="H355" s="9"/>
      <c r="I355" s="9"/>
      <c r="J355" s="0" t="s">
        <v>8</v>
      </c>
      <c r="K355" s="3" t="n">
        <f aca="false">SUM(C355-D355)</f>
        <v>-31987</v>
      </c>
    </row>
    <row r="356" customFormat="false" ht="12.75" hidden="false" customHeight="false" outlineLevel="0" collapsed="false">
      <c r="A356" s="0" t="n">
        <v>24</v>
      </c>
      <c r="B356" s="8" t="n">
        <v>37122</v>
      </c>
      <c r="C356" s="0" t="n">
        <v>1028068</v>
      </c>
      <c r="D356" s="0" t="n">
        <v>1090000</v>
      </c>
      <c r="E356" s="1" t="n">
        <f aca="false">+C356/D356</f>
        <v>0.943181651376147</v>
      </c>
      <c r="F356" s="9"/>
      <c r="G356" s="9"/>
      <c r="H356" s="9"/>
      <c r="I356" s="9"/>
      <c r="J356" s="0" t="s">
        <v>8</v>
      </c>
      <c r="K356" s="3" t="n">
        <f aca="false">SUM(C356-D356)</f>
        <v>-61932</v>
      </c>
      <c r="M356" s="10" t="n">
        <v>1</v>
      </c>
      <c r="N356" s="0" t="s">
        <v>16</v>
      </c>
      <c r="O356" s="8"/>
    </row>
    <row r="357" customFormat="false" ht="12.75" hidden="false" customHeight="false" outlineLevel="0" collapsed="false">
      <c r="A357" s="0" t="n">
        <v>24</v>
      </c>
      <c r="B357" s="8" t="n">
        <v>37123</v>
      </c>
      <c r="C357" s="0" t="n">
        <v>959344</v>
      </c>
      <c r="D357" s="0" t="n">
        <v>975000</v>
      </c>
      <c r="E357" s="1" t="n">
        <f aca="false">+C357/D357</f>
        <v>0.983942564102564</v>
      </c>
      <c r="F357" s="9"/>
      <c r="G357" s="9"/>
      <c r="H357" s="9" t="n">
        <v>1</v>
      </c>
      <c r="I357" s="9"/>
      <c r="J357" s="0" t="s">
        <v>8</v>
      </c>
      <c r="K357" s="3" t="n">
        <f aca="false">SUM(C357-D357)</f>
        <v>-15656</v>
      </c>
      <c r="M357" s="10" t="n">
        <v>4</v>
      </c>
      <c r="N357" s="0" t="s">
        <v>14</v>
      </c>
    </row>
    <row r="358" customFormat="false" ht="12.75" hidden="false" customHeight="false" outlineLevel="0" collapsed="false">
      <c r="A358" s="0" t="n">
        <v>24</v>
      </c>
      <c r="B358" s="8" t="n">
        <v>37124</v>
      </c>
      <c r="C358" s="0" t="n">
        <v>976266</v>
      </c>
      <c r="D358" s="0" t="n">
        <v>1010000</v>
      </c>
      <c r="E358" s="1" t="n">
        <f aca="false">+C358/D358</f>
        <v>0.9666</v>
      </c>
      <c r="F358" s="9" t="n">
        <v>1</v>
      </c>
      <c r="G358" s="9"/>
      <c r="H358" s="9"/>
      <c r="I358" s="9"/>
      <c r="J358" s="0" t="s">
        <v>8</v>
      </c>
      <c r="K358" s="3" t="n">
        <f aca="false">SUM(C358-D358)</f>
        <v>-33734</v>
      </c>
      <c r="M358" s="10" t="n">
        <v>4</v>
      </c>
      <c r="N358" s="0" t="s">
        <v>14</v>
      </c>
    </row>
    <row r="359" customFormat="false" ht="12.75" hidden="false" customHeight="false" outlineLevel="0" collapsed="false">
      <c r="A359" s="0" t="n">
        <v>24</v>
      </c>
      <c r="B359" s="8" t="n">
        <v>37125</v>
      </c>
      <c r="C359" s="0" t="n">
        <v>1009258</v>
      </c>
      <c r="D359" s="0" t="n">
        <v>1010000</v>
      </c>
      <c r="E359" s="1" t="n">
        <f aca="false">+C359/D359</f>
        <v>0.999265346534654</v>
      </c>
      <c r="F359" s="9"/>
      <c r="G359" s="9"/>
      <c r="H359" s="9"/>
      <c r="I359" s="9" t="n">
        <v>1</v>
      </c>
      <c r="J359" s="0" t="s">
        <v>8</v>
      </c>
      <c r="K359" s="3" t="n">
        <f aca="false">SUM(C359-D359)</f>
        <v>-742</v>
      </c>
      <c r="M359" s="10" t="n">
        <v>4</v>
      </c>
      <c r="N359" s="0" t="s">
        <v>14</v>
      </c>
      <c r="O359" s="8"/>
    </row>
    <row r="360" customFormat="false" ht="12.75" hidden="false" customHeight="false" outlineLevel="0" collapsed="false">
      <c r="A360" s="0" t="n">
        <v>24</v>
      </c>
      <c r="B360" s="8" t="n">
        <v>37126</v>
      </c>
      <c r="C360" s="0" t="n">
        <v>1009990</v>
      </c>
      <c r="D360" s="0" t="n">
        <v>1010000</v>
      </c>
      <c r="E360" s="1" t="n">
        <f aca="false">+C360/D360</f>
        <v>0.999990099009901</v>
      </c>
      <c r="F360" s="9"/>
      <c r="G360" s="9"/>
      <c r="H360" s="9"/>
      <c r="I360" s="9" t="n">
        <v>1</v>
      </c>
      <c r="J360" s="0" t="s">
        <v>8</v>
      </c>
      <c r="K360" s="3" t="n">
        <f aca="false">SUM(C360-D360)</f>
        <v>-10</v>
      </c>
      <c r="M360" s="10" t="n">
        <v>4</v>
      </c>
      <c r="N360" s="0" t="s">
        <v>14</v>
      </c>
    </row>
    <row r="361" customFormat="false" ht="12.75" hidden="false" customHeight="false" outlineLevel="0" collapsed="false">
      <c r="A361" s="0" t="n">
        <v>24</v>
      </c>
      <c r="B361" s="8" t="n">
        <v>37127</v>
      </c>
      <c r="C361" s="0" t="n">
        <v>1000854</v>
      </c>
      <c r="D361" s="0" t="n">
        <v>1010000</v>
      </c>
      <c r="E361" s="1" t="n">
        <f aca="false">+C361/D361</f>
        <v>0.990944554455446</v>
      </c>
      <c r="F361" s="9"/>
      <c r="G361" s="9"/>
      <c r="H361" s="9" t="n">
        <v>1</v>
      </c>
      <c r="I361" s="9"/>
      <c r="J361" s="0" t="s">
        <v>8</v>
      </c>
      <c r="K361" s="3" t="n">
        <f aca="false">SUM(C361-D361)</f>
        <v>-9146</v>
      </c>
      <c r="M361" s="10" t="n">
        <v>3</v>
      </c>
      <c r="N361" s="0" t="s">
        <v>14</v>
      </c>
    </row>
    <row r="362" customFormat="false" ht="12.75" hidden="false" customHeight="false" outlineLevel="0" collapsed="false">
      <c r="A362" s="0" t="n">
        <v>24</v>
      </c>
      <c r="B362" s="8" t="n">
        <v>37128</v>
      </c>
      <c r="C362" s="0" t="n">
        <v>1009964</v>
      </c>
      <c r="D362" s="0" t="n">
        <v>1010000</v>
      </c>
      <c r="E362" s="1" t="n">
        <f aca="false">+C362/D362</f>
        <v>0.999964356435644</v>
      </c>
      <c r="F362" s="9"/>
      <c r="G362" s="9"/>
      <c r="H362" s="9"/>
      <c r="I362" s="9" t="n">
        <v>1</v>
      </c>
      <c r="J362" s="0" t="s">
        <v>8</v>
      </c>
      <c r="K362" s="3" t="n">
        <f aca="false">SUM(C362-D362)</f>
        <v>-36</v>
      </c>
      <c r="M362" s="10" t="n">
        <v>4</v>
      </c>
      <c r="N362" s="0" t="s">
        <v>14</v>
      </c>
    </row>
    <row r="363" customFormat="false" ht="12.75" hidden="false" customHeight="false" outlineLevel="0" collapsed="false">
      <c r="A363" s="0" t="n">
        <v>24</v>
      </c>
      <c r="B363" s="8" t="n">
        <v>37129</v>
      </c>
      <c r="C363" s="0" t="n">
        <v>1009959</v>
      </c>
      <c r="D363" s="0" t="n">
        <v>1010000</v>
      </c>
      <c r="E363" s="1" t="n">
        <f aca="false">+C363/D363</f>
        <v>0.999959405940594</v>
      </c>
      <c r="F363" s="9"/>
      <c r="G363" s="9"/>
      <c r="H363" s="9"/>
      <c r="I363" s="9" t="n">
        <v>1</v>
      </c>
      <c r="J363" s="0" t="s">
        <v>8</v>
      </c>
      <c r="K363" s="3" t="n">
        <f aca="false">SUM(C363-D363)</f>
        <v>-41</v>
      </c>
      <c r="M363" s="10" t="n">
        <v>4</v>
      </c>
      <c r="N363" s="0" t="s">
        <v>14</v>
      </c>
    </row>
    <row r="364" customFormat="false" ht="12.75" hidden="false" customHeight="false" outlineLevel="0" collapsed="false">
      <c r="A364" s="0" t="n">
        <v>24</v>
      </c>
      <c r="B364" s="8" t="n">
        <v>37130</v>
      </c>
      <c r="C364" s="0" t="n">
        <v>1009958</v>
      </c>
      <c r="D364" s="0" t="n">
        <v>1010000</v>
      </c>
      <c r="E364" s="1" t="n">
        <f aca="false">+C364/D364</f>
        <v>0.999958415841584</v>
      </c>
      <c r="F364" s="9"/>
      <c r="G364" s="9"/>
      <c r="H364" s="9"/>
      <c r="I364" s="9" t="n">
        <v>1</v>
      </c>
      <c r="J364" s="0" t="s">
        <v>8</v>
      </c>
      <c r="K364" s="3" t="n">
        <f aca="false">SUM(C364-D364)</f>
        <v>-42</v>
      </c>
      <c r="M364" s="10" t="n">
        <v>4</v>
      </c>
      <c r="N364" s="0" t="s">
        <v>14</v>
      </c>
      <c r="O364" s="8"/>
    </row>
    <row r="365" customFormat="false" ht="12.75" hidden="false" customHeight="false" outlineLevel="0" collapsed="false">
      <c r="A365" s="0" t="n">
        <v>24</v>
      </c>
      <c r="B365" s="8" t="n">
        <v>37131</v>
      </c>
      <c r="C365" s="0" t="n">
        <v>1009960</v>
      </c>
      <c r="D365" s="0" t="n">
        <v>1010000</v>
      </c>
      <c r="E365" s="1" t="n">
        <f aca="false">+C365/D365</f>
        <v>0.999960396039604</v>
      </c>
      <c r="F365" s="9"/>
      <c r="G365" s="9"/>
      <c r="H365" s="9"/>
      <c r="I365" s="9" t="n">
        <v>1</v>
      </c>
      <c r="J365" s="0" t="s">
        <v>8</v>
      </c>
      <c r="K365" s="3" t="n">
        <f aca="false">SUM(C365-D365)</f>
        <v>-40</v>
      </c>
      <c r="M365" s="10" t="n">
        <v>4</v>
      </c>
      <c r="N365" s="0" t="s">
        <v>14</v>
      </c>
    </row>
    <row r="366" customFormat="false" ht="12.75" hidden="false" customHeight="false" outlineLevel="0" collapsed="false">
      <c r="A366" s="0" t="n">
        <v>24</v>
      </c>
      <c r="B366" s="8" t="n">
        <v>37132</v>
      </c>
      <c r="C366" s="0" t="n">
        <v>1008710</v>
      </c>
      <c r="D366" s="0" t="n">
        <v>1010000</v>
      </c>
      <c r="E366" s="1" t="n">
        <f aca="false">+C366/D366</f>
        <v>0.998722772277228</v>
      </c>
      <c r="F366" s="9"/>
      <c r="G366" s="9"/>
      <c r="H366" s="9"/>
      <c r="I366" s="9" t="n">
        <v>1</v>
      </c>
      <c r="J366" s="0" t="s">
        <v>8</v>
      </c>
      <c r="K366" s="3" t="n">
        <f aca="false">SUM(C366-D366)</f>
        <v>-1290</v>
      </c>
      <c r="M366" s="10" t="n">
        <v>4</v>
      </c>
      <c r="N366" s="0" t="s">
        <v>14</v>
      </c>
    </row>
    <row r="367" customFormat="false" ht="12.75" hidden="false" customHeight="false" outlineLevel="0" collapsed="false">
      <c r="A367" s="0" t="n">
        <v>24</v>
      </c>
      <c r="B367" s="8" t="n">
        <v>37133</v>
      </c>
      <c r="C367" s="0" t="n">
        <v>1010382</v>
      </c>
      <c r="D367" s="0" t="n">
        <v>1010000</v>
      </c>
      <c r="E367" s="1" t="n">
        <f aca="false">+C367/D367</f>
        <v>1.00037821782178</v>
      </c>
      <c r="F367" s="9"/>
      <c r="G367" s="9"/>
      <c r="H367" s="9"/>
      <c r="I367" s="9" t="n">
        <v>1</v>
      </c>
      <c r="J367" s="0" t="s">
        <v>8</v>
      </c>
      <c r="K367" s="3" t="n">
        <f aca="false">SUM(C367-D367)</f>
        <v>382</v>
      </c>
      <c r="L367" s="0" t="s">
        <v>9</v>
      </c>
      <c r="M367" s="10" t="n">
        <v>4</v>
      </c>
      <c r="N367" s="0" t="s">
        <v>14</v>
      </c>
    </row>
    <row r="368" customFormat="false" ht="13.5" hidden="false" customHeight="false" outlineLevel="0" collapsed="false">
      <c r="A368" s="0" t="n">
        <v>24</v>
      </c>
      <c r="B368" s="8" t="n">
        <v>37134</v>
      </c>
      <c r="C368" s="0" t="n">
        <v>1009529</v>
      </c>
      <c r="D368" s="0" t="n">
        <v>1010000</v>
      </c>
      <c r="E368" s="1" t="n">
        <f aca="false">+C368/D368</f>
        <v>0.999533663366337</v>
      </c>
      <c r="F368" s="16"/>
      <c r="G368" s="16"/>
      <c r="H368" s="16"/>
      <c r="I368" s="16" t="n">
        <v>1</v>
      </c>
      <c r="J368" s="0" t="s">
        <v>8</v>
      </c>
      <c r="K368" s="3" t="n">
        <f aca="false">SUM(C368-D368)</f>
        <v>-471</v>
      </c>
      <c r="M368" s="10" t="n">
        <v>3</v>
      </c>
      <c r="N368" s="0" t="s">
        <v>14</v>
      </c>
    </row>
    <row r="369" customFormat="false" ht="12.75" hidden="false" customHeight="false" outlineLevel="0" collapsed="false">
      <c r="B369" s="8"/>
      <c r="F369" s="17" t="n">
        <f aca="false">SUM(F338:F368)</f>
        <v>2</v>
      </c>
      <c r="G369" s="17"/>
      <c r="H369" s="17" t="n">
        <f aca="false">SUM(H338:H368)</f>
        <v>8</v>
      </c>
      <c r="I369" s="17" t="n">
        <f aca="false">SUM(I338:I368)</f>
        <v>19</v>
      </c>
      <c r="M369" s="10"/>
    </row>
    <row r="370" customFormat="false" ht="12.75" hidden="false" customHeight="false" outlineLevel="0" collapsed="false">
      <c r="B370" s="8"/>
      <c r="F370" s="17"/>
      <c r="G370" s="17"/>
      <c r="H370" s="17"/>
      <c r="I370" s="17"/>
      <c r="M370" s="10"/>
    </row>
    <row r="371" customFormat="false" ht="12.75" hidden="false" customHeight="false" outlineLevel="0" collapsed="false">
      <c r="A371" s="4" t="s">
        <v>0</v>
      </c>
      <c r="B371" s="5" t="s">
        <v>1</v>
      </c>
      <c r="C371" s="4" t="s">
        <v>2</v>
      </c>
      <c r="D371" s="5" t="s">
        <v>3</v>
      </c>
      <c r="E371" s="6" t="s">
        <v>4</v>
      </c>
      <c r="F371" s="7" t="n">
        <v>0.95</v>
      </c>
      <c r="G371" s="7"/>
      <c r="H371" s="7" t="n">
        <v>0.98</v>
      </c>
      <c r="I371" s="7" t="n">
        <v>1</v>
      </c>
      <c r="J371" s="4" t="s">
        <v>5</v>
      </c>
      <c r="M371" s="4" t="s">
        <v>6</v>
      </c>
      <c r="N371" s="4" t="s">
        <v>7</v>
      </c>
    </row>
    <row r="372" customFormat="false" ht="12.75" hidden="false" customHeight="false" outlineLevel="0" collapsed="false">
      <c r="A372" s="0" t="n">
        <v>24</v>
      </c>
      <c r="B372" s="8" t="n">
        <v>37135</v>
      </c>
      <c r="C372" s="0" t="n">
        <v>972381</v>
      </c>
      <c r="D372" s="0" t="n">
        <v>1010000</v>
      </c>
      <c r="E372" s="1" t="n">
        <f aca="false">+C372/D372</f>
        <v>0.962753465346535</v>
      </c>
      <c r="F372" s="9" t="n">
        <v>1</v>
      </c>
      <c r="G372" s="9"/>
      <c r="H372" s="9"/>
      <c r="I372" s="9"/>
      <c r="J372" s="0" t="s">
        <v>8</v>
      </c>
      <c r="K372" s="3" t="n">
        <f aca="false">SUM(C372-D372)</f>
        <v>-37619</v>
      </c>
      <c r="O372" s="8"/>
    </row>
    <row r="373" customFormat="false" ht="12.75" hidden="false" customHeight="false" outlineLevel="0" collapsed="false">
      <c r="A373" s="0" t="n">
        <v>24</v>
      </c>
      <c r="B373" s="8" t="n">
        <v>37136</v>
      </c>
      <c r="C373" s="0" t="n">
        <v>939027</v>
      </c>
      <c r="D373" s="0" t="n">
        <v>1010000</v>
      </c>
      <c r="E373" s="1" t="n">
        <f aca="false">+C373/D373</f>
        <v>0.929729702970297</v>
      </c>
      <c r="F373" s="9"/>
      <c r="G373" s="9"/>
      <c r="H373" s="9"/>
      <c r="I373" s="9"/>
      <c r="J373" s="0" t="s">
        <v>8</v>
      </c>
      <c r="K373" s="3" t="n">
        <f aca="false">SUM(C373-D373)</f>
        <v>-70973</v>
      </c>
    </row>
    <row r="374" customFormat="false" ht="12.75" hidden="false" customHeight="false" outlineLevel="0" collapsed="false">
      <c r="A374" s="0" t="n">
        <v>24</v>
      </c>
      <c r="B374" s="8" t="n">
        <v>37137</v>
      </c>
      <c r="C374" s="0" t="n">
        <v>975334</v>
      </c>
      <c r="D374" s="0" t="n">
        <v>1010000</v>
      </c>
      <c r="E374" s="1" t="n">
        <f aca="false">+C374/D374</f>
        <v>0.965677227722772</v>
      </c>
      <c r="F374" s="9" t="n">
        <v>1</v>
      </c>
      <c r="G374" s="9"/>
      <c r="H374" s="9"/>
      <c r="I374" s="9"/>
      <c r="J374" s="0" t="s">
        <v>8</v>
      </c>
      <c r="K374" s="3" t="n">
        <f aca="false">SUM(C374-D374)</f>
        <v>-34666</v>
      </c>
    </row>
    <row r="375" customFormat="false" ht="12.75" hidden="false" customHeight="false" outlineLevel="0" collapsed="false">
      <c r="A375" s="0" t="n">
        <v>24</v>
      </c>
      <c r="B375" s="8" t="n">
        <v>37138</v>
      </c>
      <c r="C375" s="0" t="n">
        <v>1009961</v>
      </c>
      <c r="D375" s="0" t="n">
        <v>1010000</v>
      </c>
      <c r="E375" s="1" t="n">
        <f aca="false">+C375/D375</f>
        <v>0.999961386138614</v>
      </c>
      <c r="F375" s="9"/>
      <c r="G375" s="9"/>
      <c r="H375" s="9"/>
      <c r="I375" s="9" t="n">
        <v>1</v>
      </c>
      <c r="J375" s="0" t="s">
        <v>8</v>
      </c>
      <c r="K375" s="3" t="n">
        <f aca="false">SUM(C375-D375)</f>
        <v>-39</v>
      </c>
      <c r="M375" s="10" t="n">
        <v>4</v>
      </c>
      <c r="N375" s="0" t="s">
        <v>14</v>
      </c>
    </row>
    <row r="376" customFormat="false" ht="12.75" hidden="false" customHeight="false" outlineLevel="0" collapsed="false">
      <c r="A376" s="0" t="n">
        <v>24</v>
      </c>
      <c r="B376" s="8" t="n">
        <v>37139</v>
      </c>
      <c r="C376" s="0" t="n">
        <v>1009963</v>
      </c>
      <c r="D376" s="0" t="n">
        <v>1010000</v>
      </c>
      <c r="E376" s="1" t="n">
        <f aca="false">+C376/D376</f>
        <v>0.999963366336634</v>
      </c>
      <c r="F376" s="9"/>
      <c r="G376" s="9"/>
      <c r="H376" s="9"/>
      <c r="I376" s="9" t="n">
        <v>1</v>
      </c>
      <c r="J376" s="0" t="s">
        <v>8</v>
      </c>
      <c r="K376" s="3" t="n">
        <f aca="false">SUM(C376-D376)</f>
        <v>-37</v>
      </c>
      <c r="M376" s="10" t="n">
        <v>4</v>
      </c>
      <c r="N376" s="0" t="s">
        <v>14</v>
      </c>
    </row>
    <row r="377" customFormat="false" ht="12.75" hidden="false" customHeight="false" outlineLevel="0" collapsed="false">
      <c r="A377" s="0" t="n">
        <v>24</v>
      </c>
      <c r="B377" s="8" t="n">
        <v>37140</v>
      </c>
      <c r="C377" s="0" t="n">
        <v>1009962</v>
      </c>
      <c r="D377" s="0" t="n">
        <v>1010000</v>
      </c>
      <c r="E377" s="1" t="n">
        <f aca="false">+C377/D377</f>
        <v>0.999962376237624</v>
      </c>
      <c r="F377" s="9"/>
      <c r="G377" s="9"/>
      <c r="H377" s="9"/>
      <c r="I377" s="9" t="n">
        <v>1</v>
      </c>
      <c r="J377" s="0" t="s">
        <v>8</v>
      </c>
      <c r="K377" s="3" t="n">
        <f aca="false">SUM(C377-D377)</f>
        <v>-38</v>
      </c>
      <c r="M377" s="10" t="n">
        <v>4</v>
      </c>
      <c r="N377" s="0" t="s">
        <v>14</v>
      </c>
      <c r="O377" s="8"/>
    </row>
    <row r="378" customFormat="false" ht="12.75" hidden="false" customHeight="false" outlineLevel="0" collapsed="false">
      <c r="A378" s="0" t="n">
        <v>24</v>
      </c>
      <c r="B378" s="8" t="n">
        <v>37141</v>
      </c>
      <c r="C378" s="0" t="n">
        <v>1009964</v>
      </c>
      <c r="D378" s="0" t="n">
        <v>1010000</v>
      </c>
      <c r="E378" s="1" t="n">
        <f aca="false">+C378/D378</f>
        <v>0.999964356435644</v>
      </c>
      <c r="F378" s="9"/>
      <c r="G378" s="9"/>
      <c r="H378" s="9"/>
      <c r="I378" s="9" t="n">
        <v>1</v>
      </c>
      <c r="J378" s="0" t="s">
        <v>8</v>
      </c>
      <c r="K378" s="3" t="n">
        <f aca="false">SUM(C378-D378)</f>
        <v>-36</v>
      </c>
      <c r="M378" s="10" t="n">
        <v>4</v>
      </c>
      <c r="N378" s="0" t="s">
        <v>14</v>
      </c>
    </row>
    <row r="379" customFormat="false" ht="12.75" hidden="false" customHeight="false" outlineLevel="0" collapsed="false">
      <c r="A379" s="0" t="n">
        <v>24</v>
      </c>
      <c r="B379" s="8" t="n">
        <v>37142</v>
      </c>
      <c r="C379" s="0" t="n">
        <v>1004659</v>
      </c>
      <c r="D379" s="0" t="n">
        <v>1010000</v>
      </c>
      <c r="E379" s="1" t="n">
        <f aca="false">+C379/D379</f>
        <v>0.994711881188119</v>
      </c>
      <c r="F379" s="9"/>
      <c r="G379" s="9"/>
      <c r="H379" s="9"/>
      <c r="I379" s="9" t="n">
        <v>1</v>
      </c>
      <c r="J379" s="0" t="s">
        <v>8</v>
      </c>
      <c r="K379" s="3" t="n">
        <f aca="false">SUM(C379-D379)</f>
        <v>-5341</v>
      </c>
    </row>
    <row r="380" customFormat="false" ht="12.75" hidden="false" customHeight="false" outlineLevel="0" collapsed="false">
      <c r="A380" s="0" t="n">
        <v>24</v>
      </c>
      <c r="B380" s="8" t="n">
        <v>37143</v>
      </c>
      <c r="C380" s="0" t="n">
        <v>1006726</v>
      </c>
      <c r="D380" s="0" t="n">
        <v>1010000</v>
      </c>
      <c r="E380" s="1" t="n">
        <f aca="false">+C380/D380</f>
        <v>0.996758415841584</v>
      </c>
      <c r="F380" s="9"/>
      <c r="G380" s="9"/>
      <c r="H380" s="9"/>
      <c r="I380" s="9" t="n">
        <v>1</v>
      </c>
      <c r="J380" s="0" t="s">
        <v>8</v>
      </c>
      <c r="K380" s="3" t="n">
        <f aca="false">SUM(C380-D380)</f>
        <v>-3274</v>
      </c>
    </row>
    <row r="381" customFormat="false" ht="12.75" hidden="false" customHeight="false" outlineLevel="0" collapsed="false">
      <c r="A381" s="0" t="n">
        <v>24</v>
      </c>
      <c r="B381" s="8" t="n">
        <v>37144</v>
      </c>
      <c r="C381" s="0" t="n">
        <v>1004279</v>
      </c>
      <c r="D381" s="0" t="n">
        <v>1010000</v>
      </c>
      <c r="E381" s="1" t="n">
        <f aca="false">+C381/D381</f>
        <v>0.994335643564356</v>
      </c>
      <c r="F381" s="9"/>
      <c r="G381" s="9"/>
      <c r="H381" s="9" t="n">
        <v>1</v>
      </c>
      <c r="I381" s="9"/>
      <c r="J381" s="0" t="s">
        <v>8</v>
      </c>
      <c r="K381" s="3" t="n">
        <f aca="false">SUM(C381-D381)</f>
        <v>-5721</v>
      </c>
      <c r="O381" s="8"/>
    </row>
    <row r="382" customFormat="false" ht="12.75" hidden="false" customHeight="false" outlineLevel="0" collapsed="false">
      <c r="A382" s="0" t="n">
        <v>24</v>
      </c>
      <c r="B382" s="8" t="n">
        <v>37145</v>
      </c>
      <c r="C382" s="0" t="n">
        <v>990164</v>
      </c>
      <c r="D382" s="0" t="n">
        <v>1010000</v>
      </c>
      <c r="E382" s="1" t="n">
        <f aca="false">+C382/D382</f>
        <v>0.980360396039604</v>
      </c>
      <c r="F382" s="9"/>
      <c r="G382" s="9"/>
      <c r="H382" s="9" t="n">
        <v>1</v>
      </c>
      <c r="I382" s="9"/>
      <c r="J382" s="0" t="s">
        <v>8</v>
      </c>
      <c r="K382" s="3" t="n">
        <f aca="false">SUM(C382-D382)</f>
        <v>-19836</v>
      </c>
      <c r="M382" s="10" t="n">
        <v>1</v>
      </c>
      <c r="N382" s="0" t="s">
        <v>14</v>
      </c>
    </row>
    <row r="383" customFormat="false" ht="12.75" hidden="false" customHeight="false" outlineLevel="0" collapsed="false">
      <c r="A383" s="0" t="n">
        <v>24</v>
      </c>
      <c r="B383" s="8" t="n">
        <v>37146</v>
      </c>
      <c r="C383" s="0" t="n">
        <v>976700</v>
      </c>
      <c r="D383" s="0" t="n">
        <v>1010000</v>
      </c>
      <c r="E383" s="1" t="n">
        <f aca="false">+C383/D383</f>
        <v>0.967029702970297</v>
      </c>
      <c r="F383" s="9" t="n">
        <v>1</v>
      </c>
      <c r="G383" s="9"/>
      <c r="H383" s="9"/>
      <c r="I383" s="9"/>
      <c r="J383" s="0" t="s">
        <v>8</v>
      </c>
      <c r="K383" s="3" t="n">
        <f aca="false">SUM(C383-D383)</f>
        <v>-33300</v>
      </c>
    </row>
    <row r="384" customFormat="false" ht="12.75" hidden="false" customHeight="false" outlineLevel="0" collapsed="false">
      <c r="A384" s="0" t="n">
        <v>24</v>
      </c>
      <c r="B384" s="8" t="n">
        <v>37147</v>
      </c>
      <c r="C384" s="0" t="n">
        <v>958015</v>
      </c>
      <c r="D384" s="0" t="n">
        <v>1010000</v>
      </c>
      <c r="E384" s="1" t="n">
        <f aca="false">+C384/D384</f>
        <v>0.948529702970297</v>
      </c>
      <c r="F384" s="9" t="n">
        <v>1</v>
      </c>
      <c r="G384" s="9"/>
      <c r="H384" s="9"/>
      <c r="I384" s="9"/>
      <c r="J384" s="0" t="s">
        <v>8</v>
      </c>
      <c r="K384" s="3" t="n">
        <f aca="false">SUM(C384-D384)</f>
        <v>-51985</v>
      </c>
    </row>
    <row r="385" customFormat="false" ht="12.75" hidden="false" customHeight="false" outlineLevel="0" collapsed="false">
      <c r="A385" s="0" t="n">
        <v>24</v>
      </c>
      <c r="B385" s="8" t="n">
        <v>37148</v>
      </c>
      <c r="C385" s="0" t="n">
        <v>886965</v>
      </c>
      <c r="D385" s="0" t="n">
        <v>1010000</v>
      </c>
      <c r="E385" s="1" t="n">
        <f aca="false">+C385/D385</f>
        <v>0.878183168316832</v>
      </c>
      <c r="F385" s="9"/>
      <c r="G385" s="9"/>
      <c r="H385" s="9"/>
      <c r="I385" s="9"/>
      <c r="J385" s="0" t="s">
        <v>8</v>
      </c>
      <c r="K385" s="3" t="n">
        <f aca="false">SUM(C385-D385)</f>
        <v>-123035</v>
      </c>
    </row>
    <row r="386" customFormat="false" ht="12.75" hidden="false" customHeight="false" outlineLevel="0" collapsed="false">
      <c r="A386" s="0" t="n">
        <v>24</v>
      </c>
      <c r="B386" s="8" t="n">
        <v>37149</v>
      </c>
      <c r="C386" s="0" t="n">
        <v>883429</v>
      </c>
      <c r="D386" s="0" t="n">
        <v>1010000</v>
      </c>
      <c r="E386" s="1" t="n">
        <f aca="false">+C386/D386</f>
        <v>0.874682178217822</v>
      </c>
      <c r="F386" s="9"/>
      <c r="G386" s="9"/>
      <c r="H386" s="9"/>
      <c r="I386" s="9"/>
      <c r="J386" s="0" t="s">
        <v>8</v>
      </c>
      <c r="K386" s="3" t="n">
        <f aca="false">SUM(C386-D386)</f>
        <v>-126571</v>
      </c>
      <c r="O386" s="8"/>
    </row>
    <row r="387" customFormat="false" ht="12.75" hidden="false" customHeight="false" outlineLevel="0" collapsed="false">
      <c r="A387" s="0" t="n">
        <v>24</v>
      </c>
      <c r="B387" s="8" t="n">
        <v>37150</v>
      </c>
      <c r="C387" s="0" t="n">
        <v>884285</v>
      </c>
      <c r="D387" s="0" t="n">
        <v>1010000</v>
      </c>
      <c r="E387" s="1" t="n">
        <f aca="false">+C387/D387</f>
        <v>0.875529702970297</v>
      </c>
      <c r="F387" s="9"/>
      <c r="G387" s="9"/>
      <c r="H387" s="9"/>
      <c r="I387" s="9"/>
      <c r="J387" s="0" t="s">
        <v>8</v>
      </c>
      <c r="K387" s="3" t="n">
        <f aca="false">SUM(C387-D387)</f>
        <v>-125715</v>
      </c>
    </row>
    <row r="388" customFormat="false" ht="12.75" hidden="false" customHeight="false" outlineLevel="0" collapsed="false">
      <c r="A388" s="0" t="n">
        <v>24</v>
      </c>
      <c r="B388" s="8" t="n">
        <v>37151</v>
      </c>
      <c r="C388" s="0" t="n">
        <v>907855</v>
      </c>
      <c r="D388" s="0" t="n">
        <v>1010000</v>
      </c>
      <c r="E388" s="1" t="n">
        <f aca="false">+C388/D388</f>
        <v>0.898866336633663</v>
      </c>
      <c r="F388" s="9"/>
      <c r="G388" s="9"/>
      <c r="H388" s="9"/>
      <c r="I388" s="9"/>
      <c r="J388" s="0" t="s">
        <v>8</v>
      </c>
      <c r="K388" s="3" t="n">
        <f aca="false">SUM(C388-D388)</f>
        <v>-102145</v>
      </c>
    </row>
    <row r="389" customFormat="false" ht="12.75" hidden="false" customHeight="false" outlineLevel="0" collapsed="false">
      <c r="A389" s="0" t="n">
        <v>24</v>
      </c>
      <c r="B389" s="8" t="n">
        <v>37152</v>
      </c>
      <c r="C389" s="0" t="n">
        <v>941513</v>
      </c>
      <c r="D389" s="0" t="n">
        <v>1010000</v>
      </c>
      <c r="E389" s="1" t="n">
        <f aca="false">+C389/D389</f>
        <v>0.932191089108911</v>
      </c>
      <c r="F389" s="9"/>
      <c r="G389" s="9"/>
      <c r="H389" s="9"/>
      <c r="I389" s="9"/>
      <c r="J389" s="0" t="s">
        <v>8</v>
      </c>
      <c r="K389" s="3" t="n">
        <f aca="false">SUM(C389-D389)</f>
        <v>-68487</v>
      </c>
    </row>
    <row r="390" customFormat="false" ht="12.75" hidden="false" customHeight="false" outlineLevel="0" collapsed="false">
      <c r="A390" s="0" t="n">
        <v>24</v>
      </c>
      <c r="B390" s="8" t="n">
        <v>37153</v>
      </c>
      <c r="C390" s="0" t="n">
        <v>930992</v>
      </c>
      <c r="D390" s="0" t="n">
        <v>1010000</v>
      </c>
      <c r="E390" s="1" t="n">
        <f aca="false">+C390/D390</f>
        <v>0.921774257425743</v>
      </c>
      <c r="F390" s="9"/>
      <c r="G390" s="9"/>
      <c r="H390" s="9"/>
      <c r="I390" s="9"/>
      <c r="J390" s="0" t="s">
        <v>8</v>
      </c>
      <c r="K390" s="3" t="n">
        <f aca="false">SUM(C390-D390)</f>
        <v>-79008</v>
      </c>
    </row>
    <row r="391" customFormat="false" ht="12.75" hidden="false" customHeight="false" outlineLevel="0" collapsed="false">
      <c r="A391" s="0" t="n">
        <v>24</v>
      </c>
      <c r="B391" s="8" t="n">
        <v>37154</v>
      </c>
      <c r="C391" s="0" t="n">
        <v>866488</v>
      </c>
      <c r="D391" s="0" t="n">
        <v>1010000</v>
      </c>
      <c r="E391" s="1" t="n">
        <f aca="false">+C391/D391</f>
        <v>0.857908910891089</v>
      </c>
      <c r="F391" s="9"/>
      <c r="G391" s="9"/>
      <c r="H391" s="9"/>
      <c r="I391" s="9"/>
      <c r="J391" s="0" t="s">
        <v>8</v>
      </c>
      <c r="K391" s="3" t="n">
        <f aca="false">SUM(C391-D391)</f>
        <v>-143512</v>
      </c>
      <c r="O391" s="8"/>
    </row>
    <row r="392" customFormat="false" ht="12.75" hidden="false" customHeight="false" outlineLevel="0" collapsed="false">
      <c r="A392" s="0" t="n">
        <v>24</v>
      </c>
      <c r="B392" s="8" t="n">
        <v>37155</v>
      </c>
      <c r="C392" s="0" t="n">
        <v>842634</v>
      </c>
      <c r="D392" s="0" t="n">
        <v>1010000</v>
      </c>
      <c r="E392" s="1" t="n">
        <f aca="false">+C392/D392</f>
        <v>0.834291089108911</v>
      </c>
      <c r="F392" s="9"/>
      <c r="G392" s="9"/>
      <c r="H392" s="9"/>
      <c r="I392" s="9"/>
      <c r="J392" s="0" t="s">
        <v>8</v>
      </c>
      <c r="K392" s="3" t="n">
        <f aca="false">SUM(C392-D392)</f>
        <v>-167366</v>
      </c>
    </row>
    <row r="393" customFormat="false" ht="12.75" hidden="false" customHeight="false" outlineLevel="0" collapsed="false">
      <c r="A393" s="0" t="n">
        <v>24</v>
      </c>
      <c r="B393" s="8" t="n">
        <v>37156</v>
      </c>
      <c r="C393" s="0" t="n">
        <v>837745</v>
      </c>
      <c r="D393" s="0" t="n">
        <v>1010000</v>
      </c>
      <c r="E393" s="1" t="n">
        <f aca="false">+C393/D393</f>
        <v>0.829450495049505</v>
      </c>
      <c r="F393" s="9"/>
      <c r="G393" s="9"/>
      <c r="H393" s="9"/>
      <c r="I393" s="9"/>
      <c r="J393" s="0" t="s">
        <v>8</v>
      </c>
      <c r="K393" s="3" t="n">
        <f aca="false">SUM(C393-D393)</f>
        <v>-172255</v>
      </c>
    </row>
    <row r="394" customFormat="false" ht="12.75" hidden="false" customHeight="false" outlineLevel="0" collapsed="false">
      <c r="A394" s="0" t="n">
        <v>24</v>
      </c>
      <c r="B394" s="8" t="n">
        <v>37157</v>
      </c>
      <c r="C394" s="0" t="n">
        <v>818274</v>
      </c>
      <c r="D394" s="0" t="n">
        <v>1010000</v>
      </c>
      <c r="E394" s="1" t="n">
        <f aca="false">+C394/D394</f>
        <v>0.810172277227723</v>
      </c>
      <c r="F394" s="9"/>
      <c r="G394" s="9"/>
      <c r="H394" s="9"/>
      <c r="I394" s="9"/>
      <c r="J394" s="0" t="s">
        <v>8</v>
      </c>
      <c r="K394" s="3" t="n">
        <f aca="false">SUM(C394-D394)</f>
        <v>-191726</v>
      </c>
    </row>
    <row r="395" customFormat="false" ht="12.75" hidden="false" customHeight="false" outlineLevel="0" collapsed="false">
      <c r="A395" s="0" t="n">
        <v>24</v>
      </c>
      <c r="B395" s="8" t="n">
        <v>37158</v>
      </c>
      <c r="C395" s="0" t="n">
        <v>859101</v>
      </c>
      <c r="D395" s="0" t="n">
        <v>1090000</v>
      </c>
      <c r="E395" s="1" t="n">
        <f aca="false">+C395/D395</f>
        <v>0.788166055045872</v>
      </c>
      <c r="F395" s="9"/>
      <c r="G395" s="9"/>
      <c r="H395" s="9"/>
      <c r="I395" s="9"/>
      <c r="J395" s="0" t="s">
        <v>8</v>
      </c>
      <c r="K395" s="3" t="n">
        <f aca="false">SUM(C395-D395)</f>
        <v>-230899</v>
      </c>
    </row>
    <row r="396" customFormat="false" ht="12.75" hidden="false" customHeight="false" outlineLevel="0" collapsed="false">
      <c r="A396" s="0" t="n">
        <v>24</v>
      </c>
      <c r="B396" s="8" t="n">
        <v>37159</v>
      </c>
      <c r="C396" s="0" t="n">
        <v>891190</v>
      </c>
      <c r="D396" s="0" t="n">
        <v>1090000</v>
      </c>
      <c r="E396" s="1" t="n">
        <f aca="false">+C396/D396</f>
        <v>0.817605504587156</v>
      </c>
      <c r="F396" s="9"/>
      <c r="G396" s="9"/>
      <c r="H396" s="9"/>
      <c r="I396" s="9"/>
      <c r="J396" s="0" t="s">
        <v>8</v>
      </c>
      <c r="K396" s="3" t="n">
        <f aca="false">SUM(C396-D396)</f>
        <v>-198810</v>
      </c>
      <c r="O396" s="8"/>
    </row>
    <row r="397" customFormat="false" ht="12.75" hidden="false" customHeight="false" outlineLevel="0" collapsed="false">
      <c r="A397" s="0" t="n">
        <v>24</v>
      </c>
      <c r="B397" s="8" t="n">
        <v>37160</v>
      </c>
      <c r="C397" s="0" t="n">
        <v>908123</v>
      </c>
      <c r="D397" s="0" t="n">
        <v>1090000</v>
      </c>
      <c r="E397" s="1" t="n">
        <f aca="false">+C397/D397</f>
        <v>0.833140366972477</v>
      </c>
      <c r="F397" s="9"/>
      <c r="G397" s="9"/>
      <c r="H397" s="9"/>
      <c r="I397" s="9"/>
      <c r="J397" s="0" t="s">
        <v>8</v>
      </c>
      <c r="K397" s="3" t="n">
        <f aca="false">SUM(C397-D397)</f>
        <v>-181877</v>
      </c>
    </row>
    <row r="398" customFormat="false" ht="12.75" hidden="false" customHeight="false" outlineLevel="0" collapsed="false">
      <c r="A398" s="0" t="n">
        <v>24</v>
      </c>
      <c r="B398" s="8" t="n">
        <v>37161</v>
      </c>
      <c r="C398" s="0" t="n">
        <v>975028</v>
      </c>
      <c r="D398" s="0" t="n">
        <v>1090000</v>
      </c>
      <c r="E398" s="1" t="n">
        <f aca="false">+C398/D398</f>
        <v>0.894521100917431</v>
      </c>
      <c r="F398" s="9"/>
      <c r="G398" s="9"/>
      <c r="H398" s="9"/>
      <c r="I398" s="9"/>
      <c r="J398" s="0" t="s">
        <v>8</v>
      </c>
      <c r="K398" s="3" t="n">
        <f aca="false">SUM(C398-D398)</f>
        <v>-114972</v>
      </c>
    </row>
    <row r="399" customFormat="false" ht="12.75" hidden="false" customHeight="false" outlineLevel="0" collapsed="false">
      <c r="A399" s="0" t="n">
        <v>24</v>
      </c>
      <c r="B399" s="8" t="n">
        <v>37162</v>
      </c>
      <c r="C399" s="0" t="n">
        <v>947485</v>
      </c>
      <c r="D399" s="0" t="n">
        <v>1090000</v>
      </c>
      <c r="E399" s="1" t="n">
        <f aca="false">+C399/D399</f>
        <v>0.869252293577982</v>
      </c>
      <c r="F399" s="9"/>
      <c r="G399" s="9"/>
      <c r="H399" s="9"/>
      <c r="I399" s="9"/>
      <c r="J399" s="0" t="s">
        <v>8</v>
      </c>
      <c r="K399" s="3" t="n">
        <f aca="false">SUM(C399-D399)</f>
        <v>-142515</v>
      </c>
    </row>
    <row r="400" customFormat="false" ht="12.75" hidden="false" customHeight="false" outlineLevel="0" collapsed="false">
      <c r="A400" s="0" t="n">
        <v>24</v>
      </c>
      <c r="B400" s="8" t="n">
        <v>37163</v>
      </c>
      <c r="C400" s="0" t="n">
        <v>966952</v>
      </c>
      <c r="D400" s="0" t="n">
        <v>1090000</v>
      </c>
      <c r="E400" s="1" t="n">
        <f aca="false">+C400/D400</f>
        <v>0.887111926605505</v>
      </c>
      <c r="F400" s="9"/>
      <c r="G400" s="9"/>
      <c r="H400" s="9"/>
      <c r="I400" s="9"/>
      <c r="J400" s="0" t="s">
        <v>8</v>
      </c>
      <c r="K400" s="3" t="n">
        <f aca="false">SUM(C400-D400)</f>
        <v>-123048</v>
      </c>
    </row>
    <row r="401" customFormat="false" ht="13.5" hidden="false" customHeight="false" outlineLevel="0" collapsed="false">
      <c r="A401" s="0" t="n">
        <v>24</v>
      </c>
      <c r="B401" s="8" t="n">
        <v>37164</v>
      </c>
      <c r="C401" s="0" t="n">
        <v>957496</v>
      </c>
      <c r="D401" s="0" t="n">
        <v>1090000</v>
      </c>
      <c r="E401" s="1" t="n">
        <f aca="false">+C401/D401</f>
        <v>0.878436697247707</v>
      </c>
      <c r="F401" s="16"/>
      <c r="G401" s="16"/>
      <c r="H401" s="16"/>
      <c r="I401" s="16"/>
      <c r="J401" s="0" t="s">
        <v>8</v>
      </c>
      <c r="K401" s="3" t="n">
        <f aca="false">SUM(C401-D401)</f>
        <v>-132504</v>
      </c>
      <c r="O401" s="8"/>
    </row>
    <row r="402" customFormat="false" ht="12.75" hidden="false" customHeight="false" outlineLevel="0" collapsed="false">
      <c r="B402" s="8"/>
      <c r="F402" s="17" t="n">
        <f aca="false">SUM(F372:F401)</f>
        <v>4</v>
      </c>
      <c r="G402" s="17"/>
      <c r="H402" s="17" t="n">
        <f aca="false">SUM(H372:H401)</f>
        <v>2</v>
      </c>
      <c r="I402" s="17" t="n">
        <f aca="false">SUM(I372:I401)</f>
        <v>6</v>
      </c>
      <c r="O402" s="8"/>
    </row>
    <row r="403" customFormat="false" ht="12.75" hidden="false" customHeight="false" outlineLevel="0" collapsed="false">
      <c r="B403" s="8"/>
      <c r="F403" s="17"/>
      <c r="G403" s="17"/>
      <c r="H403" s="17"/>
      <c r="I403" s="17"/>
      <c r="O403" s="8"/>
    </row>
    <row r="404" customFormat="false" ht="12.75" hidden="false" customHeight="false" outlineLevel="0" collapsed="false">
      <c r="A404" s="4" t="s">
        <v>0</v>
      </c>
      <c r="B404" s="5" t="s">
        <v>1</v>
      </c>
      <c r="C404" s="4" t="s">
        <v>2</v>
      </c>
      <c r="D404" s="5" t="s">
        <v>3</v>
      </c>
      <c r="E404" s="6" t="s">
        <v>4</v>
      </c>
      <c r="F404" s="7" t="n">
        <v>0.95</v>
      </c>
      <c r="G404" s="7"/>
      <c r="H404" s="7" t="n">
        <v>0.98</v>
      </c>
      <c r="I404" s="7" t="n">
        <v>1</v>
      </c>
      <c r="J404" s="4" t="s">
        <v>5</v>
      </c>
      <c r="M404" s="4" t="s">
        <v>6</v>
      </c>
      <c r="N404" s="4" t="s">
        <v>7</v>
      </c>
      <c r="O404" s="8"/>
    </row>
    <row r="405" customFormat="false" ht="12.75" hidden="false" customHeight="false" outlineLevel="0" collapsed="false">
      <c r="A405" s="0" t="n">
        <v>24</v>
      </c>
      <c r="B405" s="8" t="n">
        <v>37165</v>
      </c>
      <c r="C405" s="0" t="n">
        <v>1087425</v>
      </c>
      <c r="D405" s="0" t="n">
        <v>1100000</v>
      </c>
      <c r="E405" s="1" t="n">
        <f aca="false">+C405/D405</f>
        <v>0.988568181818182</v>
      </c>
      <c r="F405" s="9"/>
      <c r="G405" s="9"/>
      <c r="H405" s="9" t="n">
        <v>1</v>
      </c>
      <c r="I405" s="9"/>
      <c r="J405" s="0" t="s">
        <v>8</v>
      </c>
      <c r="K405" s="3" t="n">
        <f aca="false">SUM(C405-D405)</f>
        <v>-12575</v>
      </c>
      <c r="M405" s="10" t="n">
        <v>4</v>
      </c>
      <c r="N405" s="0" t="s">
        <v>16</v>
      </c>
    </row>
    <row r="406" customFormat="false" ht="12.75" hidden="false" customHeight="false" outlineLevel="0" collapsed="false">
      <c r="A406" s="0" t="n">
        <v>24</v>
      </c>
      <c r="B406" s="8" t="n">
        <v>37166</v>
      </c>
      <c r="C406" s="0" t="n">
        <v>1084096</v>
      </c>
      <c r="D406" s="0" t="n">
        <v>1100000</v>
      </c>
      <c r="E406" s="1" t="n">
        <f aca="false">+C406/D406</f>
        <v>0.985541818181818</v>
      </c>
      <c r="F406" s="9"/>
      <c r="G406" s="9"/>
      <c r="H406" s="9" t="n">
        <v>1</v>
      </c>
      <c r="I406" s="9"/>
      <c r="J406" s="0" t="s">
        <v>8</v>
      </c>
      <c r="K406" s="3" t="n">
        <f aca="false">SUM(C406-D406)</f>
        <v>-15904</v>
      </c>
      <c r="M406" s="10" t="n">
        <v>4</v>
      </c>
      <c r="N406" s="0" t="s">
        <v>16</v>
      </c>
    </row>
    <row r="407" customFormat="false" ht="12.75" hidden="false" customHeight="false" outlineLevel="0" collapsed="false">
      <c r="A407" s="0" t="n">
        <v>24</v>
      </c>
      <c r="B407" s="8" t="n">
        <v>37167</v>
      </c>
      <c r="C407" s="0" t="n">
        <v>1099506</v>
      </c>
      <c r="D407" s="0" t="n">
        <v>1100000</v>
      </c>
      <c r="E407" s="1" t="n">
        <f aca="false">+C407/D407</f>
        <v>0.999550909090909</v>
      </c>
      <c r="F407" s="9"/>
      <c r="G407" s="9"/>
      <c r="H407" s="9"/>
      <c r="I407" s="9" t="n">
        <v>1</v>
      </c>
      <c r="J407" s="0" t="s">
        <v>8</v>
      </c>
      <c r="K407" s="3" t="n">
        <f aca="false">SUM(C407-D407)</f>
        <v>-494</v>
      </c>
      <c r="M407" s="10" t="n">
        <v>4</v>
      </c>
      <c r="N407" s="0" t="s">
        <v>16</v>
      </c>
    </row>
    <row r="408" customFormat="false" ht="12.75" hidden="false" customHeight="false" outlineLevel="0" collapsed="false">
      <c r="A408" s="0" t="n">
        <v>24</v>
      </c>
      <c r="B408" s="8" t="n">
        <v>37168</v>
      </c>
      <c r="C408" s="0" t="n">
        <v>1042931</v>
      </c>
      <c r="D408" s="0" t="n">
        <v>1100000</v>
      </c>
      <c r="E408" s="1" t="n">
        <f aca="false">+C408/D408</f>
        <v>0.948119090909091</v>
      </c>
      <c r="F408" s="9" t="n">
        <v>1</v>
      </c>
      <c r="G408" s="9"/>
      <c r="H408" s="9"/>
      <c r="I408" s="9"/>
      <c r="J408" s="0" t="s">
        <v>8</v>
      </c>
      <c r="K408" s="3" t="n">
        <f aca="false">SUM(C408-D408)</f>
        <v>-57069</v>
      </c>
    </row>
    <row r="409" customFormat="false" ht="12.75" hidden="false" customHeight="false" outlineLevel="0" collapsed="false">
      <c r="A409" s="0" t="n">
        <v>24</v>
      </c>
      <c r="B409" s="8" t="n">
        <v>37169</v>
      </c>
      <c r="C409" s="0" t="n">
        <v>1000122</v>
      </c>
      <c r="D409" s="0" t="n">
        <v>1100000</v>
      </c>
      <c r="E409" s="1" t="n">
        <f aca="false">+C409/D409</f>
        <v>0.909201818181818</v>
      </c>
      <c r="F409" s="9"/>
      <c r="G409" s="9"/>
      <c r="H409" s="9"/>
      <c r="I409" s="9"/>
      <c r="J409" s="0" t="s">
        <v>8</v>
      </c>
      <c r="K409" s="3" t="n">
        <f aca="false">SUM(C409-D409)</f>
        <v>-99878</v>
      </c>
      <c r="O409" s="8"/>
    </row>
    <row r="410" customFormat="false" ht="12.75" hidden="false" customHeight="false" outlineLevel="0" collapsed="false">
      <c r="A410" s="0" t="n">
        <v>24</v>
      </c>
      <c r="B410" s="8" t="n">
        <v>37170</v>
      </c>
      <c r="C410" s="0" t="n">
        <v>947976</v>
      </c>
      <c r="D410" s="0" t="n">
        <v>1100000</v>
      </c>
      <c r="E410" s="1" t="n">
        <f aca="false">+C410/D410</f>
        <v>0.861796363636364</v>
      </c>
      <c r="F410" s="9"/>
      <c r="G410" s="9"/>
      <c r="H410" s="9"/>
      <c r="I410" s="9"/>
      <c r="J410" s="0" t="s">
        <v>8</v>
      </c>
      <c r="K410" s="3" t="n">
        <f aca="false">SUM(C410-D410)</f>
        <v>-152024</v>
      </c>
    </row>
    <row r="411" customFormat="false" ht="12.75" hidden="false" customHeight="false" outlineLevel="0" collapsed="false">
      <c r="A411" s="0" t="n">
        <v>24</v>
      </c>
      <c r="B411" s="8" t="n">
        <v>37171</v>
      </c>
      <c r="C411" s="0" t="n">
        <v>959789</v>
      </c>
      <c r="D411" s="0" t="n">
        <v>1100000</v>
      </c>
      <c r="E411" s="1" t="n">
        <f aca="false">+C411/D411</f>
        <v>0.872535454545455</v>
      </c>
      <c r="F411" s="9"/>
      <c r="G411" s="9"/>
      <c r="H411" s="9"/>
      <c r="I411" s="9"/>
      <c r="J411" s="0" t="s">
        <v>8</v>
      </c>
      <c r="K411" s="3" t="n">
        <f aca="false">SUM(C411-D411)</f>
        <v>-140211</v>
      </c>
    </row>
    <row r="412" customFormat="false" ht="12.75" hidden="false" customHeight="false" outlineLevel="0" collapsed="false">
      <c r="A412" s="0" t="n">
        <v>24</v>
      </c>
      <c r="B412" s="8" t="n">
        <v>37172</v>
      </c>
      <c r="C412" s="0" t="n">
        <v>960006</v>
      </c>
      <c r="D412" s="0" t="n">
        <v>1100000</v>
      </c>
      <c r="E412" s="1" t="n">
        <f aca="false">+C412/D412</f>
        <v>0.872732727272727</v>
      </c>
      <c r="F412" s="9"/>
      <c r="G412" s="9"/>
      <c r="H412" s="9"/>
      <c r="I412" s="9"/>
      <c r="J412" s="0" t="s">
        <v>8</v>
      </c>
      <c r="K412" s="3" t="n">
        <f aca="false">SUM(C412-D412)</f>
        <v>-139994</v>
      </c>
    </row>
    <row r="413" customFormat="false" ht="12.75" hidden="false" customHeight="false" outlineLevel="0" collapsed="false">
      <c r="A413" s="0" t="n">
        <v>24</v>
      </c>
      <c r="B413" s="8" t="n">
        <v>37173</v>
      </c>
      <c r="C413" s="0" t="n">
        <v>1018602</v>
      </c>
      <c r="D413" s="0" t="n">
        <v>1100000</v>
      </c>
      <c r="E413" s="1" t="n">
        <f aca="false">+C413/D413</f>
        <v>0.926001818181818</v>
      </c>
      <c r="F413" s="9"/>
      <c r="G413" s="9"/>
      <c r="H413" s="9"/>
      <c r="I413" s="9"/>
      <c r="J413" s="0" t="s">
        <v>8</v>
      </c>
      <c r="K413" s="3" t="n">
        <f aca="false">SUM(C413-D413)</f>
        <v>-81398</v>
      </c>
    </row>
    <row r="414" customFormat="false" ht="12.75" hidden="false" customHeight="false" outlineLevel="0" collapsed="false">
      <c r="A414" s="0" t="n">
        <v>24</v>
      </c>
      <c r="B414" s="8" t="n">
        <v>37174</v>
      </c>
      <c r="C414" s="0" t="n">
        <v>894178</v>
      </c>
      <c r="D414" s="0" t="n">
        <v>1100000</v>
      </c>
      <c r="E414" s="1" t="n">
        <f aca="false">+C414/D414</f>
        <v>0.812889090909091</v>
      </c>
      <c r="F414" s="9"/>
      <c r="G414" s="9"/>
      <c r="H414" s="9"/>
      <c r="I414" s="9"/>
      <c r="J414" s="0" t="s">
        <v>8</v>
      </c>
      <c r="K414" s="3" t="n">
        <f aca="false">SUM(C414-D414)</f>
        <v>-205822</v>
      </c>
      <c r="O414" s="8"/>
    </row>
    <row r="415" customFormat="false" ht="12.75" hidden="false" customHeight="false" outlineLevel="0" collapsed="false">
      <c r="A415" s="0" t="n">
        <v>24</v>
      </c>
      <c r="B415" s="8" t="n">
        <v>37175</v>
      </c>
      <c r="C415" s="0" t="n">
        <v>972683</v>
      </c>
      <c r="D415" s="0" t="n">
        <v>1100000</v>
      </c>
      <c r="E415" s="1" t="n">
        <f aca="false">+C415/D415</f>
        <v>0.884257272727273</v>
      </c>
      <c r="F415" s="9"/>
      <c r="G415" s="9"/>
      <c r="H415" s="9"/>
      <c r="I415" s="9"/>
      <c r="J415" s="0" t="s">
        <v>8</v>
      </c>
      <c r="K415" s="3" t="n">
        <f aca="false">SUM(C415-D415)</f>
        <v>-127317</v>
      </c>
    </row>
    <row r="416" customFormat="false" ht="12.75" hidden="false" customHeight="false" outlineLevel="0" collapsed="false">
      <c r="A416" s="0" t="n">
        <v>24</v>
      </c>
      <c r="B416" s="8" t="n">
        <v>37176</v>
      </c>
      <c r="C416" s="0" t="n">
        <v>933334</v>
      </c>
      <c r="D416" s="0" t="n">
        <v>1100000</v>
      </c>
      <c r="E416" s="1" t="n">
        <f aca="false">+C416/D416</f>
        <v>0.848485454545455</v>
      </c>
      <c r="F416" s="9"/>
      <c r="G416" s="9"/>
      <c r="H416" s="9"/>
      <c r="I416" s="9"/>
      <c r="J416" s="0" t="s">
        <v>8</v>
      </c>
      <c r="K416" s="3" t="n">
        <f aca="false">SUM(C416-D416)</f>
        <v>-166666</v>
      </c>
    </row>
    <row r="417" customFormat="false" ht="12.75" hidden="false" customHeight="false" outlineLevel="0" collapsed="false">
      <c r="A417" s="0" t="n">
        <v>24</v>
      </c>
      <c r="B417" s="8" t="n">
        <v>37177</v>
      </c>
      <c r="C417" s="0" t="n">
        <v>935825</v>
      </c>
      <c r="D417" s="0" t="n">
        <v>1100000</v>
      </c>
      <c r="E417" s="1" t="n">
        <f aca="false">+C417/D417</f>
        <v>0.85075</v>
      </c>
      <c r="F417" s="9"/>
      <c r="G417" s="9"/>
      <c r="H417" s="9"/>
      <c r="I417" s="9"/>
      <c r="J417" s="0" t="s">
        <v>8</v>
      </c>
      <c r="K417" s="3" t="n">
        <f aca="false">SUM(C417-D417)</f>
        <v>-164175</v>
      </c>
    </row>
    <row r="418" customFormat="false" ht="12.75" hidden="false" customHeight="false" outlineLevel="0" collapsed="false">
      <c r="A418" s="0" t="n">
        <v>24</v>
      </c>
      <c r="B418" s="8" t="n">
        <v>37178</v>
      </c>
      <c r="C418" s="0" t="n">
        <v>920716</v>
      </c>
      <c r="D418" s="0" t="n">
        <v>1100000</v>
      </c>
      <c r="E418" s="1" t="n">
        <f aca="false">+C418/D418</f>
        <v>0.837014545454546</v>
      </c>
      <c r="F418" s="9"/>
      <c r="G418" s="9"/>
      <c r="H418" s="9"/>
      <c r="I418" s="9"/>
      <c r="J418" s="0" t="s">
        <v>8</v>
      </c>
      <c r="K418" s="3" t="n">
        <f aca="false">SUM(C418-D418)</f>
        <v>-179284</v>
      </c>
      <c r="O418" s="8"/>
    </row>
    <row r="419" customFormat="false" ht="12.75" hidden="false" customHeight="false" outlineLevel="0" collapsed="false">
      <c r="A419" s="0" t="n">
        <v>24</v>
      </c>
      <c r="B419" s="8" t="n">
        <v>37179</v>
      </c>
      <c r="C419" s="0" t="n">
        <v>951849</v>
      </c>
      <c r="D419" s="0" t="n">
        <v>1100000</v>
      </c>
      <c r="E419" s="1" t="n">
        <f aca="false">+C419/D419</f>
        <v>0.865317272727273</v>
      </c>
      <c r="F419" s="9"/>
      <c r="G419" s="9"/>
      <c r="H419" s="9"/>
      <c r="I419" s="9"/>
      <c r="J419" s="0" t="s">
        <v>8</v>
      </c>
      <c r="K419" s="3" t="n">
        <f aca="false">SUM(C419-D419)</f>
        <v>-148151</v>
      </c>
    </row>
    <row r="420" customFormat="false" ht="12.75" hidden="false" customHeight="false" outlineLevel="0" collapsed="false">
      <c r="A420" s="0" t="n">
        <v>24</v>
      </c>
      <c r="B420" s="8" t="n">
        <v>37180</v>
      </c>
      <c r="C420" s="0" t="n">
        <v>1040908</v>
      </c>
      <c r="D420" s="0" t="n">
        <v>1100000</v>
      </c>
      <c r="E420" s="1" t="n">
        <f aca="false">+C420/D420</f>
        <v>0.94628</v>
      </c>
      <c r="F420" s="9"/>
      <c r="G420" s="9"/>
      <c r="H420" s="9"/>
      <c r="I420" s="9"/>
      <c r="J420" s="0" t="s">
        <v>8</v>
      </c>
      <c r="K420" s="3" t="n">
        <f aca="false">SUM(C420-D420)</f>
        <v>-59092</v>
      </c>
    </row>
    <row r="421" customFormat="false" ht="12.75" hidden="false" customHeight="false" outlineLevel="0" collapsed="false">
      <c r="A421" s="0" t="n">
        <v>24</v>
      </c>
      <c r="B421" s="8" t="n">
        <v>37181</v>
      </c>
      <c r="C421" s="0" t="n">
        <v>1061281</v>
      </c>
      <c r="D421" s="0" t="n">
        <v>1100000</v>
      </c>
      <c r="E421" s="1" t="n">
        <f aca="false">+C421/D421</f>
        <v>0.964800909090909</v>
      </c>
      <c r="F421" s="9" t="n">
        <v>1</v>
      </c>
      <c r="G421" s="9"/>
      <c r="H421" s="9"/>
      <c r="I421" s="9"/>
      <c r="J421" s="0" t="s">
        <v>8</v>
      </c>
      <c r="K421" s="3" t="n">
        <f aca="false">SUM(C421-D421)</f>
        <v>-38719</v>
      </c>
    </row>
    <row r="422" customFormat="false" ht="12.75" hidden="false" customHeight="false" outlineLevel="0" collapsed="false">
      <c r="A422" s="0" t="n">
        <v>24</v>
      </c>
      <c r="B422" s="8" t="n">
        <v>37182</v>
      </c>
      <c r="C422" s="0" t="n">
        <v>1035464</v>
      </c>
      <c r="D422" s="0" t="n">
        <v>1100000</v>
      </c>
      <c r="E422" s="1" t="n">
        <f aca="false">+C422/D422</f>
        <v>0.941330909090909</v>
      </c>
      <c r="F422" s="9"/>
      <c r="G422" s="9"/>
      <c r="H422" s="9"/>
      <c r="I422" s="9"/>
      <c r="J422" s="0" t="s">
        <v>8</v>
      </c>
      <c r="K422" s="3" t="n">
        <f aca="false">SUM(C422-D422)</f>
        <v>-64536</v>
      </c>
    </row>
    <row r="423" customFormat="false" ht="12.75" hidden="false" customHeight="false" outlineLevel="0" collapsed="false">
      <c r="A423" s="0" t="n">
        <v>24</v>
      </c>
      <c r="B423" s="8" t="n">
        <v>37183</v>
      </c>
      <c r="C423" s="0" t="n">
        <v>1012694</v>
      </c>
      <c r="D423" s="0" t="n">
        <v>1100000</v>
      </c>
      <c r="E423" s="1" t="n">
        <f aca="false">+C423/D423</f>
        <v>0.920630909090909</v>
      </c>
      <c r="F423" s="9"/>
      <c r="G423" s="9"/>
      <c r="H423" s="9"/>
      <c r="I423" s="9"/>
      <c r="J423" s="0" t="s">
        <v>8</v>
      </c>
      <c r="K423" s="3" t="n">
        <f aca="false">SUM(C423-D423)</f>
        <v>-87306</v>
      </c>
      <c r="O423" s="8"/>
    </row>
    <row r="424" customFormat="false" ht="12.75" hidden="false" customHeight="false" outlineLevel="0" collapsed="false">
      <c r="A424" s="0" t="n">
        <v>24</v>
      </c>
      <c r="B424" s="8" t="n">
        <v>37184</v>
      </c>
      <c r="C424" s="0" t="n">
        <v>910893</v>
      </c>
      <c r="D424" s="0" t="n">
        <v>1100000</v>
      </c>
      <c r="E424" s="1" t="n">
        <f aca="false">+C424/D424</f>
        <v>0.828084545454546</v>
      </c>
      <c r="F424" s="9"/>
      <c r="G424" s="9"/>
      <c r="H424" s="9"/>
      <c r="I424" s="9"/>
      <c r="J424" s="0" t="s">
        <v>8</v>
      </c>
      <c r="K424" s="3" t="n">
        <f aca="false">SUM(C424-D424)</f>
        <v>-189107</v>
      </c>
    </row>
    <row r="425" customFormat="false" ht="12.75" hidden="false" customHeight="false" outlineLevel="0" collapsed="false">
      <c r="A425" s="0" t="n">
        <v>24</v>
      </c>
      <c r="B425" s="8" t="n">
        <v>37185</v>
      </c>
      <c r="C425" s="0" t="n">
        <v>909160</v>
      </c>
      <c r="D425" s="0" t="n">
        <v>1100000</v>
      </c>
      <c r="E425" s="1" t="n">
        <f aca="false">+C425/D425</f>
        <v>0.826509090909091</v>
      </c>
      <c r="F425" s="9"/>
      <c r="G425" s="9"/>
      <c r="H425" s="9"/>
      <c r="I425" s="9"/>
      <c r="J425" s="0" t="s">
        <v>8</v>
      </c>
      <c r="K425" s="3" t="n">
        <f aca="false">SUM(C425-D425)</f>
        <v>-190840</v>
      </c>
    </row>
    <row r="426" customFormat="false" ht="12.75" hidden="false" customHeight="false" outlineLevel="0" collapsed="false">
      <c r="A426" s="0" t="n">
        <v>24</v>
      </c>
      <c r="B426" s="8" t="n">
        <v>37186</v>
      </c>
      <c r="C426" s="0" t="n">
        <v>910545</v>
      </c>
      <c r="D426" s="0" t="n">
        <v>1100000</v>
      </c>
      <c r="E426" s="1" t="n">
        <f aca="false">+C426/D426</f>
        <v>0.827768181818182</v>
      </c>
      <c r="F426" s="9"/>
      <c r="G426" s="9"/>
      <c r="H426" s="9"/>
      <c r="I426" s="9"/>
      <c r="J426" s="0" t="s">
        <v>8</v>
      </c>
      <c r="K426" s="3" t="n">
        <f aca="false">SUM(C426-D426)</f>
        <v>-189455</v>
      </c>
    </row>
    <row r="427" customFormat="false" ht="12.75" hidden="false" customHeight="false" outlineLevel="0" collapsed="false">
      <c r="A427" s="0" t="n">
        <v>24</v>
      </c>
      <c r="B427" s="8" t="n">
        <v>37187</v>
      </c>
      <c r="C427" s="0" t="n">
        <v>965747</v>
      </c>
      <c r="D427" s="0" t="n">
        <v>1100000</v>
      </c>
      <c r="E427" s="1" t="n">
        <f aca="false">+C427/D427</f>
        <v>0.877951818181818</v>
      </c>
      <c r="F427" s="9"/>
      <c r="G427" s="9"/>
      <c r="H427" s="9"/>
      <c r="I427" s="9"/>
      <c r="J427" s="0" t="s">
        <v>8</v>
      </c>
      <c r="K427" s="3" t="n">
        <f aca="false">SUM(C427-D427)</f>
        <v>-134253</v>
      </c>
    </row>
    <row r="428" customFormat="false" ht="12.75" hidden="false" customHeight="false" outlineLevel="0" collapsed="false">
      <c r="A428" s="0" t="n">
        <v>24</v>
      </c>
      <c r="B428" s="8" t="n">
        <v>37188</v>
      </c>
      <c r="C428" s="0" t="n">
        <v>1003862</v>
      </c>
      <c r="D428" s="0" t="n">
        <v>1100000</v>
      </c>
      <c r="E428" s="1" t="n">
        <f aca="false">+C428/D428</f>
        <v>0.912601818181818</v>
      </c>
      <c r="F428" s="9"/>
      <c r="G428" s="9"/>
      <c r="H428" s="9"/>
      <c r="I428" s="9"/>
      <c r="J428" s="0" t="s">
        <v>8</v>
      </c>
      <c r="K428" s="3" t="n">
        <f aca="false">SUM(C428-D428)</f>
        <v>-96138</v>
      </c>
      <c r="O428" s="8"/>
    </row>
    <row r="429" customFormat="false" ht="12.75" hidden="false" customHeight="false" outlineLevel="0" collapsed="false">
      <c r="A429" s="0" t="n">
        <v>24</v>
      </c>
      <c r="B429" s="8" t="n">
        <v>37189</v>
      </c>
      <c r="C429" s="0" t="n">
        <v>951153</v>
      </c>
      <c r="D429" s="0" t="n">
        <v>1100000</v>
      </c>
      <c r="E429" s="1" t="n">
        <f aca="false">+C429/D429</f>
        <v>0.864684545454545</v>
      </c>
      <c r="F429" s="9"/>
      <c r="G429" s="9"/>
      <c r="H429" s="9"/>
      <c r="I429" s="9"/>
      <c r="J429" s="0" t="s">
        <v>8</v>
      </c>
      <c r="K429" s="3" t="n">
        <f aca="false">SUM(C429-D429)</f>
        <v>-148847</v>
      </c>
    </row>
    <row r="430" customFormat="false" ht="12.75" hidden="false" customHeight="false" outlineLevel="0" collapsed="false">
      <c r="A430" s="0" t="n">
        <v>24</v>
      </c>
      <c r="B430" s="8" t="n">
        <v>37190</v>
      </c>
      <c r="C430" s="0" t="n">
        <v>899001</v>
      </c>
      <c r="D430" s="0" t="n">
        <v>1100000</v>
      </c>
      <c r="E430" s="1" t="n">
        <f aca="false">+C430/D430</f>
        <v>0.817273636363636</v>
      </c>
      <c r="F430" s="9"/>
      <c r="G430" s="9"/>
      <c r="H430" s="9"/>
      <c r="I430" s="9"/>
      <c r="J430" s="0" t="s">
        <v>8</v>
      </c>
      <c r="K430" s="3" t="n">
        <f aca="false">SUM(C430-D430)</f>
        <v>-200999</v>
      </c>
    </row>
    <row r="431" customFormat="false" ht="12.75" hidden="false" customHeight="false" outlineLevel="0" collapsed="false">
      <c r="A431" s="0" t="n">
        <v>24</v>
      </c>
      <c r="B431" s="8" t="n">
        <v>37191</v>
      </c>
      <c r="C431" s="0" t="n">
        <v>814349</v>
      </c>
      <c r="D431" s="0" t="n">
        <v>1100000</v>
      </c>
      <c r="E431" s="1" t="n">
        <f aca="false">+C431/D431</f>
        <v>0.740317272727273</v>
      </c>
      <c r="F431" s="9"/>
      <c r="G431" s="9"/>
      <c r="H431" s="9"/>
      <c r="I431" s="9"/>
      <c r="J431" s="0" t="s">
        <v>8</v>
      </c>
      <c r="K431" s="3" t="n">
        <f aca="false">SUM(C431-D431)</f>
        <v>-285651</v>
      </c>
    </row>
    <row r="432" customFormat="false" ht="12.75" hidden="false" customHeight="false" outlineLevel="0" collapsed="false">
      <c r="A432" s="0" t="n">
        <v>24</v>
      </c>
      <c r="B432" s="8" t="n">
        <v>37192</v>
      </c>
      <c r="C432" s="0" t="n">
        <v>835418</v>
      </c>
      <c r="D432" s="0" t="n">
        <v>1100000</v>
      </c>
      <c r="E432" s="1" t="n">
        <f aca="false">+C432/D432</f>
        <v>0.759470909090909</v>
      </c>
      <c r="F432" s="9"/>
      <c r="G432" s="9"/>
      <c r="H432" s="9"/>
      <c r="I432" s="9"/>
      <c r="J432" s="0" t="s">
        <v>8</v>
      </c>
      <c r="K432" s="3" t="n">
        <f aca="false">SUM(C432-D432)</f>
        <v>-264582</v>
      </c>
    </row>
    <row r="433" customFormat="false" ht="12.75" hidden="false" customHeight="false" outlineLevel="0" collapsed="false">
      <c r="A433" s="0" t="n">
        <v>24</v>
      </c>
      <c r="B433" s="8" t="n">
        <v>37193</v>
      </c>
      <c r="C433" s="0" t="n">
        <v>829522</v>
      </c>
      <c r="D433" s="0" t="n">
        <v>1100000</v>
      </c>
      <c r="E433" s="1" t="n">
        <f aca="false">+C433/D433</f>
        <v>0.754110909090909</v>
      </c>
      <c r="F433" s="9"/>
      <c r="G433" s="9"/>
      <c r="H433" s="9"/>
      <c r="I433" s="9"/>
      <c r="J433" s="0" t="s">
        <v>8</v>
      </c>
      <c r="K433" s="3" t="n">
        <f aca="false">SUM(C433-D433)</f>
        <v>-270478</v>
      </c>
      <c r="O433" s="8"/>
    </row>
    <row r="434" customFormat="false" ht="13.5" hidden="false" customHeight="false" outlineLevel="0" collapsed="false">
      <c r="A434" s="0" t="n">
        <v>24</v>
      </c>
      <c r="B434" s="8" t="n">
        <v>37194</v>
      </c>
      <c r="C434" s="0" t="n">
        <v>865071</v>
      </c>
      <c r="D434" s="0" t="n">
        <v>1100000</v>
      </c>
      <c r="E434" s="1" t="n">
        <f aca="false">+C434/D434</f>
        <v>0.786428181818182</v>
      </c>
      <c r="F434" s="16"/>
      <c r="G434" s="16"/>
      <c r="H434" s="16"/>
      <c r="I434" s="16"/>
      <c r="J434" s="0" t="s">
        <v>8</v>
      </c>
      <c r="K434" s="3" t="n">
        <f aca="false">SUM(C434-D434)</f>
        <v>-234929</v>
      </c>
    </row>
    <row r="435" customFormat="false" ht="12.75" hidden="false" customHeight="false" outlineLevel="0" collapsed="false">
      <c r="B435" s="8"/>
      <c r="F435" s="17" t="n">
        <f aca="false">SUM(F405:F434)</f>
        <v>2</v>
      </c>
      <c r="G435" s="17"/>
      <c r="H435" s="17" t="n">
        <f aca="false">SUM(H405:H434)</f>
        <v>2</v>
      </c>
      <c r="I435" s="17" t="n">
        <f aca="false">SUM(I405:I434)</f>
        <v>1</v>
      </c>
    </row>
    <row r="436" customFormat="false" ht="12.75" hidden="false" customHeight="false" outlineLevel="0" collapsed="false">
      <c r="B436" s="8"/>
      <c r="F436" s="9"/>
      <c r="G436" s="9"/>
      <c r="H436" s="9"/>
      <c r="I436" s="9"/>
    </row>
    <row r="437" customFormat="false" ht="12.75" hidden="false" customHeight="false" outlineLevel="0" collapsed="false">
      <c r="B437" s="8"/>
      <c r="F437" s="9"/>
      <c r="G437" s="9"/>
      <c r="H437" s="9"/>
      <c r="I437" s="9"/>
    </row>
    <row r="438" customFormat="false" ht="12.75" hidden="false" customHeight="false" outlineLevel="0" collapsed="false">
      <c r="A438" s="4" t="s">
        <v>0</v>
      </c>
      <c r="B438" s="5" t="s">
        <v>1</v>
      </c>
      <c r="C438" s="4" t="s">
        <v>2</v>
      </c>
      <c r="D438" s="5" t="s">
        <v>3</v>
      </c>
      <c r="E438" s="6" t="s">
        <v>4</v>
      </c>
      <c r="F438" s="7" t="n">
        <v>0.95</v>
      </c>
      <c r="G438" s="7"/>
      <c r="H438" s="7" t="n">
        <v>0.98</v>
      </c>
      <c r="I438" s="7" t="n">
        <v>1</v>
      </c>
      <c r="J438" s="4" t="s">
        <v>5</v>
      </c>
      <c r="M438" s="4" t="s">
        <v>6</v>
      </c>
      <c r="N438" s="4" t="s">
        <v>7</v>
      </c>
    </row>
    <row r="439" customFormat="false" ht="12.75" hidden="false" customHeight="false" outlineLevel="0" collapsed="false">
      <c r="A439" s="0" t="n">
        <v>26</v>
      </c>
      <c r="B439" s="8" t="n">
        <v>36800</v>
      </c>
      <c r="C439" s="0" t="n">
        <v>865609</v>
      </c>
      <c r="D439" s="0" t="n">
        <v>864983</v>
      </c>
      <c r="E439" s="1" t="n">
        <f aca="false">+C439/D439</f>
        <v>1.00072371364524</v>
      </c>
      <c r="F439" s="9"/>
      <c r="G439" s="9"/>
      <c r="H439" s="9"/>
      <c r="I439" s="9" t="n">
        <v>1</v>
      </c>
      <c r="J439" s="0" t="s">
        <v>17</v>
      </c>
      <c r="K439" s="3" t="n">
        <f aca="false">SUM(C439-D439)</f>
        <v>626</v>
      </c>
      <c r="L439" s="0" t="s">
        <v>18</v>
      </c>
      <c r="M439" s="10" t="n">
        <v>4</v>
      </c>
      <c r="N439" s="0" t="s">
        <v>10</v>
      </c>
    </row>
    <row r="440" customFormat="false" ht="12.75" hidden="false" customHeight="false" outlineLevel="0" collapsed="false">
      <c r="A440" s="0" t="n">
        <v>26</v>
      </c>
      <c r="B440" s="8" t="n">
        <v>36801</v>
      </c>
      <c r="C440" s="0" t="n">
        <v>870212</v>
      </c>
      <c r="D440" s="0" t="n">
        <v>865000</v>
      </c>
      <c r="E440" s="1" t="n">
        <f aca="false">+C440/D440</f>
        <v>1.00602543352601</v>
      </c>
      <c r="F440" s="9"/>
      <c r="G440" s="9"/>
      <c r="H440" s="9"/>
      <c r="I440" s="9" t="n">
        <v>1</v>
      </c>
      <c r="J440" s="0" t="s">
        <v>17</v>
      </c>
      <c r="K440" s="3" t="n">
        <f aca="false">SUM(C440-D440)</f>
        <v>5212</v>
      </c>
      <c r="L440" s="0" t="s">
        <v>18</v>
      </c>
      <c r="M440" s="10" t="n">
        <v>4</v>
      </c>
      <c r="N440" s="0" t="s">
        <v>10</v>
      </c>
    </row>
    <row r="441" customFormat="false" ht="12.75" hidden="false" customHeight="false" outlineLevel="0" collapsed="false">
      <c r="A441" s="0" t="n">
        <v>26</v>
      </c>
      <c r="B441" s="8" t="n">
        <v>36802</v>
      </c>
      <c r="C441" s="0" t="n">
        <v>865708</v>
      </c>
      <c r="D441" s="0" t="n">
        <v>865000</v>
      </c>
      <c r="E441" s="1" t="n">
        <f aca="false">+C441/D441</f>
        <v>1.00081849710983</v>
      </c>
      <c r="F441" s="9"/>
      <c r="G441" s="9"/>
      <c r="H441" s="9"/>
      <c r="I441" s="9" t="n">
        <v>1</v>
      </c>
      <c r="J441" s="0" t="s">
        <v>17</v>
      </c>
      <c r="K441" s="3" t="n">
        <f aca="false">SUM(C441-D441)</f>
        <v>708</v>
      </c>
      <c r="L441" s="0" t="s">
        <v>18</v>
      </c>
      <c r="M441" s="10" t="n">
        <v>4</v>
      </c>
      <c r="N441" s="0" t="s">
        <v>10</v>
      </c>
      <c r="O441" s="8"/>
    </row>
    <row r="442" customFormat="false" ht="12.75" hidden="false" customHeight="false" outlineLevel="0" collapsed="false">
      <c r="A442" s="0" t="n">
        <v>26</v>
      </c>
      <c r="B442" s="8" t="n">
        <v>36803</v>
      </c>
      <c r="C442" s="0" t="n">
        <v>789359</v>
      </c>
      <c r="D442" s="0" t="n">
        <v>735564</v>
      </c>
      <c r="E442" s="1" t="n">
        <f aca="false">+C442/D442</f>
        <v>1.07313435676569</v>
      </c>
      <c r="F442" s="9"/>
      <c r="G442" s="9"/>
      <c r="H442" s="9"/>
      <c r="I442" s="9" t="n">
        <v>1</v>
      </c>
      <c r="J442" s="0" t="s">
        <v>17</v>
      </c>
      <c r="K442" s="3" t="n">
        <f aca="false">SUM(C442-D442)</f>
        <v>53795</v>
      </c>
      <c r="L442" s="0" t="s">
        <v>18</v>
      </c>
      <c r="M442" s="10" t="n">
        <v>4</v>
      </c>
      <c r="N442" s="0" t="s">
        <v>19</v>
      </c>
    </row>
    <row r="443" customFormat="false" ht="12.75" hidden="false" customHeight="false" outlineLevel="0" collapsed="false">
      <c r="A443" s="0" t="n">
        <v>26</v>
      </c>
      <c r="B443" s="8" t="n">
        <v>36804</v>
      </c>
      <c r="C443" s="0" t="n">
        <v>855445</v>
      </c>
      <c r="D443" s="0" t="n">
        <v>865000</v>
      </c>
      <c r="E443" s="1" t="n">
        <f aca="false">+C443/D443</f>
        <v>0.988953757225434</v>
      </c>
      <c r="F443" s="9"/>
      <c r="G443" s="9"/>
      <c r="H443" s="9" t="n">
        <v>1</v>
      </c>
      <c r="I443" s="9"/>
      <c r="J443" s="0" t="s">
        <v>17</v>
      </c>
      <c r="K443" s="3" t="n">
        <f aca="false">SUM(C443-D443)</f>
        <v>-9555</v>
      </c>
      <c r="M443" s="10" t="n">
        <v>4</v>
      </c>
      <c r="N443" s="0" t="s">
        <v>10</v>
      </c>
      <c r="O443" s="8"/>
    </row>
    <row r="444" customFormat="false" ht="12.75" hidden="false" customHeight="false" outlineLevel="0" collapsed="false">
      <c r="A444" s="0" t="n">
        <v>26</v>
      </c>
      <c r="B444" s="8" t="n">
        <v>36805</v>
      </c>
      <c r="C444" s="0" t="n">
        <v>864314</v>
      </c>
      <c r="D444" s="0" t="n">
        <v>865000</v>
      </c>
      <c r="E444" s="1" t="n">
        <f aca="false">+C444/D444</f>
        <v>0.999206936416185</v>
      </c>
      <c r="F444" s="9"/>
      <c r="G444" s="9"/>
      <c r="H444" s="9"/>
      <c r="I444" s="9" t="n">
        <v>1</v>
      </c>
      <c r="J444" s="0" t="s">
        <v>17</v>
      </c>
      <c r="K444" s="3" t="n">
        <f aca="false">SUM(C444-D444)</f>
        <v>-686</v>
      </c>
      <c r="M444" s="10" t="n">
        <v>4</v>
      </c>
      <c r="N444" s="0" t="s">
        <v>10</v>
      </c>
    </row>
    <row r="445" customFormat="false" ht="12.75" hidden="false" customHeight="false" outlineLevel="0" collapsed="false">
      <c r="A445" s="0" t="n">
        <v>26</v>
      </c>
      <c r="B445" s="8" t="n">
        <v>36806</v>
      </c>
      <c r="C445" s="0" t="n">
        <v>865766</v>
      </c>
      <c r="D445" s="0" t="n">
        <v>865000</v>
      </c>
      <c r="E445" s="1" t="n">
        <f aca="false">+C445/D445</f>
        <v>1.00088554913295</v>
      </c>
      <c r="F445" s="9"/>
      <c r="G445" s="9"/>
      <c r="H445" s="9"/>
      <c r="I445" s="9" t="n">
        <v>1</v>
      </c>
      <c r="J445" s="0" t="s">
        <v>17</v>
      </c>
      <c r="K445" s="3" t="n">
        <f aca="false">SUM(C445-D445)</f>
        <v>766</v>
      </c>
      <c r="L445" s="0" t="s">
        <v>18</v>
      </c>
      <c r="M445" s="10" t="n">
        <v>4</v>
      </c>
      <c r="N445" s="0" t="s">
        <v>10</v>
      </c>
    </row>
    <row r="446" customFormat="false" ht="12.75" hidden="false" customHeight="false" outlineLevel="0" collapsed="false">
      <c r="A446" s="11" t="n">
        <v>26</v>
      </c>
      <c r="B446" s="12" t="n">
        <v>36807</v>
      </c>
      <c r="C446" s="11" t="n">
        <v>707117</v>
      </c>
      <c r="D446" s="18" t="n">
        <v>707117</v>
      </c>
      <c r="E446" s="14" t="n">
        <f aca="false">+C446/D446</f>
        <v>1</v>
      </c>
      <c r="F446" s="9"/>
      <c r="G446" s="9"/>
      <c r="H446" s="9"/>
      <c r="I446" s="9" t="n">
        <v>1</v>
      </c>
      <c r="J446" s="0" t="s">
        <v>17</v>
      </c>
      <c r="K446" s="15" t="s">
        <v>20</v>
      </c>
      <c r="L446" s="0" t="s">
        <v>18</v>
      </c>
      <c r="M446" s="10" t="n">
        <v>4</v>
      </c>
      <c r="N446" s="0" t="s">
        <v>21</v>
      </c>
    </row>
    <row r="447" customFormat="false" ht="12.75" hidden="false" customHeight="false" outlineLevel="0" collapsed="false">
      <c r="A447" s="0" t="n">
        <v>26</v>
      </c>
      <c r="B447" s="8" t="n">
        <v>36808</v>
      </c>
      <c r="C447" s="0" t="n">
        <v>689867</v>
      </c>
      <c r="D447" s="0" t="n">
        <v>700000</v>
      </c>
      <c r="E447" s="1" t="n">
        <f aca="false">+C447/D447</f>
        <v>0.985524285714286</v>
      </c>
      <c r="F447" s="9"/>
      <c r="G447" s="9"/>
      <c r="H447" s="9" t="n">
        <v>1</v>
      </c>
      <c r="I447" s="9"/>
      <c r="J447" s="0" t="s">
        <v>17</v>
      </c>
      <c r="K447" s="3" t="n">
        <f aca="false">SUM(C447-D447)</f>
        <v>-10133</v>
      </c>
      <c r="M447" s="10" t="n">
        <v>4</v>
      </c>
      <c r="N447" s="0" t="s">
        <v>10</v>
      </c>
      <c r="O447" s="8"/>
    </row>
    <row r="448" customFormat="false" ht="12.75" hidden="false" customHeight="false" outlineLevel="0" collapsed="false">
      <c r="A448" s="0" t="n">
        <v>26</v>
      </c>
      <c r="B448" s="8" t="n">
        <v>36809</v>
      </c>
      <c r="C448" s="0" t="n">
        <v>713630</v>
      </c>
      <c r="D448" s="0" t="n">
        <v>730000</v>
      </c>
      <c r="E448" s="1" t="n">
        <f aca="false">+C448/D448</f>
        <v>0.977575342465753</v>
      </c>
      <c r="F448" s="9"/>
      <c r="G448" s="9"/>
      <c r="H448" s="9" t="n">
        <v>1</v>
      </c>
      <c r="I448" s="9"/>
      <c r="J448" s="0" t="s">
        <v>17</v>
      </c>
      <c r="K448" s="3" t="n">
        <f aca="false">SUM(C448-D448)</f>
        <v>-16370</v>
      </c>
      <c r="M448" s="10" t="n">
        <v>4</v>
      </c>
      <c r="N448" s="0" t="s">
        <v>14</v>
      </c>
    </row>
    <row r="449" customFormat="false" ht="12.75" hidden="false" customHeight="false" outlineLevel="0" collapsed="false">
      <c r="A449" s="0" t="n">
        <v>26</v>
      </c>
      <c r="B449" s="8" t="n">
        <v>36810</v>
      </c>
      <c r="C449" s="0" t="n">
        <v>576832</v>
      </c>
      <c r="D449" s="0" t="n">
        <v>580000</v>
      </c>
      <c r="E449" s="1" t="n">
        <f aca="false">+C449/D449</f>
        <v>0.994537931034483</v>
      </c>
      <c r="F449" s="9"/>
      <c r="G449" s="9"/>
      <c r="H449" s="9"/>
      <c r="I449" s="9" t="n">
        <v>1</v>
      </c>
      <c r="J449" s="0" t="s">
        <v>17</v>
      </c>
      <c r="K449" s="3" t="n">
        <f aca="false">SUM(C449-D449)</f>
        <v>-3168</v>
      </c>
      <c r="M449" s="10" t="n">
        <v>4</v>
      </c>
      <c r="N449" s="0" t="s">
        <v>10</v>
      </c>
    </row>
    <row r="450" customFormat="false" ht="12.75" hidden="false" customHeight="false" outlineLevel="0" collapsed="false">
      <c r="A450" s="0" t="n">
        <v>26</v>
      </c>
      <c r="B450" s="8" t="n">
        <v>36811</v>
      </c>
      <c r="C450" s="0" t="n">
        <v>800968</v>
      </c>
      <c r="D450" s="0" t="n">
        <v>800000</v>
      </c>
      <c r="E450" s="1" t="n">
        <f aca="false">+C450/D450</f>
        <v>1.00121</v>
      </c>
      <c r="F450" s="9"/>
      <c r="G450" s="9"/>
      <c r="H450" s="9"/>
      <c r="I450" s="9" t="n">
        <v>1</v>
      </c>
      <c r="J450" s="0" t="s">
        <v>17</v>
      </c>
      <c r="K450" s="3" t="n">
        <f aca="false">SUM(C450-D450)</f>
        <v>968</v>
      </c>
      <c r="L450" s="0" t="s">
        <v>18</v>
      </c>
      <c r="M450" s="10" t="n">
        <v>4</v>
      </c>
      <c r="N450" s="0" t="s">
        <v>10</v>
      </c>
    </row>
    <row r="451" customFormat="false" ht="12.75" hidden="false" customHeight="false" outlineLevel="0" collapsed="false">
      <c r="A451" s="0" t="n">
        <v>26</v>
      </c>
      <c r="B451" s="8" t="n">
        <v>36812</v>
      </c>
      <c r="C451" s="0" t="n">
        <v>848913</v>
      </c>
      <c r="D451" s="0" t="n">
        <v>865000</v>
      </c>
      <c r="E451" s="1" t="n">
        <f aca="false">+C451/D451</f>
        <v>0.981402312138728</v>
      </c>
      <c r="F451" s="9"/>
      <c r="G451" s="9"/>
      <c r="H451" s="9" t="n">
        <v>1</v>
      </c>
      <c r="I451" s="9"/>
      <c r="J451" s="0" t="s">
        <v>17</v>
      </c>
      <c r="K451" s="3" t="n">
        <f aca="false">SUM(C451-D451)</f>
        <v>-16087</v>
      </c>
      <c r="M451" s="10"/>
    </row>
    <row r="452" customFormat="false" ht="12.75" hidden="false" customHeight="false" outlineLevel="0" collapsed="false">
      <c r="A452" s="0" t="n">
        <v>26</v>
      </c>
      <c r="B452" s="8" t="n">
        <v>36813</v>
      </c>
      <c r="C452" s="0" t="n">
        <v>867055</v>
      </c>
      <c r="D452" s="0" t="n">
        <v>865000</v>
      </c>
      <c r="E452" s="1" t="n">
        <f aca="false">+C452/D452</f>
        <v>1.00237572254335</v>
      </c>
      <c r="F452" s="9"/>
      <c r="G452" s="9"/>
      <c r="H452" s="9"/>
      <c r="I452" s="9" t="n">
        <v>1</v>
      </c>
      <c r="J452" s="0" t="s">
        <v>17</v>
      </c>
      <c r="K452" s="3" t="n">
        <f aca="false">SUM(C452-D452)</f>
        <v>2055</v>
      </c>
      <c r="L452" s="0" t="s">
        <v>18</v>
      </c>
      <c r="M452" s="10" t="n">
        <v>4</v>
      </c>
      <c r="N452" s="0" t="s">
        <v>10</v>
      </c>
      <c r="O452" s="8"/>
    </row>
    <row r="453" customFormat="false" ht="12.75" hidden="false" customHeight="false" outlineLevel="0" collapsed="false">
      <c r="A453" s="0" t="n">
        <v>26</v>
      </c>
      <c r="B453" s="8" t="n">
        <v>36814</v>
      </c>
      <c r="C453" s="0" t="n">
        <v>850064</v>
      </c>
      <c r="D453" s="0" t="n">
        <v>865000</v>
      </c>
      <c r="E453" s="1" t="n">
        <f aca="false">+C453/D453</f>
        <v>0.982732947976879</v>
      </c>
      <c r="F453" s="9"/>
      <c r="G453" s="9"/>
      <c r="H453" s="9" t="n">
        <v>1</v>
      </c>
      <c r="I453" s="9"/>
      <c r="J453" s="0" t="s">
        <v>17</v>
      </c>
      <c r="K453" s="3" t="n">
        <f aca="false">SUM(C453-D453)</f>
        <v>-14936</v>
      </c>
      <c r="M453" s="10" t="n">
        <v>4</v>
      </c>
      <c r="N453" s="0" t="s">
        <v>10</v>
      </c>
    </row>
    <row r="454" customFormat="false" ht="12.75" hidden="false" customHeight="false" outlineLevel="0" collapsed="false">
      <c r="A454" s="0" t="n">
        <v>26</v>
      </c>
      <c r="B454" s="8" t="n">
        <v>36815</v>
      </c>
      <c r="C454" s="0" t="n">
        <v>845450</v>
      </c>
      <c r="D454" s="0" t="n">
        <v>865000</v>
      </c>
      <c r="E454" s="1" t="n">
        <f aca="false">+C454/D454</f>
        <v>0.977398843930636</v>
      </c>
      <c r="F454" s="9"/>
      <c r="G454" s="9"/>
      <c r="H454" s="9" t="n">
        <v>1</v>
      </c>
      <c r="I454" s="9"/>
      <c r="J454" s="0" t="s">
        <v>17</v>
      </c>
      <c r="K454" s="3" t="n">
        <f aca="false">SUM(C454-D454)</f>
        <v>-19550</v>
      </c>
      <c r="M454" s="10" t="n">
        <v>0</v>
      </c>
      <c r="N454" s="0" t="s">
        <v>10</v>
      </c>
    </row>
    <row r="455" customFormat="false" ht="12.75" hidden="false" customHeight="false" outlineLevel="0" collapsed="false">
      <c r="A455" s="0" t="n">
        <v>26</v>
      </c>
      <c r="B455" s="8" t="n">
        <v>36816</v>
      </c>
      <c r="C455" s="0" t="n">
        <v>847657</v>
      </c>
      <c r="D455" s="0" t="n">
        <v>865000</v>
      </c>
      <c r="E455" s="1" t="n">
        <f aca="false">+C455/D455</f>
        <v>0.979950289017341</v>
      </c>
      <c r="F455" s="9"/>
      <c r="G455" s="9"/>
      <c r="H455" s="9" t="n">
        <v>1</v>
      </c>
      <c r="I455" s="9"/>
      <c r="J455" s="0" t="s">
        <v>17</v>
      </c>
      <c r="K455" s="3" t="n">
        <f aca="false">SUM(C455-D455)</f>
        <v>-17343</v>
      </c>
      <c r="M455" s="10" t="n">
        <v>2</v>
      </c>
      <c r="N455" s="0" t="s">
        <v>10</v>
      </c>
    </row>
    <row r="456" customFormat="false" ht="12.75" hidden="false" customHeight="false" outlineLevel="0" collapsed="false">
      <c r="A456" s="0" t="n">
        <v>26</v>
      </c>
      <c r="B456" s="8" t="n">
        <v>36817</v>
      </c>
      <c r="C456" s="0" t="n">
        <v>763441</v>
      </c>
      <c r="D456" s="0" t="n">
        <v>865000</v>
      </c>
      <c r="E456" s="1" t="n">
        <f aca="false">+C456/D456</f>
        <v>0.882590751445087</v>
      </c>
      <c r="F456" s="9"/>
      <c r="G456" s="9"/>
      <c r="H456" s="9"/>
      <c r="I456" s="9"/>
      <c r="J456" s="0" t="s">
        <v>17</v>
      </c>
      <c r="K456" s="3" t="n">
        <f aca="false">SUM(C456-D456)</f>
        <v>-101559</v>
      </c>
      <c r="M456" s="10"/>
    </row>
    <row r="457" customFormat="false" ht="12.75" hidden="false" customHeight="false" outlineLevel="0" collapsed="false">
      <c r="A457" s="0" t="n">
        <v>26</v>
      </c>
      <c r="B457" s="8" t="n">
        <v>36818</v>
      </c>
      <c r="C457" s="0" t="n">
        <v>753485</v>
      </c>
      <c r="D457" s="0" t="n">
        <v>865000</v>
      </c>
      <c r="E457" s="1" t="n">
        <f aca="false">+C457/D457</f>
        <v>0.871080924855491</v>
      </c>
      <c r="F457" s="9"/>
      <c r="G457" s="9"/>
      <c r="H457" s="9"/>
      <c r="I457" s="9"/>
      <c r="J457" s="0" t="s">
        <v>17</v>
      </c>
      <c r="K457" s="3" t="n">
        <f aca="false">SUM(C457-D457)</f>
        <v>-111515</v>
      </c>
      <c r="M457" s="10"/>
      <c r="O457" s="8"/>
    </row>
    <row r="458" customFormat="false" ht="12.75" hidden="false" customHeight="false" outlineLevel="0" collapsed="false">
      <c r="A458" s="0" t="n">
        <v>26</v>
      </c>
      <c r="B458" s="8" t="n">
        <v>36819</v>
      </c>
      <c r="C458" s="0" t="n">
        <v>815382</v>
      </c>
      <c r="D458" s="0" t="n">
        <v>865000</v>
      </c>
      <c r="E458" s="1" t="n">
        <f aca="false">+C458/D458</f>
        <v>0.942638150289017</v>
      </c>
      <c r="F458" s="9"/>
      <c r="G458" s="9"/>
      <c r="H458" s="9"/>
      <c r="I458" s="9"/>
      <c r="J458" s="0" t="s">
        <v>17</v>
      </c>
      <c r="K458" s="3" t="n">
        <f aca="false">SUM(C458-D458)</f>
        <v>-49618</v>
      </c>
      <c r="M458" s="10" t="n">
        <v>0</v>
      </c>
      <c r="N458" s="0" t="s">
        <v>10</v>
      </c>
    </row>
    <row r="459" customFormat="false" ht="12.75" hidden="false" customHeight="false" outlineLevel="0" collapsed="false">
      <c r="A459" s="0" t="n">
        <v>26</v>
      </c>
      <c r="B459" s="8" t="n">
        <v>36820</v>
      </c>
      <c r="C459" s="0" t="n">
        <v>849249</v>
      </c>
      <c r="D459" s="0" t="n">
        <v>865000</v>
      </c>
      <c r="E459" s="1" t="n">
        <f aca="false">+C459/D459</f>
        <v>0.981790751445087</v>
      </c>
      <c r="F459" s="9"/>
      <c r="G459" s="9"/>
      <c r="H459" s="9" t="n">
        <v>1</v>
      </c>
      <c r="I459" s="9"/>
      <c r="J459" s="0" t="s">
        <v>17</v>
      </c>
      <c r="K459" s="3" t="n">
        <f aca="false">SUM(C459-D459)</f>
        <v>-15751</v>
      </c>
      <c r="M459" s="10" t="n">
        <v>0</v>
      </c>
      <c r="N459" s="0" t="s">
        <v>10</v>
      </c>
    </row>
    <row r="460" customFormat="false" ht="12.75" hidden="false" customHeight="false" outlineLevel="0" collapsed="false">
      <c r="A460" s="0" t="n">
        <v>26</v>
      </c>
      <c r="B460" s="8" t="n">
        <v>36821</v>
      </c>
      <c r="C460" s="0" t="n">
        <v>822063</v>
      </c>
      <c r="D460" s="0" t="n">
        <v>865000</v>
      </c>
      <c r="E460" s="1" t="n">
        <f aca="false">+C460/D460</f>
        <v>0.950361849710983</v>
      </c>
      <c r="F460" s="9" t="n">
        <v>1</v>
      </c>
      <c r="G460" s="9"/>
      <c r="H460" s="9"/>
      <c r="I460" s="9"/>
      <c r="J460" s="0" t="s">
        <v>17</v>
      </c>
      <c r="K460" s="3" t="n">
        <f aca="false">SUM(C460-D460)</f>
        <v>-42937</v>
      </c>
      <c r="M460" s="10" t="n">
        <v>0</v>
      </c>
      <c r="N460" s="0" t="s">
        <v>10</v>
      </c>
    </row>
    <row r="461" customFormat="false" ht="12.75" hidden="false" customHeight="false" outlineLevel="0" collapsed="false">
      <c r="A461" s="0" t="n">
        <v>26</v>
      </c>
      <c r="B461" s="8" t="n">
        <v>36822</v>
      </c>
      <c r="C461" s="0" t="n">
        <v>846454</v>
      </c>
      <c r="D461" s="0" t="n">
        <v>865000</v>
      </c>
      <c r="E461" s="1" t="n">
        <f aca="false">+C461/D461</f>
        <v>0.978559537572254</v>
      </c>
      <c r="F461" s="9"/>
      <c r="G461" s="9"/>
      <c r="H461" s="9" t="n">
        <v>1</v>
      </c>
      <c r="I461" s="9"/>
      <c r="J461" s="0" t="s">
        <v>17</v>
      </c>
      <c r="K461" s="3" t="n">
        <f aca="false">SUM(C461-D461)</f>
        <v>-18546</v>
      </c>
      <c r="M461" s="10" t="n">
        <v>0</v>
      </c>
      <c r="N461" s="0" t="s">
        <v>10</v>
      </c>
    </row>
    <row r="462" customFormat="false" ht="12.75" hidden="false" customHeight="false" outlineLevel="0" collapsed="false">
      <c r="A462" s="0" t="n">
        <v>26</v>
      </c>
      <c r="B462" s="8" t="n">
        <v>36823</v>
      </c>
      <c r="C462" s="0" t="n">
        <v>822707</v>
      </c>
      <c r="D462" s="0" t="n">
        <v>865000</v>
      </c>
      <c r="E462" s="1" t="n">
        <f aca="false">+C462/D462</f>
        <v>0.951106358381503</v>
      </c>
      <c r="F462" s="9" t="n">
        <v>1</v>
      </c>
      <c r="G462" s="9"/>
      <c r="H462" s="9"/>
      <c r="I462" s="9"/>
      <c r="J462" s="0" t="s">
        <v>17</v>
      </c>
      <c r="K462" s="3" t="n">
        <f aca="false">SUM(C462-D462)</f>
        <v>-42293</v>
      </c>
      <c r="M462" s="10"/>
      <c r="O462" s="8"/>
    </row>
    <row r="463" customFormat="false" ht="12.75" hidden="false" customHeight="false" outlineLevel="0" collapsed="false">
      <c r="A463" s="0" t="n">
        <v>26</v>
      </c>
      <c r="B463" s="8" t="n">
        <v>36824</v>
      </c>
      <c r="C463" s="0" t="n">
        <v>842304</v>
      </c>
      <c r="D463" s="0" t="n">
        <v>865000</v>
      </c>
      <c r="E463" s="1" t="n">
        <f aca="false">+C463/D463</f>
        <v>0.973761849710983</v>
      </c>
      <c r="F463" s="9" t="n">
        <v>1</v>
      </c>
      <c r="G463" s="9"/>
      <c r="H463" s="9"/>
      <c r="I463" s="9"/>
      <c r="J463" s="0" t="s">
        <v>17</v>
      </c>
      <c r="K463" s="3" t="n">
        <f aca="false">SUM(C463-D463)</f>
        <v>-22696</v>
      </c>
      <c r="M463" s="10"/>
    </row>
    <row r="464" customFormat="false" ht="12.75" hidden="false" customHeight="false" outlineLevel="0" collapsed="false">
      <c r="A464" s="0" t="n">
        <v>26</v>
      </c>
      <c r="B464" s="8" t="n">
        <v>36825</v>
      </c>
      <c r="C464" s="0" t="n">
        <v>864807</v>
      </c>
      <c r="D464" s="0" t="n">
        <v>878900</v>
      </c>
      <c r="E464" s="1" t="n">
        <f aca="false">+C464/D464</f>
        <v>0.983965183752418</v>
      </c>
      <c r="F464" s="9"/>
      <c r="G464" s="9"/>
      <c r="H464" s="9" t="n">
        <v>1</v>
      </c>
      <c r="I464" s="9"/>
      <c r="J464" s="0" t="s">
        <v>17</v>
      </c>
      <c r="K464" s="3" t="n">
        <f aca="false">SUM(C464-D464)</f>
        <v>-14093</v>
      </c>
      <c r="M464" s="10" t="n">
        <v>4</v>
      </c>
      <c r="N464" s="0" t="s">
        <v>10</v>
      </c>
      <c r="O464" s="8"/>
    </row>
    <row r="465" customFormat="false" ht="12.75" hidden="false" customHeight="false" outlineLevel="0" collapsed="false">
      <c r="A465" s="0" t="n">
        <v>26</v>
      </c>
      <c r="B465" s="8" t="n">
        <v>36826</v>
      </c>
      <c r="C465" s="0" t="n">
        <v>843983</v>
      </c>
      <c r="D465" s="0" t="n">
        <v>865000</v>
      </c>
      <c r="E465" s="1" t="n">
        <f aca="false">+C465/D465</f>
        <v>0.97570289017341</v>
      </c>
      <c r="F465" s="9"/>
      <c r="G465" s="9"/>
      <c r="H465" s="9" t="n">
        <v>1</v>
      </c>
      <c r="I465" s="9"/>
      <c r="J465" s="0" t="s">
        <v>17</v>
      </c>
      <c r="K465" s="3" t="n">
        <f aca="false">SUM(C465-D465)</f>
        <v>-21017</v>
      </c>
      <c r="M465" s="10"/>
    </row>
    <row r="466" customFormat="false" ht="12.75" hidden="false" customHeight="false" outlineLevel="0" collapsed="false">
      <c r="A466" s="0" t="n">
        <v>26</v>
      </c>
      <c r="B466" s="8" t="n">
        <v>36827</v>
      </c>
      <c r="C466" s="0" t="n">
        <v>858021</v>
      </c>
      <c r="D466" s="0" t="n">
        <v>865000</v>
      </c>
      <c r="E466" s="1" t="n">
        <f aca="false">+C466/D466</f>
        <v>0.991931791907515</v>
      </c>
      <c r="F466" s="9"/>
      <c r="G466" s="9"/>
      <c r="H466" s="9" t="n">
        <v>1</v>
      </c>
      <c r="I466" s="9"/>
      <c r="J466" s="0" t="s">
        <v>17</v>
      </c>
      <c r="K466" s="3" t="n">
        <f aca="false">SUM(C466-D466)</f>
        <v>-6979</v>
      </c>
      <c r="M466" s="10" t="n">
        <v>4</v>
      </c>
      <c r="N466" s="0" t="s">
        <v>10</v>
      </c>
    </row>
    <row r="467" customFormat="false" ht="12.75" hidden="false" customHeight="false" outlineLevel="0" collapsed="false">
      <c r="A467" s="0" t="n">
        <v>26</v>
      </c>
      <c r="B467" s="8" t="n">
        <v>36828</v>
      </c>
      <c r="C467" s="0" t="n">
        <v>865414</v>
      </c>
      <c r="D467" s="0" t="n">
        <v>865000</v>
      </c>
      <c r="E467" s="1" t="n">
        <f aca="false">+C467/D467</f>
        <v>1.00047861271676</v>
      </c>
      <c r="F467" s="9"/>
      <c r="G467" s="9"/>
      <c r="H467" s="9"/>
      <c r="I467" s="9" t="n">
        <v>1</v>
      </c>
      <c r="J467" s="0" t="s">
        <v>17</v>
      </c>
      <c r="K467" s="3" t="n">
        <f aca="false">SUM(C467-D467)</f>
        <v>414</v>
      </c>
      <c r="L467" s="0" t="s">
        <v>18</v>
      </c>
      <c r="M467" s="10" t="n">
        <v>4</v>
      </c>
      <c r="N467" s="0" t="s">
        <v>10</v>
      </c>
    </row>
    <row r="468" customFormat="false" ht="12.75" hidden="false" customHeight="false" outlineLevel="0" collapsed="false">
      <c r="A468" s="0" t="n">
        <v>26</v>
      </c>
      <c r="B468" s="8" t="n">
        <v>36829</v>
      </c>
      <c r="C468" s="0" t="n">
        <v>731650</v>
      </c>
      <c r="D468" s="0" t="n">
        <v>865000</v>
      </c>
      <c r="E468" s="1" t="n">
        <f aca="false">+C468/D468</f>
        <v>0.845838150289017</v>
      </c>
      <c r="F468" s="9"/>
      <c r="G468" s="9"/>
      <c r="H468" s="9"/>
      <c r="I468" s="9"/>
      <c r="J468" s="0" t="s">
        <v>17</v>
      </c>
      <c r="K468" s="3" t="n">
        <f aca="false">SUM(C468-D468)</f>
        <v>-133350</v>
      </c>
      <c r="M468" s="10" t="n">
        <v>0</v>
      </c>
      <c r="N468" s="0" t="s">
        <v>10</v>
      </c>
    </row>
    <row r="469" customFormat="false" ht="13.5" hidden="false" customHeight="false" outlineLevel="0" collapsed="false">
      <c r="A469" s="0" t="n">
        <v>26</v>
      </c>
      <c r="B469" s="8" t="n">
        <v>36830</v>
      </c>
      <c r="C469" s="0" t="n">
        <v>795498</v>
      </c>
      <c r="D469" s="0" t="n">
        <v>865000</v>
      </c>
      <c r="E469" s="1" t="n">
        <f aca="false">+C469/D469</f>
        <v>0.919650867052023</v>
      </c>
      <c r="F469" s="16"/>
      <c r="G469" s="16"/>
      <c r="H469" s="16"/>
      <c r="I469" s="16"/>
      <c r="J469" s="0" t="s">
        <v>17</v>
      </c>
      <c r="K469" s="3" t="n">
        <f aca="false">SUM(C469-D469)</f>
        <v>-69502</v>
      </c>
      <c r="M469" s="10" t="n">
        <v>4</v>
      </c>
      <c r="N469" s="0" t="s">
        <v>10</v>
      </c>
    </row>
    <row r="470" customFormat="false" ht="12.75" hidden="false" customHeight="false" outlineLevel="0" collapsed="false">
      <c r="B470" s="8"/>
      <c r="F470" s="9" t="n">
        <f aca="false">SUM(F439:F469)</f>
        <v>3</v>
      </c>
      <c r="G470" s="9"/>
      <c r="H470" s="9" t="n">
        <f aca="false">SUM(H439:H469)</f>
        <v>12</v>
      </c>
      <c r="I470" s="9" t="n">
        <f aca="false">SUM(I439:I469)</f>
        <v>11</v>
      </c>
      <c r="M470" s="10"/>
    </row>
    <row r="471" customFormat="false" ht="12.75" hidden="false" customHeight="false" outlineLevel="0" collapsed="false">
      <c r="B471" s="8"/>
      <c r="F471" s="9"/>
      <c r="G471" s="9"/>
      <c r="H471" s="9"/>
      <c r="I471" s="9"/>
      <c r="M471" s="10"/>
    </row>
    <row r="472" customFormat="false" ht="12.75" hidden="false" customHeight="false" outlineLevel="0" collapsed="false">
      <c r="A472" s="4" t="s">
        <v>0</v>
      </c>
      <c r="B472" s="5" t="s">
        <v>1</v>
      </c>
      <c r="C472" s="4" t="s">
        <v>2</v>
      </c>
      <c r="D472" s="5" t="s">
        <v>3</v>
      </c>
      <c r="E472" s="6" t="s">
        <v>4</v>
      </c>
      <c r="F472" s="7" t="n">
        <v>0.95</v>
      </c>
      <c r="G472" s="7"/>
      <c r="H472" s="7" t="n">
        <v>0.98</v>
      </c>
      <c r="I472" s="7" t="n">
        <v>1</v>
      </c>
      <c r="J472" s="4" t="s">
        <v>5</v>
      </c>
      <c r="M472" s="4" t="s">
        <v>6</v>
      </c>
      <c r="N472" s="4" t="s">
        <v>7</v>
      </c>
    </row>
    <row r="473" customFormat="false" ht="12.75" hidden="false" customHeight="false" outlineLevel="0" collapsed="false">
      <c r="A473" s="0" t="n">
        <v>26</v>
      </c>
      <c r="B473" s="8" t="n">
        <v>36831</v>
      </c>
      <c r="C473" s="0" t="n">
        <v>673842</v>
      </c>
      <c r="D473" s="0" t="n">
        <v>865000</v>
      </c>
      <c r="E473" s="1" t="n">
        <f aca="false">+C473/D473</f>
        <v>0.779008092485549</v>
      </c>
      <c r="F473" s="9"/>
      <c r="G473" s="9"/>
      <c r="H473" s="9"/>
      <c r="I473" s="9"/>
      <c r="J473" s="0" t="s">
        <v>17</v>
      </c>
      <c r="K473" s="3" t="n">
        <f aca="false">SUM(C473-D473)</f>
        <v>-191158</v>
      </c>
      <c r="M473" s="10"/>
    </row>
    <row r="474" customFormat="false" ht="12.75" hidden="false" customHeight="false" outlineLevel="0" collapsed="false">
      <c r="A474" s="0" t="n">
        <v>26</v>
      </c>
      <c r="B474" s="8" t="n">
        <v>36832</v>
      </c>
      <c r="C474" s="0" t="n">
        <v>863632</v>
      </c>
      <c r="D474" s="0" t="n">
        <v>878696</v>
      </c>
      <c r="E474" s="1" t="n">
        <f aca="false">+C474/D474</f>
        <v>0.98285641450513</v>
      </c>
      <c r="F474" s="9"/>
      <c r="G474" s="9"/>
      <c r="H474" s="9" t="n">
        <v>1</v>
      </c>
      <c r="I474" s="9"/>
      <c r="J474" s="0" t="s">
        <v>17</v>
      </c>
      <c r="K474" s="3" t="n">
        <f aca="false">SUM(C474-D474)</f>
        <v>-15064</v>
      </c>
      <c r="M474" s="10"/>
    </row>
    <row r="475" customFormat="false" ht="12.75" hidden="false" customHeight="false" outlineLevel="0" collapsed="false">
      <c r="A475" s="0" t="n">
        <v>26</v>
      </c>
      <c r="B475" s="8" t="n">
        <v>36833</v>
      </c>
      <c r="C475" s="0" t="n">
        <v>863490</v>
      </c>
      <c r="D475" s="0" t="n">
        <v>865000</v>
      </c>
      <c r="E475" s="1" t="n">
        <f aca="false">+C475/D475</f>
        <v>0.998254335260116</v>
      </c>
      <c r="F475" s="9"/>
      <c r="G475" s="9"/>
      <c r="H475" s="9"/>
      <c r="I475" s="9" t="n">
        <v>1</v>
      </c>
      <c r="J475" s="0" t="s">
        <v>17</v>
      </c>
      <c r="K475" s="3" t="n">
        <f aca="false">SUM(C475-D475)</f>
        <v>-1510</v>
      </c>
      <c r="M475" s="10" t="n">
        <v>2</v>
      </c>
      <c r="N475" s="0" t="s">
        <v>10</v>
      </c>
    </row>
    <row r="476" customFormat="false" ht="12.75" hidden="false" customHeight="false" outlineLevel="0" collapsed="false">
      <c r="A476" s="0" t="n">
        <v>26</v>
      </c>
      <c r="B476" s="8" t="n">
        <v>36834</v>
      </c>
      <c r="C476" s="0" t="n">
        <v>866503</v>
      </c>
      <c r="D476" s="0" t="n">
        <v>865000</v>
      </c>
      <c r="E476" s="1" t="n">
        <f aca="false">+C476/D476</f>
        <v>1.00173757225434</v>
      </c>
      <c r="F476" s="9"/>
      <c r="G476" s="9"/>
      <c r="H476" s="9"/>
      <c r="I476" s="9" t="n">
        <v>1</v>
      </c>
      <c r="J476" s="0" t="s">
        <v>17</v>
      </c>
      <c r="K476" s="3" t="n">
        <f aca="false">SUM(C476-D476)</f>
        <v>1503</v>
      </c>
      <c r="L476" s="0" t="s">
        <v>18</v>
      </c>
      <c r="M476" s="10" t="n">
        <v>4</v>
      </c>
      <c r="N476" s="0" t="s">
        <v>10</v>
      </c>
    </row>
    <row r="477" customFormat="false" ht="12.75" hidden="false" customHeight="false" outlineLevel="0" collapsed="false">
      <c r="A477" s="0" t="n">
        <v>26</v>
      </c>
      <c r="B477" s="8" t="n">
        <v>36835</v>
      </c>
      <c r="C477" s="0" t="n">
        <v>785601</v>
      </c>
      <c r="D477" s="0" t="n">
        <v>865000</v>
      </c>
      <c r="E477" s="1" t="n">
        <f aca="false">+C477/D477</f>
        <v>0.908209248554913</v>
      </c>
      <c r="F477" s="9"/>
      <c r="G477" s="9"/>
      <c r="H477" s="9"/>
      <c r="I477" s="9"/>
      <c r="J477" s="0" t="s">
        <v>17</v>
      </c>
      <c r="K477" s="3" t="n">
        <f aca="false">SUM(C477-D477)</f>
        <v>-79399</v>
      </c>
      <c r="M477" s="10"/>
    </row>
    <row r="478" customFormat="false" ht="12.75" hidden="false" customHeight="false" outlineLevel="0" collapsed="false">
      <c r="A478" s="0" t="n">
        <v>26</v>
      </c>
      <c r="B478" s="8" t="n">
        <v>36836</v>
      </c>
      <c r="C478" s="0" t="n">
        <v>745443</v>
      </c>
      <c r="D478" s="0" t="n">
        <v>865000</v>
      </c>
      <c r="E478" s="1" t="n">
        <f aca="false">+C478/D478</f>
        <v>0.861783815028902</v>
      </c>
      <c r="F478" s="9"/>
      <c r="G478" s="9"/>
      <c r="H478" s="9"/>
      <c r="I478" s="9"/>
      <c r="J478" s="0" t="s">
        <v>17</v>
      </c>
      <c r="K478" s="3" t="n">
        <f aca="false">SUM(C478-D478)</f>
        <v>-119557</v>
      </c>
      <c r="M478" s="10"/>
    </row>
    <row r="479" customFormat="false" ht="12.75" hidden="false" customHeight="false" outlineLevel="0" collapsed="false">
      <c r="A479" s="0" t="n">
        <v>26</v>
      </c>
      <c r="B479" s="8" t="n">
        <v>36837</v>
      </c>
      <c r="C479" s="0" t="n">
        <v>791413</v>
      </c>
      <c r="D479" s="0" t="n">
        <v>865000</v>
      </c>
      <c r="E479" s="1" t="n">
        <f aca="false">+C479/D479</f>
        <v>0.914928323699422</v>
      </c>
      <c r="F479" s="9"/>
      <c r="G479" s="9"/>
      <c r="H479" s="9"/>
      <c r="I479" s="9"/>
      <c r="J479" s="0" t="s">
        <v>17</v>
      </c>
      <c r="K479" s="3" t="n">
        <f aca="false">SUM(C479-D479)</f>
        <v>-73587</v>
      </c>
      <c r="M479" s="10"/>
    </row>
    <row r="480" customFormat="false" ht="12.75" hidden="false" customHeight="false" outlineLevel="0" collapsed="false">
      <c r="A480" s="0" t="n">
        <v>26</v>
      </c>
      <c r="B480" s="8" t="n">
        <v>36838</v>
      </c>
      <c r="C480" s="0" t="n">
        <v>785565</v>
      </c>
      <c r="D480" s="0" t="n">
        <v>865000</v>
      </c>
      <c r="E480" s="1" t="n">
        <f aca="false">+C480/D480</f>
        <v>0.908167630057803</v>
      </c>
      <c r="F480" s="9"/>
      <c r="G480" s="9"/>
      <c r="H480" s="9"/>
      <c r="I480" s="9"/>
      <c r="J480" s="0" t="s">
        <v>17</v>
      </c>
      <c r="K480" s="3" t="n">
        <f aca="false">SUM(C480-D480)</f>
        <v>-79435</v>
      </c>
      <c r="M480" s="10"/>
    </row>
    <row r="481" customFormat="false" ht="12.75" hidden="false" customHeight="false" outlineLevel="0" collapsed="false">
      <c r="A481" s="0" t="n">
        <v>26</v>
      </c>
      <c r="B481" s="8" t="n">
        <v>36839</v>
      </c>
      <c r="C481" s="0" t="n">
        <v>861457</v>
      </c>
      <c r="D481" s="0" t="n">
        <v>865000</v>
      </c>
      <c r="E481" s="1" t="n">
        <f aca="false">+C481/D481</f>
        <v>0.995904046242775</v>
      </c>
      <c r="F481" s="9"/>
      <c r="G481" s="9"/>
      <c r="H481" s="9"/>
      <c r="I481" s="9" t="n">
        <v>1</v>
      </c>
      <c r="J481" s="0" t="s">
        <v>17</v>
      </c>
      <c r="K481" s="3" t="n">
        <f aca="false">SUM(C481-D481)</f>
        <v>-3543</v>
      </c>
      <c r="M481" s="10" t="n">
        <v>4</v>
      </c>
      <c r="N481" s="0" t="s">
        <v>10</v>
      </c>
    </row>
    <row r="482" customFormat="false" ht="12.75" hidden="false" customHeight="false" outlineLevel="0" collapsed="false">
      <c r="A482" s="0" t="n">
        <v>26</v>
      </c>
      <c r="B482" s="8" t="n">
        <v>36840</v>
      </c>
      <c r="C482" s="0" t="n">
        <v>842640</v>
      </c>
      <c r="D482" s="0" t="n">
        <v>910122</v>
      </c>
      <c r="E482" s="1" t="n">
        <f aca="false">+C482/D482</f>
        <v>0.925853896510578</v>
      </c>
      <c r="F482" s="9"/>
      <c r="G482" s="9"/>
      <c r="H482" s="9"/>
      <c r="I482" s="9"/>
      <c r="J482" s="0" t="s">
        <v>17</v>
      </c>
      <c r="K482" s="3" t="n">
        <f aca="false">SUM(C482-D482)</f>
        <v>-67482</v>
      </c>
      <c r="M482" s="10" t="n">
        <v>3</v>
      </c>
      <c r="N482" s="0" t="s">
        <v>10</v>
      </c>
    </row>
    <row r="483" customFormat="false" ht="12.75" hidden="false" customHeight="false" outlineLevel="0" collapsed="false">
      <c r="A483" s="0" t="n">
        <v>26</v>
      </c>
      <c r="B483" s="8" t="n">
        <v>36841</v>
      </c>
      <c r="C483" s="0" t="n">
        <v>825343</v>
      </c>
      <c r="D483" s="0" t="n">
        <v>865000</v>
      </c>
      <c r="E483" s="1" t="n">
        <f aca="false">+C483/D483</f>
        <v>0.954153757225434</v>
      </c>
      <c r="F483" s="9" t="n">
        <v>1</v>
      </c>
      <c r="G483" s="9"/>
      <c r="H483" s="9"/>
      <c r="I483" s="9"/>
      <c r="J483" s="0" t="s">
        <v>17</v>
      </c>
      <c r="K483" s="3" t="n">
        <f aca="false">SUM(C483-D483)</f>
        <v>-39657</v>
      </c>
      <c r="M483" s="10" t="n">
        <v>4</v>
      </c>
      <c r="N483" s="0" t="s">
        <v>10</v>
      </c>
    </row>
    <row r="484" customFormat="false" ht="12.75" hidden="false" customHeight="false" outlineLevel="0" collapsed="false">
      <c r="A484" s="0" t="n">
        <v>26</v>
      </c>
      <c r="B484" s="8" t="n">
        <v>36842</v>
      </c>
      <c r="C484" s="0" t="n">
        <v>826919</v>
      </c>
      <c r="D484" s="0" t="n">
        <v>865000</v>
      </c>
      <c r="E484" s="1" t="n">
        <f aca="false">+C484/D484</f>
        <v>0.955975722543353</v>
      </c>
      <c r="F484" s="9" t="n">
        <v>1</v>
      </c>
      <c r="G484" s="9"/>
      <c r="H484" s="9"/>
      <c r="I484" s="9"/>
      <c r="J484" s="0" t="s">
        <v>17</v>
      </c>
      <c r="K484" s="3" t="n">
        <f aca="false">SUM(C484-D484)</f>
        <v>-38081</v>
      </c>
      <c r="M484" s="10" t="n">
        <v>4</v>
      </c>
      <c r="N484" s="0" t="s">
        <v>10</v>
      </c>
    </row>
    <row r="485" customFormat="false" ht="12.75" hidden="false" customHeight="false" outlineLevel="0" collapsed="false">
      <c r="A485" s="0" t="n">
        <v>26</v>
      </c>
      <c r="B485" s="8" t="n">
        <v>36843</v>
      </c>
      <c r="C485" s="0" t="n">
        <v>794675</v>
      </c>
      <c r="D485" s="0" t="n">
        <v>865000</v>
      </c>
      <c r="E485" s="1" t="n">
        <f aca="false">+C485/D485</f>
        <v>0.918699421965318</v>
      </c>
      <c r="F485" s="9"/>
      <c r="G485" s="9"/>
      <c r="H485" s="9"/>
      <c r="I485" s="9"/>
      <c r="J485" s="0" t="s">
        <v>17</v>
      </c>
      <c r="K485" s="3" t="n">
        <f aca="false">SUM(C485-D485)</f>
        <v>-70325</v>
      </c>
      <c r="M485" s="10" t="n">
        <v>3</v>
      </c>
      <c r="N485" s="0" t="s">
        <v>10</v>
      </c>
    </row>
    <row r="486" customFormat="false" ht="12.75" hidden="false" customHeight="false" outlineLevel="0" collapsed="false">
      <c r="A486" s="0" t="n">
        <v>26</v>
      </c>
      <c r="B486" s="8" t="n">
        <v>36844</v>
      </c>
      <c r="C486" s="0" t="n">
        <v>757845</v>
      </c>
      <c r="D486" s="0" t="n">
        <v>760000</v>
      </c>
      <c r="E486" s="1" t="n">
        <f aca="false">+C486/D486</f>
        <v>0.997164473684211</v>
      </c>
      <c r="F486" s="9"/>
      <c r="G486" s="9"/>
      <c r="H486" s="9"/>
      <c r="I486" s="9" t="n">
        <v>1</v>
      </c>
      <c r="J486" s="0" t="s">
        <v>17</v>
      </c>
      <c r="K486" s="3" t="n">
        <f aca="false">SUM(C486-D486)</f>
        <v>-2155</v>
      </c>
      <c r="M486" s="10" t="n">
        <v>4</v>
      </c>
      <c r="N486" s="0" t="s">
        <v>10</v>
      </c>
    </row>
    <row r="487" customFormat="false" ht="12.75" hidden="false" customHeight="false" outlineLevel="0" collapsed="false">
      <c r="A487" s="0" t="n">
        <v>26</v>
      </c>
      <c r="B487" s="8" t="n">
        <v>36845</v>
      </c>
      <c r="C487" s="0" t="n">
        <v>543845</v>
      </c>
      <c r="D487" s="0" t="n">
        <v>550000</v>
      </c>
      <c r="E487" s="1" t="n">
        <f aca="false">+C487/D487</f>
        <v>0.988809090909091</v>
      </c>
      <c r="F487" s="9"/>
      <c r="G487" s="9"/>
      <c r="H487" s="9" t="n">
        <v>1</v>
      </c>
      <c r="I487" s="9"/>
      <c r="J487" s="0" t="s">
        <v>17</v>
      </c>
      <c r="K487" s="3" t="n">
        <f aca="false">SUM(C487-D487)</f>
        <v>-6155</v>
      </c>
      <c r="M487" s="10" t="n">
        <v>4</v>
      </c>
      <c r="N487" s="0" t="s">
        <v>10</v>
      </c>
    </row>
    <row r="488" customFormat="false" ht="12.75" hidden="false" customHeight="false" outlineLevel="0" collapsed="false">
      <c r="A488" s="0" t="n">
        <v>26</v>
      </c>
      <c r="B488" s="8" t="n">
        <v>36846</v>
      </c>
      <c r="C488" s="0" t="n">
        <v>549148</v>
      </c>
      <c r="D488" s="0" t="n">
        <v>549966</v>
      </c>
      <c r="E488" s="1" t="n">
        <f aca="false">+C488/D488</f>
        <v>0.998512635326547</v>
      </c>
      <c r="F488" s="9"/>
      <c r="G488" s="9"/>
      <c r="H488" s="9"/>
      <c r="I488" s="9" t="n">
        <v>1</v>
      </c>
      <c r="J488" s="0" t="s">
        <v>17</v>
      </c>
      <c r="K488" s="3" t="n">
        <f aca="false">SUM(C488-D488)</f>
        <v>-818</v>
      </c>
      <c r="M488" s="10" t="n">
        <v>4</v>
      </c>
      <c r="N488" s="0" t="s">
        <v>10</v>
      </c>
    </row>
    <row r="489" customFormat="false" ht="12.75" hidden="false" customHeight="false" outlineLevel="0" collapsed="false">
      <c r="A489" s="0" t="n">
        <v>26</v>
      </c>
      <c r="B489" s="8" t="n">
        <v>36847</v>
      </c>
      <c r="C489" s="0" t="n">
        <v>800215</v>
      </c>
      <c r="D489" s="0" t="n">
        <v>865000</v>
      </c>
      <c r="E489" s="1" t="n">
        <f aca="false">+C489/D489</f>
        <v>0.925104046242775</v>
      </c>
      <c r="F489" s="9"/>
      <c r="G489" s="9"/>
      <c r="H489" s="9"/>
      <c r="I489" s="9"/>
      <c r="J489" s="0" t="s">
        <v>17</v>
      </c>
      <c r="K489" s="3" t="n">
        <f aca="false">SUM(C489-D489)</f>
        <v>-64785</v>
      </c>
      <c r="M489" s="10" t="n">
        <v>0</v>
      </c>
      <c r="N489" s="0" t="s">
        <v>10</v>
      </c>
    </row>
    <row r="490" customFormat="false" ht="12.75" hidden="false" customHeight="false" outlineLevel="0" collapsed="false">
      <c r="A490" s="0" t="n">
        <v>26</v>
      </c>
      <c r="B490" s="8" t="n">
        <v>36848</v>
      </c>
      <c r="C490" s="0" t="n">
        <v>796140</v>
      </c>
      <c r="D490" s="0" t="n">
        <v>865000</v>
      </c>
      <c r="E490" s="1" t="n">
        <f aca="false">+C490/D490</f>
        <v>0.920393063583815</v>
      </c>
      <c r="F490" s="9"/>
      <c r="G490" s="9"/>
      <c r="H490" s="9"/>
      <c r="I490" s="9"/>
      <c r="J490" s="0" t="s">
        <v>17</v>
      </c>
      <c r="K490" s="3" t="n">
        <f aca="false">SUM(C490-D490)</f>
        <v>-68860</v>
      </c>
      <c r="M490" s="10" t="n">
        <v>1</v>
      </c>
      <c r="N490" s="0" t="s">
        <v>10</v>
      </c>
    </row>
    <row r="491" customFormat="false" ht="12.75" hidden="false" customHeight="false" outlineLevel="0" collapsed="false">
      <c r="A491" s="0" t="n">
        <v>26</v>
      </c>
      <c r="B491" s="8" t="n">
        <v>36849</v>
      </c>
      <c r="C491" s="0" t="n">
        <v>804386</v>
      </c>
      <c r="D491" s="0" t="n">
        <v>865000</v>
      </c>
      <c r="E491" s="1" t="n">
        <f aca="false">+C491/D491</f>
        <v>0.929926011560694</v>
      </c>
      <c r="F491" s="9"/>
      <c r="G491" s="9"/>
      <c r="H491" s="9"/>
      <c r="I491" s="9"/>
      <c r="J491" s="0" t="s">
        <v>17</v>
      </c>
      <c r="K491" s="3" t="n">
        <f aca="false">SUM(C491-D491)</f>
        <v>-60614</v>
      </c>
      <c r="M491" s="10" t="n">
        <v>2</v>
      </c>
      <c r="N491" s="0" t="s">
        <v>10</v>
      </c>
    </row>
    <row r="492" customFormat="false" ht="12.75" hidden="false" customHeight="false" outlineLevel="0" collapsed="false">
      <c r="A492" s="0" t="n">
        <v>26</v>
      </c>
      <c r="B492" s="8" t="n">
        <v>36850</v>
      </c>
      <c r="C492" s="0" t="n">
        <v>790018</v>
      </c>
      <c r="D492" s="0" t="n">
        <v>865000</v>
      </c>
      <c r="E492" s="1" t="n">
        <f aca="false">+C492/D492</f>
        <v>0.913315606936416</v>
      </c>
      <c r="F492" s="9"/>
      <c r="G492" s="9"/>
      <c r="H492" s="9"/>
      <c r="I492" s="9"/>
      <c r="J492" s="0" t="s">
        <v>17</v>
      </c>
      <c r="K492" s="3" t="n">
        <f aca="false">SUM(C492-D492)</f>
        <v>-74982</v>
      </c>
      <c r="M492" s="10" t="n">
        <v>0</v>
      </c>
      <c r="N492" s="0" t="s">
        <v>10</v>
      </c>
    </row>
    <row r="493" customFormat="false" ht="12.75" hidden="false" customHeight="false" outlineLevel="0" collapsed="false">
      <c r="A493" s="0" t="n">
        <v>26</v>
      </c>
      <c r="B493" s="8" t="n">
        <v>36851</v>
      </c>
      <c r="C493" s="0" t="n">
        <v>804781</v>
      </c>
      <c r="D493" s="0" t="n">
        <v>865000</v>
      </c>
      <c r="E493" s="1" t="n">
        <f aca="false">+C493/D493</f>
        <v>0.930382658959538</v>
      </c>
      <c r="F493" s="9"/>
      <c r="G493" s="9"/>
      <c r="H493" s="9"/>
      <c r="I493" s="9"/>
      <c r="J493" s="0" t="s">
        <v>17</v>
      </c>
      <c r="K493" s="3" t="n">
        <f aca="false">SUM(C493-D493)</f>
        <v>-60219</v>
      </c>
      <c r="M493" s="10"/>
    </row>
    <row r="494" customFormat="false" ht="12.75" hidden="false" customHeight="false" outlineLevel="0" collapsed="false">
      <c r="A494" s="0" t="n">
        <v>26</v>
      </c>
      <c r="B494" s="8" t="n">
        <v>36852</v>
      </c>
      <c r="C494" s="0" t="n">
        <v>798472</v>
      </c>
      <c r="D494" s="0" t="n">
        <v>865000</v>
      </c>
      <c r="E494" s="1" t="n">
        <f aca="false">+C494/D494</f>
        <v>0.92308901734104</v>
      </c>
      <c r="F494" s="9"/>
      <c r="G494" s="9"/>
      <c r="H494" s="9"/>
      <c r="I494" s="9"/>
      <c r="J494" s="0" t="s">
        <v>17</v>
      </c>
      <c r="K494" s="3" t="n">
        <f aca="false">SUM(C494-D494)</f>
        <v>-66528</v>
      </c>
      <c r="M494" s="10"/>
    </row>
    <row r="495" customFormat="false" ht="12.75" hidden="false" customHeight="false" outlineLevel="0" collapsed="false">
      <c r="A495" s="0" t="n">
        <v>26</v>
      </c>
      <c r="B495" s="8" t="n">
        <v>36853</v>
      </c>
      <c r="C495" s="0" t="n">
        <v>802775</v>
      </c>
      <c r="D495" s="0" t="n">
        <v>865000</v>
      </c>
      <c r="E495" s="1" t="n">
        <f aca="false">+C495/D495</f>
        <v>0.928063583815029</v>
      </c>
      <c r="F495" s="9"/>
      <c r="G495" s="9"/>
      <c r="H495" s="9"/>
      <c r="I495" s="9"/>
      <c r="J495" s="0" t="s">
        <v>17</v>
      </c>
      <c r="K495" s="3" t="n">
        <f aca="false">SUM(C495-D495)</f>
        <v>-62225</v>
      </c>
      <c r="M495" s="10" t="n">
        <v>0</v>
      </c>
      <c r="N495" s="0" t="s">
        <v>10</v>
      </c>
    </row>
    <row r="496" customFormat="false" ht="12.75" hidden="false" customHeight="false" outlineLevel="0" collapsed="false">
      <c r="A496" s="0" t="n">
        <v>26</v>
      </c>
      <c r="B496" s="8" t="n">
        <v>36854</v>
      </c>
      <c r="C496" s="0" t="n">
        <v>817503</v>
      </c>
      <c r="D496" s="0" t="n">
        <v>865000</v>
      </c>
      <c r="E496" s="1" t="n">
        <f aca="false">+C496/D496</f>
        <v>0.945090173410405</v>
      </c>
      <c r="F496" s="9" t="n">
        <v>1</v>
      </c>
      <c r="G496" s="9"/>
      <c r="H496" s="9"/>
      <c r="I496" s="9"/>
      <c r="J496" s="0" t="s">
        <v>17</v>
      </c>
      <c r="K496" s="3" t="n">
        <f aca="false">SUM(C496-D496)</f>
        <v>-47497</v>
      </c>
    </row>
    <row r="497" customFormat="false" ht="12.75" hidden="false" customHeight="false" outlineLevel="0" collapsed="false">
      <c r="A497" s="0" t="n">
        <v>26</v>
      </c>
      <c r="B497" s="8" t="n">
        <v>36855</v>
      </c>
      <c r="C497" s="0" t="n">
        <v>813152</v>
      </c>
      <c r="D497" s="0" t="n">
        <v>865000</v>
      </c>
      <c r="E497" s="1" t="n">
        <f aca="false">+C497/D497</f>
        <v>0.940060115606936</v>
      </c>
      <c r="F497" s="9"/>
      <c r="G497" s="9"/>
      <c r="H497" s="9"/>
      <c r="I497" s="9"/>
      <c r="J497" s="0" t="s">
        <v>17</v>
      </c>
      <c r="K497" s="3" t="n">
        <f aca="false">SUM(C497-D497)</f>
        <v>-51848</v>
      </c>
    </row>
    <row r="498" customFormat="false" ht="12.75" hidden="false" customHeight="false" outlineLevel="0" collapsed="false">
      <c r="A498" s="0" t="n">
        <v>26</v>
      </c>
      <c r="B498" s="8" t="n">
        <v>36856</v>
      </c>
      <c r="C498" s="0" t="n">
        <v>851596</v>
      </c>
      <c r="D498" s="0" t="n">
        <v>865000</v>
      </c>
      <c r="E498" s="1" t="n">
        <f aca="false">+C498/D498</f>
        <v>0.984504046242775</v>
      </c>
      <c r="F498" s="9"/>
      <c r="G498" s="9"/>
      <c r="H498" s="9" t="n">
        <v>1</v>
      </c>
      <c r="I498" s="9"/>
      <c r="J498" s="0" t="s">
        <v>17</v>
      </c>
      <c r="K498" s="3" t="n">
        <f aca="false">SUM(C498-D498)</f>
        <v>-13404</v>
      </c>
      <c r="M498" s="10"/>
    </row>
    <row r="499" customFormat="false" ht="12.75" hidden="false" customHeight="false" outlineLevel="0" collapsed="false">
      <c r="A499" s="0" t="n">
        <v>26</v>
      </c>
      <c r="B499" s="8" t="n">
        <v>36857</v>
      </c>
      <c r="C499" s="0" t="n">
        <v>852323</v>
      </c>
      <c r="D499" s="0" t="n">
        <v>865000</v>
      </c>
      <c r="E499" s="1" t="n">
        <f aca="false">+C499/D499</f>
        <v>0.98534450867052</v>
      </c>
      <c r="F499" s="9"/>
      <c r="G499" s="9"/>
      <c r="H499" s="9" t="n">
        <v>1</v>
      </c>
      <c r="I499" s="9"/>
      <c r="J499" s="0" t="s">
        <v>17</v>
      </c>
      <c r="K499" s="3" t="n">
        <f aca="false">SUM(C499-D499)</f>
        <v>-12677</v>
      </c>
      <c r="M499" s="10" t="n">
        <v>2</v>
      </c>
      <c r="N499" s="0" t="s">
        <v>10</v>
      </c>
    </row>
    <row r="500" customFormat="false" ht="12.75" hidden="false" customHeight="false" outlineLevel="0" collapsed="false">
      <c r="A500" s="0" t="n">
        <v>26</v>
      </c>
      <c r="B500" s="8" t="n">
        <v>36858</v>
      </c>
      <c r="C500" s="0" t="n">
        <v>852986</v>
      </c>
      <c r="D500" s="0" t="n">
        <v>865000</v>
      </c>
      <c r="E500" s="1" t="n">
        <f aca="false">+C500/D500</f>
        <v>0.98611098265896</v>
      </c>
      <c r="F500" s="9"/>
      <c r="G500" s="9"/>
      <c r="H500" s="9" t="n">
        <v>1</v>
      </c>
      <c r="I500" s="9"/>
      <c r="J500" s="0" t="s">
        <v>17</v>
      </c>
      <c r="K500" s="3" t="n">
        <f aca="false">SUM(C500-D500)</f>
        <v>-12014</v>
      </c>
    </row>
    <row r="501" customFormat="false" ht="12.75" hidden="false" customHeight="false" outlineLevel="0" collapsed="false">
      <c r="A501" s="0" t="n">
        <v>26</v>
      </c>
      <c r="B501" s="8" t="n">
        <v>36859</v>
      </c>
      <c r="C501" s="0" t="n">
        <v>830653</v>
      </c>
      <c r="D501" s="0" t="n">
        <v>865000</v>
      </c>
      <c r="E501" s="1" t="n">
        <f aca="false">+C501/D501</f>
        <v>0.960292485549133</v>
      </c>
      <c r="F501" s="9" t="n">
        <v>1</v>
      </c>
      <c r="G501" s="9"/>
      <c r="H501" s="9"/>
      <c r="I501" s="9"/>
      <c r="J501" s="0" t="s">
        <v>17</v>
      </c>
      <c r="K501" s="3" t="n">
        <f aca="false">SUM(C501-D501)</f>
        <v>-34347</v>
      </c>
      <c r="M501" s="10"/>
    </row>
    <row r="502" customFormat="false" ht="13.5" hidden="false" customHeight="false" outlineLevel="0" collapsed="false">
      <c r="A502" s="0" t="n">
        <v>26</v>
      </c>
      <c r="B502" s="8" t="n">
        <v>36860</v>
      </c>
      <c r="C502" s="0" t="n">
        <v>828341</v>
      </c>
      <c r="D502" s="0" t="n">
        <v>865000</v>
      </c>
      <c r="E502" s="1" t="n">
        <f aca="false">+C502/D502</f>
        <v>0.957619653179191</v>
      </c>
      <c r="F502" s="16" t="n">
        <v>1</v>
      </c>
      <c r="G502" s="16"/>
      <c r="H502" s="16"/>
      <c r="I502" s="16"/>
      <c r="J502" s="0" t="s">
        <v>17</v>
      </c>
      <c r="K502" s="3" t="n">
        <f aca="false">SUM(C502-D502)</f>
        <v>-36659</v>
      </c>
      <c r="M502" s="10"/>
    </row>
    <row r="503" customFormat="false" ht="12.75" hidden="false" customHeight="false" outlineLevel="0" collapsed="false">
      <c r="B503" s="8"/>
      <c r="F503" s="9" t="n">
        <f aca="false">SUM(F474:F502)</f>
        <v>5</v>
      </c>
      <c r="G503" s="9"/>
      <c r="H503" s="9" t="n">
        <f aca="false">SUM(H474:H502)</f>
        <v>5</v>
      </c>
      <c r="I503" s="9" t="n">
        <f aca="false">SUM(I474:I502)</f>
        <v>5</v>
      </c>
      <c r="M503" s="10"/>
    </row>
    <row r="504" customFormat="false" ht="12.75" hidden="false" customHeight="false" outlineLevel="0" collapsed="false">
      <c r="B504" s="8"/>
      <c r="F504" s="9"/>
      <c r="G504" s="9"/>
      <c r="H504" s="9"/>
      <c r="I504" s="9"/>
      <c r="M504" s="10"/>
    </row>
    <row r="505" customFormat="false" ht="12.75" hidden="false" customHeight="false" outlineLevel="0" collapsed="false">
      <c r="A505" s="4" t="s">
        <v>0</v>
      </c>
      <c r="B505" s="5" t="s">
        <v>1</v>
      </c>
      <c r="C505" s="4" t="s">
        <v>2</v>
      </c>
      <c r="D505" s="5" t="s">
        <v>3</v>
      </c>
      <c r="E505" s="6" t="s">
        <v>4</v>
      </c>
      <c r="F505" s="7" t="n">
        <v>0.95</v>
      </c>
      <c r="G505" s="7"/>
      <c r="H505" s="7" t="n">
        <v>0.98</v>
      </c>
      <c r="I505" s="7" t="n">
        <v>1</v>
      </c>
      <c r="J505" s="4" t="s">
        <v>5</v>
      </c>
      <c r="M505" s="4" t="s">
        <v>6</v>
      </c>
      <c r="N505" s="4" t="s">
        <v>7</v>
      </c>
    </row>
    <row r="506" customFormat="false" ht="12.75" hidden="false" customHeight="false" outlineLevel="0" collapsed="false">
      <c r="A506" s="0" t="n">
        <v>26</v>
      </c>
      <c r="B506" s="8" t="n">
        <v>36861</v>
      </c>
      <c r="C506" s="0" t="n">
        <v>798778</v>
      </c>
      <c r="D506" s="0" t="n">
        <v>870000</v>
      </c>
      <c r="E506" s="1" t="n">
        <f aca="false">+C506/D506</f>
        <v>0.918135632183908</v>
      </c>
      <c r="F506" s="9"/>
      <c r="G506" s="9"/>
      <c r="H506" s="9"/>
      <c r="I506" s="9"/>
      <c r="J506" s="0" t="s">
        <v>17</v>
      </c>
      <c r="K506" s="3" t="n">
        <f aca="false">SUM(C506-D506)</f>
        <v>-71222</v>
      </c>
      <c r="M506" s="10"/>
    </row>
    <row r="507" customFormat="false" ht="12.75" hidden="false" customHeight="false" outlineLevel="0" collapsed="false">
      <c r="A507" s="0" t="n">
        <v>26</v>
      </c>
      <c r="B507" s="8" t="n">
        <v>36862</v>
      </c>
      <c r="C507" s="0" t="n">
        <v>801197</v>
      </c>
      <c r="D507" s="0" t="n">
        <v>870000</v>
      </c>
      <c r="E507" s="1" t="n">
        <f aca="false">+C507/D507</f>
        <v>0.920916091954023</v>
      </c>
      <c r="F507" s="9"/>
      <c r="G507" s="9"/>
      <c r="H507" s="9"/>
      <c r="I507" s="9"/>
      <c r="J507" s="0" t="s">
        <v>17</v>
      </c>
      <c r="K507" s="3" t="n">
        <f aca="false">SUM(C507-D507)</f>
        <v>-68803</v>
      </c>
      <c r="M507" s="10"/>
    </row>
    <row r="508" customFormat="false" ht="12.75" hidden="false" customHeight="false" outlineLevel="0" collapsed="false">
      <c r="A508" s="0" t="n">
        <v>26</v>
      </c>
      <c r="B508" s="8" t="n">
        <v>36863</v>
      </c>
      <c r="C508" s="0" t="n">
        <v>818466</v>
      </c>
      <c r="D508" s="0" t="n">
        <v>870000</v>
      </c>
      <c r="E508" s="1" t="n">
        <f aca="false">+C508/D508</f>
        <v>0.940765517241379</v>
      </c>
      <c r="F508" s="9"/>
      <c r="G508" s="9"/>
      <c r="H508" s="9"/>
      <c r="I508" s="9"/>
      <c r="J508" s="0" t="s">
        <v>17</v>
      </c>
      <c r="K508" s="3" t="n">
        <f aca="false">SUM(C508-D508)</f>
        <v>-51534</v>
      </c>
      <c r="M508" s="10"/>
    </row>
    <row r="509" customFormat="false" ht="12.75" hidden="false" customHeight="false" outlineLevel="0" collapsed="false">
      <c r="A509" s="0" t="n">
        <v>26</v>
      </c>
      <c r="B509" s="8" t="n">
        <v>36864</v>
      </c>
      <c r="C509" s="0" t="n">
        <v>829278</v>
      </c>
      <c r="D509" s="0" t="n">
        <v>870000</v>
      </c>
      <c r="E509" s="1" t="n">
        <f aca="false">+C509/D509</f>
        <v>0.953193103448276</v>
      </c>
      <c r="F509" s="9" t="n">
        <v>1</v>
      </c>
      <c r="G509" s="9"/>
      <c r="H509" s="9"/>
      <c r="I509" s="9"/>
      <c r="J509" s="0" t="s">
        <v>17</v>
      </c>
      <c r="K509" s="3" t="n">
        <f aca="false">SUM(C509-D509)</f>
        <v>-40722</v>
      </c>
      <c r="M509" s="10"/>
    </row>
    <row r="510" customFormat="false" ht="12.75" hidden="false" customHeight="false" outlineLevel="0" collapsed="false">
      <c r="A510" s="0" t="n">
        <v>26</v>
      </c>
      <c r="B510" s="8" t="n">
        <v>36865</v>
      </c>
      <c r="C510" s="0" t="n">
        <v>792885</v>
      </c>
      <c r="D510" s="0" t="n">
        <v>870000</v>
      </c>
      <c r="E510" s="1" t="n">
        <f aca="false">+C510/D510</f>
        <v>0.911362068965517</v>
      </c>
      <c r="F510" s="9"/>
      <c r="G510" s="9"/>
      <c r="H510" s="9"/>
      <c r="I510" s="9"/>
      <c r="J510" s="0" t="s">
        <v>17</v>
      </c>
      <c r="K510" s="3" t="n">
        <f aca="false">SUM(C510-D510)</f>
        <v>-77115</v>
      </c>
      <c r="M510" s="10"/>
    </row>
    <row r="511" customFormat="false" ht="12.75" hidden="false" customHeight="false" outlineLevel="0" collapsed="false">
      <c r="A511" s="0" t="n">
        <v>26</v>
      </c>
      <c r="B511" s="8" t="n">
        <v>36866</v>
      </c>
      <c r="C511" s="0" t="n">
        <v>860092</v>
      </c>
      <c r="D511" s="0" t="n">
        <v>870000</v>
      </c>
      <c r="E511" s="1" t="n">
        <f aca="false">+C511/D511</f>
        <v>0.988611494252874</v>
      </c>
      <c r="F511" s="9"/>
      <c r="G511" s="9"/>
      <c r="H511" s="9" t="n">
        <v>1</v>
      </c>
      <c r="I511" s="9"/>
      <c r="J511" s="0" t="s">
        <v>17</v>
      </c>
      <c r="K511" s="3" t="n">
        <f aca="false">SUM(C511-D511)</f>
        <v>-9908</v>
      </c>
      <c r="M511" s="10"/>
    </row>
    <row r="512" customFormat="false" ht="12.75" hidden="false" customHeight="false" outlineLevel="0" collapsed="false">
      <c r="A512" s="0" t="n">
        <v>26</v>
      </c>
      <c r="B512" s="8" t="n">
        <v>36867</v>
      </c>
      <c r="C512" s="0" t="n">
        <v>855249</v>
      </c>
      <c r="D512" s="0" t="n">
        <v>870000</v>
      </c>
      <c r="E512" s="1" t="n">
        <f aca="false">+C512/D512</f>
        <v>0.983044827586207</v>
      </c>
      <c r="F512" s="9"/>
      <c r="G512" s="9"/>
      <c r="H512" s="9"/>
      <c r="I512" s="9" t="n">
        <v>1</v>
      </c>
      <c r="J512" s="0" t="s">
        <v>17</v>
      </c>
      <c r="K512" s="3" t="n">
        <f aca="false">SUM(C512-D512)</f>
        <v>-14751</v>
      </c>
      <c r="M512" s="10" t="n">
        <v>0</v>
      </c>
      <c r="N512" s="0" t="s">
        <v>10</v>
      </c>
    </row>
    <row r="513" customFormat="false" ht="12.75" hidden="false" customHeight="false" outlineLevel="0" collapsed="false">
      <c r="A513" s="0" t="n">
        <v>26</v>
      </c>
      <c r="B513" s="8" t="n">
        <v>36868</v>
      </c>
      <c r="C513" s="0" t="n">
        <v>872753</v>
      </c>
      <c r="D513" s="0" t="n">
        <v>870000</v>
      </c>
      <c r="E513" s="1" t="n">
        <f aca="false">+C513/D513</f>
        <v>1.00316436781609</v>
      </c>
      <c r="F513" s="9"/>
      <c r="G513" s="9"/>
      <c r="H513" s="9"/>
      <c r="I513" s="9" t="n">
        <v>1</v>
      </c>
      <c r="J513" s="0" t="s">
        <v>17</v>
      </c>
      <c r="K513" s="3" t="n">
        <f aca="false">SUM(C513-D513)</f>
        <v>2753</v>
      </c>
      <c r="L513" s="0" t="s">
        <v>18</v>
      </c>
      <c r="M513" s="10" t="n">
        <v>4</v>
      </c>
      <c r="N513" s="0" t="s">
        <v>10</v>
      </c>
    </row>
    <row r="514" customFormat="false" ht="12.75" hidden="false" customHeight="false" outlineLevel="0" collapsed="false">
      <c r="A514" s="0" t="n">
        <v>26</v>
      </c>
      <c r="B514" s="8" t="n">
        <v>36869</v>
      </c>
      <c r="C514" s="0" t="n">
        <v>872124</v>
      </c>
      <c r="D514" s="0" t="n">
        <v>869968</v>
      </c>
      <c r="E514" s="1" t="n">
        <f aca="false">+C514/D514</f>
        <v>1.00247825207364</v>
      </c>
      <c r="F514" s="9"/>
      <c r="G514" s="9"/>
      <c r="H514" s="9"/>
      <c r="I514" s="9" t="n">
        <v>1</v>
      </c>
      <c r="J514" s="0" t="s">
        <v>17</v>
      </c>
      <c r="K514" s="3" t="n">
        <f aca="false">SUM(C514-D514)</f>
        <v>2156</v>
      </c>
      <c r="L514" s="0" t="s">
        <v>18</v>
      </c>
      <c r="M514" s="10" t="n">
        <v>4</v>
      </c>
      <c r="N514" s="0" t="s">
        <v>10</v>
      </c>
    </row>
    <row r="515" customFormat="false" ht="12.75" hidden="false" customHeight="false" outlineLevel="0" collapsed="false">
      <c r="A515" s="0" t="n">
        <v>26</v>
      </c>
      <c r="B515" s="8" t="n">
        <v>36870</v>
      </c>
      <c r="C515" s="0" t="n">
        <v>871100</v>
      </c>
      <c r="D515" s="0" t="n">
        <v>869968</v>
      </c>
      <c r="E515" s="1" t="n">
        <f aca="false">+C515/D515</f>
        <v>1.00130119728542</v>
      </c>
      <c r="F515" s="9"/>
      <c r="G515" s="9"/>
      <c r="H515" s="9"/>
      <c r="I515" s="9" t="n">
        <v>1</v>
      </c>
      <c r="J515" s="0" t="s">
        <v>17</v>
      </c>
      <c r="K515" s="3" t="n">
        <f aca="false">SUM(C515-D515)</f>
        <v>1132</v>
      </c>
      <c r="L515" s="0" t="s">
        <v>18</v>
      </c>
      <c r="M515" s="10" t="n">
        <v>4</v>
      </c>
      <c r="N515" s="0" t="s">
        <v>10</v>
      </c>
    </row>
    <row r="516" customFormat="false" ht="12.75" hidden="false" customHeight="false" outlineLevel="0" collapsed="false">
      <c r="A516" s="0" t="n">
        <v>26</v>
      </c>
      <c r="B516" s="8" t="n">
        <v>36871</v>
      </c>
      <c r="C516" s="0" t="n">
        <v>866558</v>
      </c>
      <c r="D516" s="0" t="n">
        <v>870000</v>
      </c>
      <c r="E516" s="1" t="n">
        <f aca="false">+C516/D516</f>
        <v>0.99604367816092</v>
      </c>
      <c r="F516" s="9"/>
      <c r="G516" s="9"/>
      <c r="H516" s="9"/>
      <c r="I516" s="9" t="n">
        <v>1</v>
      </c>
      <c r="J516" s="0" t="s">
        <v>17</v>
      </c>
      <c r="K516" s="3" t="n">
        <f aca="false">SUM(C516-D516)</f>
        <v>-3442</v>
      </c>
      <c r="M516" s="10" t="n">
        <v>2</v>
      </c>
      <c r="N516" s="0" t="s">
        <v>10</v>
      </c>
    </row>
    <row r="517" customFormat="false" ht="12.75" hidden="false" customHeight="false" outlineLevel="0" collapsed="false">
      <c r="A517" s="0" t="n">
        <v>26</v>
      </c>
      <c r="B517" s="8" t="n">
        <v>36872</v>
      </c>
      <c r="C517" s="0" t="n">
        <v>855240</v>
      </c>
      <c r="D517" s="0" t="n">
        <v>870000</v>
      </c>
      <c r="E517" s="1" t="n">
        <f aca="false">+C517/D517</f>
        <v>0.983034482758621</v>
      </c>
      <c r="F517" s="9"/>
      <c r="G517" s="9"/>
      <c r="H517" s="9" t="n">
        <v>1</v>
      </c>
      <c r="I517" s="9"/>
      <c r="J517" s="0" t="s">
        <v>17</v>
      </c>
      <c r="K517" s="3" t="n">
        <f aca="false">SUM(C517-D517)</f>
        <v>-14760</v>
      </c>
      <c r="M517" s="10" t="n">
        <v>3</v>
      </c>
      <c r="N517" s="0" t="s">
        <v>10</v>
      </c>
    </row>
    <row r="518" customFormat="false" ht="12.75" hidden="false" customHeight="false" outlineLevel="0" collapsed="false">
      <c r="A518" s="0" t="n">
        <v>26</v>
      </c>
      <c r="B518" s="8" t="n">
        <v>36873</v>
      </c>
      <c r="C518" s="0" t="n">
        <v>862144</v>
      </c>
      <c r="D518" s="0" t="n">
        <v>870000</v>
      </c>
      <c r="E518" s="1" t="n">
        <f aca="false">+C518/D518</f>
        <v>0.990970114942529</v>
      </c>
      <c r="F518" s="9"/>
      <c r="G518" s="9"/>
      <c r="H518" s="9" t="n">
        <v>1</v>
      </c>
      <c r="I518" s="9"/>
      <c r="J518" s="0" t="s">
        <v>17</v>
      </c>
      <c r="K518" s="3" t="n">
        <f aca="false">SUM(C518-D518)</f>
        <v>-7856</v>
      </c>
      <c r="M518" s="10" t="n">
        <v>2</v>
      </c>
      <c r="N518" s="0" t="s">
        <v>10</v>
      </c>
    </row>
    <row r="519" customFormat="false" ht="12.75" hidden="false" customHeight="false" outlineLevel="0" collapsed="false">
      <c r="A519" s="0" t="n">
        <v>26</v>
      </c>
      <c r="B519" s="8" t="n">
        <v>36874</v>
      </c>
      <c r="C519" s="0" t="n">
        <v>868759</v>
      </c>
      <c r="D519" s="0" t="n">
        <v>870000</v>
      </c>
      <c r="E519" s="1" t="n">
        <f aca="false">+C519/D519</f>
        <v>0.998573563218391</v>
      </c>
      <c r="F519" s="9"/>
      <c r="G519" s="9"/>
      <c r="H519" s="9"/>
      <c r="I519" s="9" t="n">
        <v>1</v>
      </c>
      <c r="J519" s="0" t="s">
        <v>17</v>
      </c>
      <c r="K519" s="3" t="n">
        <f aca="false">SUM(C519-D519)</f>
        <v>-1241</v>
      </c>
      <c r="M519" s="10" t="n">
        <v>4</v>
      </c>
      <c r="N519" s="0" t="s">
        <v>10</v>
      </c>
    </row>
    <row r="520" customFormat="false" ht="12.75" hidden="false" customHeight="false" outlineLevel="0" collapsed="false">
      <c r="A520" s="0" t="n">
        <v>26</v>
      </c>
      <c r="B520" s="8" t="n">
        <v>36875</v>
      </c>
      <c r="C520" s="0" t="n">
        <v>870169</v>
      </c>
      <c r="D520" s="0" t="n">
        <v>870000</v>
      </c>
      <c r="E520" s="1" t="n">
        <f aca="false">+C520/D520</f>
        <v>1.00019425287356</v>
      </c>
      <c r="F520" s="9"/>
      <c r="G520" s="9"/>
      <c r="H520" s="9"/>
      <c r="I520" s="9" t="n">
        <v>1</v>
      </c>
      <c r="J520" s="0" t="s">
        <v>17</v>
      </c>
      <c r="K520" s="3" t="n">
        <f aca="false">SUM(C520-D520)</f>
        <v>169</v>
      </c>
      <c r="L520" s="0" t="s">
        <v>18</v>
      </c>
      <c r="M520" s="10" t="n">
        <v>4</v>
      </c>
      <c r="N520" s="0" t="s">
        <v>10</v>
      </c>
    </row>
    <row r="521" customFormat="false" ht="12.75" hidden="false" customHeight="false" outlineLevel="0" collapsed="false">
      <c r="A521" s="0" t="n">
        <v>26</v>
      </c>
      <c r="B521" s="8" t="n">
        <v>36876</v>
      </c>
      <c r="C521" s="0" t="n">
        <v>864210</v>
      </c>
      <c r="D521" s="0" t="n">
        <v>870000</v>
      </c>
      <c r="E521" s="1" t="n">
        <f aca="false">+C521/D521</f>
        <v>0.993344827586207</v>
      </c>
      <c r="F521" s="9"/>
      <c r="G521" s="9"/>
      <c r="H521" s="9" t="n">
        <v>1</v>
      </c>
      <c r="I521" s="9"/>
      <c r="J521" s="0" t="s">
        <v>17</v>
      </c>
      <c r="K521" s="3" t="n">
        <f aca="false">SUM(C521-D521)</f>
        <v>-5790</v>
      </c>
      <c r="M521" s="10" t="n">
        <v>2</v>
      </c>
      <c r="N521" s="0" t="s">
        <v>10</v>
      </c>
    </row>
    <row r="522" customFormat="false" ht="12.75" hidden="false" customHeight="false" outlineLevel="0" collapsed="false">
      <c r="A522" s="0" t="n">
        <v>26</v>
      </c>
      <c r="B522" s="8" t="n">
        <v>36877</v>
      </c>
      <c r="C522" s="0" t="n">
        <v>865118</v>
      </c>
      <c r="D522" s="0" t="n">
        <v>870000</v>
      </c>
      <c r="E522" s="1" t="n">
        <f aca="false">+C522/D522</f>
        <v>0.994388505747126</v>
      </c>
      <c r="F522" s="9"/>
      <c r="G522" s="9"/>
      <c r="H522" s="9" t="n">
        <v>1</v>
      </c>
      <c r="I522" s="9"/>
      <c r="J522" s="0" t="s">
        <v>17</v>
      </c>
      <c r="K522" s="3" t="n">
        <f aca="false">SUM(C522-D522)</f>
        <v>-4882</v>
      </c>
      <c r="M522" s="10" t="n">
        <v>1</v>
      </c>
      <c r="N522" s="0" t="s">
        <v>10</v>
      </c>
    </row>
    <row r="523" customFormat="false" ht="12.75" hidden="false" customHeight="false" outlineLevel="0" collapsed="false">
      <c r="A523" s="0" t="n">
        <v>26</v>
      </c>
      <c r="B523" s="8" t="n">
        <v>36878</v>
      </c>
      <c r="C523" s="0" t="n">
        <v>842403</v>
      </c>
      <c r="D523" s="0" t="n">
        <v>870000</v>
      </c>
      <c r="E523" s="1" t="n">
        <f aca="false">+C523/D523</f>
        <v>0.968279310344828</v>
      </c>
      <c r="F523" s="9" t="n">
        <v>1</v>
      </c>
      <c r="G523" s="9"/>
      <c r="H523" s="9"/>
      <c r="I523" s="9"/>
      <c r="J523" s="0" t="s">
        <v>17</v>
      </c>
      <c r="K523" s="3" t="n">
        <f aca="false">SUM(C523-D523)</f>
        <v>-27597</v>
      </c>
      <c r="M523" s="10" t="n">
        <v>0</v>
      </c>
      <c r="N523" s="0" t="s">
        <v>10</v>
      </c>
    </row>
    <row r="524" customFormat="false" ht="12.75" hidden="false" customHeight="false" outlineLevel="0" collapsed="false">
      <c r="A524" s="0" t="n">
        <v>26</v>
      </c>
      <c r="B524" s="8" t="n">
        <v>36879</v>
      </c>
      <c r="C524" s="0" t="n">
        <v>857134</v>
      </c>
      <c r="D524" s="0" t="n">
        <v>870000</v>
      </c>
      <c r="E524" s="1" t="n">
        <f aca="false">+C524/D524</f>
        <v>0.985211494252874</v>
      </c>
      <c r="F524" s="9"/>
      <c r="G524" s="9"/>
      <c r="H524" s="9" t="n">
        <v>1</v>
      </c>
      <c r="I524" s="9"/>
      <c r="J524" s="0" t="s">
        <v>17</v>
      </c>
      <c r="K524" s="3" t="n">
        <f aca="false">SUM(C524-D524)</f>
        <v>-12866</v>
      </c>
      <c r="M524" s="10" t="n">
        <v>0</v>
      </c>
      <c r="N524" s="0" t="s">
        <v>10</v>
      </c>
    </row>
    <row r="525" customFormat="false" ht="12.75" hidden="false" customHeight="false" outlineLevel="0" collapsed="false">
      <c r="A525" s="0" t="n">
        <v>26</v>
      </c>
      <c r="B525" s="8" t="n">
        <v>36880</v>
      </c>
      <c r="C525" s="0" t="n">
        <v>840315</v>
      </c>
      <c r="D525" s="0" t="n">
        <v>875000</v>
      </c>
      <c r="E525" s="1" t="n">
        <f aca="false">+C525/D525</f>
        <v>0.96036</v>
      </c>
      <c r="F525" s="9" t="n">
        <v>1</v>
      </c>
      <c r="G525" s="9"/>
      <c r="H525" s="9"/>
      <c r="I525" s="9"/>
      <c r="J525" s="0" t="s">
        <v>17</v>
      </c>
      <c r="K525" s="3" t="n">
        <f aca="false">SUM(C525-D525)</f>
        <v>-34685</v>
      </c>
      <c r="M525" s="10" t="n">
        <v>3</v>
      </c>
      <c r="N525" s="0" t="s">
        <v>10</v>
      </c>
    </row>
    <row r="526" customFormat="false" ht="12.75" hidden="false" customHeight="false" outlineLevel="0" collapsed="false">
      <c r="A526" s="0" t="n">
        <v>26</v>
      </c>
      <c r="B526" s="8" t="n">
        <v>36881</v>
      </c>
      <c r="C526" s="0" t="n">
        <v>820916</v>
      </c>
      <c r="D526" s="0" t="n">
        <v>875000</v>
      </c>
      <c r="E526" s="1" t="n">
        <f aca="false">+C526/D526</f>
        <v>0.938189714285714</v>
      </c>
      <c r="F526" s="9"/>
      <c r="G526" s="9"/>
      <c r="H526" s="9"/>
      <c r="I526" s="9"/>
      <c r="J526" s="0" t="s">
        <v>17</v>
      </c>
      <c r="K526" s="3" t="n">
        <f aca="false">SUM(C526-D526)</f>
        <v>-54084</v>
      </c>
      <c r="M526" s="10" t="n">
        <v>0</v>
      </c>
      <c r="N526" s="0" t="s">
        <v>10</v>
      </c>
    </row>
    <row r="527" customFormat="false" ht="12.75" hidden="false" customHeight="false" outlineLevel="0" collapsed="false">
      <c r="A527" s="0" t="n">
        <v>26</v>
      </c>
      <c r="B527" s="8" t="n">
        <v>36882</v>
      </c>
      <c r="C527" s="0" t="n">
        <v>867698</v>
      </c>
      <c r="D527" s="0" t="n">
        <v>875000</v>
      </c>
      <c r="E527" s="1" t="n">
        <f aca="false">+C527/D527</f>
        <v>0.991654857142857</v>
      </c>
      <c r="F527" s="9"/>
      <c r="G527" s="9"/>
      <c r="H527" s="9" t="n">
        <v>1</v>
      </c>
      <c r="I527" s="9"/>
      <c r="J527" s="0" t="s">
        <v>17</v>
      </c>
      <c r="K527" s="3" t="n">
        <f aca="false">SUM(C527-D527)</f>
        <v>-7302</v>
      </c>
      <c r="M527" s="10" t="n">
        <v>3</v>
      </c>
      <c r="N527" s="0" t="s">
        <v>10</v>
      </c>
    </row>
    <row r="528" customFormat="false" ht="12.75" hidden="false" customHeight="false" outlineLevel="0" collapsed="false">
      <c r="A528" s="0" t="n">
        <v>26</v>
      </c>
      <c r="B528" s="8" t="n">
        <v>36883</v>
      </c>
      <c r="C528" s="0" t="n">
        <v>867670</v>
      </c>
      <c r="D528" s="0" t="n">
        <v>875000</v>
      </c>
      <c r="E528" s="1" t="n">
        <f aca="false">+C528/D528</f>
        <v>0.991622857142857</v>
      </c>
      <c r="F528" s="9"/>
      <c r="G528" s="9"/>
      <c r="H528" s="9" t="n">
        <v>1</v>
      </c>
      <c r="I528" s="9"/>
      <c r="J528" s="0" t="s">
        <v>17</v>
      </c>
      <c r="K528" s="3" t="n">
        <f aca="false">SUM(C528-D528)</f>
        <v>-7330</v>
      </c>
      <c r="M528" s="10" t="n">
        <v>2</v>
      </c>
      <c r="N528" s="0" t="s">
        <v>10</v>
      </c>
    </row>
    <row r="529" customFormat="false" ht="12.75" hidden="false" customHeight="false" outlineLevel="0" collapsed="false">
      <c r="A529" s="0" t="n">
        <v>26</v>
      </c>
      <c r="B529" s="8" t="n">
        <v>36884</v>
      </c>
      <c r="C529" s="0" t="n">
        <v>874058</v>
      </c>
      <c r="D529" s="0" t="n">
        <v>875000</v>
      </c>
      <c r="E529" s="1" t="n">
        <f aca="false">+C529/D529</f>
        <v>0.998923428571429</v>
      </c>
      <c r="F529" s="9"/>
      <c r="G529" s="9"/>
      <c r="H529" s="9"/>
      <c r="I529" s="9" t="n">
        <v>1</v>
      </c>
      <c r="J529" s="0" t="s">
        <v>17</v>
      </c>
      <c r="K529" s="3" t="n">
        <f aca="false">SUM(C529-D529)</f>
        <v>-942</v>
      </c>
      <c r="M529" s="10" t="n">
        <v>4</v>
      </c>
      <c r="N529" s="0" t="s">
        <v>10</v>
      </c>
    </row>
    <row r="530" customFormat="false" ht="12.75" hidden="false" customHeight="false" outlineLevel="0" collapsed="false">
      <c r="A530" s="0" t="n">
        <v>26</v>
      </c>
      <c r="B530" s="8" t="n">
        <v>36885</v>
      </c>
      <c r="C530" s="0" t="n">
        <v>875841</v>
      </c>
      <c r="D530" s="0" t="n">
        <v>875000</v>
      </c>
      <c r="E530" s="1" t="n">
        <f aca="false">+C530/D530</f>
        <v>1.00096114285714</v>
      </c>
      <c r="F530" s="9"/>
      <c r="G530" s="9"/>
      <c r="H530" s="9"/>
      <c r="I530" s="9" t="n">
        <v>1</v>
      </c>
      <c r="J530" s="0" t="s">
        <v>17</v>
      </c>
      <c r="K530" s="3" t="n">
        <f aca="false">SUM(C530-D530)</f>
        <v>841</v>
      </c>
      <c r="L530" s="0" t="s">
        <v>18</v>
      </c>
      <c r="M530" s="10" t="n">
        <v>2</v>
      </c>
      <c r="N530" s="0" t="s">
        <v>10</v>
      </c>
    </row>
    <row r="531" customFormat="false" ht="12.75" hidden="false" customHeight="false" outlineLevel="0" collapsed="false">
      <c r="A531" s="0" t="n">
        <v>26</v>
      </c>
      <c r="B531" s="8" t="n">
        <v>36886</v>
      </c>
      <c r="C531" s="0" t="n">
        <v>869520</v>
      </c>
      <c r="D531" s="0" t="n">
        <v>875000</v>
      </c>
      <c r="E531" s="1" t="n">
        <f aca="false">+C531/D531</f>
        <v>0.993737142857143</v>
      </c>
      <c r="F531" s="9"/>
      <c r="G531" s="9"/>
      <c r="H531" s="9" t="n">
        <v>1</v>
      </c>
      <c r="I531" s="9"/>
      <c r="J531" s="0" t="s">
        <v>17</v>
      </c>
      <c r="K531" s="3" t="n">
        <f aca="false">SUM(C531-D531)</f>
        <v>-5480</v>
      </c>
      <c r="M531" s="10" t="n">
        <v>3</v>
      </c>
      <c r="N531" s="0" t="s">
        <v>10</v>
      </c>
    </row>
    <row r="532" customFormat="false" ht="12.75" hidden="false" customHeight="false" outlineLevel="0" collapsed="false">
      <c r="A532" s="0" t="n">
        <v>26</v>
      </c>
      <c r="B532" s="8" t="n">
        <v>36887</v>
      </c>
      <c r="C532" s="0" t="n">
        <v>866251</v>
      </c>
      <c r="D532" s="0" t="n">
        <v>875000</v>
      </c>
      <c r="E532" s="1" t="n">
        <f aca="false">+C532/D532</f>
        <v>0.990001142857143</v>
      </c>
      <c r="F532" s="9"/>
      <c r="G532" s="9"/>
      <c r="H532" s="9" t="n">
        <v>1</v>
      </c>
      <c r="I532" s="9"/>
      <c r="J532" s="0" t="s">
        <v>17</v>
      </c>
      <c r="K532" s="3" t="n">
        <f aca="false">SUM(C532-D532)</f>
        <v>-8749</v>
      </c>
      <c r="M532" s="10" t="n">
        <v>2</v>
      </c>
      <c r="N532" s="0" t="s">
        <v>10</v>
      </c>
    </row>
    <row r="533" customFormat="false" ht="12.75" hidden="false" customHeight="false" outlineLevel="0" collapsed="false">
      <c r="A533" s="0" t="n">
        <v>26</v>
      </c>
      <c r="B533" s="8" t="n">
        <v>36888</v>
      </c>
      <c r="C533" s="0" t="n">
        <v>872928</v>
      </c>
      <c r="D533" s="0" t="n">
        <v>875000</v>
      </c>
      <c r="E533" s="1" t="n">
        <f aca="false">+C533/D533</f>
        <v>0.997632</v>
      </c>
      <c r="F533" s="9"/>
      <c r="G533" s="9"/>
      <c r="H533" s="9"/>
      <c r="I533" s="9" t="n">
        <v>1</v>
      </c>
      <c r="J533" s="0" t="s">
        <v>17</v>
      </c>
      <c r="K533" s="3" t="n">
        <f aca="false">SUM(C533-D533)</f>
        <v>-2072</v>
      </c>
      <c r="M533" s="10" t="n">
        <v>4</v>
      </c>
      <c r="N533" s="0" t="s">
        <v>10</v>
      </c>
    </row>
    <row r="534" customFormat="false" ht="12.75" hidden="false" customHeight="false" outlineLevel="0" collapsed="false">
      <c r="A534" s="0" t="n">
        <v>26</v>
      </c>
      <c r="B534" s="8" t="n">
        <v>36889</v>
      </c>
      <c r="C534" s="0" t="n">
        <v>850812</v>
      </c>
      <c r="D534" s="0" t="n">
        <v>875000</v>
      </c>
      <c r="E534" s="1" t="n">
        <f aca="false">+C534/D534</f>
        <v>0.972356571428572</v>
      </c>
      <c r="F534" s="9" t="n">
        <v>1</v>
      </c>
      <c r="G534" s="9"/>
      <c r="H534" s="9"/>
      <c r="I534" s="9"/>
      <c r="J534" s="0" t="s">
        <v>17</v>
      </c>
      <c r="K534" s="3" t="n">
        <f aca="false">SUM(C534-D534)</f>
        <v>-24188</v>
      </c>
      <c r="M534" s="10" t="n">
        <v>0</v>
      </c>
      <c r="N534" s="0" t="s">
        <v>10</v>
      </c>
    </row>
    <row r="535" customFormat="false" ht="12.75" hidden="false" customHeight="false" outlineLevel="0" collapsed="false">
      <c r="A535" s="0" t="n">
        <v>26</v>
      </c>
      <c r="B535" s="8" t="n">
        <v>36890</v>
      </c>
      <c r="C535" s="0" t="n">
        <v>865910</v>
      </c>
      <c r="D535" s="0" t="n">
        <v>875000</v>
      </c>
      <c r="E535" s="1" t="n">
        <f aca="false">+C535/D535</f>
        <v>0.989611428571429</v>
      </c>
      <c r="F535" s="9"/>
      <c r="G535" s="9"/>
      <c r="H535" s="9" t="n">
        <v>1</v>
      </c>
      <c r="I535" s="9"/>
      <c r="J535" s="0" t="s">
        <v>17</v>
      </c>
      <c r="K535" s="3" t="n">
        <f aca="false">SUM(C535-D535)</f>
        <v>-9090</v>
      </c>
      <c r="M535" s="10" t="n">
        <v>0</v>
      </c>
      <c r="N535" s="0" t="s">
        <v>10</v>
      </c>
    </row>
    <row r="536" customFormat="false" ht="13.5" hidden="false" customHeight="false" outlineLevel="0" collapsed="false">
      <c r="A536" s="0" t="n">
        <v>26</v>
      </c>
      <c r="B536" s="8" t="n">
        <v>36891</v>
      </c>
      <c r="C536" s="0" t="n">
        <v>853224</v>
      </c>
      <c r="D536" s="0" t="n">
        <v>875000</v>
      </c>
      <c r="E536" s="1" t="n">
        <f aca="false">+C536/D536</f>
        <v>0.975113142857143</v>
      </c>
      <c r="F536" s="16"/>
      <c r="G536" s="16"/>
      <c r="H536" s="16" t="n">
        <v>1</v>
      </c>
      <c r="I536" s="16"/>
      <c r="J536" s="0" t="s">
        <v>17</v>
      </c>
      <c r="K536" s="3" t="n">
        <f aca="false">SUM(C536-D536)</f>
        <v>-21776</v>
      </c>
      <c r="M536" s="10" t="n">
        <v>0</v>
      </c>
      <c r="N536" s="0" t="s">
        <v>10</v>
      </c>
    </row>
    <row r="537" customFormat="false" ht="12.75" hidden="false" customHeight="false" outlineLevel="0" collapsed="false">
      <c r="B537" s="8"/>
      <c r="F537" s="9" t="n">
        <f aca="false">SUM(F509:F536)</f>
        <v>4</v>
      </c>
      <c r="G537" s="9"/>
      <c r="H537" s="9" t="n">
        <f aca="false">SUM(H509:H536)</f>
        <v>12</v>
      </c>
      <c r="I537" s="9" t="n">
        <f aca="false">SUM(I509:I536)</f>
        <v>10</v>
      </c>
      <c r="M537" s="10"/>
    </row>
    <row r="538" customFormat="false" ht="12.75" hidden="false" customHeight="false" outlineLevel="0" collapsed="false">
      <c r="B538" s="8"/>
      <c r="F538" s="9"/>
      <c r="G538" s="9"/>
      <c r="H538" s="9"/>
      <c r="I538" s="9"/>
      <c r="M538" s="10"/>
    </row>
    <row r="539" customFormat="false" ht="12.75" hidden="false" customHeight="false" outlineLevel="0" collapsed="false">
      <c r="A539" s="4" t="s">
        <v>0</v>
      </c>
      <c r="B539" s="5" t="s">
        <v>1</v>
      </c>
      <c r="C539" s="4" t="s">
        <v>2</v>
      </c>
      <c r="D539" s="5" t="s">
        <v>3</v>
      </c>
      <c r="E539" s="6" t="s">
        <v>4</v>
      </c>
      <c r="F539" s="7" t="n">
        <v>0.95</v>
      </c>
      <c r="G539" s="7"/>
      <c r="H539" s="7" t="n">
        <v>0.98</v>
      </c>
      <c r="I539" s="7" t="n">
        <v>1</v>
      </c>
      <c r="J539" s="4" t="s">
        <v>5</v>
      </c>
      <c r="M539" s="4" t="s">
        <v>6</v>
      </c>
      <c r="N539" s="4" t="s">
        <v>7</v>
      </c>
    </row>
    <row r="540" customFormat="false" ht="12.75" hidden="false" customHeight="false" outlineLevel="0" collapsed="false">
      <c r="A540" s="0" t="n">
        <v>26</v>
      </c>
      <c r="B540" s="8" t="n">
        <v>36892</v>
      </c>
      <c r="C540" s="0" t="n">
        <v>827465</v>
      </c>
      <c r="D540" s="0" t="n">
        <v>875000</v>
      </c>
      <c r="E540" s="1" t="n">
        <f aca="false">+C540/D540</f>
        <v>0.945674285714286</v>
      </c>
      <c r="F540" s="9" t="n">
        <v>1</v>
      </c>
      <c r="G540" s="9"/>
      <c r="H540" s="9"/>
      <c r="I540" s="9"/>
      <c r="J540" s="0" t="s">
        <v>17</v>
      </c>
      <c r="K540" s="3" t="n">
        <f aca="false">SUM(C540-D540)</f>
        <v>-47535</v>
      </c>
      <c r="M540" s="10"/>
    </row>
    <row r="541" customFormat="false" ht="12.75" hidden="false" customHeight="false" outlineLevel="0" collapsed="false">
      <c r="A541" s="0" t="n">
        <v>26</v>
      </c>
      <c r="B541" s="8" t="n">
        <v>36893</v>
      </c>
      <c r="C541" s="0" t="n">
        <v>835409</v>
      </c>
      <c r="D541" s="0" t="n">
        <v>875000</v>
      </c>
      <c r="E541" s="1" t="n">
        <f aca="false">+C541/D541</f>
        <v>0.954753142857143</v>
      </c>
      <c r="F541" s="9" t="n">
        <v>1</v>
      </c>
      <c r="G541" s="9"/>
      <c r="H541" s="9"/>
      <c r="I541" s="9"/>
      <c r="J541" s="0" t="s">
        <v>17</v>
      </c>
      <c r="K541" s="3" t="n">
        <f aca="false">SUM(C541-D541)</f>
        <v>-39591</v>
      </c>
      <c r="M541" s="10"/>
    </row>
    <row r="542" customFormat="false" ht="12.75" hidden="false" customHeight="false" outlineLevel="0" collapsed="false">
      <c r="A542" s="0" t="n">
        <v>26</v>
      </c>
      <c r="B542" s="8" t="n">
        <v>36894</v>
      </c>
      <c r="C542" s="0" t="n">
        <v>875547</v>
      </c>
      <c r="D542" s="0" t="n">
        <v>875000</v>
      </c>
      <c r="E542" s="1" t="n">
        <f aca="false">+C542/D542</f>
        <v>1.00062514285714</v>
      </c>
      <c r="F542" s="9"/>
      <c r="G542" s="9"/>
      <c r="H542" s="9"/>
      <c r="I542" s="9" t="n">
        <v>1</v>
      </c>
      <c r="J542" s="0" t="s">
        <v>17</v>
      </c>
      <c r="K542" s="3" t="n">
        <f aca="false">SUM(C542-D542)</f>
        <v>547</v>
      </c>
      <c r="L542" s="0" t="s">
        <v>18</v>
      </c>
      <c r="M542" s="10"/>
    </row>
    <row r="543" customFormat="false" ht="12.75" hidden="false" customHeight="false" outlineLevel="0" collapsed="false">
      <c r="A543" s="0" t="n">
        <v>26</v>
      </c>
      <c r="B543" s="8" t="n">
        <v>36895</v>
      </c>
      <c r="C543" s="0" t="n">
        <v>824465</v>
      </c>
      <c r="D543" s="0" t="n">
        <v>875000</v>
      </c>
      <c r="E543" s="1" t="n">
        <f aca="false">+C543/D543</f>
        <v>0.942245714285714</v>
      </c>
      <c r="F543" s="9"/>
      <c r="G543" s="9"/>
      <c r="H543" s="9"/>
      <c r="I543" s="9"/>
      <c r="J543" s="0" t="s">
        <v>17</v>
      </c>
      <c r="K543" s="3" t="n">
        <f aca="false">SUM(C543-D543)</f>
        <v>-50535</v>
      </c>
      <c r="M543" s="10" t="n">
        <v>1</v>
      </c>
      <c r="N543" s="0" t="s">
        <v>10</v>
      </c>
    </row>
    <row r="544" customFormat="false" ht="12.75" hidden="false" customHeight="false" outlineLevel="0" collapsed="false">
      <c r="A544" s="0" t="n">
        <v>26</v>
      </c>
      <c r="B544" s="8" t="n">
        <v>36896</v>
      </c>
      <c r="C544" s="0" t="n">
        <v>862599</v>
      </c>
      <c r="D544" s="0" t="n">
        <v>875000</v>
      </c>
      <c r="E544" s="1" t="n">
        <f aca="false">+C544/D544</f>
        <v>0.985827428571429</v>
      </c>
      <c r="F544" s="9"/>
      <c r="G544" s="9"/>
      <c r="H544" s="9" t="n">
        <v>1</v>
      </c>
      <c r="I544" s="9"/>
      <c r="J544" s="0" t="s">
        <v>17</v>
      </c>
      <c r="K544" s="3" t="n">
        <f aca="false">SUM(C544-D544)</f>
        <v>-12401</v>
      </c>
      <c r="M544" s="10" t="n">
        <v>0</v>
      </c>
      <c r="N544" s="0" t="s">
        <v>10</v>
      </c>
    </row>
    <row r="545" customFormat="false" ht="12.75" hidden="false" customHeight="false" outlineLevel="0" collapsed="false">
      <c r="A545" s="0" t="n">
        <v>26</v>
      </c>
      <c r="B545" s="8" t="n">
        <v>36897</v>
      </c>
      <c r="C545" s="0" t="n">
        <v>868193</v>
      </c>
      <c r="D545" s="0" t="n">
        <v>875000</v>
      </c>
      <c r="E545" s="1" t="n">
        <f aca="false">+C545/D545</f>
        <v>0.992220571428572</v>
      </c>
      <c r="F545" s="9"/>
      <c r="G545" s="9"/>
      <c r="H545" s="9" t="n">
        <v>1</v>
      </c>
      <c r="I545" s="9"/>
      <c r="J545" s="0" t="s">
        <v>17</v>
      </c>
      <c r="K545" s="3" t="n">
        <f aca="false">SUM(C545-D545)</f>
        <v>-6807</v>
      </c>
      <c r="M545" s="10" t="n">
        <v>4</v>
      </c>
      <c r="N545" s="0" t="s">
        <v>10</v>
      </c>
    </row>
    <row r="546" customFormat="false" ht="12.75" hidden="false" customHeight="false" outlineLevel="0" collapsed="false">
      <c r="A546" s="0" t="n">
        <v>26</v>
      </c>
      <c r="B546" s="8" t="n">
        <v>36898</v>
      </c>
      <c r="C546" s="0" t="n">
        <v>875236</v>
      </c>
      <c r="D546" s="0" t="n">
        <v>875000</v>
      </c>
      <c r="E546" s="1" t="n">
        <f aca="false">+C546/D546</f>
        <v>1.00026971428571</v>
      </c>
      <c r="F546" s="9"/>
      <c r="G546" s="9"/>
      <c r="H546" s="9"/>
      <c r="I546" s="9" t="n">
        <v>1</v>
      </c>
      <c r="J546" s="0" t="s">
        <v>17</v>
      </c>
      <c r="K546" s="3" t="n">
        <f aca="false">SUM(C546-D546)</f>
        <v>236</v>
      </c>
      <c r="L546" s="0" t="s">
        <v>18</v>
      </c>
      <c r="M546" s="10" t="n">
        <v>0</v>
      </c>
      <c r="N546" s="0" t="s">
        <v>10</v>
      </c>
    </row>
    <row r="547" customFormat="false" ht="12.75" hidden="false" customHeight="false" outlineLevel="0" collapsed="false">
      <c r="A547" s="0" t="n">
        <v>26</v>
      </c>
      <c r="B547" s="8" t="n">
        <v>36899</v>
      </c>
      <c r="C547" s="0" t="n">
        <v>876949</v>
      </c>
      <c r="D547" s="0" t="n">
        <v>875000</v>
      </c>
      <c r="E547" s="1" t="n">
        <f aca="false">+C547/D547</f>
        <v>1.00222742857143</v>
      </c>
      <c r="F547" s="9"/>
      <c r="G547" s="9"/>
      <c r="H547" s="9"/>
      <c r="I547" s="9" t="n">
        <v>1</v>
      </c>
      <c r="J547" s="0" t="s">
        <v>17</v>
      </c>
      <c r="K547" s="3" t="n">
        <f aca="false">SUM(C547-D547)</f>
        <v>1949</v>
      </c>
      <c r="L547" s="0" t="s">
        <v>18</v>
      </c>
      <c r="M547" s="10" t="n">
        <v>4</v>
      </c>
      <c r="N547" s="0" t="s">
        <v>10</v>
      </c>
    </row>
    <row r="548" customFormat="false" ht="12.75" hidden="false" customHeight="false" outlineLevel="0" collapsed="false">
      <c r="A548" s="0" t="n">
        <v>26</v>
      </c>
      <c r="B548" s="8" t="n">
        <v>36900</v>
      </c>
      <c r="C548" s="0" t="n">
        <v>874623</v>
      </c>
      <c r="D548" s="0" t="n">
        <v>874968</v>
      </c>
      <c r="E548" s="1" t="n">
        <f aca="false">+C548/D548</f>
        <v>0.999605699865595</v>
      </c>
      <c r="F548" s="9"/>
      <c r="G548" s="9"/>
      <c r="H548" s="9"/>
      <c r="I548" s="9" t="n">
        <v>1</v>
      </c>
      <c r="J548" s="0" t="s">
        <v>17</v>
      </c>
      <c r="K548" s="3" t="n">
        <f aca="false">SUM(C548-D548)</f>
        <v>-345</v>
      </c>
      <c r="M548" s="10" t="n">
        <v>4</v>
      </c>
      <c r="N548" s="0" t="s">
        <v>10</v>
      </c>
    </row>
    <row r="549" customFormat="false" ht="12.75" hidden="false" customHeight="false" outlineLevel="0" collapsed="false">
      <c r="A549" s="0" t="n">
        <v>26</v>
      </c>
      <c r="B549" s="8" t="n">
        <v>36901</v>
      </c>
      <c r="C549" s="0" t="n">
        <v>871398</v>
      </c>
      <c r="D549" s="0" t="n">
        <v>875000</v>
      </c>
      <c r="E549" s="1" t="n">
        <f aca="false">+C549/D549</f>
        <v>0.995883428571429</v>
      </c>
      <c r="F549" s="9"/>
      <c r="G549" s="9"/>
      <c r="H549" s="9"/>
      <c r="I549" s="9" t="n">
        <v>1</v>
      </c>
      <c r="J549" s="0" t="s">
        <v>17</v>
      </c>
      <c r="K549" s="3" t="n">
        <f aca="false">SUM(C549-D549)</f>
        <v>-3602</v>
      </c>
      <c r="M549" s="10" t="n">
        <v>3</v>
      </c>
      <c r="N549" s="0" t="s">
        <v>10</v>
      </c>
    </row>
    <row r="550" customFormat="false" ht="12.75" hidden="false" customHeight="false" outlineLevel="0" collapsed="false">
      <c r="A550" s="0" t="n">
        <v>26</v>
      </c>
      <c r="B550" s="8" t="n">
        <v>36902</v>
      </c>
      <c r="C550" s="0" t="n">
        <v>856866</v>
      </c>
      <c r="D550" s="0" t="n">
        <v>875000</v>
      </c>
      <c r="E550" s="1" t="n">
        <f aca="false">+C550/D550</f>
        <v>0.979275428571429</v>
      </c>
      <c r="F550" s="9"/>
      <c r="G550" s="9"/>
      <c r="H550" s="9" t="n">
        <v>1</v>
      </c>
      <c r="I550" s="9"/>
      <c r="J550" s="0" t="s">
        <v>17</v>
      </c>
      <c r="K550" s="3" t="n">
        <f aca="false">SUM(C550-D550)</f>
        <v>-18134</v>
      </c>
      <c r="M550" s="10" t="n">
        <v>0</v>
      </c>
      <c r="N550" s="0" t="s">
        <v>10</v>
      </c>
    </row>
    <row r="551" customFormat="false" ht="12.75" hidden="false" customHeight="false" outlineLevel="0" collapsed="false">
      <c r="A551" s="0" t="n">
        <v>26</v>
      </c>
      <c r="B551" s="8" t="n">
        <v>36903</v>
      </c>
      <c r="C551" s="0" t="n">
        <v>843550</v>
      </c>
      <c r="D551" s="0" t="n">
        <v>875000</v>
      </c>
      <c r="E551" s="1" t="n">
        <f aca="false">+C551/D551</f>
        <v>0.964057142857143</v>
      </c>
      <c r="F551" s="9" t="n">
        <v>1</v>
      </c>
      <c r="G551" s="9"/>
      <c r="H551" s="9"/>
      <c r="I551" s="9"/>
      <c r="J551" s="0" t="s">
        <v>17</v>
      </c>
      <c r="K551" s="3" t="n">
        <f aca="false">SUM(C551-D551)</f>
        <v>-31450</v>
      </c>
      <c r="M551" s="10"/>
    </row>
    <row r="552" customFormat="false" ht="12.75" hidden="false" customHeight="false" outlineLevel="0" collapsed="false">
      <c r="A552" s="0" t="n">
        <v>26</v>
      </c>
      <c r="B552" s="8" t="n">
        <v>36904</v>
      </c>
      <c r="C552" s="0" t="n">
        <v>849502</v>
      </c>
      <c r="D552" s="0" t="n">
        <v>875000</v>
      </c>
      <c r="E552" s="1" t="n">
        <f aca="false">+C552/D552</f>
        <v>0.970859428571429</v>
      </c>
      <c r="F552" s="9" t="n">
        <v>1</v>
      </c>
      <c r="G552" s="9"/>
      <c r="H552" s="9"/>
      <c r="I552" s="9"/>
      <c r="J552" s="0" t="s">
        <v>17</v>
      </c>
      <c r="K552" s="3" t="n">
        <f aca="false">SUM(C552-D552)</f>
        <v>-25498</v>
      </c>
      <c r="M552" s="10"/>
    </row>
    <row r="553" customFormat="false" ht="12.75" hidden="false" customHeight="false" outlineLevel="0" collapsed="false">
      <c r="A553" s="0" t="n">
        <v>26</v>
      </c>
      <c r="B553" s="8" t="n">
        <v>36905</v>
      </c>
      <c r="C553" s="0" t="n">
        <v>856759</v>
      </c>
      <c r="D553" s="0" t="n">
        <v>875000</v>
      </c>
      <c r="E553" s="1" t="n">
        <f aca="false">+C553/D553</f>
        <v>0.979153142857143</v>
      </c>
      <c r="F553" s="9"/>
      <c r="G553" s="9"/>
      <c r="H553" s="9" t="n">
        <v>1</v>
      </c>
      <c r="I553" s="9"/>
      <c r="J553" s="0" t="s">
        <v>17</v>
      </c>
      <c r="K553" s="3" t="n">
        <f aca="false">SUM(C553-D553)</f>
        <v>-18241</v>
      </c>
      <c r="M553" s="10"/>
    </row>
    <row r="554" customFormat="false" ht="12.75" hidden="false" customHeight="false" outlineLevel="0" collapsed="false">
      <c r="A554" s="0" t="n">
        <v>26</v>
      </c>
      <c r="B554" s="8" t="n">
        <v>36906</v>
      </c>
      <c r="C554" s="0" t="n">
        <v>855779</v>
      </c>
      <c r="D554" s="0" t="n">
        <v>875000</v>
      </c>
      <c r="E554" s="1" t="n">
        <f aca="false">+C554/D554</f>
        <v>0.978033142857143</v>
      </c>
      <c r="F554" s="9"/>
      <c r="G554" s="9"/>
      <c r="H554" s="9" t="n">
        <v>1</v>
      </c>
      <c r="I554" s="9"/>
      <c r="J554" s="0" t="s">
        <v>17</v>
      </c>
      <c r="K554" s="3" t="n">
        <f aca="false">SUM(C554-D554)</f>
        <v>-19221</v>
      </c>
      <c r="M554" s="10"/>
    </row>
    <row r="555" customFormat="false" ht="12.75" hidden="false" customHeight="false" outlineLevel="0" collapsed="false">
      <c r="A555" s="0" t="n">
        <v>26</v>
      </c>
      <c r="B555" s="8" t="n">
        <v>36907</v>
      </c>
      <c r="C555" s="0" t="n">
        <v>836292</v>
      </c>
      <c r="D555" s="0" t="n">
        <v>875000</v>
      </c>
      <c r="E555" s="1" t="n">
        <f aca="false">+C555/D555</f>
        <v>0.955762285714286</v>
      </c>
      <c r="F555" s="9" t="n">
        <v>1</v>
      </c>
      <c r="G555" s="9"/>
      <c r="H555" s="9"/>
      <c r="I555" s="9"/>
      <c r="J555" s="0" t="s">
        <v>17</v>
      </c>
      <c r="K555" s="3" t="n">
        <f aca="false">SUM(C555-D555)</f>
        <v>-38708</v>
      </c>
      <c r="M555" s="10"/>
    </row>
    <row r="556" customFormat="false" ht="12.75" hidden="false" customHeight="false" outlineLevel="0" collapsed="false">
      <c r="A556" s="0" t="n">
        <v>26</v>
      </c>
      <c r="B556" s="8" t="n">
        <v>36908</v>
      </c>
      <c r="C556" s="0" t="n">
        <v>864758</v>
      </c>
      <c r="D556" s="0" t="n">
        <v>875000</v>
      </c>
      <c r="E556" s="1" t="n">
        <f aca="false">+C556/D556</f>
        <v>0.988294857142857</v>
      </c>
      <c r="F556" s="9"/>
      <c r="G556" s="9"/>
      <c r="H556" s="9" t="n">
        <v>1</v>
      </c>
      <c r="I556" s="9"/>
      <c r="J556" s="0" t="s">
        <v>17</v>
      </c>
      <c r="K556" s="3" t="n">
        <f aca="false">SUM(C556-D556)</f>
        <v>-10242</v>
      </c>
      <c r="M556" s="10"/>
    </row>
    <row r="557" customFormat="false" ht="12.75" hidden="false" customHeight="false" outlineLevel="0" collapsed="false">
      <c r="A557" s="0" t="n">
        <v>26</v>
      </c>
      <c r="B557" s="8" t="n">
        <v>36909</v>
      </c>
      <c r="C557" s="0" t="n">
        <v>848444</v>
      </c>
      <c r="D557" s="0" t="n">
        <v>875000</v>
      </c>
      <c r="E557" s="1" t="n">
        <f aca="false">+C557/D557</f>
        <v>0.969650285714286</v>
      </c>
      <c r="F557" s="9" t="n">
        <v>1</v>
      </c>
      <c r="G557" s="9"/>
      <c r="H557" s="9"/>
      <c r="I557" s="9"/>
      <c r="J557" s="0" t="s">
        <v>17</v>
      </c>
      <c r="K557" s="3" t="n">
        <f aca="false">SUM(C557-D557)</f>
        <v>-26556</v>
      </c>
      <c r="M557" s="10"/>
    </row>
    <row r="558" customFormat="false" ht="12.75" hidden="false" customHeight="false" outlineLevel="0" collapsed="false">
      <c r="A558" s="0" t="n">
        <v>26</v>
      </c>
      <c r="B558" s="8" t="n">
        <v>36910</v>
      </c>
      <c r="C558" s="0" t="n">
        <v>855340</v>
      </c>
      <c r="D558" s="0" t="n">
        <v>875000</v>
      </c>
      <c r="E558" s="1" t="n">
        <f aca="false">+C558/D558</f>
        <v>0.977531428571429</v>
      </c>
      <c r="F558" s="9"/>
      <c r="G558" s="9"/>
      <c r="H558" s="9" t="n">
        <v>1</v>
      </c>
      <c r="I558" s="9"/>
      <c r="J558" s="0" t="s">
        <v>17</v>
      </c>
      <c r="K558" s="3" t="n">
        <f aca="false">SUM(C558-D558)</f>
        <v>-19660</v>
      </c>
      <c r="M558" s="10"/>
    </row>
    <row r="559" customFormat="false" ht="12.75" hidden="false" customHeight="false" outlineLevel="0" collapsed="false">
      <c r="A559" s="0" t="n">
        <v>26</v>
      </c>
      <c r="B559" s="8" t="n">
        <v>36911</v>
      </c>
      <c r="C559" s="0" t="n">
        <v>824239</v>
      </c>
      <c r="D559" s="0" t="n">
        <v>875000</v>
      </c>
      <c r="E559" s="1" t="n">
        <f aca="false">+C559/D559</f>
        <v>0.941987428571429</v>
      </c>
      <c r="F559" s="9"/>
      <c r="G559" s="9"/>
      <c r="H559" s="9"/>
      <c r="I559" s="9"/>
      <c r="J559" s="0" t="s">
        <v>17</v>
      </c>
      <c r="K559" s="3" t="n">
        <f aca="false">SUM(C559-D559)</f>
        <v>-50761</v>
      </c>
      <c r="M559" s="10"/>
    </row>
    <row r="560" customFormat="false" ht="12.75" hidden="false" customHeight="false" outlineLevel="0" collapsed="false">
      <c r="A560" s="0" t="n">
        <v>26</v>
      </c>
      <c r="B560" s="8" t="n">
        <v>36912</v>
      </c>
      <c r="C560" s="0" t="n">
        <v>813723</v>
      </c>
      <c r="D560" s="0" t="n">
        <v>875000</v>
      </c>
      <c r="E560" s="1" t="n">
        <f aca="false">+C560/D560</f>
        <v>0.929969142857143</v>
      </c>
      <c r="F560" s="9"/>
      <c r="G560" s="9"/>
      <c r="H560" s="9"/>
      <c r="I560" s="9"/>
      <c r="J560" s="0" t="s">
        <v>17</v>
      </c>
      <c r="K560" s="3" t="n">
        <f aca="false">SUM(C560-D560)</f>
        <v>-61277</v>
      </c>
      <c r="M560" s="10"/>
    </row>
    <row r="561" customFormat="false" ht="12.75" hidden="false" customHeight="false" outlineLevel="0" collapsed="false">
      <c r="A561" s="0" t="n">
        <v>26</v>
      </c>
      <c r="B561" s="8" t="n">
        <v>36913</v>
      </c>
      <c r="C561" s="0" t="n">
        <v>841191</v>
      </c>
      <c r="D561" s="0" t="n">
        <v>875000</v>
      </c>
      <c r="E561" s="1" t="n">
        <f aca="false">+C561/D561</f>
        <v>0.961361142857143</v>
      </c>
      <c r="F561" s="9" t="n">
        <v>1</v>
      </c>
      <c r="G561" s="9"/>
      <c r="H561" s="9"/>
      <c r="I561" s="9"/>
      <c r="J561" s="0" t="s">
        <v>17</v>
      </c>
      <c r="K561" s="3" t="n">
        <f aca="false">SUM(C561-D561)</f>
        <v>-33809</v>
      </c>
      <c r="M561" s="10"/>
    </row>
    <row r="562" customFormat="false" ht="12.75" hidden="false" customHeight="false" outlineLevel="0" collapsed="false">
      <c r="A562" s="0" t="n">
        <v>26</v>
      </c>
      <c r="B562" s="8" t="n">
        <v>36914</v>
      </c>
      <c r="C562" s="0" t="n">
        <v>811648</v>
      </c>
      <c r="D562" s="0" t="n">
        <v>875000</v>
      </c>
      <c r="E562" s="1" t="n">
        <f aca="false">+C562/D562</f>
        <v>0.927597714285714</v>
      </c>
      <c r="F562" s="9"/>
      <c r="G562" s="9"/>
      <c r="H562" s="9"/>
      <c r="I562" s="9"/>
      <c r="J562" s="0" t="s">
        <v>17</v>
      </c>
      <c r="K562" s="3" t="n">
        <f aca="false">SUM(C562-D562)</f>
        <v>-63352</v>
      </c>
      <c r="M562" s="10"/>
    </row>
    <row r="563" customFormat="false" ht="12.75" hidden="false" customHeight="false" outlineLevel="0" collapsed="false">
      <c r="A563" s="0" t="n">
        <v>26</v>
      </c>
      <c r="B563" s="8" t="n">
        <v>36915</v>
      </c>
      <c r="C563" s="0" t="n">
        <v>807510</v>
      </c>
      <c r="D563" s="0" t="n">
        <v>875000</v>
      </c>
      <c r="E563" s="1" t="n">
        <f aca="false">+C563/D563</f>
        <v>0.922868571428572</v>
      </c>
      <c r="F563" s="9"/>
      <c r="G563" s="9"/>
      <c r="H563" s="9"/>
      <c r="I563" s="9"/>
      <c r="J563" s="0" t="s">
        <v>17</v>
      </c>
      <c r="K563" s="3" t="n">
        <f aca="false">SUM(C563-D563)</f>
        <v>-67490</v>
      </c>
      <c r="M563" s="10"/>
    </row>
    <row r="564" customFormat="false" ht="12.75" hidden="false" customHeight="false" outlineLevel="0" collapsed="false">
      <c r="A564" s="0" t="n">
        <v>26</v>
      </c>
      <c r="B564" s="8" t="n">
        <v>36916</v>
      </c>
      <c r="C564" s="0" t="n">
        <v>810268</v>
      </c>
      <c r="D564" s="0" t="n">
        <v>875000</v>
      </c>
      <c r="E564" s="1" t="n">
        <f aca="false">+C564/D564</f>
        <v>0.926020571428571</v>
      </c>
      <c r="F564" s="9"/>
      <c r="G564" s="9"/>
      <c r="H564" s="9"/>
      <c r="I564" s="9"/>
      <c r="J564" s="0" t="s">
        <v>17</v>
      </c>
      <c r="K564" s="3" t="n">
        <f aca="false">SUM(C564-D564)</f>
        <v>-64732</v>
      </c>
      <c r="M564" s="10"/>
    </row>
    <row r="565" customFormat="false" ht="12.75" hidden="false" customHeight="false" outlineLevel="0" collapsed="false">
      <c r="A565" s="0" t="n">
        <v>26</v>
      </c>
      <c r="B565" s="8" t="n">
        <v>36917</v>
      </c>
      <c r="C565" s="0" t="n">
        <v>794683</v>
      </c>
      <c r="D565" s="0" t="n">
        <v>875000</v>
      </c>
      <c r="E565" s="1" t="n">
        <f aca="false">+C565/D565</f>
        <v>0.908209142857143</v>
      </c>
      <c r="F565" s="9"/>
      <c r="G565" s="9"/>
      <c r="H565" s="9"/>
      <c r="I565" s="9"/>
      <c r="J565" s="0" t="s">
        <v>17</v>
      </c>
      <c r="K565" s="3" t="n">
        <f aca="false">SUM(C565-D565)</f>
        <v>-80317</v>
      </c>
      <c r="M565" s="10"/>
    </row>
    <row r="566" customFormat="false" ht="12.75" hidden="false" customHeight="false" outlineLevel="0" collapsed="false">
      <c r="A566" s="0" t="n">
        <v>26</v>
      </c>
      <c r="B566" s="8" t="n">
        <v>36918</v>
      </c>
      <c r="C566" s="0" t="n">
        <v>814160</v>
      </c>
      <c r="D566" s="0" t="n">
        <v>875000</v>
      </c>
      <c r="E566" s="1" t="n">
        <f aca="false">+C566/D566</f>
        <v>0.930468571428571</v>
      </c>
      <c r="F566" s="9"/>
      <c r="G566" s="9"/>
      <c r="H566" s="9"/>
      <c r="I566" s="9"/>
      <c r="J566" s="0" t="s">
        <v>17</v>
      </c>
      <c r="K566" s="3" t="n">
        <f aca="false">SUM(C566-D566)</f>
        <v>-60840</v>
      </c>
      <c r="M566" s="10"/>
    </row>
    <row r="567" customFormat="false" ht="12.75" hidden="false" customHeight="false" outlineLevel="0" collapsed="false">
      <c r="A567" s="0" t="n">
        <v>26</v>
      </c>
      <c r="B567" s="8" t="n">
        <v>36919</v>
      </c>
      <c r="C567" s="0" t="n">
        <v>815033</v>
      </c>
      <c r="D567" s="0" t="n">
        <v>875000</v>
      </c>
      <c r="E567" s="1" t="n">
        <f aca="false">+C567/D567</f>
        <v>0.931466285714286</v>
      </c>
      <c r="F567" s="9"/>
      <c r="G567" s="9"/>
      <c r="H567" s="9"/>
      <c r="I567" s="9"/>
      <c r="J567" s="0" t="s">
        <v>17</v>
      </c>
      <c r="K567" s="3" t="n">
        <f aca="false">SUM(C567-D567)</f>
        <v>-59967</v>
      </c>
      <c r="M567" s="10"/>
    </row>
    <row r="568" customFormat="false" ht="12.75" hidden="false" customHeight="false" outlineLevel="0" collapsed="false">
      <c r="A568" s="0" t="n">
        <v>26</v>
      </c>
      <c r="B568" s="8" t="n">
        <v>36920</v>
      </c>
      <c r="C568" s="0" t="n">
        <v>812406</v>
      </c>
      <c r="D568" s="0" t="n">
        <v>875000</v>
      </c>
      <c r="E568" s="1" t="n">
        <f aca="false">+C568/D568</f>
        <v>0.928464</v>
      </c>
      <c r="F568" s="9"/>
      <c r="G568" s="9"/>
      <c r="H568" s="9"/>
      <c r="I568" s="9"/>
      <c r="J568" s="0" t="s">
        <v>17</v>
      </c>
      <c r="K568" s="3" t="n">
        <f aca="false">SUM(C568-D568)</f>
        <v>-62594</v>
      </c>
      <c r="M568" s="10"/>
    </row>
    <row r="569" customFormat="false" ht="12.75" hidden="false" customHeight="false" outlineLevel="0" collapsed="false">
      <c r="A569" s="0" t="n">
        <v>26</v>
      </c>
      <c r="B569" s="8" t="n">
        <v>36921</v>
      </c>
      <c r="C569" s="0" t="n">
        <v>813151</v>
      </c>
      <c r="D569" s="0" t="n">
        <v>875000</v>
      </c>
      <c r="E569" s="1" t="n">
        <f aca="false">+C569/D569</f>
        <v>0.929315428571429</v>
      </c>
      <c r="F569" s="9"/>
      <c r="G569" s="9"/>
      <c r="H569" s="9"/>
      <c r="I569" s="9"/>
      <c r="J569" s="0" t="s">
        <v>17</v>
      </c>
      <c r="K569" s="3" t="n">
        <f aca="false">SUM(C569-D569)</f>
        <v>-61849</v>
      </c>
      <c r="M569" s="10"/>
    </row>
    <row r="570" customFormat="false" ht="13.5" hidden="false" customHeight="false" outlineLevel="0" collapsed="false">
      <c r="A570" s="0" t="n">
        <v>26</v>
      </c>
      <c r="B570" s="8" t="n">
        <v>36922</v>
      </c>
      <c r="C570" s="0" t="n">
        <v>805201</v>
      </c>
      <c r="D570" s="0" t="n">
        <v>875000</v>
      </c>
      <c r="E570" s="1" t="n">
        <f aca="false">+C570/D570</f>
        <v>0.920229714285714</v>
      </c>
      <c r="F570" s="16"/>
      <c r="G570" s="16"/>
      <c r="H570" s="16"/>
      <c r="I570" s="16"/>
      <c r="J570" s="0" t="s">
        <v>17</v>
      </c>
      <c r="K570" s="3" t="n">
        <f aca="false">SUM(C570-D570)</f>
        <v>-69799</v>
      </c>
      <c r="M570" s="10"/>
    </row>
    <row r="571" customFormat="false" ht="12.75" hidden="false" customHeight="false" outlineLevel="0" collapsed="false">
      <c r="B571" s="8"/>
      <c r="F571" s="9" t="n">
        <f aca="false">SUM(F540:F570)</f>
        <v>7</v>
      </c>
      <c r="G571" s="9"/>
      <c r="H571" s="9" t="n">
        <f aca="false">SUM(H540:H570)</f>
        <v>7</v>
      </c>
      <c r="I571" s="9" t="n">
        <f aca="false">SUM(I540:I570)</f>
        <v>5</v>
      </c>
      <c r="M571" s="10"/>
    </row>
    <row r="572" customFormat="false" ht="12.75" hidden="false" customHeight="false" outlineLevel="0" collapsed="false">
      <c r="B572" s="8"/>
      <c r="F572" s="9"/>
      <c r="G572" s="9"/>
      <c r="H572" s="9"/>
      <c r="I572" s="9"/>
      <c r="M572" s="10"/>
    </row>
    <row r="573" customFormat="false" ht="12.75" hidden="false" customHeight="false" outlineLevel="0" collapsed="false">
      <c r="A573" s="4" t="s">
        <v>0</v>
      </c>
      <c r="B573" s="5" t="s">
        <v>1</v>
      </c>
      <c r="C573" s="4" t="s">
        <v>2</v>
      </c>
      <c r="D573" s="5" t="s">
        <v>3</v>
      </c>
      <c r="E573" s="6" t="s">
        <v>4</v>
      </c>
      <c r="F573" s="7" t="n">
        <v>0.95</v>
      </c>
      <c r="G573" s="7"/>
      <c r="H573" s="7" t="n">
        <v>0.98</v>
      </c>
      <c r="I573" s="7" t="n">
        <v>1</v>
      </c>
      <c r="J573" s="4" t="s">
        <v>5</v>
      </c>
      <c r="M573" s="4" t="s">
        <v>6</v>
      </c>
      <c r="N573" s="4" t="s">
        <v>7</v>
      </c>
    </row>
    <row r="574" customFormat="false" ht="12.75" hidden="false" customHeight="false" outlineLevel="0" collapsed="false">
      <c r="A574" s="0" t="n">
        <v>26</v>
      </c>
      <c r="B574" s="8" t="n">
        <v>36923</v>
      </c>
      <c r="C574" s="0" t="n">
        <v>837289</v>
      </c>
      <c r="D574" s="0" t="n">
        <v>875000</v>
      </c>
      <c r="E574" s="1" t="n">
        <f aca="false">+C574/D574</f>
        <v>0.956901714285714</v>
      </c>
      <c r="F574" s="9" t="n">
        <v>1</v>
      </c>
      <c r="G574" s="9"/>
      <c r="H574" s="9"/>
      <c r="I574" s="9"/>
      <c r="J574" s="0" t="s">
        <v>17</v>
      </c>
      <c r="K574" s="3" t="n">
        <f aca="false">SUM(C574-D574)</f>
        <v>-37711</v>
      </c>
      <c r="M574" s="10"/>
    </row>
    <row r="575" customFormat="false" ht="12.75" hidden="false" customHeight="false" outlineLevel="0" collapsed="false">
      <c r="A575" s="11" t="n">
        <v>26</v>
      </c>
      <c r="B575" s="12" t="n">
        <v>36924</v>
      </c>
      <c r="C575" s="11" t="n">
        <v>650635</v>
      </c>
      <c r="D575" s="13" t="n">
        <v>650635</v>
      </c>
      <c r="E575" s="14" t="n">
        <f aca="false">+C575/D575</f>
        <v>1</v>
      </c>
      <c r="F575" s="9"/>
      <c r="G575" s="9"/>
      <c r="H575" s="9"/>
      <c r="I575" s="9" t="n">
        <v>1</v>
      </c>
      <c r="J575" s="0" t="s">
        <v>17</v>
      </c>
      <c r="K575" s="15" t="s">
        <v>20</v>
      </c>
      <c r="L575" s="0" t="s">
        <v>18</v>
      </c>
      <c r="M575" s="10" t="n">
        <v>4</v>
      </c>
      <c r="N575" s="0" t="s">
        <v>22</v>
      </c>
    </row>
    <row r="576" customFormat="false" ht="12.75" hidden="false" customHeight="false" outlineLevel="0" collapsed="false">
      <c r="A576" s="0" t="n">
        <v>26</v>
      </c>
      <c r="B576" s="8" t="n">
        <v>36925</v>
      </c>
      <c r="C576" s="0" t="n">
        <v>824467</v>
      </c>
      <c r="D576" s="0" t="n">
        <v>875000</v>
      </c>
      <c r="E576" s="1" t="n">
        <f aca="false">+C576/D576</f>
        <v>0.942248</v>
      </c>
      <c r="F576" s="9"/>
      <c r="G576" s="9"/>
      <c r="H576" s="9"/>
      <c r="I576" s="9"/>
      <c r="J576" s="0" t="s">
        <v>17</v>
      </c>
      <c r="K576" s="3" t="n">
        <f aca="false">SUM(C576-D576)</f>
        <v>-50533</v>
      </c>
      <c r="M576" s="10"/>
    </row>
    <row r="577" customFormat="false" ht="12.75" hidden="false" customHeight="false" outlineLevel="0" collapsed="false">
      <c r="A577" s="0" t="n">
        <v>26</v>
      </c>
      <c r="B577" s="8" t="n">
        <v>36926</v>
      </c>
      <c r="C577" s="0" t="n">
        <v>819619</v>
      </c>
      <c r="D577" s="0" t="n">
        <v>875000</v>
      </c>
      <c r="E577" s="1" t="n">
        <f aca="false">+C577/D577</f>
        <v>0.936707428571429</v>
      </c>
      <c r="F577" s="9"/>
      <c r="G577" s="9"/>
      <c r="H577" s="9"/>
      <c r="I577" s="9"/>
      <c r="J577" s="0" t="s">
        <v>17</v>
      </c>
      <c r="K577" s="3" t="n">
        <f aca="false">SUM(C577-D577)</f>
        <v>-55381</v>
      </c>
      <c r="M577" s="10"/>
    </row>
    <row r="578" customFormat="false" ht="12.75" hidden="false" customHeight="false" outlineLevel="0" collapsed="false">
      <c r="A578" s="0" t="n">
        <v>26</v>
      </c>
      <c r="B578" s="8" t="n">
        <v>36927</v>
      </c>
      <c r="C578" s="0" t="n">
        <v>826498</v>
      </c>
      <c r="D578" s="0" t="n">
        <v>875000</v>
      </c>
      <c r="E578" s="1" t="n">
        <f aca="false">+C578/D578</f>
        <v>0.944569142857143</v>
      </c>
      <c r="F578" s="9" t="n">
        <v>1</v>
      </c>
      <c r="G578" s="9"/>
      <c r="H578" s="9"/>
      <c r="I578" s="9"/>
      <c r="J578" s="0" t="s">
        <v>17</v>
      </c>
      <c r="K578" s="3" t="n">
        <f aca="false">SUM(C578-D578)</f>
        <v>-48502</v>
      </c>
      <c r="M578" s="10"/>
    </row>
    <row r="579" customFormat="false" ht="12.75" hidden="false" customHeight="false" outlineLevel="0" collapsed="false">
      <c r="A579" s="0" t="n">
        <v>26</v>
      </c>
      <c r="B579" s="8" t="n">
        <v>36928</v>
      </c>
      <c r="C579" s="0" t="n">
        <v>853987</v>
      </c>
      <c r="D579" s="0" t="n">
        <v>875000</v>
      </c>
      <c r="E579" s="1" t="n">
        <f aca="false">+C579/D579</f>
        <v>0.975985142857143</v>
      </c>
      <c r="F579" s="9"/>
      <c r="G579" s="9"/>
      <c r="H579" s="9" t="n">
        <v>1</v>
      </c>
      <c r="I579" s="9"/>
      <c r="J579" s="0" t="s">
        <v>17</v>
      </c>
      <c r="K579" s="3" t="n">
        <f aca="false">SUM(C579-D579)</f>
        <v>-21013</v>
      </c>
      <c r="M579" s="10" t="n">
        <v>0</v>
      </c>
      <c r="N579" s="0" t="s">
        <v>10</v>
      </c>
    </row>
    <row r="580" customFormat="false" ht="12.75" hidden="false" customHeight="false" outlineLevel="0" collapsed="false">
      <c r="A580" s="0" t="n">
        <v>26</v>
      </c>
      <c r="B580" s="8" t="n">
        <v>36929</v>
      </c>
      <c r="C580" s="0" t="n">
        <v>801865</v>
      </c>
      <c r="D580" s="0" t="n">
        <v>875000</v>
      </c>
      <c r="E580" s="1" t="n">
        <f aca="false">+C580/D580</f>
        <v>0.916417142857143</v>
      </c>
      <c r="F580" s="9"/>
      <c r="G580" s="9"/>
      <c r="H580" s="9"/>
      <c r="I580" s="9"/>
      <c r="J580" s="0" t="s">
        <v>17</v>
      </c>
      <c r="K580" s="3" t="n">
        <f aca="false">SUM(C580-D580)</f>
        <v>-73135</v>
      </c>
      <c r="M580" s="10"/>
    </row>
    <row r="581" customFormat="false" ht="12.75" hidden="false" customHeight="false" outlineLevel="0" collapsed="false">
      <c r="A581" s="0" t="n">
        <v>26</v>
      </c>
      <c r="B581" s="8" t="n">
        <v>36930</v>
      </c>
      <c r="C581" s="0" t="n">
        <v>828296</v>
      </c>
      <c r="D581" s="0" t="n">
        <v>875000</v>
      </c>
      <c r="E581" s="1" t="n">
        <f aca="false">+C581/D581</f>
        <v>0.946624</v>
      </c>
      <c r="F581" s="9" t="n">
        <v>1</v>
      </c>
      <c r="G581" s="9"/>
      <c r="H581" s="9"/>
      <c r="I581" s="9"/>
      <c r="J581" s="0" t="s">
        <v>17</v>
      </c>
      <c r="K581" s="3" t="n">
        <f aca="false">SUM(C581-D581)</f>
        <v>-46704</v>
      </c>
      <c r="M581" s="10"/>
    </row>
    <row r="582" customFormat="false" ht="12.75" hidden="false" customHeight="false" outlineLevel="0" collapsed="false">
      <c r="A582" s="0" t="n">
        <v>26</v>
      </c>
      <c r="B582" s="8" t="n">
        <v>36931</v>
      </c>
      <c r="C582" s="0" t="n">
        <v>812596</v>
      </c>
      <c r="D582" s="0" t="n">
        <v>875000</v>
      </c>
      <c r="E582" s="1" t="n">
        <f aca="false">+C582/D582</f>
        <v>0.928681142857143</v>
      </c>
      <c r="F582" s="9"/>
      <c r="G582" s="9"/>
      <c r="H582" s="9"/>
      <c r="I582" s="9"/>
      <c r="J582" s="0" t="s">
        <v>17</v>
      </c>
      <c r="K582" s="3" t="n">
        <f aca="false">SUM(C582-D582)</f>
        <v>-62404</v>
      </c>
      <c r="M582" s="10"/>
    </row>
    <row r="583" customFormat="false" ht="12.75" hidden="false" customHeight="false" outlineLevel="0" collapsed="false">
      <c r="A583" s="0" t="n">
        <v>26</v>
      </c>
      <c r="B583" s="8" t="n">
        <v>36932</v>
      </c>
      <c r="C583" s="0" t="n">
        <v>831852</v>
      </c>
      <c r="D583" s="0" t="n">
        <v>875000</v>
      </c>
      <c r="E583" s="1" t="n">
        <f aca="false">+C583/D583</f>
        <v>0.950688</v>
      </c>
      <c r="F583" s="9" t="n">
        <v>1</v>
      </c>
      <c r="G583" s="9"/>
      <c r="H583" s="9"/>
      <c r="I583" s="9"/>
      <c r="J583" s="0" t="s">
        <v>17</v>
      </c>
      <c r="K583" s="3" t="n">
        <f aca="false">SUM(C583-D583)</f>
        <v>-43148</v>
      </c>
      <c r="M583" s="10"/>
    </row>
    <row r="584" customFormat="false" ht="12.75" hidden="false" customHeight="false" outlineLevel="0" collapsed="false">
      <c r="A584" s="0" t="n">
        <v>26</v>
      </c>
      <c r="B584" s="8" t="n">
        <v>36933</v>
      </c>
      <c r="C584" s="0" t="n">
        <v>839166</v>
      </c>
      <c r="D584" s="0" t="n">
        <v>875000</v>
      </c>
      <c r="E584" s="1" t="n">
        <f aca="false">+C584/D584</f>
        <v>0.959046857142857</v>
      </c>
      <c r="F584" s="9" t="n">
        <v>1</v>
      </c>
      <c r="G584" s="9"/>
      <c r="H584" s="9"/>
      <c r="I584" s="9"/>
      <c r="J584" s="0" t="s">
        <v>17</v>
      </c>
      <c r="K584" s="3" t="n">
        <f aca="false">SUM(C584-D584)</f>
        <v>-35834</v>
      </c>
      <c r="M584" s="10"/>
    </row>
    <row r="585" customFormat="false" ht="12.75" hidden="false" customHeight="false" outlineLevel="0" collapsed="false">
      <c r="A585" s="0" t="n">
        <v>26</v>
      </c>
      <c r="B585" s="8" t="n">
        <v>36934</v>
      </c>
      <c r="C585" s="0" t="n">
        <v>782797</v>
      </c>
      <c r="D585" s="0" t="n">
        <v>875000</v>
      </c>
      <c r="E585" s="1" t="n">
        <f aca="false">+C585/D585</f>
        <v>0.894625142857143</v>
      </c>
      <c r="F585" s="9"/>
      <c r="G585" s="9"/>
      <c r="H585" s="9"/>
      <c r="I585" s="9"/>
      <c r="J585" s="0" t="s">
        <v>17</v>
      </c>
      <c r="K585" s="3" t="n">
        <f aca="false">SUM(C585-D585)</f>
        <v>-92203</v>
      </c>
      <c r="M585" s="10" t="n">
        <v>0</v>
      </c>
      <c r="N585" s="0" t="s">
        <v>10</v>
      </c>
    </row>
    <row r="586" customFormat="false" ht="12.75" hidden="false" customHeight="false" outlineLevel="0" collapsed="false">
      <c r="A586" s="0" t="n">
        <v>26</v>
      </c>
      <c r="B586" s="8" t="n">
        <v>36935</v>
      </c>
      <c r="C586" s="0" t="n">
        <v>806997</v>
      </c>
      <c r="D586" s="0" t="n">
        <v>875000</v>
      </c>
      <c r="E586" s="1" t="n">
        <f aca="false">+C586/D586</f>
        <v>0.922282285714286</v>
      </c>
      <c r="F586" s="9"/>
      <c r="G586" s="9"/>
      <c r="H586" s="9"/>
      <c r="I586" s="9"/>
      <c r="J586" s="0" t="s">
        <v>17</v>
      </c>
      <c r="K586" s="3" t="n">
        <f aca="false">SUM(C586-D586)</f>
        <v>-68003</v>
      </c>
      <c r="M586" s="10"/>
    </row>
    <row r="587" customFormat="false" ht="12.75" hidden="false" customHeight="false" outlineLevel="0" collapsed="false">
      <c r="A587" s="0" t="n">
        <v>26</v>
      </c>
      <c r="B587" s="8" t="n">
        <v>36936</v>
      </c>
      <c r="C587" s="0" t="n">
        <v>853944</v>
      </c>
      <c r="D587" s="0" t="n">
        <v>875000</v>
      </c>
      <c r="E587" s="1" t="n">
        <f aca="false">+C587/D587</f>
        <v>0.975936</v>
      </c>
      <c r="F587" s="9"/>
      <c r="G587" s="9"/>
      <c r="H587" s="9" t="n">
        <v>1</v>
      </c>
      <c r="I587" s="9"/>
      <c r="J587" s="0" t="s">
        <v>17</v>
      </c>
      <c r="K587" s="3" t="n">
        <f aca="false">SUM(C587-D587)</f>
        <v>-21056</v>
      </c>
      <c r="M587" s="10" t="n">
        <v>0</v>
      </c>
      <c r="N587" s="0" t="s">
        <v>10</v>
      </c>
    </row>
    <row r="588" customFormat="false" ht="12.75" hidden="false" customHeight="false" outlineLevel="0" collapsed="false">
      <c r="A588" s="0" t="n">
        <v>26</v>
      </c>
      <c r="B588" s="8" t="n">
        <v>36937</v>
      </c>
      <c r="C588" s="0" t="n">
        <v>832321</v>
      </c>
      <c r="D588" s="0" t="n">
        <v>875000</v>
      </c>
      <c r="E588" s="1" t="n">
        <f aca="false">+C588/D588</f>
        <v>0.951224</v>
      </c>
      <c r="F588" s="9" t="n">
        <v>1</v>
      </c>
      <c r="G588" s="9"/>
      <c r="H588" s="9"/>
      <c r="I588" s="9"/>
      <c r="J588" s="0" t="s">
        <v>17</v>
      </c>
      <c r="K588" s="3" t="n">
        <f aca="false">SUM(C588-D588)</f>
        <v>-42679</v>
      </c>
      <c r="M588" s="10"/>
    </row>
    <row r="589" customFormat="false" ht="12.75" hidden="false" customHeight="false" outlineLevel="0" collapsed="false">
      <c r="A589" s="0" t="n">
        <v>26</v>
      </c>
      <c r="B589" s="8" t="n">
        <v>36938</v>
      </c>
      <c r="C589" s="0" t="n">
        <v>835478</v>
      </c>
      <c r="D589" s="0" t="n">
        <v>875000</v>
      </c>
      <c r="E589" s="1" t="n">
        <f aca="false">+C589/D589</f>
        <v>0.954832</v>
      </c>
      <c r="F589" s="9" t="n">
        <v>1</v>
      </c>
      <c r="G589" s="9"/>
      <c r="H589" s="9"/>
      <c r="I589" s="9"/>
      <c r="J589" s="0" t="s">
        <v>17</v>
      </c>
      <c r="K589" s="3" t="n">
        <f aca="false">SUM(C589-D589)</f>
        <v>-39522</v>
      </c>
      <c r="M589" s="10"/>
    </row>
    <row r="590" customFormat="false" ht="12.75" hidden="false" customHeight="false" outlineLevel="0" collapsed="false">
      <c r="A590" s="0" t="n">
        <v>26</v>
      </c>
      <c r="B590" s="8" t="n">
        <v>36939</v>
      </c>
      <c r="C590" s="0" t="n">
        <v>865211</v>
      </c>
      <c r="D590" s="0" t="n">
        <v>875000</v>
      </c>
      <c r="E590" s="1" t="n">
        <f aca="false">+C590/D590</f>
        <v>0.988812571428571</v>
      </c>
      <c r="F590" s="9"/>
      <c r="G590" s="9"/>
      <c r="H590" s="9" t="n">
        <v>1</v>
      </c>
      <c r="I590" s="9"/>
      <c r="J590" s="0" t="s">
        <v>17</v>
      </c>
      <c r="K590" s="3" t="n">
        <f aca="false">SUM(C590-D590)</f>
        <v>-9789</v>
      </c>
      <c r="M590" s="10" t="n">
        <v>4</v>
      </c>
      <c r="N590" s="0" t="s">
        <v>10</v>
      </c>
    </row>
    <row r="591" customFormat="false" ht="12.75" hidden="false" customHeight="false" outlineLevel="0" collapsed="false">
      <c r="A591" s="0" t="n">
        <v>26</v>
      </c>
      <c r="B591" s="8" t="n">
        <v>36940</v>
      </c>
      <c r="C591" s="0" t="n">
        <v>866847</v>
      </c>
      <c r="D591" s="0" t="n">
        <v>875000</v>
      </c>
      <c r="E591" s="1" t="n">
        <f aca="false">+C591/D591</f>
        <v>0.990682285714286</v>
      </c>
      <c r="F591" s="9"/>
      <c r="G591" s="9"/>
      <c r="H591" s="9" t="n">
        <v>1</v>
      </c>
      <c r="I591" s="9"/>
      <c r="J591" s="0" t="s">
        <v>17</v>
      </c>
      <c r="K591" s="3" t="n">
        <f aca="false">SUM(C591-D591)</f>
        <v>-8153</v>
      </c>
      <c r="M591" s="10" t="n">
        <v>0</v>
      </c>
      <c r="N591" s="0" t="s">
        <v>10</v>
      </c>
    </row>
    <row r="592" customFormat="false" ht="12.75" hidden="false" customHeight="false" outlineLevel="0" collapsed="false">
      <c r="A592" s="0" t="n">
        <v>26</v>
      </c>
      <c r="B592" s="8" t="n">
        <v>36941</v>
      </c>
      <c r="C592" s="0" t="n">
        <v>868510</v>
      </c>
      <c r="D592" s="0" t="n">
        <v>875000</v>
      </c>
      <c r="E592" s="1" t="n">
        <f aca="false">+C592/D592</f>
        <v>0.992582857142857</v>
      </c>
      <c r="F592" s="9"/>
      <c r="G592" s="9"/>
      <c r="H592" s="9" t="n">
        <v>1</v>
      </c>
      <c r="I592" s="9"/>
      <c r="J592" s="0" t="s">
        <v>17</v>
      </c>
      <c r="K592" s="3" t="n">
        <f aca="false">SUM(C592-D592)</f>
        <v>-6490</v>
      </c>
      <c r="M592" s="10" t="n">
        <v>0</v>
      </c>
      <c r="N592" s="0" t="s">
        <v>10</v>
      </c>
    </row>
    <row r="593" customFormat="false" ht="12.75" hidden="false" customHeight="false" outlineLevel="0" collapsed="false">
      <c r="A593" s="0" t="n">
        <v>26</v>
      </c>
      <c r="B593" s="8" t="n">
        <v>36942</v>
      </c>
      <c r="C593" s="0" t="n">
        <v>806672</v>
      </c>
      <c r="D593" s="0" t="n">
        <v>875000</v>
      </c>
      <c r="E593" s="1" t="n">
        <f aca="false">+C593/D593</f>
        <v>0.921910857142857</v>
      </c>
      <c r="F593" s="9"/>
      <c r="G593" s="9"/>
      <c r="H593" s="9"/>
      <c r="I593" s="9"/>
      <c r="J593" s="0" t="s">
        <v>17</v>
      </c>
      <c r="K593" s="3" t="n">
        <f aca="false">SUM(C593-D593)</f>
        <v>-68328</v>
      </c>
      <c r="M593" s="10" t="n">
        <v>0</v>
      </c>
      <c r="N593" s="0" t="s">
        <v>10</v>
      </c>
    </row>
    <row r="594" customFormat="false" ht="12.75" hidden="false" customHeight="false" outlineLevel="0" collapsed="false">
      <c r="A594" s="0" t="n">
        <v>26</v>
      </c>
      <c r="B594" s="8" t="n">
        <v>36943</v>
      </c>
      <c r="C594" s="0" t="n">
        <v>817872</v>
      </c>
      <c r="D594" s="0" t="n">
        <v>875000</v>
      </c>
      <c r="E594" s="1" t="n">
        <f aca="false">+C594/D594</f>
        <v>0.934710857142857</v>
      </c>
      <c r="F594" s="9"/>
      <c r="G594" s="9"/>
      <c r="H594" s="9"/>
      <c r="I594" s="9"/>
      <c r="J594" s="0" t="s">
        <v>17</v>
      </c>
      <c r="K594" s="3" t="n">
        <f aca="false">SUM(C594-D594)</f>
        <v>-57128</v>
      </c>
      <c r="M594" s="10"/>
    </row>
    <row r="595" customFormat="false" ht="12.75" hidden="false" customHeight="false" outlineLevel="0" collapsed="false">
      <c r="A595" s="0" t="n">
        <v>26</v>
      </c>
      <c r="B595" s="8" t="n">
        <v>36944</v>
      </c>
      <c r="C595" s="0" t="n">
        <v>849957</v>
      </c>
      <c r="D595" s="0" t="n">
        <v>875000</v>
      </c>
      <c r="E595" s="1" t="n">
        <f aca="false">+C595/D595</f>
        <v>0.971379428571429</v>
      </c>
      <c r="F595" s="9" t="n">
        <v>1</v>
      </c>
      <c r="G595" s="9"/>
      <c r="H595" s="9"/>
      <c r="I595" s="9"/>
      <c r="J595" s="0" t="s">
        <v>17</v>
      </c>
      <c r="K595" s="3" t="n">
        <f aca="false">SUM(C595-D595)</f>
        <v>-25043</v>
      </c>
      <c r="M595" s="10"/>
    </row>
    <row r="596" customFormat="false" ht="12.75" hidden="false" customHeight="false" outlineLevel="0" collapsed="false">
      <c r="A596" s="0" t="n">
        <v>26</v>
      </c>
      <c r="B596" s="8" t="n">
        <v>36945</v>
      </c>
      <c r="C596" s="0" t="n">
        <v>853372</v>
      </c>
      <c r="D596" s="0" t="n">
        <v>875000</v>
      </c>
      <c r="E596" s="1" t="n">
        <f aca="false">+C596/D596</f>
        <v>0.975282285714286</v>
      </c>
      <c r="F596" s="9"/>
      <c r="G596" s="9"/>
      <c r="H596" s="9" t="n">
        <v>1</v>
      </c>
      <c r="I596" s="9"/>
      <c r="J596" s="0" t="s">
        <v>17</v>
      </c>
      <c r="K596" s="3" t="n">
        <f aca="false">SUM(C596-D596)</f>
        <v>-21628</v>
      </c>
      <c r="M596" s="10"/>
    </row>
    <row r="597" customFormat="false" ht="12.75" hidden="false" customHeight="false" outlineLevel="0" collapsed="false">
      <c r="A597" s="0" t="n">
        <v>26</v>
      </c>
      <c r="B597" s="8" t="n">
        <v>36946</v>
      </c>
      <c r="C597" s="0" t="n">
        <v>847216</v>
      </c>
      <c r="D597" s="0" t="n">
        <v>875000</v>
      </c>
      <c r="E597" s="1" t="n">
        <f aca="false">+C597/D597</f>
        <v>0.968246857142857</v>
      </c>
      <c r="F597" s="9" t="n">
        <v>1</v>
      </c>
      <c r="G597" s="9"/>
      <c r="H597" s="9"/>
      <c r="I597" s="9"/>
      <c r="J597" s="0" t="s">
        <v>17</v>
      </c>
      <c r="K597" s="3" t="n">
        <f aca="false">SUM(C597-D597)</f>
        <v>-27784</v>
      </c>
      <c r="M597" s="10"/>
    </row>
    <row r="598" customFormat="false" ht="12.75" hidden="false" customHeight="false" outlineLevel="0" collapsed="false">
      <c r="A598" s="0" t="n">
        <v>26</v>
      </c>
      <c r="B598" s="8" t="n">
        <v>36947</v>
      </c>
      <c r="C598" s="0" t="n">
        <v>859018</v>
      </c>
      <c r="D598" s="0" t="n">
        <v>875000</v>
      </c>
      <c r="E598" s="1" t="n">
        <f aca="false">+C598/D598</f>
        <v>0.981734857142857</v>
      </c>
      <c r="F598" s="9"/>
      <c r="G598" s="9"/>
      <c r="H598" s="9" t="n">
        <v>1</v>
      </c>
      <c r="I598" s="9"/>
      <c r="J598" s="0" t="s">
        <v>17</v>
      </c>
      <c r="K598" s="3" t="n">
        <f aca="false">SUM(C598-D598)</f>
        <v>-15982</v>
      </c>
      <c r="M598" s="10"/>
    </row>
    <row r="599" customFormat="false" ht="12.75" hidden="false" customHeight="false" outlineLevel="0" collapsed="false">
      <c r="A599" s="0" t="n">
        <v>26</v>
      </c>
      <c r="B599" s="8" t="n">
        <v>36948</v>
      </c>
      <c r="C599" s="0" t="n">
        <v>861426</v>
      </c>
      <c r="D599" s="0" t="n">
        <v>875000</v>
      </c>
      <c r="E599" s="1" t="n">
        <f aca="false">+C599/D599</f>
        <v>0.984486857142857</v>
      </c>
      <c r="F599" s="9"/>
      <c r="G599" s="9"/>
      <c r="H599" s="9" t="n">
        <v>1</v>
      </c>
      <c r="I599" s="9"/>
      <c r="J599" s="0" t="s">
        <v>17</v>
      </c>
      <c r="K599" s="3" t="n">
        <f aca="false">SUM(C599-D599)</f>
        <v>-13574</v>
      </c>
      <c r="M599" s="10"/>
    </row>
    <row r="600" customFormat="false" ht="12.75" hidden="false" customHeight="false" outlineLevel="0" collapsed="false">
      <c r="A600" s="0" t="n">
        <v>26</v>
      </c>
      <c r="B600" s="8" t="n">
        <v>36949</v>
      </c>
      <c r="C600" s="0" t="n">
        <v>868729</v>
      </c>
      <c r="D600" s="0" t="n">
        <v>875000</v>
      </c>
      <c r="E600" s="1" t="n">
        <f aca="false">+C600/D600</f>
        <v>0.992833142857143</v>
      </c>
      <c r="F600" s="9"/>
      <c r="G600" s="9"/>
      <c r="H600" s="9" t="n">
        <v>1</v>
      </c>
      <c r="I600" s="9"/>
      <c r="J600" s="0" t="s">
        <v>17</v>
      </c>
      <c r="K600" s="3" t="n">
        <f aca="false">SUM(C600-D600)</f>
        <v>-6271</v>
      </c>
      <c r="M600" s="10" t="n">
        <v>2</v>
      </c>
      <c r="N600" s="0" t="s">
        <v>10</v>
      </c>
    </row>
    <row r="601" customFormat="false" ht="13.5" hidden="false" customHeight="false" outlineLevel="0" collapsed="false">
      <c r="A601" s="0" t="n">
        <v>26</v>
      </c>
      <c r="B601" s="8" t="n">
        <v>36950</v>
      </c>
      <c r="C601" s="0" t="n">
        <v>859368</v>
      </c>
      <c r="D601" s="0" t="n">
        <v>875000</v>
      </c>
      <c r="E601" s="1" t="n">
        <f aca="false">+C601/D601</f>
        <v>0.982134857142857</v>
      </c>
      <c r="F601" s="16"/>
      <c r="G601" s="16"/>
      <c r="H601" s="16" t="n">
        <v>1</v>
      </c>
      <c r="I601" s="16"/>
      <c r="J601" s="0" t="s">
        <v>17</v>
      </c>
      <c r="K601" s="3" t="n">
        <f aca="false">SUM(C601-D601)</f>
        <v>-15632</v>
      </c>
      <c r="M601" s="10" t="n">
        <v>0</v>
      </c>
      <c r="N601" s="0" t="s">
        <v>10</v>
      </c>
    </row>
    <row r="602" customFormat="false" ht="12.75" hidden="false" customHeight="false" outlineLevel="0" collapsed="false">
      <c r="B602" s="8"/>
      <c r="F602" s="9" t="n">
        <f aca="false">SUM(F574:F601)</f>
        <v>9</v>
      </c>
      <c r="G602" s="9"/>
      <c r="H602" s="9" t="n">
        <f aca="false">SUM(H574:H601)</f>
        <v>10</v>
      </c>
      <c r="I602" s="9" t="n">
        <f aca="false">SUM(I574:I601)</f>
        <v>1</v>
      </c>
      <c r="M602" s="10"/>
    </row>
    <row r="603" customFormat="false" ht="12.75" hidden="false" customHeight="false" outlineLevel="0" collapsed="false">
      <c r="B603" s="8"/>
      <c r="F603" s="9"/>
      <c r="G603" s="9"/>
      <c r="H603" s="9"/>
      <c r="I603" s="9"/>
      <c r="M603" s="10"/>
    </row>
    <row r="604" customFormat="false" ht="12.75" hidden="false" customHeight="false" outlineLevel="0" collapsed="false">
      <c r="A604" s="4" t="s">
        <v>0</v>
      </c>
      <c r="B604" s="5" t="s">
        <v>1</v>
      </c>
      <c r="C604" s="4" t="s">
        <v>2</v>
      </c>
      <c r="D604" s="5" t="s">
        <v>3</v>
      </c>
      <c r="E604" s="6" t="s">
        <v>4</v>
      </c>
      <c r="F604" s="7" t="n">
        <v>0.95</v>
      </c>
      <c r="G604" s="7"/>
      <c r="H604" s="7" t="n">
        <v>0.98</v>
      </c>
      <c r="I604" s="7" t="n">
        <v>1</v>
      </c>
      <c r="J604" s="4" t="s">
        <v>5</v>
      </c>
      <c r="M604" s="4" t="s">
        <v>6</v>
      </c>
      <c r="N604" s="4" t="s">
        <v>7</v>
      </c>
    </row>
    <row r="605" customFormat="false" ht="12.75" hidden="false" customHeight="false" outlineLevel="0" collapsed="false">
      <c r="A605" s="0" t="n">
        <v>26</v>
      </c>
      <c r="B605" s="8" t="n">
        <v>36951</v>
      </c>
      <c r="C605" s="0" t="n">
        <v>846626</v>
      </c>
      <c r="D605" s="0" t="n">
        <v>875000</v>
      </c>
      <c r="E605" s="1" t="n">
        <f aca="false">+C605/D605</f>
        <v>0.967572571428571</v>
      </c>
      <c r="F605" s="9" t="n">
        <v>1</v>
      </c>
      <c r="G605" s="9"/>
      <c r="H605" s="9"/>
      <c r="I605" s="9"/>
      <c r="J605" s="0" t="s">
        <v>17</v>
      </c>
      <c r="K605" s="3" t="n">
        <f aca="false">SUM(C605-D605)</f>
        <v>-28374</v>
      </c>
      <c r="M605" s="10" t="n">
        <v>0</v>
      </c>
      <c r="N605" s="0" t="s">
        <v>10</v>
      </c>
    </row>
    <row r="606" customFormat="false" ht="12.75" hidden="false" customHeight="false" outlineLevel="0" collapsed="false">
      <c r="A606" s="0" t="n">
        <v>26</v>
      </c>
      <c r="B606" s="8" t="n">
        <v>36952</v>
      </c>
      <c r="C606" s="0" t="n">
        <v>769750</v>
      </c>
      <c r="D606" s="0" t="n">
        <v>875000</v>
      </c>
      <c r="E606" s="1" t="n">
        <f aca="false">+C606/D606</f>
        <v>0.879714285714286</v>
      </c>
      <c r="F606" s="9"/>
      <c r="G606" s="9"/>
      <c r="H606" s="9"/>
      <c r="I606" s="9"/>
      <c r="J606" s="0" t="s">
        <v>17</v>
      </c>
      <c r="K606" s="3" t="n">
        <f aca="false">SUM(C606-D606)</f>
        <v>-105250</v>
      </c>
      <c r="M606" s="10"/>
    </row>
    <row r="607" customFormat="false" ht="12.75" hidden="false" customHeight="false" outlineLevel="0" collapsed="false">
      <c r="A607" s="0" t="n">
        <v>26</v>
      </c>
      <c r="B607" s="8" t="n">
        <v>36953</v>
      </c>
      <c r="C607" s="0" t="n">
        <v>756049</v>
      </c>
      <c r="D607" s="0" t="n">
        <v>875000</v>
      </c>
      <c r="E607" s="1" t="n">
        <f aca="false">+C607/D607</f>
        <v>0.864056</v>
      </c>
      <c r="F607" s="9"/>
      <c r="G607" s="9"/>
      <c r="H607" s="9"/>
      <c r="I607" s="9"/>
      <c r="J607" s="0" t="s">
        <v>17</v>
      </c>
      <c r="K607" s="3" t="n">
        <f aca="false">SUM(C607-D607)</f>
        <v>-118951</v>
      </c>
      <c r="M607" s="10"/>
    </row>
    <row r="608" customFormat="false" ht="12.75" hidden="false" customHeight="false" outlineLevel="0" collapsed="false">
      <c r="A608" s="0" t="n">
        <v>26</v>
      </c>
      <c r="B608" s="8" t="n">
        <v>36954</v>
      </c>
      <c r="C608" s="0" t="n">
        <v>756495</v>
      </c>
      <c r="D608" s="0" t="n">
        <v>875000</v>
      </c>
      <c r="E608" s="1" t="n">
        <f aca="false">+C608/D608</f>
        <v>0.864565714285714</v>
      </c>
      <c r="F608" s="9"/>
      <c r="G608" s="9"/>
      <c r="H608" s="9"/>
      <c r="I608" s="9"/>
      <c r="J608" s="0" t="s">
        <v>17</v>
      </c>
      <c r="K608" s="3" t="n">
        <f aca="false">SUM(C608-D608)</f>
        <v>-118505</v>
      </c>
      <c r="M608" s="10"/>
    </row>
    <row r="609" customFormat="false" ht="12.75" hidden="false" customHeight="false" outlineLevel="0" collapsed="false">
      <c r="A609" s="0" t="n">
        <v>26</v>
      </c>
      <c r="B609" s="8" t="n">
        <v>36955</v>
      </c>
      <c r="C609" s="0" t="n">
        <v>664104</v>
      </c>
      <c r="D609" s="0" t="n">
        <v>621779</v>
      </c>
      <c r="E609" s="1" t="n">
        <f aca="false">+C609/D609</f>
        <v>1.068070809725</v>
      </c>
      <c r="F609" s="9"/>
      <c r="G609" s="9"/>
      <c r="H609" s="9"/>
      <c r="I609" s="9" t="n">
        <v>1</v>
      </c>
      <c r="J609" s="0" t="s">
        <v>17</v>
      </c>
      <c r="K609" s="3" t="n">
        <f aca="false">SUM(C609-D609)</f>
        <v>42325</v>
      </c>
      <c r="L609" s="0" t="s">
        <v>18</v>
      </c>
      <c r="M609" s="10" t="n">
        <v>4</v>
      </c>
      <c r="N609" s="0" t="s">
        <v>14</v>
      </c>
    </row>
    <row r="610" customFormat="false" ht="12.75" hidden="false" customHeight="false" outlineLevel="0" collapsed="false">
      <c r="A610" s="0" t="n">
        <v>26</v>
      </c>
      <c r="B610" s="8" t="n">
        <v>36956</v>
      </c>
      <c r="C610" s="0" t="n">
        <v>239159</v>
      </c>
      <c r="D610" s="0" t="n">
        <v>235022</v>
      </c>
      <c r="E610" s="1" t="n">
        <f aca="false">+C610/D610</f>
        <v>1.01760260741548</v>
      </c>
      <c r="F610" s="9"/>
      <c r="G610" s="9"/>
      <c r="H610" s="9"/>
      <c r="I610" s="9" t="n">
        <v>1</v>
      </c>
      <c r="J610" s="0" t="s">
        <v>17</v>
      </c>
      <c r="K610" s="3" t="n">
        <f aca="false">SUM(C610-D610)</f>
        <v>4137</v>
      </c>
      <c r="L610" s="0" t="s">
        <v>18</v>
      </c>
      <c r="M610" s="10" t="n">
        <v>4</v>
      </c>
      <c r="N610" s="0" t="s">
        <v>10</v>
      </c>
    </row>
    <row r="611" customFormat="false" ht="12.75" hidden="false" customHeight="false" outlineLevel="0" collapsed="false">
      <c r="A611" s="0" t="n">
        <v>26</v>
      </c>
      <c r="B611" s="8" t="n">
        <v>36957</v>
      </c>
      <c r="C611" s="0" t="n">
        <v>858331</v>
      </c>
      <c r="D611" s="0" t="n">
        <v>875000</v>
      </c>
      <c r="E611" s="1" t="n">
        <f aca="false">+C611/D611</f>
        <v>0.980949714285714</v>
      </c>
      <c r="F611" s="9"/>
      <c r="G611" s="9"/>
      <c r="H611" s="9" t="n">
        <v>1</v>
      </c>
      <c r="I611" s="9"/>
      <c r="J611" s="0" t="s">
        <v>17</v>
      </c>
      <c r="K611" s="3" t="n">
        <f aca="false">SUM(C611-D611)</f>
        <v>-16669</v>
      </c>
      <c r="M611" s="10" t="n">
        <v>0</v>
      </c>
      <c r="N611" s="0" t="s">
        <v>10</v>
      </c>
    </row>
    <row r="612" customFormat="false" ht="12.75" hidden="false" customHeight="false" outlineLevel="0" collapsed="false">
      <c r="A612" s="0" t="n">
        <v>26</v>
      </c>
      <c r="B612" s="8" t="n">
        <v>36958</v>
      </c>
      <c r="C612" s="0" t="n">
        <v>852201</v>
      </c>
      <c r="D612" s="0" t="n">
        <v>875000</v>
      </c>
      <c r="E612" s="1" t="n">
        <f aca="false">+C612/D612</f>
        <v>0.973944</v>
      </c>
      <c r="F612" s="9" t="n">
        <v>1</v>
      </c>
      <c r="G612" s="9"/>
      <c r="H612" s="9"/>
      <c r="I612" s="9"/>
      <c r="J612" s="0" t="s">
        <v>17</v>
      </c>
      <c r="K612" s="3" t="n">
        <f aca="false">SUM(C612-D612)</f>
        <v>-22799</v>
      </c>
      <c r="M612" s="10" t="n">
        <v>0</v>
      </c>
      <c r="N612" s="0" t="s">
        <v>10</v>
      </c>
    </row>
    <row r="613" customFormat="false" ht="12.75" hidden="false" customHeight="false" outlineLevel="0" collapsed="false">
      <c r="A613" s="0" t="n">
        <v>26</v>
      </c>
      <c r="B613" s="8" t="n">
        <v>36959</v>
      </c>
      <c r="C613" s="0" t="n">
        <v>865683</v>
      </c>
      <c r="D613" s="0" t="n">
        <v>875000</v>
      </c>
      <c r="E613" s="1" t="n">
        <f aca="false">+C613/D613</f>
        <v>0.989352</v>
      </c>
      <c r="F613" s="9"/>
      <c r="G613" s="9"/>
      <c r="H613" s="9" t="n">
        <v>1</v>
      </c>
      <c r="I613" s="9"/>
      <c r="J613" s="0" t="s">
        <v>17</v>
      </c>
      <c r="K613" s="3" t="n">
        <f aca="false">SUM(C613-D613)</f>
        <v>-9317</v>
      </c>
      <c r="M613" s="10" t="n">
        <v>3</v>
      </c>
      <c r="N613" s="0" t="s">
        <v>10</v>
      </c>
    </row>
    <row r="614" customFormat="false" ht="12.75" hidden="false" customHeight="false" outlineLevel="0" collapsed="false">
      <c r="A614" s="0" t="n">
        <v>26</v>
      </c>
      <c r="B614" s="8" t="n">
        <v>36960</v>
      </c>
      <c r="C614" s="0" t="n">
        <v>844113</v>
      </c>
      <c r="D614" s="0" t="n">
        <v>875834</v>
      </c>
      <c r="E614" s="1" t="n">
        <f aca="false">+C614/D614</f>
        <v>0.963781949547517</v>
      </c>
      <c r="F614" s="9" t="n">
        <v>1</v>
      </c>
      <c r="G614" s="9"/>
      <c r="H614" s="9"/>
      <c r="I614" s="9"/>
      <c r="J614" s="0" t="s">
        <v>17</v>
      </c>
      <c r="K614" s="3" t="n">
        <f aca="false">SUM(C614-D614)</f>
        <v>-31721</v>
      </c>
      <c r="M614" s="10"/>
    </row>
    <row r="615" customFormat="false" ht="12.75" hidden="false" customHeight="false" outlineLevel="0" collapsed="false">
      <c r="A615" s="0" t="n">
        <v>26</v>
      </c>
      <c r="B615" s="8" t="n">
        <v>36961</v>
      </c>
      <c r="C615" s="0" t="n">
        <v>843541</v>
      </c>
      <c r="D615" s="0" t="n">
        <v>875000</v>
      </c>
      <c r="E615" s="1" t="n">
        <f aca="false">+C615/D615</f>
        <v>0.964046857142857</v>
      </c>
      <c r="F615" s="9" t="n">
        <v>1</v>
      </c>
      <c r="G615" s="9"/>
      <c r="H615" s="9"/>
      <c r="I615" s="9"/>
      <c r="J615" s="0" t="s">
        <v>17</v>
      </c>
      <c r="K615" s="3" t="n">
        <f aca="false">SUM(C615-D615)</f>
        <v>-31459</v>
      </c>
      <c r="M615" s="10" t="n">
        <v>0</v>
      </c>
      <c r="N615" s="0" t="s">
        <v>10</v>
      </c>
    </row>
    <row r="616" customFormat="false" ht="12.75" hidden="false" customHeight="false" outlineLevel="0" collapsed="false">
      <c r="A616" s="0" t="n">
        <v>26</v>
      </c>
      <c r="B616" s="8" t="n">
        <v>36962</v>
      </c>
      <c r="C616" s="0" t="n">
        <v>845093</v>
      </c>
      <c r="D616" s="0" t="n">
        <v>875609</v>
      </c>
      <c r="E616" s="1" t="n">
        <f aca="false">+C616/D616</f>
        <v>0.965148827844392</v>
      </c>
      <c r="F616" s="9" t="n">
        <v>1</v>
      </c>
      <c r="G616" s="9"/>
      <c r="H616" s="9"/>
      <c r="I616" s="9"/>
      <c r="J616" s="0" t="s">
        <v>17</v>
      </c>
      <c r="K616" s="3" t="n">
        <f aca="false">SUM(C616-D616)</f>
        <v>-30516</v>
      </c>
      <c r="M616" s="10"/>
    </row>
    <row r="617" customFormat="false" ht="12.75" hidden="false" customHeight="false" outlineLevel="0" collapsed="false">
      <c r="A617" s="0" t="n">
        <v>26</v>
      </c>
      <c r="B617" s="8" t="n">
        <v>36963</v>
      </c>
      <c r="C617" s="0" t="n">
        <v>812266</v>
      </c>
      <c r="D617" s="0" t="n">
        <v>875000</v>
      </c>
      <c r="E617" s="1" t="n">
        <f aca="false">+C617/D617</f>
        <v>0.928304</v>
      </c>
      <c r="F617" s="9"/>
      <c r="G617" s="9"/>
      <c r="H617" s="9"/>
      <c r="I617" s="9"/>
      <c r="J617" s="0" t="s">
        <v>17</v>
      </c>
      <c r="K617" s="3" t="n">
        <f aca="false">SUM(C617-D617)</f>
        <v>-62734</v>
      </c>
      <c r="M617" s="10"/>
    </row>
    <row r="618" customFormat="false" ht="12.75" hidden="false" customHeight="false" outlineLevel="0" collapsed="false">
      <c r="A618" s="0" t="n">
        <v>26</v>
      </c>
      <c r="B618" s="8" t="n">
        <v>36964</v>
      </c>
      <c r="C618" s="0" t="n">
        <v>804620</v>
      </c>
      <c r="D618" s="0" t="n">
        <v>875000</v>
      </c>
      <c r="E618" s="1" t="n">
        <f aca="false">+C618/D618</f>
        <v>0.919565714285714</v>
      </c>
      <c r="F618" s="9"/>
      <c r="G618" s="9"/>
      <c r="H618" s="9"/>
      <c r="I618" s="9"/>
      <c r="J618" s="0" t="s">
        <v>17</v>
      </c>
      <c r="K618" s="3" t="n">
        <f aca="false">SUM(C618-D618)</f>
        <v>-70380</v>
      </c>
      <c r="M618" s="10"/>
    </row>
    <row r="619" customFormat="false" ht="12.75" hidden="false" customHeight="false" outlineLevel="0" collapsed="false">
      <c r="A619" s="0" t="n">
        <v>26</v>
      </c>
      <c r="B619" s="8" t="n">
        <v>36965</v>
      </c>
      <c r="C619" s="0" t="n">
        <v>829061</v>
      </c>
      <c r="D619" s="0" t="n">
        <v>875000</v>
      </c>
      <c r="E619" s="1" t="n">
        <f aca="false">+C619/D619</f>
        <v>0.947498285714286</v>
      </c>
      <c r="F619" s="9" t="n">
        <v>1</v>
      </c>
      <c r="G619" s="9"/>
      <c r="H619" s="9"/>
      <c r="I619" s="9"/>
      <c r="J619" s="0" t="s">
        <v>17</v>
      </c>
      <c r="K619" s="3" t="n">
        <f aca="false">SUM(C619-D619)</f>
        <v>-45939</v>
      </c>
      <c r="M619" s="10"/>
    </row>
    <row r="620" customFormat="false" ht="12.75" hidden="false" customHeight="false" outlineLevel="0" collapsed="false">
      <c r="A620" s="0" t="n">
        <v>26</v>
      </c>
      <c r="B620" s="8" t="n">
        <v>36966</v>
      </c>
      <c r="C620" s="0" t="n">
        <v>829450</v>
      </c>
      <c r="D620" s="0" t="n">
        <v>875000</v>
      </c>
      <c r="E620" s="1" t="n">
        <f aca="false">+C620/D620</f>
        <v>0.947942857142857</v>
      </c>
      <c r="F620" s="9" t="n">
        <v>1</v>
      </c>
      <c r="G620" s="9"/>
      <c r="H620" s="9"/>
      <c r="I620" s="9"/>
      <c r="J620" s="0" t="s">
        <v>17</v>
      </c>
      <c r="K620" s="3" t="n">
        <f aca="false">SUM(C620-D620)</f>
        <v>-45550</v>
      </c>
      <c r="M620" s="10"/>
    </row>
    <row r="621" customFormat="false" ht="12.75" hidden="false" customHeight="false" outlineLevel="0" collapsed="false">
      <c r="A621" s="0" t="n">
        <v>26</v>
      </c>
      <c r="B621" s="8" t="n">
        <v>36967</v>
      </c>
      <c r="C621" s="0" t="n">
        <v>872168</v>
      </c>
      <c r="D621" s="0" t="n">
        <v>876129</v>
      </c>
      <c r="E621" s="1" t="n">
        <f aca="false">+C621/D621</f>
        <v>0.995478976269476</v>
      </c>
      <c r="F621" s="9"/>
      <c r="G621" s="9"/>
      <c r="H621" s="9"/>
      <c r="I621" s="9" t="n">
        <v>1</v>
      </c>
      <c r="J621" s="0" t="s">
        <v>17</v>
      </c>
      <c r="K621" s="3" t="n">
        <f aca="false">SUM(C621-D621)</f>
        <v>-3961</v>
      </c>
      <c r="M621" s="10"/>
    </row>
    <row r="622" customFormat="false" ht="12.75" hidden="false" customHeight="false" outlineLevel="0" collapsed="false">
      <c r="A622" s="0" t="n">
        <v>26</v>
      </c>
      <c r="B622" s="8" t="n">
        <v>36968</v>
      </c>
      <c r="C622" s="0" t="n">
        <v>852474</v>
      </c>
      <c r="D622" s="0" t="n">
        <v>875000</v>
      </c>
      <c r="E622" s="1" t="n">
        <f aca="false">+C622/D622</f>
        <v>0.974256</v>
      </c>
      <c r="F622" s="9" t="n">
        <v>1</v>
      </c>
      <c r="G622" s="9"/>
      <c r="H622" s="9"/>
      <c r="I622" s="9"/>
      <c r="J622" s="0" t="s">
        <v>17</v>
      </c>
      <c r="K622" s="3" t="n">
        <f aca="false">SUM(C622-D622)</f>
        <v>-22526</v>
      </c>
      <c r="M622" s="10"/>
    </row>
    <row r="623" customFormat="false" ht="12.75" hidden="false" customHeight="false" outlineLevel="0" collapsed="false">
      <c r="A623" s="0" t="n">
        <v>26</v>
      </c>
      <c r="B623" s="8" t="n">
        <v>36969</v>
      </c>
      <c r="C623" s="0" t="n">
        <v>848923</v>
      </c>
      <c r="D623" s="0" t="n">
        <v>875637</v>
      </c>
      <c r="E623" s="1" t="n">
        <f aca="false">+C623/D623</f>
        <v>0.969491924164922</v>
      </c>
      <c r="F623" s="9" t="n">
        <v>1</v>
      </c>
      <c r="G623" s="9"/>
      <c r="H623" s="9"/>
      <c r="I623" s="9"/>
      <c r="J623" s="0" t="s">
        <v>17</v>
      </c>
      <c r="K623" s="3" t="n">
        <f aca="false">SUM(C623-D623)</f>
        <v>-26714</v>
      </c>
      <c r="M623" s="10"/>
    </row>
    <row r="624" customFormat="false" ht="12.75" hidden="false" customHeight="false" outlineLevel="0" collapsed="false">
      <c r="A624" s="0" t="n">
        <v>26</v>
      </c>
      <c r="B624" s="8" t="n">
        <v>36970</v>
      </c>
      <c r="C624" s="0" t="n">
        <v>856217</v>
      </c>
      <c r="D624" s="0" t="n">
        <v>876142</v>
      </c>
      <c r="E624" s="1" t="n">
        <f aca="false">+C624/D624</f>
        <v>0.977258252657674</v>
      </c>
      <c r="F624" s="9"/>
      <c r="G624" s="9"/>
      <c r="H624" s="9" t="n">
        <v>1</v>
      </c>
      <c r="I624" s="9"/>
      <c r="J624" s="0" t="s">
        <v>17</v>
      </c>
      <c r="K624" s="3" t="n">
        <f aca="false">SUM(C624-D624)</f>
        <v>-19925</v>
      </c>
      <c r="M624" s="10"/>
    </row>
    <row r="625" customFormat="false" ht="12.75" hidden="false" customHeight="false" outlineLevel="0" collapsed="false">
      <c r="A625" s="0" t="n">
        <v>26</v>
      </c>
      <c r="B625" s="8" t="n">
        <v>36971</v>
      </c>
      <c r="C625" s="0" t="n">
        <v>856933</v>
      </c>
      <c r="D625" s="0" t="n">
        <v>874986</v>
      </c>
      <c r="E625" s="1" t="n">
        <f aca="false">+C625/D625</f>
        <v>0.979367669882718</v>
      </c>
      <c r="F625" s="9"/>
      <c r="G625" s="9"/>
      <c r="H625" s="9" t="n">
        <v>1</v>
      </c>
      <c r="I625" s="9"/>
      <c r="J625" s="0" t="s">
        <v>17</v>
      </c>
      <c r="K625" s="3" t="n">
        <f aca="false">SUM(C625-D625)</f>
        <v>-18053</v>
      </c>
      <c r="M625" s="10" t="n">
        <v>3</v>
      </c>
      <c r="N625" s="0" t="s">
        <v>10</v>
      </c>
    </row>
    <row r="626" customFormat="false" ht="12.75" hidden="false" customHeight="false" outlineLevel="0" collapsed="false">
      <c r="A626" s="0" t="n">
        <v>26</v>
      </c>
      <c r="B626" s="8" t="n">
        <v>36972</v>
      </c>
      <c r="C626" s="0" t="n">
        <v>867826</v>
      </c>
      <c r="D626" s="0" t="n">
        <v>875000</v>
      </c>
      <c r="E626" s="1" t="n">
        <f aca="false">+C626/D626</f>
        <v>0.991801142857143</v>
      </c>
      <c r="F626" s="9"/>
      <c r="G626" s="9"/>
      <c r="H626" s="9" t="n">
        <v>1</v>
      </c>
      <c r="I626" s="9"/>
      <c r="J626" s="0" t="s">
        <v>17</v>
      </c>
      <c r="K626" s="3" t="n">
        <f aca="false">SUM(C626-D626)</f>
        <v>-7174</v>
      </c>
      <c r="M626" s="10" t="n">
        <v>4</v>
      </c>
      <c r="N626" s="0" t="s">
        <v>10</v>
      </c>
    </row>
    <row r="627" customFormat="false" ht="12.75" hidden="false" customHeight="false" outlineLevel="0" collapsed="false">
      <c r="A627" s="0" t="n">
        <v>26</v>
      </c>
      <c r="B627" s="8" t="n">
        <v>36973</v>
      </c>
      <c r="C627" s="0" t="n">
        <v>876938</v>
      </c>
      <c r="D627" s="0" t="n">
        <v>875000</v>
      </c>
      <c r="E627" s="1" t="n">
        <f aca="false">+C627/D627</f>
        <v>1.00221485714286</v>
      </c>
      <c r="F627" s="9"/>
      <c r="G627" s="9"/>
      <c r="H627" s="9"/>
      <c r="I627" s="9" t="n">
        <v>1</v>
      </c>
      <c r="J627" s="0" t="s">
        <v>17</v>
      </c>
      <c r="K627" s="3" t="n">
        <f aca="false">SUM(C627-D627)</f>
        <v>1938</v>
      </c>
      <c r="L627" s="0" t="s">
        <v>18</v>
      </c>
      <c r="M627" s="10" t="n">
        <v>0</v>
      </c>
      <c r="N627" s="0" t="s">
        <v>10</v>
      </c>
    </row>
    <row r="628" customFormat="false" ht="12.75" hidden="false" customHeight="false" outlineLevel="0" collapsed="false">
      <c r="A628" s="0" t="n">
        <v>26</v>
      </c>
      <c r="B628" s="8" t="n">
        <v>36974</v>
      </c>
      <c r="C628" s="0" t="n">
        <v>875982</v>
      </c>
      <c r="D628" s="0" t="n">
        <v>880494</v>
      </c>
      <c r="E628" s="1" t="n">
        <f aca="false">+C628/D628</f>
        <v>0.994875603922344</v>
      </c>
      <c r="F628" s="9"/>
      <c r="G628" s="9"/>
      <c r="H628" s="9"/>
      <c r="I628" s="9" t="n">
        <v>1</v>
      </c>
      <c r="J628" s="0" t="s">
        <v>17</v>
      </c>
      <c r="K628" s="3" t="n">
        <f aca="false">SUM(C628-D628)</f>
        <v>-4512</v>
      </c>
      <c r="M628" s="10" t="n">
        <v>0</v>
      </c>
      <c r="N628" s="0" t="s">
        <v>10</v>
      </c>
    </row>
    <row r="629" customFormat="false" ht="12.75" hidden="false" customHeight="false" outlineLevel="0" collapsed="false">
      <c r="A629" s="0" t="n">
        <v>26</v>
      </c>
      <c r="B629" s="8" t="n">
        <v>36975</v>
      </c>
      <c r="C629" s="0" t="n">
        <v>852612</v>
      </c>
      <c r="D629" s="0" t="n">
        <v>875000</v>
      </c>
      <c r="E629" s="1" t="n">
        <f aca="false">+C629/D629</f>
        <v>0.974413714285714</v>
      </c>
      <c r="F629" s="9"/>
      <c r="G629" s="9"/>
      <c r="H629" s="9" t="n">
        <v>1</v>
      </c>
      <c r="I629" s="9"/>
      <c r="J629" s="0" t="s">
        <v>17</v>
      </c>
      <c r="K629" s="3" t="n">
        <f aca="false">SUM(C629-D629)</f>
        <v>-22388</v>
      </c>
      <c r="M629" s="10" t="n">
        <v>0</v>
      </c>
      <c r="N629" s="0" t="s">
        <v>10</v>
      </c>
    </row>
    <row r="630" customFormat="false" ht="12.75" hidden="false" customHeight="false" outlineLevel="0" collapsed="false">
      <c r="A630" s="0" t="n">
        <v>26</v>
      </c>
      <c r="B630" s="8" t="n">
        <v>36976</v>
      </c>
      <c r="C630" s="0" t="n">
        <v>865727</v>
      </c>
      <c r="D630" s="0" t="n">
        <v>875000</v>
      </c>
      <c r="E630" s="1" t="n">
        <f aca="false">+C630/D630</f>
        <v>0.989402285714286</v>
      </c>
      <c r="F630" s="9"/>
      <c r="G630" s="9"/>
      <c r="H630" s="9" t="n">
        <v>1</v>
      </c>
      <c r="I630" s="9"/>
      <c r="J630" s="0" t="s">
        <v>17</v>
      </c>
      <c r="K630" s="3" t="n">
        <f aca="false">SUM(C630-D630)</f>
        <v>-9273</v>
      </c>
      <c r="M630" s="10" t="n">
        <v>0</v>
      </c>
      <c r="N630" s="0" t="s">
        <v>10</v>
      </c>
    </row>
    <row r="631" customFormat="false" ht="12.75" hidden="false" customHeight="false" outlineLevel="0" collapsed="false">
      <c r="A631" s="0" t="n">
        <v>26</v>
      </c>
      <c r="B631" s="8" t="n">
        <v>36977</v>
      </c>
      <c r="C631" s="0" t="n">
        <v>875165</v>
      </c>
      <c r="D631" s="0" t="n">
        <v>876796</v>
      </c>
      <c r="E631" s="1" t="n">
        <f aca="false">+C631/D631</f>
        <v>0.998139818156105</v>
      </c>
      <c r="F631" s="9"/>
      <c r="G631" s="9"/>
      <c r="H631" s="9"/>
      <c r="I631" s="9" t="n">
        <v>1</v>
      </c>
      <c r="J631" s="0" t="s">
        <v>17</v>
      </c>
      <c r="K631" s="3" t="n">
        <f aca="false">SUM(C631-D631)</f>
        <v>-1631</v>
      </c>
      <c r="M631" s="10" t="n">
        <v>2</v>
      </c>
      <c r="N631" s="0" t="s">
        <v>10</v>
      </c>
    </row>
    <row r="632" customFormat="false" ht="12.75" hidden="false" customHeight="false" outlineLevel="0" collapsed="false">
      <c r="A632" s="0" t="n">
        <v>26</v>
      </c>
      <c r="B632" s="8" t="n">
        <v>36978</v>
      </c>
      <c r="C632" s="0" t="n">
        <v>875510</v>
      </c>
      <c r="D632" s="0" t="n">
        <v>875950</v>
      </c>
      <c r="E632" s="1" t="n">
        <f aca="false">+C632/D632</f>
        <v>0.999497688224214</v>
      </c>
      <c r="F632" s="9"/>
      <c r="G632" s="9"/>
      <c r="H632" s="9"/>
      <c r="I632" s="9" t="n">
        <v>1</v>
      </c>
      <c r="J632" s="0" t="s">
        <v>17</v>
      </c>
      <c r="K632" s="3" t="n">
        <f aca="false">SUM(C632-D632)</f>
        <v>-440</v>
      </c>
      <c r="M632" s="10" t="n">
        <v>4</v>
      </c>
      <c r="N632" s="0" t="s">
        <v>10</v>
      </c>
    </row>
    <row r="633" customFormat="false" ht="12.75" hidden="false" customHeight="false" outlineLevel="0" collapsed="false">
      <c r="A633" s="0" t="n">
        <v>26</v>
      </c>
      <c r="B633" s="8" t="n">
        <v>36979</v>
      </c>
      <c r="C633" s="0" t="n">
        <v>873385</v>
      </c>
      <c r="D633" s="0" t="n">
        <v>875000</v>
      </c>
      <c r="E633" s="1" t="n">
        <f aca="false">+C633/D633</f>
        <v>0.998154285714286</v>
      </c>
      <c r="F633" s="9"/>
      <c r="G633" s="9"/>
      <c r="H633" s="9"/>
      <c r="I633" s="9" t="n">
        <v>1</v>
      </c>
      <c r="J633" s="0" t="s">
        <v>17</v>
      </c>
      <c r="K633" s="3" t="n">
        <f aca="false">SUM(C633-D633)</f>
        <v>-1615</v>
      </c>
      <c r="M633" s="10" t="n">
        <v>4</v>
      </c>
      <c r="N633" s="0" t="s">
        <v>10</v>
      </c>
    </row>
    <row r="634" customFormat="false" ht="12.75" hidden="false" customHeight="false" outlineLevel="0" collapsed="false">
      <c r="A634" s="0" t="n">
        <v>26</v>
      </c>
      <c r="B634" s="8" t="n">
        <v>36980</v>
      </c>
      <c r="C634" s="0" t="n">
        <v>881939</v>
      </c>
      <c r="D634" s="0" t="n">
        <v>890674</v>
      </c>
      <c r="E634" s="1" t="n">
        <f aca="false">+C634/D634</f>
        <v>0.990192820268695</v>
      </c>
      <c r="F634" s="9"/>
      <c r="G634" s="9"/>
      <c r="H634" s="9"/>
      <c r="I634" s="9" t="n">
        <v>1</v>
      </c>
      <c r="J634" s="0" t="s">
        <v>17</v>
      </c>
      <c r="K634" s="3" t="n">
        <f aca="false">SUM(C634-D634)</f>
        <v>-8735</v>
      </c>
      <c r="M634" s="10" t="n">
        <v>3</v>
      </c>
      <c r="N634" s="0" t="s">
        <v>10</v>
      </c>
    </row>
    <row r="635" customFormat="false" ht="13.5" hidden="false" customHeight="false" outlineLevel="0" collapsed="false">
      <c r="A635" s="0" t="n">
        <v>26</v>
      </c>
      <c r="B635" s="8" t="n">
        <v>36981</v>
      </c>
      <c r="C635" s="0" t="n">
        <v>887721</v>
      </c>
      <c r="D635" s="0" t="n">
        <v>874976</v>
      </c>
      <c r="E635" s="1" t="n">
        <f aca="false">+C635/D635</f>
        <v>1.01456611381341</v>
      </c>
      <c r="F635" s="16"/>
      <c r="G635" s="16"/>
      <c r="H635" s="16"/>
      <c r="I635" s="16" t="n">
        <v>1</v>
      </c>
      <c r="J635" s="0" t="s">
        <v>17</v>
      </c>
      <c r="K635" s="3" t="n">
        <f aca="false">SUM(C635-D635)</f>
        <v>12745</v>
      </c>
      <c r="L635" s="0" t="s">
        <v>18</v>
      </c>
      <c r="M635" s="10" t="n">
        <v>4</v>
      </c>
      <c r="N635" s="0" t="s">
        <v>10</v>
      </c>
    </row>
    <row r="636" customFormat="false" ht="12.75" hidden="false" customHeight="false" outlineLevel="0" collapsed="false">
      <c r="B636" s="8"/>
      <c r="F636" s="9" t="n">
        <f aca="false">SUM(F605:F635)</f>
        <v>9</v>
      </c>
      <c r="G636" s="9"/>
      <c r="H636" s="9" t="n">
        <f aca="false">SUM(H605:H635)</f>
        <v>7</v>
      </c>
      <c r="I636" s="9" t="n">
        <f aca="false">SUM(I605:I635)</f>
        <v>10</v>
      </c>
      <c r="M636" s="10"/>
    </row>
    <row r="637" customFormat="false" ht="12.75" hidden="false" customHeight="false" outlineLevel="0" collapsed="false">
      <c r="B637" s="8"/>
      <c r="F637" s="9"/>
      <c r="G637" s="9"/>
      <c r="H637" s="9"/>
      <c r="I637" s="9"/>
      <c r="M637" s="10"/>
    </row>
    <row r="638" customFormat="false" ht="12.75" hidden="false" customHeight="false" outlineLevel="0" collapsed="false">
      <c r="A638" s="4" t="s">
        <v>0</v>
      </c>
      <c r="B638" s="5" t="s">
        <v>1</v>
      </c>
      <c r="C638" s="4" t="s">
        <v>2</v>
      </c>
      <c r="D638" s="5" t="s">
        <v>3</v>
      </c>
      <c r="E638" s="6" t="s">
        <v>4</v>
      </c>
      <c r="F638" s="7" t="n">
        <v>0.95</v>
      </c>
      <c r="G638" s="7"/>
      <c r="H638" s="7" t="n">
        <v>0.98</v>
      </c>
      <c r="I638" s="7" t="n">
        <v>1</v>
      </c>
      <c r="J638" s="4" t="s">
        <v>5</v>
      </c>
      <c r="M638" s="4" t="s">
        <v>6</v>
      </c>
      <c r="N638" s="4" t="s">
        <v>7</v>
      </c>
    </row>
    <row r="639" customFormat="false" ht="12.75" hidden="false" customHeight="false" outlineLevel="0" collapsed="false">
      <c r="A639" s="0" t="n">
        <v>26</v>
      </c>
      <c r="B639" s="8" t="n">
        <v>36982</v>
      </c>
      <c r="C639" s="0" t="n">
        <v>854364</v>
      </c>
      <c r="D639" s="0" t="n">
        <v>875000</v>
      </c>
      <c r="E639" s="1" t="n">
        <f aca="false">+C639/D639</f>
        <v>0.976416</v>
      </c>
      <c r="F639" s="9"/>
      <c r="G639" s="9"/>
      <c r="H639" s="9" t="n">
        <v>1</v>
      </c>
      <c r="I639" s="9"/>
      <c r="J639" s="0" t="s">
        <v>17</v>
      </c>
      <c r="K639" s="3" t="n">
        <f aca="false">SUM(C639-D639)</f>
        <v>-20636</v>
      </c>
      <c r="M639" s="10" t="n">
        <v>3</v>
      </c>
      <c r="N639" s="0" t="s">
        <v>10</v>
      </c>
    </row>
    <row r="640" customFormat="false" ht="12.75" hidden="false" customHeight="false" outlineLevel="0" collapsed="false">
      <c r="A640" s="0" t="n">
        <v>26</v>
      </c>
      <c r="B640" s="8" t="n">
        <v>36983</v>
      </c>
      <c r="C640" s="0" t="n">
        <v>701714</v>
      </c>
      <c r="D640" s="0" t="n">
        <v>875000</v>
      </c>
      <c r="E640" s="1" t="n">
        <f aca="false">+C640/D640</f>
        <v>0.801958857142857</v>
      </c>
      <c r="F640" s="9"/>
      <c r="G640" s="9"/>
      <c r="H640" s="9"/>
      <c r="I640" s="9"/>
      <c r="J640" s="0" t="s">
        <v>17</v>
      </c>
      <c r="K640" s="3" t="n">
        <f aca="false">SUM(C640-D640)</f>
        <v>-173286</v>
      </c>
      <c r="M640" s="10"/>
    </row>
    <row r="641" customFormat="false" ht="12.75" hidden="false" customHeight="false" outlineLevel="0" collapsed="false">
      <c r="A641" s="0" t="n">
        <v>26</v>
      </c>
      <c r="B641" s="8" t="n">
        <v>36984</v>
      </c>
      <c r="C641" s="0" t="n">
        <v>714715</v>
      </c>
      <c r="D641" s="0" t="n">
        <v>875000</v>
      </c>
      <c r="E641" s="1" t="n">
        <f aca="false">+C641/D641</f>
        <v>0.816817142857143</v>
      </c>
      <c r="F641" s="9"/>
      <c r="G641" s="9"/>
      <c r="H641" s="9"/>
      <c r="I641" s="9"/>
      <c r="J641" s="0" t="s">
        <v>17</v>
      </c>
      <c r="K641" s="3" t="n">
        <f aca="false">SUM(C641-D641)</f>
        <v>-160285</v>
      </c>
      <c r="M641" s="10"/>
    </row>
    <row r="642" customFormat="false" ht="12.75" hidden="false" customHeight="false" outlineLevel="0" collapsed="false">
      <c r="A642" s="0" t="n">
        <v>26</v>
      </c>
      <c r="B642" s="8" t="n">
        <v>36985</v>
      </c>
      <c r="C642" s="0" t="n">
        <v>808223</v>
      </c>
      <c r="D642" s="0" t="n">
        <v>875000</v>
      </c>
      <c r="E642" s="1" t="n">
        <f aca="false">+C642/D642</f>
        <v>0.923683428571429</v>
      </c>
      <c r="F642" s="9"/>
      <c r="G642" s="9"/>
      <c r="H642" s="9"/>
      <c r="I642" s="9"/>
      <c r="J642" s="0" t="s">
        <v>17</v>
      </c>
      <c r="K642" s="3" t="n">
        <f aca="false">SUM(C642-D642)</f>
        <v>-66777</v>
      </c>
      <c r="M642" s="10"/>
    </row>
    <row r="643" customFormat="false" ht="12.75" hidden="false" customHeight="false" outlineLevel="0" collapsed="false">
      <c r="A643" s="0" t="n">
        <v>26</v>
      </c>
      <c r="B643" s="8" t="n">
        <v>36986</v>
      </c>
      <c r="C643" s="0" t="n">
        <v>850385</v>
      </c>
      <c r="D643" s="0" t="n">
        <v>934756</v>
      </c>
      <c r="E643" s="1" t="n">
        <f aca="false">+C643/D643</f>
        <v>0.909740081903727</v>
      </c>
      <c r="F643" s="9"/>
      <c r="G643" s="9"/>
      <c r="H643" s="9"/>
      <c r="I643" s="9"/>
      <c r="J643" s="0" t="s">
        <v>17</v>
      </c>
      <c r="K643" s="3" t="n">
        <f aca="false">SUM(C643-D643)</f>
        <v>-84371</v>
      </c>
      <c r="M643" s="10" t="n">
        <v>3</v>
      </c>
      <c r="N643" s="0" t="s">
        <v>10</v>
      </c>
    </row>
    <row r="644" customFormat="false" ht="12.75" hidden="false" customHeight="false" outlineLevel="0" collapsed="false">
      <c r="A644" s="0" t="n">
        <v>26</v>
      </c>
      <c r="B644" s="8" t="n">
        <v>36987</v>
      </c>
      <c r="C644" s="0" t="n">
        <v>765681</v>
      </c>
      <c r="D644" s="0" t="n">
        <v>727414</v>
      </c>
      <c r="E644" s="1" t="n">
        <f aca="false">+C644/D644</f>
        <v>1.05260690610849</v>
      </c>
      <c r="F644" s="9"/>
      <c r="G644" s="9"/>
      <c r="H644" s="9"/>
      <c r="I644" s="9" t="n">
        <v>1</v>
      </c>
      <c r="J644" s="0" t="s">
        <v>17</v>
      </c>
      <c r="K644" s="3" t="n">
        <f aca="false">SUM(C644-D644)</f>
        <v>38267</v>
      </c>
      <c r="L644" s="0" t="s">
        <v>18</v>
      </c>
      <c r="M644" s="10" t="n">
        <v>4</v>
      </c>
      <c r="N644" s="0" t="s">
        <v>14</v>
      </c>
    </row>
    <row r="645" customFormat="false" ht="12.75" hidden="false" customHeight="false" outlineLevel="0" collapsed="false">
      <c r="A645" s="0" t="n">
        <v>26</v>
      </c>
      <c r="B645" s="8" t="n">
        <v>36988</v>
      </c>
      <c r="C645" s="0" t="n">
        <v>843868</v>
      </c>
      <c r="D645" s="0" t="n">
        <v>890000</v>
      </c>
      <c r="E645" s="1" t="n">
        <f aca="false">+C645/D645</f>
        <v>0.948166292134832</v>
      </c>
      <c r="F645" s="9" t="n">
        <v>1</v>
      </c>
      <c r="G645" s="9"/>
      <c r="H645" s="9"/>
      <c r="I645" s="9"/>
      <c r="J645" s="0" t="s">
        <v>17</v>
      </c>
      <c r="K645" s="3" t="n">
        <f aca="false">SUM(C645-D645)</f>
        <v>-46132</v>
      </c>
      <c r="M645" s="10"/>
    </row>
    <row r="646" customFormat="false" ht="12.75" hidden="false" customHeight="false" outlineLevel="0" collapsed="false">
      <c r="A646" s="0" t="n">
        <v>26</v>
      </c>
      <c r="B646" s="8" t="n">
        <v>36989</v>
      </c>
      <c r="C646" s="0" t="n">
        <v>840947</v>
      </c>
      <c r="D646" s="0" t="n">
        <v>890000</v>
      </c>
      <c r="E646" s="1" t="n">
        <f aca="false">+C646/D646</f>
        <v>0.944884269662921</v>
      </c>
      <c r="F646" s="9" t="n">
        <v>1</v>
      </c>
      <c r="G646" s="9"/>
      <c r="H646" s="9"/>
      <c r="I646" s="9"/>
      <c r="J646" s="0" t="s">
        <v>17</v>
      </c>
      <c r="K646" s="3" t="n">
        <f aca="false">SUM(C646-D646)</f>
        <v>-49053</v>
      </c>
      <c r="M646" s="10"/>
    </row>
    <row r="647" customFormat="false" ht="12.75" hidden="false" customHeight="false" outlineLevel="0" collapsed="false">
      <c r="A647" s="0" t="n">
        <v>26</v>
      </c>
      <c r="B647" s="8" t="n">
        <v>36990</v>
      </c>
      <c r="C647" s="0" t="n">
        <v>820928</v>
      </c>
      <c r="D647" s="0" t="n">
        <v>890000</v>
      </c>
      <c r="E647" s="1" t="n">
        <f aca="false">+C647/D647</f>
        <v>0.922391011235955</v>
      </c>
      <c r="F647" s="9"/>
      <c r="G647" s="9"/>
      <c r="H647" s="9"/>
      <c r="I647" s="9"/>
      <c r="J647" s="0" t="s">
        <v>17</v>
      </c>
      <c r="K647" s="3" t="n">
        <f aca="false">SUM(C647-D647)</f>
        <v>-69072</v>
      </c>
      <c r="M647" s="10"/>
    </row>
    <row r="648" customFormat="false" ht="12.75" hidden="false" customHeight="false" outlineLevel="0" collapsed="false">
      <c r="A648" s="0" t="n">
        <v>26</v>
      </c>
      <c r="B648" s="8" t="n">
        <v>36991</v>
      </c>
      <c r="C648" s="0" t="n">
        <v>819156</v>
      </c>
      <c r="D648" s="0" t="n">
        <v>890000</v>
      </c>
      <c r="E648" s="1" t="n">
        <f aca="false">+C648/D648</f>
        <v>0.9204</v>
      </c>
      <c r="F648" s="9"/>
      <c r="G648" s="9"/>
      <c r="H648" s="9"/>
      <c r="I648" s="9"/>
      <c r="J648" s="0" t="s">
        <v>17</v>
      </c>
      <c r="K648" s="3" t="n">
        <f aca="false">SUM(C648-D648)</f>
        <v>-70844</v>
      </c>
      <c r="M648" s="10"/>
    </row>
    <row r="649" customFormat="false" ht="12.75" hidden="false" customHeight="false" outlineLevel="0" collapsed="false">
      <c r="A649" s="0" t="n">
        <v>26</v>
      </c>
      <c r="B649" s="8" t="n">
        <v>36992</v>
      </c>
      <c r="C649" s="0" t="n">
        <v>807378</v>
      </c>
      <c r="D649" s="0" t="n">
        <v>890000</v>
      </c>
      <c r="E649" s="1" t="n">
        <f aca="false">+C649/D649</f>
        <v>0.907166292134832</v>
      </c>
      <c r="F649" s="9"/>
      <c r="G649" s="9"/>
      <c r="H649" s="9"/>
      <c r="I649" s="9"/>
      <c r="J649" s="0" t="s">
        <v>17</v>
      </c>
      <c r="K649" s="3" t="n">
        <f aca="false">SUM(C649-D649)</f>
        <v>-82622</v>
      </c>
      <c r="M649" s="10"/>
    </row>
    <row r="650" customFormat="false" ht="12.75" hidden="false" customHeight="false" outlineLevel="0" collapsed="false">
      <c r="A650" s="0" t="n">
        <v>26</v>
      </c>
      <c r="B650" s="8" t="n">
        <v>36993</v>
      </c>
      <c r="C650" s="0" t="n">
        <v>763585</v>
      </c>
      <c r="D650" s="0" t="n">
        <v>891824</v>
      </c>
      <c r="E650" s="1" t="n">
        <f aca="false">+C650/D650</f>
        <v>0.856205933009204</v>
      </c>
      <c r="F650" s="9"/>
      <c r="G650" s="9"/>
      <c r="H650" s="9"/>
      <c r="I650" s="9"/>
      <c r="J650" s="0" t="s">
        <v>17</v>
      </c>
      <c r="K650" s="3" t="n">
        <f aca="false">SUM(C650-D650)</f>
        <v>-128239</v>
      </c>
      <c r="M650" s="10"/>
    </row>
    <row r="651" customFormat="false" ht="12.75" hidden="false" customHeight="false" outlineLevel="0" collapsed="false">
      <c r="A651" s="0" t="n">
        <v>26</v>
      </c>
      <c r="B651" s="8" t="n">
        <v>36994</v>
      </c>
      <c r="C651" s="0" t="n">
        <v>722782</v>
      </c>
      <c r="D651" s="0" t="n">
        <v>890000</v>
      </c>
      <c r="E651" s="1" t="n">
        <f aca="false">+C651/D651</f>
        <v>0.812114606741573</v>
      </c>
      <c r="F651" s="9"/>
      <c r="G651" s="9"/>
      <c r="H651" s="9"/>
      <c r="I651" s="9"/>
      <c r="J651" s="0" t="s">
        <v>17</v>
      </c>
      <c r="K651" s="3" t="n">
        <f aca="false">SUM(C651-D651)</f>
        <v>-167218</v>
      </c>
      <c r="M651" s="10"/>
    </row>
    <row r="652" customFormat="false" ht="12.75" hidden="false" customHeight="false" outlineLevel="0" collapsed="false">
      <c r="A652" s="0" t="n">
        <v>26</v>
      </c>
      <c r="B652" s="8" t="n">
        <v>36995</v>
      </c>
      <c r="C652" s="0" t="n">
        <v>849758</v>
      </c>
      <c r="D652" s="0" t="n">
        <v>890000</v>
      </c>
      <c r="E652" s="1" t="n">
        <f aca="false">+C652/D652</f>
        <v>0.954784269662921</v>
      </c>
      <c r="F652" s="9" t="n">
        <v>1</v>
      </c>
      <c r="G652" s="9"/>
      <c r="H652" s="9"/>
      <c r="I652" s="9"/>
      <c r="J652" s="0" t="s">
        <v>17</v>
      </c>
      <c r="K652" s="3" t="n">
        <f aca="false">SUM(C652-D652)</f>
        <v>-40242</v>
      </c>
      <c r="M652" s="10"/>
    </row>
    <row r="653" customFormat="false" ht="12.75" hidden="false" customHeight="false" outlineLevel="0" collapsed="false">
      <c r="A653" s="0" t="n">
        <v>26</v>
      </c>
      <c r="B653" s="8" t="n">
        <v>36996</v>
      </c>
      <c r="C653" s="0" t="n">
        <v>859187</v>
      </c>
      <c r="D653" s="0" t="n">
        <v>890000</v>
      </c>
      <c r="E653" s="1" t="n">
        <f aca="false">+C653/D653</f>
        <v>0.965378651685393</v>
      </c>
      <c r="F653" s="9" t="n">
        <v>1</v>
      </c>
      <c r="G653" s="9"/>
      <c r="H653" s="9"/>
      <c r="I653" s="9"/>
      <c r="J653" s="0" t="s">
        <v>17</v>
      </c>
      <c r="K653" s="3" t="n">
        <f aca="false">SUM(C653-D653)</f>
        <v>-30813</v>
      </c>
      <c r="M653" s="10"/>
    </row>
    <row r="654" customFormat="false" ht="12.75" hidden="false" customHeight="false" outlineLevel="0" collapsed="false">
      <c r="A654" s="0" t="n">
        <v>26</v>
      </c>
      <c r="B654" s="8" t="n">
        <v>36997</v>
      </c>
      <c r="C654" s="0" t="n">
        <v>838529</v>
      </c>
      <c r="D654" s="0" t="n">
        <v>890000</v>
      </c>
      <c r="E654" s="1" t="n">
        <f aca="false">+C654/D654</f>
        <v>0.942167415730337</v>
      </c>
      <c r="F654" s="9"/>
      <c r="G654" s="9"/>
      <c r="H654" s="9"/>
      <c r="I654" s="9"/>
      <c r="J654" s="0" t="s">
        <v>17</v>
      </c>
      <c r="K654" s="3" t="n">
        <f aca="false">SUM(C654-D654)</f>
        <v>-51471</v>
      </c>
      <c r="M654" s="10"/>
    </row>
    <row r="655" customFormat="false" ht="12.75" hidden="false" customHeight="false" outlineLevel="0" collapsed="false">
      <c r="A655" s="0" t="n">
        <v>26</v>
      </c>
      <c r="B655" s="8" t="n">
        <v>36998</v>
      </c>
      <c r="C655" s="0" t="n">
        <v>888409</v>
      </c>
      <c r="D655" s="0" t="n">
        <v>926012</v>
      </c>
      <c r="E655" s="1" t="n">
        <f aca="false">+C655/D655</f>
        <v>0.959392534869959</v>
      </c>
      <c r="F655" s="9" t="n">
        <v>1</v>
      </c>
      <c r="G655" s="9"/>
      <c r="H655" s="9"/>
      <c r="I655" s="9"/>
      <c r="J655" s="0" t="s">
        <v>17</v>
      </c>
      <c r="K655" s="3" t="n">
        <f aca="false">SUM(C655-D655)</f>
        <v>-37603</v>
      </c>
      <c r="M655" s="10" t="n">
        <v>4</v>
      </c>
      <c r="N655" s="0" t="s">
        <v>10</v>
      </c>
    </row>
    <row r="656" customFormat="false" ht="12.75" hidden="false" customHeight="false" outlineLevel="0" collapsed="false">
      <c r="A656" s="0" t="n">
        <v>26</v>
      </c>
      <c r="B656" s="8" t="n">
        <v>36999</v>
      </c>
      <c r="C656" s="0" t="n">
        <v>892600</v>
      </c>
      <c r="D656" s="0" t="n">
        <v>900298</v>
      </c>
      <c r="E656" s="1" t="n">
        <f aca="false">+C656/D656</f>
        <v>0.99144949783294</v>
      </c>
      <c r="F656" s="9"/>
      <c r="G656" s="9"/>
      <c r="H656" s="9" t="n">
        <v>1</v>
      </c>
      <c r="I656" s="9"/>
      <c r="J656" s="0" t="s">
        <v>17</v>
      </c>
      <c r="K656" s="3" t="n">
        <f aca="false">SUM(C656-D656)</f>
        <v>-7698</v>
      </c>
      <c r="M656" s="10" t="n">
        <v>3</v>
      </c>
      <c r="N656" s="0" t="s">
        <v>10</v>
      </c>
    </row>
    <row r="657" customFormat="false" ht="12.75" hidden="false" customHeight="false" outlineLevel="0" collapsed="false">
      <c r="A657" s="0" t="n">
        <v>26</v>
      </c>
      <c r="B657" s="8" t="n">
        <v>37000</v>
      </c>
      <c r="C657" s="0" t="n">
        <v>890943</v>
      </c>
      <c r="D657" s="0" t="n">
        <v>893596</v>
      </c>
      <c r="E657" s="1" t="n">
        <f aca="false">+C657/D657</f>
        <v>0.997031096826754</v>
      </c>
      <c r="F657" s="9"/>
      <c r="G657" s="9"/>
      <c r="H657" s="9"/>
      <c r="I657" s="9" t="n">
        <v>1</v>
      </c>
      <c r="J657" s="0" t="s">
        <v>17</v>
      </c>
      <c r="K657" s="3" t="n">
        <f aca="false">SUM(C657-D657)</f>
        <v>-2653</v>
      </c>
      <c r="M657" s="10" t="n">
        <v>4</v>
      </c>
      <c r="N657" s="0" t="s">
        <v>10</v>
      </c>
    </row>
    <row r="658" customFormat="false" ht="12.75" hidden="false" customHeight="false" outlineLevel="0" collapsed="false">
      <c r="A658" s="0" t="n">
        <v>26</v>
      </c>
      <c r="B658" s="8" t="n">
        <v>37001</v>
      </c>
      <c r="C658" s="0" t="n">
        <v>870669</v>
      </c>
      <c r="D658" s="0" t="n">
        <v>890000</v>
      </c>
      <c r="E658" s="1" t="n">
        <f aca="false">+C658/D658</f>
        <v>0.978279775280899</v>
      </c>
      <c r="F658" s="9"/>
      <c r="G658" s="9"/>
      <c r="H658" s="9" t="n">
        <v>1</v>
      </c>
      <c r="I658" s="9"/>
      <c r="J658" s="0" t="s">
        <v>17</v>
      </c>
      <c r="K658" s="3" t="n">
        <f aca="false">SUM(C658-D658)</f>
        <v>-19331</v>
      </c>
      <c r="M658" s="10"/>
    </row>
    <row r="659" customFormat="false" ht="12.75" hidden="false" customHeight="false" outlineLevel="0" collapsed="false">
      <c r="A659" s="0" t="n">
        <v>26</v>
      </c>
      <c r="B659" s="8" t="n">
        <v>37002</v>
      </c>
      <c r="C659" s="0" t="n">
        <v>884229</v>
      </c>
      <c r="D659" s="0" t="n">
        <v>890000</v>
      </c>
      <c r="E659" s="1" t="n">
        <f aca="false">+C659/D659</f>
        <v>0.993515730337079</v>
      </c>
      <c r="F659" s="9"/>
      <c r="G659" s="9"/>
      <c r="H659" s="9" t="n">
        <v>1</v>
      </c>
      <c r="I659" s="9"/>
      <c r="J659" s="0" t="s">
        <v>17</v>
      </c>
      <c r="K659" s="3" t="n">
        <f aca="false">SUM(C659-D659)</f>
        <v>-5771</v>
      </c>
      <c r="M659" s="10"/>
    </row>
    <row r="660" customFormat="false" ht="12.75" hidden="false" customHeight="false" outlineLevel="0" collapsed="false">
      <c r="A660" s="0" t="n">
        <v>26</v>
      </c>
      <c r="B660" s="8" t="n">
        <v>37003</v>
      </c>
      <c r="C660" s="0" t="n">
        <v>881395</v>
      </c>
      <c r="D660" s="0" t="n">
        <v>890000</v>
      </c>
      <c r="E660" s="1" t="n">
        <f aca="false">+C660/D660</f>
        <v>0.990331460674157</v>
      </c>
      <c r="F660" s="9"/>
      <c r="G660" s="9"/>
      <c r="H660" s="9" t="n">
        <v>1</v>
      </c>
      <c r="I660" s="9"/>
      <c r="J660" s="0" t="s">
        <v>17</v>
      </c>
      <c r="K660" s="3" t="n">
        <f aca="false">SUM(C660-D660)</f>
        <v>-8605</v>
      </c>
      <c r="M660" s="10" t="n">
        <v>4</v>
      </c>
      <c r="N660" s="0" t="s">
        <v>10</v>
      </c>
    </row>
    <row r="661" customFormat="false" ht="12.75" hidden="false" customHeight="false" outlineLevel="0" collapsed="false">
      <c r="A661" s="0" t="n">
        <v>26</v>
      </c>
      <c r="B661" s="8" t="n">
        <v>37004</v>
      </c>
      <c r="C661" s="0" t="n">
        <v>868761</v>
      </c>
      <c r="D661" s="0" t="n">
        <v>904102</v>
      </c>
      <c r="E661" s="1" t="n">
        <f aca="false">+C661/D661</f>
        <v>0.960910384005345</v>
      </c>
      <c r="F661" s="9" t="n">
        <v>1</v>
      </c>
      <c r="G661" s="9"/>
      <c r="H661" s="9"/>
      <c r="I661" s="9"/>
      <c r="J661" s="0" t="s">
        <v>17</v>
      </c>
      <c r="K661" s="3" t="n">
        <f aca="false">SUM(C661-D661)</f>
        <v>-35341</v>
      </c>
      <c r="M661" s="10" t="n">
        <v>4</v>
      </c>
      <c r="N661" s="0" t="s">
        <v>10</v>
      </c>
    </row>
    <row r="662" customFormat="false" ht="12.75" hidden="false" customHeight="false" outlineLevel="0" collapsed="false">
      <c r="A662" s="0" t="n">
        <v>26</v>
      </c>
      <c r="B662" s="8" t="n">
        <v>37005</v>
      </c>
      <c r="C662" s="0" t="n">
        <v>851391</v>
      </c>
      <c r="D662" s="0" t="n">
        <v>890000</v>
      </c>
      <c r="E662" s="1" t="n">
        <f aca="false">+C662/D662</f>
        <v>0.956619101123596</v>
      </c>
      <c r="F662" s="9" t="n">
        <v>1</v>
      </c>
      <c r="G662" s="9"/>
      <c r="H662" s="9"/>
      <c r="I662" s="9"/>
      <c r="J662" s="0" t="s">
        <v>17</v>
      </c>
      <c r="K662" s="3" t="n">
        <f aca="false">SUM(C662-D662)</f>
        <v>-38609</v>
      </c>
      <c r="M662" s="10"/>
    </row>
    <row r="663" customFormat="false" ht="12.75" hidden="false" customHeight="false" outlineLevel="0" collapsed="false">
      <c r="A663" s="0" t="n">
        <v>26</v>
      </c>
      <c r="B663" s="8" t="n">
        <v>37006</v>
      </c>
      <c r="C663" s="0" t="n">
        <v>885967</v>
      </c>
      <c r="D663" s="0" t="n">
        <v>903806</v>
      </c>
      <c r="E663" s="1" t="n">
        <f aca="false">+C663/D663</f>
        <v>0.980262357187273</v>
      </c>
      <c r="F663" s="9"/>
      <c r="G663" s="9"/>
      <c r="H663" s="9" t="n">
        <v>1</v>
      </c>
      <c r="I663" s="9"/>
      <c r="J663" s="0" t="s">
        <v>17</v>
      </c>
      <c r="K663" s="3" t="n">
        <f aca="false">SUM(C663-D663)</f>
        <v>-17839</v>
      </c>
      <c r="M663" s="10" t="n">
        <v>3</v>
      </c>
      <c r="N663" s="0" t="s">
        <v>10</v>
      </c>
    </row>
    <row r="664" customFormat="false" ht="12.75" hidden="false" customHeight="false" outlineLevel="0" collapsed="false">
      <c r="A664" s="0" t="n">
        <v>26</v>
      </c>
      <c r="B664" s="8" t="n">
        <v>37007</v>
      </c>
      <c r="C664" s="0" t="n">
        <v>867596</v>
      </c>
      <c r="D664" s="0" t="n">
        <v>890000</v>
      </c>
      <c r="E664" s="1" t="n">
        <f aca="false">+C664/D664</f>
        <v>0.974826966292135</v>
      </c>
      <c r="F664" s="9"/>
      <c r="G664" s="9"/>
      <c r="H664" s="9" t="n">
        <v>1</v>
      </c>
      <c r="I664" s="9"/>
      <c r="J664" s="0" t="s">
        <v>17</v>
      </c>
      <c r="K664" s="3" t="n">
        <f aca="false">SUM(C664-D664)</f>
        <v>-22404</v>
      </c>
      <c r="M664" s="10"/>
    </row>
    <row r="665" customFormat="false" ht="12.75" hidden="false" customHeight="false" outlineLevel="0" collapsed="false">
      <c r="A665" s="0" t="n">
        <v>26</v>
      </c>
      <c r="B665" s="8" t="n">
        <v>37008</v>
      </c>
      <c r="C665" s="0" t="n">
        <v>868638</v>
      </c>
      <c r="D665" s="0" t="n">
        <v>918308</v>
      </c>
      <c r="E665" s="1" t="n">
        <f aca="false">+C665/D665</f>
        <v>0.945911393562944</v>
      </c>
      <c r="F665" s="9" t="n">
        <v>1</v>
      </c>
      <c r="G665" s="9"/>
      <c r="H665" s="9"/>
      <c r="I665" s="9"/>
      <c r="J665" s="0" t="s">
        <v>17</v>
      </c>
      <c r="K665" s="3" t="n">
        <f aca="false">SUM(C665-D665)</f>
        <v>-49670</v>
      </c>
      <c r="M665" s="10"/>
    </row>
    <row r="666" customFormat="false" ht="12.75" hidden="false" customHeight="false" outlineLevel="0" collapsed="false">
      <c r="A666" s="0" t="n">
        <v>26</v>
      </c>
      <c r="B666" s="8" t="n">
        <v>37009</v>
      </c>
      <c r="C666" s="0" t="n">
        <v>916027</v>
      </c>
      <c r="D666" s="0" t="n">
        <v>889966</v>
      </c>
      <c r="E666" s="1" t="n">
        <f aca="false">+C666/D666</f>
        <v>1.02928314115371</v>
      </c>
      <c r="F666" s="9"/>
      <c r="G666" s="9"/>
      <c r="H666" s="9"/>
      <c r="I666" s="9" t="n">
        <v>1</v>
      </c>
      <c r="J666" s="0" t="s">
        <v>17</v>
      </c>
      <c r="K666" s="3" t="n">
        <f aca="false">SUM(C666-D666)</f>
        <v>26061</v>
      </c>
      <c r="L666" s="0" t="s">
        <v>18</v>
      </c>
      <c r="M666" s="10" t="n">
        <v>4</v>
      </c>
      <c r="N666" s="0" t="s">
        <v>10</v>
      </c>
    </row>
    <row r="667" customFormat="false" ht="12.75" hidden="false" customHeight="false" outlineLevel="0" collapsed="false">
      <c r="A667" s="0" t="n">
        <v>26</v>
      </c>
      <c r="B667" s="8" t="n">
        <v>37010</v>
      </c>
      <c r="C667" s="0" t="n">
        <v>873676</v>
      </c>
      <c r="D667" s="0" t="n">
        <v>890000</v>
      </c>
      <c r="E667" s="1" t="n">
        <f aca="false">+C667/D667</f>
        <v>0.981658426966292</v>
      </c>
      <c r="F667" s="9"/>
      <c r="G667" s="9"/>
      <c r="H667" s="9" t="n">
        <v>1</v>
      </c>
      <c r="I667" s="9"/>
      <c r="J667" s="0" t="s">
        <v>17</v>
      </c>
      <c r="K667" s="3" t="n">
        <f aca="false">SUM(C667-D667)</f>
        <v>-16324</v>
      </c>
      <c r="M667" s="10"/>
    </row>
    <row r="668" customFormat="false" ht="13.5" hidden="false" customHeight="false" outlineLevel="0" collapsed="false">
      <c r="A668" s="0" t="n">
        <v>26</v>
      </c>
      <c r="B668" s="8" t="n">
        <v>37011</v>
      </c>
      <c r="C668" s="0" t="n">
        <v>848390</v>
      </c>
      <c r="D668" s="0" t="n">
        <v>890000</v>
      </c>
      <c r="E668" s="1" t="n">
        <f aca="false">+C668/D668</f>
        <v>0.953247191011236</v>
      </c>
      <c r="F668" s="16" t="n">
        <v>1</v>
      </c>
      <c r="G668" s="16"/>
      <c r="H668" s="16"/>
      <c r="I668" s="16"/>
      <c r="J668" s="0" t="s">
        <v>17</v>
      </c>
      <c r="K668" s="3" t="n">
        <f aca="false">SUM(C668-D668)</f>
        <v>-41610</v>
      </c>
      <c r="M668" s="10"/>
    </row>
    <row r="669" customFormat="false" ht="12.75" hidden="false" customHeight="false" outlineLevel="0" collapsed="false">
      <c r="B669" s="8"/>
      <c r="F669" s="9" t="n">
        <f aca="false">SUM(F639:F668)</f>
        <v>9</v>
      </c>
      <c r="G669" s="9"/>
      <c r="H669" s="9" t="n">
        <f aca="false">SUM(H639:H668)</f>
        <v>8</v>
      </c>
      <c r="I669" s="9" t="n">
        <f aca="false">SUM(I639:I668)</f>
        <v>3</v>
      </c>
      <c r="M669" s="10"/>
    </row>
    <row r="670" customFormat="false" ht="12.75" hidden="false" customHeight="false" outlineLevel="0" collapsed="false">
      <c r="B670" s="8"/>
      <c r="F670" s="9"/>
      <c r="G670" s="9"/>
      <c r="H670" s="9"/>
      <c r="I670" s="9"/>
      <c r="M670" s="10"/>
    </row>
    <row r="671" customFormat="false" ht="12.75" hidden="false" customHeight="false" outlineLevel="0" collapsed="false">
      <c r="A671" s="4" t="s">
        <v>0</v>
      </c>
      <c r="B671" s="5" t="s">
        <v>1</v>
      </c>
      <c r="C671" s="4" t="s">
        <v>2</v>
      </c>
      <c r="D671" s="5" t="s">
        <v>3</v>
      </c>
      <c r="E671" s="6" t="s">
        <v>4</v>
      </c>
      <c r="F671" s="7" t="n">
        <v>0.95</v>
      </c>
      <c r="G671" s="7"/>
      <c r="H671" s="7" t="n">
        <v>0.98</v>
      </c>
      <c r="I671" s="7" t="n">
        <v>1</v>
      </c>
      <c r="J671" s="4" t="s">
        <v>5</v>
      </c>
      <c r="M671" s="4" t="s">
        <v>6</v>
      </c>
      <c r="N671" s="4" t="s">
        <v>7</v>
      </c>
    </row>
    <row r="672" customFormat="false" ht="12.75" hidden="false" customHeight="false" outlineLevel="0" collapsed="false">
      <c r="A672" s="0" t="n">
        <v>26</v>
      </c>
      <c r="B672" s="8" t="n">
        <v>37012</v>
      </c>
      <c r="C672" s="0" t="n">
        <v>679807</v>
      </c>
      <c r="D672" s="0" t="n">
        <v>890000</v>
      </c>
      <c r="E672" s="1" t="n">
        <f aca="false">+C672/D672</f>
        <v>0.763828089887641</v>
      </c>
      <c r="F672" s="9"/>
      <c r="G672" s="9"/>
      <c r="H672" s="9"/>
      <c r="I672" s="9"/>
      <c r="J672" s="0" t="s">
        <v>17</v>
      </c>
      <c r="K672" s="3" t="n">
        <f aca="false">SUM(C672-D672)</f>
        <v>-210193</v>
      </c>
      <c r="M672" s="10"/>
    </row>
    <row r="673" customFormat="false" ht="12.75" hidden="false" customHeight="false" outlineLevel="0" collapsed="false">
      <c r="A673" s="0" t="n">
        <v>26</v>
      </c>
      <c r="B673" s="8" t="n">
        <v>37013</v>
      </c>
      <c r="C673" s="0" t="n">
        <v>696073</v>
      </c>
      <c r="D673" s="0" t="n">
        <v>890000</v>
      </c>
      <c r="E673" s="1" t="n">
        <f aca="false">+C673/D673</f>
        <v>0.782104494382023</v>
      </c>
      <c r="F673" s="9"/>
      <c r="G673" s="9"/>
      <c r="H673" s="9"/>
      <c r="I673" s="9"/>
      <c r="J673" s="0" t="s">
        <v>17</v>
      </c>
      <c r="K673" s="3" t="n">
        <f aca="false">SUM(C673-D673)</f>
        <v>-193927</v>
      </c>
      <c r="M673" s="10"/>
    </row>
    <row r="674" customFormat="false" ht="12.75" hidden="false" customHeight="false" outlineLevel="0" collapsed="false">
      <c r="A674" s="0" t="n">
        <v>26</v>
      </c>
      <c r="B674" s="8" t="n">
        <v>37014</v>
      </c>
      <c r="C674" s="0" t="n">
        <v>821631</v>
      </c>
      <c r="D674" s="0" t="n">
        <v>890000</v>
      </c>
      <c r="E674" s="1" t="n">
        <f aca="false">+C674/D674</f>
        <v>0.923180898876405</v>
      </c>
      <c r="F674" s="9"/>
      <c r="G674" s="9"/>
      <c r="H674" s="9"/>
      <c r="I674" s="9"/>
      <c r="J674" s="0" t="s">
        <v>17</v>
      </c>
      <c r="K674" s="3" t="n">
        <f aca="false">SUM(C674-D674)</f>
        <v>-68369</v>
      </c>
      <c r="M674" s="10"/>
    </row>
    <row r="675" customFormat="false" ht="12.75" hidden="false" customHeight="false" outlineLevel="0" collapsed="false">
      <c r="A675" s="0" t="n">
        <v>26</v>
      </c>
      <c r="B675" s="8" t="n">
        <v>37015</v>
      </c>
      <c r="C675" s="0" t="n">
        <v>849218</v>
      </c>
      <c r="D675" s="0" t="n">
        <v>890000</v>
      </c>
      <c r="E675" s="1" t="n">
        <f aca="false">+C675/D675</f>
        <v>0.954177528089888</v>
      </c>
      <c r="F675" s="9" t="n">
        <v>1</v>
      </c>
      <c r="G675" s="9"/>
      <c r="H675" s="9"/>
      <c r="I675" s="9"/>
      <c r="J675" s="0" t="s">
        <v>17</v>
      </c>
      <c r="K675" s="3" t="n">
        <f aca="false">SUM(C675-D675)</f>
        <v>-40782</v>
      </c>
      <c r="M675" s="10"/>
    </row>
    <row r="676" customFormat="false" ht="12.75" hidden="false" customHeight="false" outlineLevel="0" collapsed="false">
      <c r="A676" s="0" t="n">
        <v>26</v>
      </c>
      <c r="B676" s="8" t="n">
        <v>37016</v>
      </c>
      <c r="C676" s="0" t="n">
        <v>842985</v>
      </c>
      <c r="D676" s="0" t="n">
        <v>890000</v>
      </c>
      <c r="E676" s="1" t="n">
        <f aca="false">+C676/D676</f>
        <v>0.947174157303371</v>
      </c>
      <c r="F676" s="9" t="n">
        <v>1</v>
      </c>
      <c r="G676" s="9"/>
      <c r="H676" s="9"/>
      <c r="I676" s="9"/>
      <c r="J676" s="0" t="s">
        <v>17</v>
      </c>
      <c r="K676" s="3" t="n">
        <f aca="false">SUM(C676-D676)</f>
        <v>-47015</v>
      </c>
      <c r="M676" s="10"/>
    </row>
    <row r="677" customFormat="false" ht="12.75" hidden="false" customHeight="false" outlineLevel="0" collapsed="false">
      <c r="A677" s="0" t="n">
        <v>26</v>
      </c>
      <c r="B677" s="8" t="n">
        <v>37017</v>
      </c>
      <c r="C677" s="0" t="n">
        <v>867606</v>
      </c>
      <c r="D677" s="0" t="n">
        <v>890000</v>
      </c>
      <c r="E677" s="1" t="n">
        <f aca="false">+C677/D677</f>
        <v>0.974838202247191</v>
      </c>
      <c r="F677" s="9"/>
      <c r="G677" s="9"/>
      <c r="H677" s="9" t="n">
        <v>1</v>
      </c>
      <c r="I677" s="9"/>
      <c r="J677" s="0" t="s">
        <v>17</v>
      </c>
      <c r="K677" s="3" t="n">
        <f aca="false">SUM(C677-D677)</f>
        <v>-22394</v>
      </c>
      <c r="M677" s="10" t="n">
        <v>3</v>
      </c>
      <c r="N677" s="0" t="s">
        <v>10</v>
      </c>
    </row>
    <row r="678" customFormat="false" ht="12.75" hidden="false" customHeight="false" outlineLevel="0" collapsed="false">
      <c r="A678" s="0" t="n">
        <v>26</v>
      </c>
      <c r="B678" s="8" t="n">
        <v>37018</v>
      </c>
      <c r="C678" s="0" t="n">
        <v>848128</v>
      </c>
      <c r="D678" s="0" t="n">
        <v>890000</v>
      </c>
      <c r="E678" s="1" t="n">
        <f aca="false">+C678/D678</f>
        <v>0.952952808988764</v>
      </c>
      <c r="F678" s="9" t="n">
        <v>1</v>
      </c>
      <c r="G678" s="9"/>
      <c r="H678" s="9"/>
      <c r="I678" s="9"/>
      <c r="J678" s="0" t="s">
        <v>17</v>
      </c>
      <c r="K678" s="3" t="n">
        <f aca="false">SUM(C678-D678)</f>
        <v>-41872</v>
      </c>
      <c r="M678" s="10"/>
    </row>
    <row r="679" customFormat="false" ht="12.75" hidden="false" customHeight="false" outlineLevel="0" collapsed="false">
      <c r="A679" s="0" t="n">
        <v>26</v>
      </c>
      <c r="B679" s="8" t="n">
        <v>37019</v>
      </c>
      <c r="C679" s="0" t="n">
        <v>627271</v>
      </c>
      <c r="D679" s="0" t="n">
        <v>629828</v>
      </c>
      <c r="E679" s="1" t="n">
        <f aca="false">+C679/D679</f>
        <v>0.995940161440901</v>
      </c>
      <c r="F679" s="9"/>
      <c r="G679" s="9"/>
      <c r="H679" s="9"/>
      <c r="I679" s="9" t="n">
        <v>1</v>
      </c>
      <c r="J679" s="0" t="s">
        <v>17</v>
      </c>
      <c r="K679" s="3" t="n">
        <f aca="false">SUM(C679-D679)</f>
        <v>-2557</v>
      </c>
      <c r="M679" s="10" t="n">
        <v>4</v>
      </c>
      <c r="N679" s="0" t="s">
        <v>10</v>
      </c>
    </row>
    <row r="680" customFormat="false" ht="12.75" hidden="false" customHeight="false" outlineLevel="0" collapsed="false">
      <c r="A680" s="0" t="n">
        <v>26</v>
      </c>
      <c r="B680" s="8" t="n">
        <v>37020</v>
      </c>
      <c r="C680" s="0" t="n">
        <v>587555</v>
      </c>
      <c r="D680" s="0" t="n">
        <v>625000</v>
      </c>
      <c r="E680" s="1" t="n">
        <f aca="false">+C680/D680</f>
        <v>0.940088</v>
      </c>
      <c r="F680" s="9"/>
      <c r="G680" s="9"/>
      <c r="H680" s="9"/>
      <c r="I680" s="9"/>
      <c r="J680" s="0" t="s">
        <v>17</v>
      </c>
      <c r="K680" s="3" t="n">
        <f aca="false">SUM(C680-D680)</f>
        <v>-37445</v>
      </c>
      <c r="M680" s="10"/>
    </row>
    <row r="681" customFormat="false" ht="12.75" hidden="false" customHeight="false" outlineLevel="0" collapsed="false">
      <c r="A681" s="0" t="n">
        <v>26</v>
      </c>
      <c r="B681" s="8" t="n">
        <v>37021</v>
      </c>
      <c r="C681" s="0" t="n">
        <v>601457</v>
      </c>
      <c r="D681" s="0" t="n">
        <v>700000</v>
      </c>
      <c r="E681" s="1" t="n">
        <f aca="false">+C681/D681</f>
        <v>0.859224285714286</v>
      </c>
      <c r="F681" s="9"/>
      <c r="G681" s="9"/>
      <c r="H681" s="9"/>
      <c r="I681" s="9"/>
      <c r="J681" s="0" t="s">
        <v>17</v>
      </c>
      <c r="K681" s="3" t="n">
        <f aca="false">SUM(C681-D681)</f>
        <v>-98543</v>
      </c>
      <c r="M681" s="10"/>
    </row>
    <row r="682" customFormat="false" ht="12.75" hidden="false" customHeight="false" outlineLevel="0" collapsed="false">
      <c r="A682" s="0" t="n">
        <v>26</v>
      </c>
      <c r="B682" s="8" t="n">
        <v>37022</v>
      </c>
      <c r="C682" s="0" t="n">
        <v>673371</v>
      </c>
      <c r="D682" s="0" t="n">
        <v>713862</v>
      </c>
      <c r="E682" s="1" t="n">
        <f aca="false">+C682/D682</f>
        <v>0.943278953074964</v>
      </c>
      <c r="F682" s="9"/>
      <c r="G682" s="9"/>
      <c r="H682" s="9"/>
      <c r="I682" s="9"/>
      <c r="J682" s="0" t="s">
        <v>17</v>
      </c>
      <c r="K682" s="3" t="n">
        <f aca="false">SUM(C682-D682)</f>
        <v>-40491</v>
      </c>
      <c r="M682" s="10" t="n">
        <v>0</v>
      </c>
      <c r="N682" s="0" t="s">
        <v>10</v>
      </c>
    </row>
    <row r="683" customFormat="false" ht="12.75" hidden="false" customHeight="false" outlineLevel="0" collapsed="false">
      <c r="A683" s="0" t="n">
        <v>26</v>
      </c>
      <c r="B683" s="8" t="n">
        <v>37023</v>
      </c>
      <c r="C683" s="0" t="n">
        <v>652213</v>
      </c>
      <c r="D683" s="0" t="n">
        <v>700000</v>
      </c>
      <c r="E683" s="1" t="n">
        <f aca="false">+C683/D683</f>
        <v>0.931732857142857</v>
      </c>
      <c r="F683" s="9"/>
      <c r="G683" s="9"/>
      <c r="H683" s="9"/>
      <c r="I683" s="9"/>
      <c r="J683" s="0" t="s">
        <v>17</v>
      </c>
      <c r="K683" s="3" t="n">
        <f aca="false">SUM(C683-D683)</f>
        <v>-47787</v>
      </c>
      <c r="M683" s="10" t="n">
        <v>0</v>
      </c>
      <c r="N683" s="0" t="s">
        <v>10</v>
      </c>
    </row>
    <row r="684" customFormat="false" ht="12.75" hidden="false" customHeight="false" outlineLevel="0" collapsed="false">
      <c r="A684" s="0" t="n">
        <v>26</v>
      </c>
      <c r="B684" s="8" t="n">
        <v>37024</v>
      </c>
      <c r="C684" s="0" t="n">
        <v>815294</v>
      </c>
      <c r="D684" s="0" t="n">
        <v>890000</v>
      </c>
      <c r="E684" s="1" t="n">
        <f aca="false">+C684/D684</f>
        <v>0.916060674157303</v>
      </c>
      <c r="F684" s="9"/>
      <c r="G684" s="9"/>
      <c r="H684" s="9"/>
      <c r="I684" s="9"/>
      <c r="J684" s="0" t="s">
        <v>17</v>
      </c>
      <c r="K684" s="3" t="n">
        <f aca="false">SUM(C684-D684)</f>
        <v>-74706</v>
      </c>
      <c r="M684" s="10"/>
    </row>
    <row r="685" customFormat="false" ht="12.75" hidden="false" customHeight="false" outlineLevel="0" collapsed="false">
      <c r="A685" s="0" t="n">
        <v>26</v>
      </c>
      <c r="B685" s="8" t="n">
        <v>37025</v>
      </c>
      <c r="C685" s="0" t="n">
        <v>801441</v>
      </c>
      <c r="D685" s="0" t="n">
        <v>890000</v>
      </c>
      <c r="E685" s="1" t="n">
        <f aca="false">+C685/D685</f>
        <v>0.900495505617978</v>
      </c>
      <c r="F685" s="9"/>
      <c r="G685" s="9"/>
      <c r="H685" s="9"/>
      <c r="I685" s="9"/>
      <c r="J685" s="0" t="s">
        <v>17</v>
      </c>
      <c r="K685" s="3" t="n">
        <f aca="false">SUM(C685-D685)</f>
        <v>-88559</v>
      </c>
      <c r="M685" s="10"/>
    </row>
    <row r="686" customFormat="false" ht="12.75" hidden="false" customHeight="false" outlineLevel="0" collapsed="false">
      <c r="A686" s="0" t="n">
        <v>26</v>
      </c>
      <c r="B686" s="8" t="n">
        <v>37026</v>
      </c>
      <c r="C686" s="0" t="n">
        <v>813235</v>
      </c>
      <c r="D686" s="0" t="n">
        <v>890000</v>
      </c>
      <c r="E686" s="1" t="n">
        <f aca="false">+C686/D686</f>
        <v>0.913747191011236</v>
      </c>
      <c r="F686" s="9"/>
      <c r="G686" s="9"/>
      <c r="H686" s="9"/>
      <c r="I686" s="9"/>
      <c r="J686" s="0" t="s">
        <v>17</v>
      </c>
      <c r="K686" s="3" t="n">
        <f aca="false">SUM(C686-D686)</f>
        <v>-76765</v>
      </c>
      <c r="M686" s="10"/>
    </row>
    <row r="687" customFormat="false" ht="12.75" hidden="false" customHeight="false" outlineLevel="0" collapsed="false">
      <c r="A687" s="0" t="n">
        <v>26</v>
      </c>
      <c r="B687" s="8" t="n">
        <v>37027</v>
      </c>
      <c r="C687" s="0" t="n">
        <v>806817</v>
      </c>
      <c r="D687" s="0" t="n">
        <v>890000</v>
      </c>
      <c r="E687" s="1" t="n">
        <f aca="false">+C687/D687</f>
        <v>0.90653595505618</v>
      </c>
      <c r="F687" s="9"/>
      <c r="G687" s="9"/>
      <c r="H687" s="9"/>
      <c r="I687" s="9"/>
      <c r="J687" s="0" t="s">
        <v>17</v>
      </c>
      <c r="K687" s="3" t="n">
        <f aca="false">SUM(C687-D687)</f>
        <v>-83183</v>
      </c>
      <c r="M687" s="10"/>
    </row>
    <row r="688" customFormat="false" ht="12.75" hidden="false" customHeight="false" outlineLevel="0" collapsed="false">
      <c r="A688" s="0" t="n">
        <v>26</v>
      </c>
      <c r="B688" s="8" t="n">
        <v>37028</v>
      </c>
      <c r="C688" s="0" t="n">
        <v>846564</v>
      </c>
      <c r="D688" s="0" t="n">
        <v>890000</v>
      </c>
      <c r="E688" s="1" t="n">
        <f aca="false">+C688/D688</f>
        <v>0.951195505617978</v>
      </c>
      <c r="F688" s="9" t="n">
        <v>1</v>
      </c>
      <c r="G688" s="9"/>
      <c r="H688" s="9"/>
      <c r="I688" s="9"/>
      <c r="J688" s="0" t="s">
        <v>17</v>
      </c>
      <c r="K688" s="3" t="n">
        <f aca="false">SUM(C688-D688)</f>
        <v>-43436</v>
      </c>
      <c r="M688" s="10"/>
    </row>
    <row r="689" customFormat="false" ht="12.75" hidden="false" customHeight="false" outlineLevel="0" collapsed="false">
      <c r="A689" s="0" t="n">
        <v>26</v>
      </c>
      <c r="B689" s="8" t="n">
        <v>37029</v>
      </c>
      <c r="C689" s="0" t="n">
        <v>863843</v>
      </c>
      <c r="D689" s="0" t="n">
        <v>890000</v>
      </c>
      <c r="E689" s="1" t="n">
        <f aca="false">+C689/D689</f>
        <v>0.970610112359551</v>
      </c>
      <c r="F689" s="9" t="n">
        <v>1</v>
      </c>
      <c r="G689" s="9"/>
      <c r="H689" s="9"/>
      <c r="I689" s="9"/>
      <c r="J689" s="0" t="s">
        <v>17</v>
      </c>
      <c r="K689" s="3" t="n">
        <f aca="false">SUM(C689-D689)</f>
        <v>-26157</v>
      </c>
      <c r="M689" s="10"/>
    </row>
    <row r="690" customFormat="false" ht="12.75" hidden="false" customHeight="false" outlineLevel="0" collapsed="false">
      <c r="A690" s="0" t="n">
        <v>26</v>
      </c>
      <c r="B690" s="8" t="n">
        <v>37030</v>
      </c>
      <c r="C690" s="0" t="n">
        <v>847197</v>
      </c>
      <c r="D690" s="0" t="n">
        <v>890000</v>
      </c>
      <c r="E690" s="1" t="n">
        <f aca="false">+C690/D690</f>
        <v>0.951906741573034</v>
      </c>
      <c r="F690" s="9" t="n">
        <v>1</v>
      </c>
      <c r="G690" s="9"/>
      <c r="H690" s="9"/>
      <c r="I690" s="9"/>
      <c r="J690" s="0" t="s">
        <v>17</v>
      </c>
      <c r="K690" s="3" t="n">
        <f aca="false">SUM(C690-D690)</f>
        <v>-42803</v>
      </c>
      <c r="M690" s="10"/>
    </row>
    <row r="691" customFormat="false" ht="12.75" hidden="false" customHeight="false" outlineLevel="0" collapsed="false">
      <c r="A691" s="0" t="n">
        <v>26</v>
      </c>
      <c r="B691" s="8" t="n">
        <v>37031</v>
      </c>
      <c r="C691" s="0" t="n">
        <v>825063</v>
      </c>
      <c r="D691" s="0" t="n">
        <v>891012</v>
      </c>
      <c r="E691" s="1" t="n">
        <f aca="false">+C691/D691</f>
        <v>0.92598416182947</v>
      </c>
      <c r="F691" s="9"/>
      <c r="G691" s="9"/>
      <c r="H691" s="9"/>
      <c r="I691" s="9"/>
      <c r="J691" s="0" t="s">
        <v>17</v>
      </c>
      <c r="K691" s="3" t="n">
        <f aca="false">SUM(C691-D691)</f>
        <v>-65949</v>
      </c>
      <c r="M691" s="10"/>
    </row>
    <row r="692" customFormat="false" ht="12.75" hidden="false" customHeight="false" outlineLevel="0" collapsed="false">
      <c r="A692" s="0" t="n">
        <v>26</v>
      </c>
      <c r="B692" s="8" t="n">
        <v>37032</v>
      </c>
      <c r="C692" s="0" t="n">
        <v>865657</v>
      </c>
      <c r="D692" s="0" t="n">
        <v>890000</v>
      </c>
      <c r="E692" s="1" t="n">
        <f aca="false">+C692/D692</f>
        <v>0.972648314606742</v>
      </c>
      <c r="F692" s="9" t="n">
        <v>1</v>
      </c>
      <c r="G692" s="9"/>
      <c r="H692" s="9"/>
      <c r="I692" s="9"/>
      <c r="J692" s="0" t="s">
        <v>17</v>
      </c>
      <c r="K692" s="3" t="n">
        <f aca="false">SUM(C692-D692)</f>
        <v>-24343</v>
      </c>
      <c r="M692" s="10" t="n">
        <v>2</v>
      </c>
      <c r="N692" s="0" t="s">
        <v>10</v>
      </c>
    </row>
    <row r="693" customFormat="false" ht="12.75" hidden="false" customHeight="false" outlineLevel="0" collapsed="false">
      <c r="A693" s="0" t="n">
        <v>26</v>
      </c>
      <c r="B693" s="8" t="n">
        <v>37033</v>
      </c>
      <c r="C693" s="0" t="n">
        <v>886676</v>
      </c>
      <c r="D693" s="0" t="n">
        <v>889958</v>
      </c>
      <c r="E693" s="1" t="n">
        <f aca="false">+C693/D693</f>
        <v>0.996312185518867</v>
      </c>
      <c r="F693" s="9"/>
      <c r="G693" s="9"/>
      <c r="H693" s="9"/>
      <c r="I693" s="9" t="n">
        <v>1</v>
      </c>
      <c r="J693" s="0" t="s">
        <v>17</v>
      </c>
      <c r="K693" s="3" t="n">
        <f aca="false">SUM(C693-D693)</f>
        <v>-3282</v>
      </c>
      <c r="M693" s="10" t="n">
        <v>3</v>
      </c>
      <c r="N693" s="0" t="s">
        <v>10</v>
      </c>
    </row>
    <row r="694" customFormat="false" ht="12.75" hidden="false" customHeight="false" outlineLevel="0" collapsed="false">
      <c r="A694" s="0" t="n">
        <v>26</v>
      </c>
      <c r="B694" s="8" t="n">
        <v>37034</v>
      </c>
      <c r="C694" s="0" t="n">
        <v>859089</v>
      </c>
      <c r="D694" s="0" t="n">
        <v>889958</v>
      </c>
      <c r="E694" s="1" t="n">
        <f aca="false">+C694/D694</f>
        <v>0.965314093474074</v>
      </c>
      <c r="F694" s="9" t="n">
        <v>1</v>
      </c>
      <c r="G694" s="9"/>
      <c r="H694" s="9"/>
      <c r="I694" s="9"/>
      <c r="J694" s="0" t="s">
        <v>17</v>
      </c>
      <c r="K694" s="3" t="n">
        <f aca="false">SUM(C694-D694)</f>
        <v>-30869</v>
      </c>
      <c r="M694" s="10" t="n">
        <v>4</v>
      </c>
      <c r="N694" s="0" t="s">
        <v>10</v>
      </c>
    </row>
    <row r="695" customFormat="false" ht="12.75" hidden="false" customHeight="false" outlineLevel="0" collapsed="false">
      <c r="A695" s="0" t="n">
        <v>26</v>
      </c>
      <c r="B695" s="8" t="n">
        <v>37035</v>
      </c>
      <c r="C695" s="0" t="n">
        <v>870154</v>
      </c>
      <c r="D695" s="0" t="n">
        <v>889964</v>
      </c>
      <c r="E695" s="1" t="n">
        <f aca="false">+C695/D695</f>
        <v>0.977740672656422</v>
      </c>
      <c r="F695" s="9"/>
      <c r="G695" s="9"/>
      <c r="H695" s="9" t="n">
        <v>1</v>
      </c>
      <c r="I695" s="9"/>
      <c r="J695" s="0" t="s">
        <v>17</v>
      </c>
      <c r="K695" s="3" t="n">
        <f aca="false">SUM(C695-D695)</f>
        <v>-19810</v>
      </c>
      <c r="M695" s="10" t="n">
        <v>4</v>
      </c>
      <c r="N695" s="0" t="s">
        <v>10</v>
      </c>
    </row>
    <row r="696" customFormat="false" ht="12.75" hidden="false" customHeight="false" outlineLevel="0" collapsed="false">
      <c r="A696" s="0" t="n">
        <v>26</v>
      </c>
      <c r="B696" s="8" t="n">
        <v>37036</v>
      </c>
      <c r="C696" s="0" t="n">
        <v>895081</v>
      </c>
      <c r="D696" s="0" t="n">
        <v>889966</v>
      </c>
      <c r="E696" s="1" t="n">
        <f aca="false">+C696/D696</f>
        <v>1.00574741057524</v>
      </c>
      <c r="F696" s="9"/>
      <c r="G696" s="9"/>
      <c r="H696" s="9"/>
      <c r="I696" s="9" t="n">
        <v>1</v>
      </c>
      <c r="J696" s="0" t="s">
        <v>17</v>
      </c>
      <c r="K696" s="3" t="n">
        <f aca="false">SUM(C696-D696)</f>
        <v>5115</v>
      </c>
      <c r="L696" s="0" t="s">
        <v>18</v>
      </c>
      <c r="M696" s="10" t="n">
        <v>4</v>
      </c>
      <c r="N696" s="0" t="s">
        <v>10</v>
      </c>
    </row>
    <row r="697" customFormat="false" ht="12.75" hidden="false" customHeight="false" outlineLevel="0" collapsed="false">
      <c r="A697" s="0" t="n">
        <v>26</v>
      </c>
      <c r="B697" s="8" t="n">
        <v>37037</v>
      </c>
      <c r="C697" s="0" t="n">
        <v>893898</v>
      </c>
      <c r="D697" s="0" t="n">
        <v>890000</v>
      </c>
      <c r="E697" s="1" t="n">
        <f aca="false">+C697/D697</f>
        <v>1.0043797752809</v>
      </c>
      <c r="F697" s="9"/>
      <c r="G697" s="9"/>
      <c r="H697" s="9"/>
      <c r="I697" s="9" t="n">
        <v>1</v>
      </c>
      <c r="J697" s="0" t="s">
        <v>17</v>
      </c>
      <c r="K697" s="3" t="n">
        <f aca="false">SUM(C697-D697)</f>
        <v>3898</v>
      </c>
      <c r="L697" s="0" t="s">
        <v>18</v>
      </c>
      <c r="M697" s="10" t="n">
        <v>0</v>
      </c>
      <c r="N697" s="0" t="s">
        <v>10</v>
      </c>
    </row>
    <row r="698" customFormat="false" ht="12.75" hidden="false" customHeight="false" outlineLevel="0" collapsed="false">
      <c r="A698" s="0" t="n">
        <v>26</v>
      </c>
      <c r="B698" s="8" t="n">
        <v>37038</v>
      </c>
      <c r="C698" s="0" t="n">
        <v>915896</v>
      </c>
      <c r="D698" s="0" t="n">
        <v>889972</v>
      </c>
      <c r="E698" s="1" t="n">
        <f aca="false">+C698/D698</f>
        <v>1.02912900630582</v>
      </c>
      <c r="F698" s="9"/>
      <c r="G698" s="9"/>
      <c r="H698" s="9"/>
      <c r="I698" s="9" t="n">
        <v>1</v>
      </c>
      <c r="J698" s="0" t="s">
        <v>17</v>
      </c>
      <c r="K698" s="3" t="n">
        <f aca="false">SUM(C698-D698)</f>
        <v>25924</v>
      </c>
      <c r="L698" s="0" t="s">
        <v>18</v>
      </c>
      <c r="M698" s="10" t="n">
        <v>3</v>
      </c>
      <c r="N698" s="0" t="s">
        <v>10</v>
      </c>
    </row>
    <row r="699" customFormat="false" ht="12.75" hidden="false" customHeight="false" outlineLevel="0" collapsed="false">
      <c r="A699" s="0" t="n">
        <v>26</v>
      </c>
      <c r="B699" s="8" t="n">
        <v>37039</v>
      </c>
      <c r="C699" s="0" t="n">
        <v>892632</v>
      </c>
      <c r="D699" s="0" t="n">
        <v>889971</v>
      </c>
      <c r="E699" s="1" t="n">
        <f aca="false">+C699/D699</f>
        <v>1.00298998506693</v>
      </c>
      <c r="F699" s="9"/>
      <c r="G699" s="9"/>
      <c r="H699" s="9"/>
      <c r="I699" s="9" t="n">
        <v>1</v>
      </c>
      <c r="J699" s="0" t="s">
        <v>17</v>
      </c>
      <c r="K699" s="3" t="n">
        <f aca="false">SUM(C699-D699)</f>
        <v>2661</v>
      </c>
      <c r="L699" s="0" t="s">
        <v>18</v>
      </c>
      <c r="M699" s="10" t="n">
        <v>3</v>
      </c>
      <c r="N699" s="0" t="s">
        <v>10</v>
      </c>
    </row>
    <row r="700" customFormat="false" ht="12.75" hidden="false" customHeight="false" outlineLevel="0" collapsed="false">
      <c r="A700" s="0" t="n">
        <v>26</v>
      </c>
      <c r="B700" s="8" t="n">
        <v>37040</v>
      </c>
      <c r="C700" s="0" t="n">
        <v>878003</v>
      </c>
      <c r="D700" s="0" t="n">
        <v>889992</v>
      </c>
      <c r="E700" s="1" t="n">
        <f aca="false">+C700/D700</f>
        <v>0.986529092396336</v>
      </c>
      <c r="F700" s="9"/>
      <c r="G700" s="9"/>
      <c r="H700" s="9" t="n">
        <v>1</v>
      </c>
      <c r="I700" s="9"/>
      <c r="J700" s="0" t="s">
        <v>17</v>
      </c>
      <c r="K700" s="3" t="n">
        <f aca="false">SUM(C700-D700)</f>
        <v>-11989</v>
      </c>
      <c r="M700" s="10" t="n">
        <v>4</v>
      </c>
      <c r="N700" s="0" t="s">
        <v>10</v>
      </c>
    </row>
    <row r="701" customFormat="false" ht="12.75" hidden="false" customHeight="false" outlineLevel="0" collapsed="false">
      <c r="A701" s="0" t="n">
        <v>26</v>
      </c>
      <c r="B701" s="8" t="n">
        <v>37041</v>
      </c>
      <c r="C701" s="0" t="n">
        <v>871870</v>
      </c>
      <c r="D701" s="0" t="n">
        <v>889964</v>
      </c>
      <c r="E701" s="1" t="n">
        <f aca="false">+C701/D701</f>
        <v>0.97966884053737</v>
      </c>
      <c r="F701" s="9"/>
      <c r="G701" s="9"/>
      <c r="H701" s="9" t="n">
        <v>1</v>
      </c>
      <c r="I701" s="9"/>
      <c r="J701" s="0" t="s">
        <v>17</v>
      </c>
      <c r="K701" s="3" t="n">
        <f aca="false">SUM(C701-D701)</f>
        <v>-18094</v>
      </c>
      <c r="M701" s="10" t="n">
        <v>4</v>
      </c>
      <c r="N701" s="0" t="s">
        <v>10</v>
      </c>
    </row>
    <row r="702" customFormat="false" ht="13.5" hidden="false" customHeight="false" outlineLevel="0" collapsed="false">
      <c r="A702" s="0" t="n">
        <v>26</v>
      </c>
      <c r="B702" s="8" t="n">
        <v>37042</v>
      </c>
      <c r="C702" s="0" t="n">
        <v>893662</v>
      </c>
      <c r="D702" s="0" t="n">
        <v>900066</v>
      </c>
      <c r="E702" s="1" t="n">
        <f aca="false">+C702/D702</f>
        <v>0.992884966213589</v>
      </c>
      <c r="F702" s="16"/>
      <c r="G702" s="16"/>
      <c r="H702" s="16" t="n">
        <v>1</v>
      </c>
      <c r="I702" s="16"/>
      <c r="J702" s="0" t="s">
        <v>17</v>
      </c>
      <c r="K702" s="3" t="n">
        <f aca="false">SUM(C702-D702)</f>
        <v>-6404</v>
      </c>
      <c r="M702" s="10" t="n">
        <v>4</v>
      </c>
      <c r="N702" s="0" t="s">
        <v>10</v>
      </c>
    </row>
    <row r="703" customFormat="false" ht="12.75" hidden="false" customHeight="false" outlineLevel="0" collapsed="false">
      <c r="B703" s="8"/>
      <c r="F703" s="9" t="n">
        <f aca="false">SUM(F675:F702)</f>
        <v>8</v>
      </c>
      <c r="G703" s="9"/>
      <c r="H703" s="9" t="n">
        <f aca="false">SUM(H675:H702)</f>
        <v>5</v>
      </c>
      <c r="I703" s="9" t="n">
        <f aca="false">SUM(I675:I702)</f>
        <v>6</v>
      </c>
      <c r="M703" s="10"/>
    </row>
    <row r="704" customFormat="false" ht="12.75" hidden="false" customHeight="false" outlineLevel="0" collapsed="false">
      <c r="B704" s="8"/>
      <c r="F704" s="9"/>
      <c r="G704" s="9"/>
      <c r="H704" s="9"/>
      <c r="I704" s="9"/>
      <c r="M704" s="10"/>
    </row>
    <row r="705" customFormat="false" ht="12.75" hidden="false" customHeight="false" outlineLevel="0" collapsed="false">
      <c r="A705" s="4" t="s">
        <v>0</v>
      </c>
      <c r="B705" s="5" t="s">
        <v>1</v>
      </c>
      <c r="C705" s="4" t="s">
        <v>2</v>
      </c>
      <c r="D705" s="5" t="s">
        <v>3</v>
      </c>
      <c r="E705" s="6" t="s">
        <v>4</v>
      </c>
      <c r="F705" s="7" t="n">
        <v>0.95</v>
      </c>
      <c r="G705" s="7"/>
      <c r="H705" s="7" t="n">
        <v>0.98</v>
      </c>
      <c r="I705" s="7" t="n">
        <v>1</v>
      </c>
      <c r="J705" s="4" t="s">
        <v>5</v>
      </c>
      <c r="M705" s="4" t="s">
        <v>6</v>
      </c>
      <c r="N705" s="4" t="s">
        <v>7</v>
      </c>
    </row>
    <row r="706" customFormat="false" ht="12.75" hidden="false" customHeight="false" outlineLevel="0" collapsed="false">
      <c r="A706" s="0" t="n">
        <v>26</v>
      </c>
      <c r="B706" s="8" t="n">
        <v>37043</v>
      </c>
      <c r="C706" s="0" t="n">
        <v>871689</v>
      </c>
      <c r="D706" s="0" t="n">
        <v>890000</v>
      </c>
      <c r="E706" s="1" t="n">
        <f aca="false">+C706/D706</f>
        <v>0.979425842696629</v>
      </c>
      <c r="F706" s="9"/>
      <c r="G706" s="9"/>
      <c r="H706" s="9" t="n">
        <v>1</v>
      </c>
      <c r="I706" s="9"/>
      <c r="J706" s="0" t="s">
        <v>17</v>
      </c>
      <c r="K706" s="3" t="n">
        <f aca="false">SUM(C706-D706)</f>
        <v>-18311</v>
      </c>
      <c r="M706" s="10"/>
    </row>
    <row r="707" customFormat="false" ht="12.75" hidden="false" customHeight="false" outlineLevel="0" collapsed="false">
      <c r="A707" s="0" t="n">
        <v>26</v>
      </c>
      <c r="B707" s="8" t="n">
        <v>37044</v>
      </c>
      <c r="C707" s="0" t="n">
        <v>875456</v>
      </c>
      <c r="D707" s="0" t="n">
        <v>890000</v>
      </c>
      <c r="E707" s="1" t="n">
        <f aca="false">+C707/D707</f>
        <v>0.983658426966292</v>
      </c>
      <c r="F707" s="9"/>
      <c r="G707" s="9"/>
      <c r="H707" s="9" t="n">
        <v>1</v>
      </c>
      <c r="I707" s="9"/>
      <c r="J707" s="0" t="s">
        <v>17</v>
      </c>
      <c r="K707" s="3" t="n">
        <f aca="false">SUM(C707-D707)</f>
        <v>-14544</v>
      </c>
      <c r="M707" s="10" t="n">
        <v>4</v>
      </c>
      <c r="N707" s="0" t="s">
        <v>10</v>
      </c>
    </row>
    <row r="708" customFormat="false" ht="12.75" hidden="false" customHeight="false" outlineLevel="0" collapsed="false">
      <c r="A708" s="0" t="n">
        <v>26</v>
      </c>
      <c r="B708" s="8" t="n">
        <v>37045</v>
      </c>
      <c r="C708" s="0" t="n">
        <v>852961</v>
      </c>
      <c r="D708" s="0" t="n">
        <v>839230</v>
      </c>
      <c r="E708" s="1" t="n">
        <f aca="false">+C708/D708</f>
        <v>1.01636142654576</v>
      </c>
      <c r="F708" s="9"/>
      <c r="G708" s="9"/>
      <c r="H708" s="9"/>
      <c r="I708" s="9" t="n">
        <v>1</v>
      </c>
      <c r="J708" s="0" t="s">
        <v>17</v>
      </c>
      <c r="K708" s="3" t="n">
        <f aca="false">SUM(C708-D708)</f>
        <v>13731</v>
      </c>
      <c r="L708" s="0" t="s">
        <v>18</v>
      </c>
      <c r="M708" s="10" t="n">
        <v>4</v>
      </c>
      <c r="N708" s="0" t="s">
        <v>10</v>
      </c>
    </row>
    <row r="709" customFormat="false" ht="12.75" hidden="false" customHeight="false" outlineLevel="0" collapsed="false">
      <c r="A709" s="0" t="n">
        <v>26</v>
      </c>
      <c r="B709" s="8" t="n">
        <v>37046</v>
      </c>
      <c r="C709" s="0" t="n">
        <v>812724</v>
      </c>
      <c r="D709" s="0" t="n">
        <v>846105</v>
      </c>
      <c r="E709" s="1" t="n">
        <f aca="false">+C709/D709</f>
        <v>0.960547449784601</v>
      </c>
      <c r="F709" s="9" t="n">
        <v>1</v>
      </c>
      <c r="G709" s="9"/>
      <c r="H709" s="9"/>
      <c r="I709" s="9"/>
      <c r="J709" s="0" t="s">
        <v>17</v>
      </c>
      <c r="K709" s="3" t="n">
        <f aca="false">SUM(C709-D709)</f>
        <v>-33381</v>
      </c>
      <c r="M709" s="10"/>
    </row>
    <row r="710" customFormat="false" ht="12.75" hidden="false" customHeight="false" outlineLevel="0" collapsed="false">
      <c r="A710" s="0" t="n">
        <v>26</v>
      </c>
      <c r="B710" s="8" t="n">
        <v>37047</v>
      </c>
      <c r="C710" s="0" t="n">
        <v>867800</v>
      </c>
      <c r="D710" s="0" t="n">
        <v>878000</v>
      </c>
      <c r="E710" s="1" t="n">
        <f aca="false">+C710/D710</f>
        <v>0.988382687927107</v>
      </c>
      <c r="F710" s="9"/>
      <c r="G710" s="9"/>
      <c r="H710" s="9" t="n">
        <v>1</v>
      </c>
      <c r="I710" s="9"/>
      <c r="J710" s="0" t="s">
        <v>17</v>
      </c>
      <c r="K710" s="3" t="n">
        <f aca="false">SUM(C710-D710)</f>
        <v>-10200</v>
      </c>
      <c r="M710" s="10"/>
    </row>
    <row r="711" customFormat="false" ht="12.75" hidden="false" customHeight="false" outlineLevel="0" collapsed="false">
      <c r="A711" s="0" t="n">
        <v>26</v>
      </c>
      <c r="B711" s="8" t="n">
        <v>37048</v>
      </c>
      <c r="C711" s="0" t="n">
        <v>872121</v>
      </c>
      <c r="D711" s="0" t="n">
        <v>882542</v>
      </c>
      <c r="E711" s="1" t="n">
        <f aca="false">+C711/D711</f>
        <v>0.988192063380553</v>
      </c>
      <c r="F711" s="9"/>
      <c r="G711" s="9"/>
      <c r="H711" s="9" t="n">
        <v>1</v>
      </c>
      <c r="I711" s="9"/>
      <c r="J711" s="0" t="s">
        <v>17</v>
      </c>
      <c r="K711" s="3" t="n">
        <f aca="false">SUM(C711-D711)</f>
        <v>-10421</v>
      </c>
      <c r="M711" s="10" t="n">
        <v>4</v>
      </c>
      <c r="N711" s="0" t="s">
        <v>10</v>
      </c>
    </row>
    <row r="712" customFormat="false" ht="12.75" hidden="false" customHeight="false" outlineLevel="0" collapsed="false">
      <c r="A712" s="0" t="n">
        <v>26</v>
      </c>
      <c r="B712" s="8" t="n">
        <v>37049</v>
      </c>
      <c r="C712" s="0" t="n">
        <v>874976</v>
      </c>
      <c r="D712" s="0" t="n">
        <v>889976</v>
      </c>
      <c r="E712" s="1" t="n">
        <f aca="false">+C712/D712</f>
        <v>0.983145612915405</v>
      </c>
      <c r="F712" s="9"/>
      <c r="G712" s="9"/>
      <c r="H712" s="9" t="n">
        <v>1</v>
      </c>
      <c r="I712" s="9"/>
      <c r="J712" s="0" t="s">
        <v>17</v>
      </c>
      <c r="K712" s="3" t="n">
        <f aca="false">SUM(C712-D712)</f>
        <v>-15000</v>
      </c>
      <c r="M712" s="10" t="n">
        <v>4</v>
      </c>
      <c r="N712" s="0" t="s">
        <v>10</v>
      </c>
    </row>
    <row r="713" customFormat="false" ht="12.75" hidden="false" customHeight="false" outlineLevel="0" collapsed="false">
      <c r="A713" s="0" t="n">
        <v>26</v>
      </c>
      <c r="B713" s="8" t="n">
        <v>37050</v>
      </c>
      <c r="C713" s="0" t="n">
        <v>852917</v>
      </c>
      <c r="D713" s="0" t="n">
        <v>895886</v>
      </c>
      <c r="E713" s="1" t="n">
        <f aca="false">+C713/D713</f>
        <v>0.952037424404444</v>
      </c>
      <c r="F713" s="9" t="n">
        <v>1</v>
      </c>
      <c r="G713" s="9"/>
      <c r="H713" s="9"/>
      <c r="I713" s="9"/>
      <c r="J713" s="0" t="s">
        <v>17</v>
      </c>
      <c r="K713" s="3" t="n">
        <f aca="false">SUM(C713-D713)</f>
        <v>-42969</v>
      </c>
      <c r="M713" s="10" t="n">
        <v>4</v>
      </c>
      <c r="N713" s="0" t="s">
        <v>10</v>
      </c>
    </row>
    <row r="714" customFormat="false" ht="12.75" hidden="false" customHeight="false" outlineLevel="0" collapsed="false">
      <c r="A714" s="0" t="n">
        <v>26</v>
      </c>
      <c r="B714" s="8" t="n">
        <v>37051</v>
      </c>
      <c r="C714" s="0" t="n">
        <v>749361</v>
      </c>
      <c r="D714" s="0" t="n">
        <v>890000</v>
      </c>
      <c r="E714" s="1" t="n">
        <f aca="false">+C714/D714</f>
        <v>0.841978651685393</v>
      </c>
      <c r="F714" s="9"/>
      <c r="G714" s="9"/>
      <c r="H714" s="9"/>
      <c r="I714" s="9"/>
      <c r="J714" s="0" t="s">
        <v>17</v>
      </c>
      <c r="K714" s="3" t="n">
        <f aca="false">SUM(C714-D714)</f>
        <v>-140639</v>
      </c>
      <c r="M714" s="10"/>
    </row>
    <row r="715" customFormat="false" ht="12.75" hidden="false" customHeight="false" outlineLevel="0" collapsed="false">
      <c r="A715" s="0" t="n">
        <v>26</v>
      </c>
      <c r="B715" s="8" t="n">
        <v>37052</v>
      </c>
      <c r="C715" s="0" t="n">
        <v>775409</v>
      </c>
      <c r="D715" s="0" t="n">
        <v>890000</v>
      </c>
      <c r="E715" s="1" t="n">
        <f aca="false">+C715/D715</f>
        <v>0.87124606741573</v>
      </c>
      <c r="F715" s="9"/>
      <c r="G715" s="9"/>
      <c r="H715" s="9"/>
      <c r="I715" s="9"/>
      <c r="J715" s="0" t="s">
        <v>17</v>
      </c>
      <c r="K715" s="3" t="n">
        <f aca="false">SUM(C715-D715)</f>
        <v>-114591</v>
      </c>
      <c r="M715" s="10"/>
    </row>
    <row r="716" customFormat="false" ht="12.75" hidden="false" customHeight="false" outlineLevel="0" collapsed="false">
      <c r="A716" s="0" t="n">
        <v>26</v>
      </c>
      <c r="B716" s="8" t="n">
        <v>37053</v>
      </c>
      <c r="C716" s="0" t="n">
        <v>852791</v>
      </c>
      <c r="D716" s="0" t="n">
        <v>859706</v>
      </c>
      <c r="E716" s="1" t="n">
        <f aca="false">+C716/D716</f>
        <v>0.991956552588908</v>
      </c>
      <c r="F716" s="9"/>
      <c r="G716" s="9"/>
      <c r="H716" s="9" t="n">
        <v>1</v>
      </c>
      <c r="I716" s="9"/>
      <c r="J716" s="0" t="s">
        <v>17</v>
      </c>
      <c r="K716" s="3" t="n">
        <f aca="false">SUM(C716-D716)</f>
        <v>-6915</v>
      </c>
      <c r="M716" s="10" t="n">
        <v>4</v>
      </c>
      <c r="N716" s="0" t="s">
        <v>10</v>
      </c>
    </row>
    <row r="717" customFormat="false" ht="12.75" hidden="false" customHeight="false" outlineLevel="0" collapsed="false">
      <c r="A717" s="0" t="n">
        <v>26</v>
      </c>
      <c r="B717" s="8" t="n">
        <v>37054</v>
      </c>
      <c r="C717" s="0" t="n">
        <v>865941</v>
      </c>
      <c r="D717" s="0" t="n">
        <v>889624</v>
      </c>
      <c r="E717" s="1" t="n">
        <f aca="false">+C717/D717</f>
        <v>0.973378640864006</v>
      </c>
      <c r="F717" s="9"/>
      <c r="G717" s="9"/>
      <c r="H717" s="9" t="n">
        <v>1</v>
      </c>
      <c r="I717" s="9"/>
      <c r="J717" s="0" t="s">
        <v>17</v>
      </c>
      <c r="K717" s="3" t="n">
        <f aca="false">SUM(C717-D717)</f>
        <v>-23683</v>
      </c>
      <c r="M717" s="10" t="n">
        <v>4</v>
      </c>
      <c r="N717" s="0" t="s">
        <v>10</v>
      </c>
    </row>
    <row r="718" customFormat="false" ht="12.75" hidden="false" customHeight="false" outlineLevel="0" collapsed="false">
      <c r="A718" s="0" t="n">
        <v>26</v>
      </c>
      <c r="B718" s="8" t="n">
        <v>37055</v>
      </c>
      <c r="C718" s="0" t="n">
        <v>871978</v>
      </c>
      <c r="D718" s="0" t="n">
        <v>899092</v>
      </c>
      <c r="E718" s="1" t="n">
        <f aca="false">+C718/D718</f>
        <v>0.969842908178473</v>
      </c>
      <c r="F718" s="9"/>
      <c r="G718" s="9"/>
      <c r="H718" s="9" t="n">
        <v>1</v>
      </c>
      <c r="I718" s="9"/>
      <c r="J718" s="0" t="s">
        <v>17</v>
      </c>
      <c r="K718" s="3" t="n">
        <f aca="false">SUM(C718-D718)</f>
        <v>-27114</v>
      </c>
      <c r="M718" s="10" t="n">
        <v>4</v>
      </c>
      <c r="N718" s="0" t="s">
        <v>10</v>
      </c>
    </row>
    <row r="719" customFormat="false" ht="12.75" hidden="false" customHeight="false" outlineLevel="0" collapsed="false">
      <c r="A719" s="0" t="n">
        <v>26</v>
      </c>
      <c r="B719" s="8" t="n">
        <v>37056</v>
      </c>
      <c r="C719" s="0" t="n">
        <v>864694</v>
      </c>
      <c r="D719" s="0" t="n">
        <v>848922</v>
      </c>
      <c r="E719" s="1" t="n">
        <f aca="false">+C719/D719</f>
        <v>1.01857885647916</v>
      </c>
      <c r="F719" s="9"/>
      <c r="G719" s="9"/>
      <c r="H719" s="9"/>
      <c r="I719" s="9" t="n">
        <v>1</v>
      </c>
      <c r="J719" s="0" t="s">
        <v>17</v>
      </c>
      <c r="K719" s="3" t="n">
        <f aca="false">SUM(C719-D719)</f>
        <v>15772</v>
      </c>
      <c r="L719" s="0" t="s">
        <v>18</v>
      </c>
      <c r="M719" s="10" t="n">
        <v>4</v>
      </c>
      <c r="N719" s="0" t="s">
        <v>10</v>
      </c>
    </row>
    <row r="720" customFormat="false" ht="12.75" hidden="false" customHeight="false" outlineLevel="0" collapsed="false">
      <c r="A720" s="0" t="n">
        <v>26</v>
      </c>
      <c r="B720" s="8" t="n">
        <v>37057</v>
      </c>
      <c r="C720" s="0" t="n">
        <v>849514</v>
      </c>
      <c r="D720" s="0" t="n">
        <v>875000</v>
      </c>
      <c r="E720" s="1" t="n">
        <f aca="false">+C720/D720</f>
        <v>0.970873142857143</v>
      </c>
      <c r="F720" s="9"/>
      <c r="G720" s="9"/>
      <c r="H720" s="9" t="n">
        <v>1</v>
      </c>
      <c r="I720" s="9"/>
      <c r="J720" s="0" t="s">
        <v>17</v>
      </c>
      <c r="K720" s="3" t="n">
        <f aca="false">SUM(C720-D720)</f>
        <v>-25486</v>
      </c>
      <c r="M720" s="10" t="n">
        <v>3</v>
      </c>
      <c r="N720" s="0" t="s">
        <v>10</v>
      </c>
    </row>
    <row r="721" customFormat="false" ht="12.75" hidden="false" customHeight="false" outlineLevel="0" collapsed="false">
      <c r="A721" s="0" t="n">
        <v>26</v>
      </c>
      <c r="B721" s="8" t="n">
        <v>37058</v>
      </c>
      <c r="C721" s="0" t="n">
        <v>789292</v>
      </c>
      <c r="D721" s="0" t="n">
        <v>890000</v>
      </c>
      <c r="E721" s="1" t="n">
        <f aca="false">+C721/D721</f>
        <v>0.886844943820225</v>
      </c>
      <c r="F721" s="9"/>
      <c r="G721" s="9"/>
      <c r="H721" s="9"/>
      <c r="I721" s="9"/>
      <c r="J721" s="0" t="s">
        <v>17</v>
      </c>
      <c r="K721" s="3" t="n">
        <f aca="false">SUM(C721-D721)</f>
        <v>-100708</v>
      </c>
      <c r="M721" s="10" t="n">
        <v>1</v>
      </c>
      <c r="N721" s="0" t="s">
        <v>10</v>
      </c>
    </row>
    <row r="722" customFormat="false" ht="12.75" hidden="false" customHeight="false" outlineLevel="0" collapsed="false">
      <c r="A722" s="0" t="n">
        <v>26</v>
      </c>
      <c r="B722" s="8" t="n">
        <v>37059</v>
      </c>
      <c r="C722" s="0" t="n">
        <v>765937</v>
      </c>
      <c r="D722" s="0" t="n">
        <v>890000</v>
      </c>
      <c r="E722" s="1" t="n">
        <f aca="false">+C722/D722</f>
        <v>0.860603370786517</v>
      </c>
      <c r="F722" s="9"/>
      <c r="G722" s="9"/>
      <c r="H722" s="9"/>
      <c r="I722" s="9"/>
      <c r="J722" s="0" t="s">
        <v>17</v>
      </c>
      <c r="K722" s="3" t="n">
        <f aca="false">SUM(C722-D722)</f>
        <v>-124063</v>
      </c>
      <c r="M722" s="10" t="n">
        <v>0</v>
      </c>
      <c r="N722" s="0" t="s">
        <v>10</v>
      </c>
    </row>
    <row r="723" customFormat="false" ht="12.75" hidden="false" customHeight="false" outlineLevel="0" collapsed="false">
      <c r="A723" s="0" t="n">
        <v>26</v>
      </c>
      <c r="B723" s="8" t="n">
        <v>37060</v>
      </c>
      <c r="C723" s="0" t="n">
        <v>872152</v>
      </c>
      <c r="D723" s="0" t="n">
        <v>890000</v>
      </c>
      <c r="E723" s="1" t="n">
        <f aca="false">+C723/D723</f>
        <v>0.97994606741573</v>
      </c>
      <c r="F723" s="9"/>
      <c r="G723" s="9"/>
      <c r="H723" s="9" t="n">
        <v>1</v>
      </c>
      <c r="I723" s="9"/>
      <c r="J723" s="0" t="s">
        <v>17</v>
      </c>
      <c r="K723" s="3" t="n">
        <f aca="false">SUM(C723-D723)</f>
        <v>-17848</v>
      </c>
      <c r="M723" s="10" t="n">
        <v>4</v>
      </c>
      <c r="N723" s="0" t="s">
        <v>10</v>
      </c>
    </row>
    <row r="724" customFormat="false" ht="12.75" hidden="false" customHeight="false" outlineLevel="0" collapsed="false">
      <c r="A724" s="0" t="n">
        <v>26</v>
      </c>
      <c r="B724" s="8" t="n">
        <v>37061</v>
      </c>
      <c r="C724" s="0" t="n">
        <v>858471</v>
      </c>
      <c r="D724" s="0" t="n">
        <v>849562</v>
      </c>
      <c r="E724" s="1" t="n">
        <f aca="false">+C724/D724</f>
        <v>1.01048658014365</v>
      </c>
      <c r="F724" s="9"/>
      <c r="G724" s="9"/>
      <c r="H724" s="9"/>
      <c r="I724" s="9" t="n">
        <v>1</v>
      </c>
      <c r="J724" s="0" t="s">
        <v>17</v>
      </c>
      <c r="K724" s="3" t="n">
        <f aca="false">SUM(C724-D724)</f>
        <v>8909</v>
      </c>
      <c r="L724" s="0" t="s">
        <v>18</v>
      </c>
      <c r="M724" s="10" t="n">
        <v>4</v>
      </c>
      <c r="N724" s="0" t="s">
        <v>10</v>
      </c>
    </row>
    <row r="725" customFormat="false" ht="12.75" hidden="false" customHeight="false" outlineLevel="0" collapsed="false">
      <c r="A725" s="0" t="n">
        <v>26</v>
      </c>
      <c r="B725" s="8" t="n">
        <v>37062</v>
      </c>
      <c r="C725" s="0" t="n">
        <v>890932</v>
      </c>
      <c r="D725" s="0" t="n">
        <v>889974</v>
      </c>
      <c r="E725" s="1" t="n">
        <f aca="false">+C725/D725</f>
        <v>1.00107643594083</v>
      </c>
      <c r="F725" s="9"/>
      <c r="G725" s="9"/>
      <c r="H725" s="9"/>
      <c r="I725" s="9" t="n">
        <v>1</v>
      </c>
      <c r="J725" s="0" t="s">
        <v>17</v>
      </c>
      <c r="K725" s="3" t="n">
        <f aca="false">SUM(C725-D725)</f>
        <v>958</v>
      </c>
      <c r="L725" s="0" t="s">
        <v>18</v>
      </c>
      <c r="M725" s="10" t="n">
        <v>4</v>
      </c>
      <c r="N725" s="0" t="s">
        <v>10</v>
      </c>
    </row>
    <row r="726" customFormat="false" ht="12.75" hidden="false" customHeight="false" outlineLevel="0" collapsed="false">
      <c r="A726" s="0" t="n">
        <v>26</v>
      </c>
      <c r="B726" s="8" t="n">
        <v>37063</v>
      </c>
      <c r="C726" s="0" t="n">
        <v>890204</v>
      </c>
      <c r="D726" s="0" t="n">
        <v>889974</v>
      </c>
      <c r="E726" s="1" t="n">
        <f aca="false">+C726/D726</f>
        <v>1.00025843451606</v>
      </c>
      <c r="F726" s="9"/>
      <c r="G726" s="9"/>
      <c r="H726" s="9"/>
      <c r="I726" s="9" t="n">
        <v>1</v>
      </c>
      <c r="J726" s="0" t="s">
        <v>17</v>
      </c>
      <c r="K726" s="3" t="n">
        <f aca="false">SUM(C726-D726)</f>
        <v>230</v>
      </c>
      <c r="L726" s="0" t="s">
        <v>18</v>
      </c>
      <c r="M726" s="10" t="n">
        <v>4</v>
      </c>
      <c r="N726" s="0" t="s">
        <v>10</v>
      </c>
    </row>
    <row r="727" customFormat="false" ht="12.75" hidden="false" customHeight="false" outlineLevel="0" collapsed="false">
      <c r="A727" s="0" t="n">
        <v>26</v>
      </c>
      <c r="B727" s="8" t="n">
        <v>37064</v>
      </c>
      <c r="C727" s="0" t="n">
        <v>873683</v>
      </c>
      <c r="D727" s="0" t="n">
        <v>873481</v>
      </c>
      <c r="E727" s="1" t="n">
        <f aca="false">+C727/D727</f>
        <v>1.0002312586078</v>
      </c>
      <c r="F727" s="9"/>
      <c r="G727" s="9"/>
      <c r="H727" s="9"/>
      <c r="I727" s="9" t="n">
        <v>1</v>
      </c>
      <c r="J727" s="0" t="s">
        <v>17</v>
      </c>
      <c r="K727" s="3" t="n">
        <f aca="false">SUM(C727-D727)</f>
        <v>202</v>
      </c>
      <c r="L727" s="0" t="s">
        <v>18</v>
      </c>
      <c r="M727" s="10" t="n">
        <v>4</v>
      </c>
      <c r="N727" s="0" t="s">
        <v>10</v>
      </c>
    </row>
    <row r="728" customFormat="false" ht="12.75" hidden="false" customHeight="false" outlineLevel="0" collapsed="false">
      <c r="A728" s="0" t="n">
        <v>26</v>
      </c>
      <c r="B728" s="8" t="n">
        <v>37065</v>
      </c>
      <c r="C728" s="0" t="n">
        <v>861180</v>
      </c>
      <c r="D728" s="0" t="n">
        <v>855464</v>
      </c>
      <c r="E728" s="1" t="n">
        <f aca="false">+C728/D728</f>
        <v>1.00668175399549</v>
      </c>
      <c r="F728" s="9"/>
      <c r="G728" s="9"/>
      <c r="H728" s="9"/>
      <c r="I728" s="9" t="n">
        <v>1</v>
      </c>
      <c r="J728" s="0" t="s">
        <v>17</v>
      </c>
      <c r="K728" s="3" t="n">
        <f aca="false">SUM(C728-D728)</f>
        <v>5716</v>
      </c>
      <c r="L728" s="0" t="s">
        <v>18</v>
      </c>
      <c r="M728" s="10"/>
    </row>
    <row r="729" customFormat="false" ht="12.75" hidden="false" customHeight="false" outlineLevel="0" collapsed="false">
      <c r="A729" s="0" t="n">
        <v>26</v>
      </c>
      <c r="B729" s="8" t="n">
        <v>37066</v>
      </c>
      <c r="C729" s="0" t="n">
        <v>817329</v>
      </c>
      <c r="D729" s="0" t="n">
        <v>800822</v>
      </c>
      <c r="E729" s="1" t="n">
        <f aca="false">+C729/D729</f>
        <v>1.02061257058373</v>
      </c>
      <c r="F729" s="9"/>
      <c r="G729" s="9"/>
      <c r="H729" s="9"/>
      <c r="I729" s="9" t="n">
        <v>1</v>
      </c>
      <c r="J729" s="0" t="s">
        <v>17</v>
      </c>
      <c r="K729" s="3" t="n">
        <f aca="false">SUM(C729-D729)</f>
        <v>16507</v>
      </c>
      <c r="L729" s="0" t="s">
        <v>18</v>
      </c>
      <c r="M729" s="10"/>
    </row>
    <row r="730" customFormat="false" ht="12.75" hidden="false" customHeight="false" outlineLevel="0" collapsed="false">
      <c r="A730" s="0" t="n">
        <v>26</v>
      </c>
      <c r="B730" s="8" t="n">
        <v>37067</v>
      </c>
      <c r="C730" s="0" t="n">
        <v>866843</v>
      </c>
      <c r="D730" s="0" t="n">
        <v>875644</v>
      </c>
      <c r="E730" s="1" t="n">
        <f aca="false">+C730/D730</f>
        <v>0.989949111739474</v>
      </c>
      <c r="F730" s="9"/>
      <c r="G730" s="9"/>
      <c r="H730" s="9" t="n">
        <v>1</v>
      </c>
      <c r="I730" s="9"/>
      <c r="J730" s="0" t="s">
        <v>17</v>
      </c>
      <c r="K730" s="3" t="n">
        <f aca="false">SUM(C730-D730)</f>
        <v>-8801</v>
      </c>
      <c r="M730" s="10" t="n">
        <v>3</v>
      </c>
      <c r="N730" s="0" t="s">
        <v>10</v>
      </c>
    </row>
    <row r="731" customFormat="false" ht="12.75" hidden="false" customHeight="false" outlineLevel="0" collapsed="false">
      <c r="A731" s="0" t="n">
        <v>26</v>
      </c>
      <c r="B731" s="8" t="n">
        <v>37068</v>
      </c>
      <c r="C731" s="0" t="n">
        <v>850920</v>
      </c>
      <c r="D731" s="0" t="n">
        <v>869000</v>
      </c>
      <c r="E731" s="1" t="n">
        <f aca="false">+C731/D731</f>
        <v>0.979194476409666</v>
      </c>
      <c r="F731" s="9"/>
      <c r="G731" s="9"/>
      <c r="H731" s="9" t="n">
        <v>1</v>
      </c>
      <c r="I731" s="9"/>
      <c r="J731" s="0" t="s">
        <v>17</v>
      </c>
      <c r="K731" s="3" t="n">
        <f aca="false">SUM(C731-D731)</f>
        <v>-18080</v>
      </c>
      <c r="M731" s="10"/>
    </row>
    <row r="732" customFormat="false" ht="12.75" hidden="false" customHeight="false" outlineLevel="0" collapsed="false">
      <c r="A732" s="0" t="n">
        <v>26</v>
      </c>
      <c r="B732" s="8" t="n">
        <v>37069</v>
      </c>
      <c r="C732" s="0" t="n">
        <v>871428</v>
      </c>
      <c r="D732" s="0" t="n">
        <v>872470</v>
      </c>
      <c r="E732" s="1" t="n">
        <f aca="false">+C732/D732</f>
        <v>0.998805689593912</v>
      </c>
      <c r="F732" s="9"/>
      <c r="G732" s="9"/>
      <c r="H732" s="9"/>
      <c r="I732" s="9" t="n">
        <v>1</v>
      </c>
      <c r="J732" s="0" t="s">
        <v>17</v>
      </c>
      <c r="K732" s="3" t="n">
        <f aca="false">SUM(C732-D732)</f>
        <v>-1042</v>
      </c>
      <c r="M732" s="10" t="n">
        <v>4</v>
      </c>
      <c r="N732" s="0" t="s">
        <v>10</v>
      </c>
    </row>
    <row r="733" customFormat="false" ht="12.75" hidden="false" customHeight="false" outlineLevel="0" collapsed="false">
      <c r="A733" s="0" t="n">
        <v>26</v>
      </c>
      <c r="B733" s="8" t="n">
        <v>37070</v>
      </c>
      <c r="C733" s="0" t="n">
        <v>863490</v>
      </c>
      <c r="D733" s="0" t="n">
        <v>874000</v>
      </c>
      <c r="E733" s="1" t="n">
        <f aca="false">+C733/D733</f>
        <v>0.987974828375286</v>
      </c>
      <c r="F733" s="9"/>
      <c r="G733" s="9"/>
      <c r="H733" s="9" t="n">
        <v>1</v>
      </c>
      <c r="I733" s="9"/>
      <c r="J733" s="0" t="s">
        <v>17</v>
      </c>
      <c r="K733" s="3" t="n">
        <f aca="false">SUM(C733-D733)</f>
        <v>-10510</v>
      </c>
      <c r="M733" s="10"/>
    </row>
    <row r="734" customFormat="false" ht="12.75" hidden="false" customHeight="false" outlineLevel="0" collapsed="false">
      <c r="A734" s="0" t="n">
        <v>26</v>
      </c>
      <c r="B734" s="8" t="n">
        <v>37071</v>
      </c>
      <c r="C734" s="0" t="n">
        <v>822784</v>
      </c>
      <c r="D734" s="0" t="n">
        <v>849660</v>
      </c>
      <c r="E734" s="1" t="n">
        <f aca="false">+C734/D734</f>
        <v>0.96836852388014</v>
      </c>
      <c r="F734" s="9"/>
      <c r="G734" s="9"/>
      <c r="H734" s="9" t="n">
        <v>1</v>
      </c>
      <c r="I734" s="9"/>
      <c r="J734" s="0" t="s">
        <v>17</v>
      </c>
      <c r="K734" s="3" t="n">
        <f aca="false">SUM(C734-D734)</f>
        <v>-26876</v>
      </c>
      <c r="M734" s="10"/>
    </row>
    <row r="735" customFormat="false" ht="13.5" hidden="false" customHeight="false" outlineLevel="0" collapsed="false">
      <c r="A735" s="0" t="n">
        <v>26</v>
      </c>
      <c r="B735" s="8" t="n">
        <v>37072</v>
      </c>
      <c r="C735" s="0" t="n">
        <v>823490</v>
      </c>
      <c r="D735" s="0" t="n">
        <v>878000</v>
      </c>
      <c r="E735" s="1" t="n">
        <f aca="false">+C735/D735</f>
        <v>0.937915717539863</v>
      </c>
      <c r="F735" s="16"/>
      <c r="G735" s="16"/>
      <c r="H735" s="16"/>
      <c r="I735" s="16"/>
      <c r="J735" s="0" t="s">
        <v>17</v>
      </c>
      <c r="K735" s="3" t="n">
        <f aca="false">SUM(C735-D735)</f>
        <v>-54510</v>
      </c>
      <c r="M735" s="10"/>
    </row>
    <row r="736" customFormat="false" ht="12.75" hidden="false" customHeight="false" outlineLevel="0" collapsed="false">
      <c r="B736" s="8"/>
      <c r="F736" s="9" t="n">
        <f aca="false">SUM(F706:F735)</f>
        <v>2</v>
      </c>
      <c r="G736" s="9"/>
      <c r="H736" s="9" t="n">
        <f aca="false">SUM(H706:H735)</f>
        <v>14</v>
      </c>
      <c r="I736" s="9" t="n">
        <f aca="false">SUM(I706:I735)</f>
        <v>9</v>
      </c>
      <c r="M736" s="10"/>
    </row>
    <row r="737" customFormat="false" ht="12.75" hidden="false" customHeight="false" outlineLevel="0" collapsed="false">
      <c r="B737" s="8"/>
      <c r="F737" s="9"/>
      <c r="G737" s="9"/>
      <c r="H737" s="9"/>
      <c r="I737" s="9"/>
      <c r="M737" s="10"/>
    </row>
    <row r="738" customFormat="false" ht="12.75" hidden="false" customHeight="false" outlineLevel="0" collapsed="false">
      <c r="A738" s="4" t="s">
        <v>0</v>
      </c>
      <c r="B738" s="5" t="s">
        <v>1</v>
      </c>
      <c r="C738" s="4" t="s">
        <v>2</v>
      </c>
      <c r="D738" s="5" t="s">
        <v>3</v>
      </c>
      <c r="E738" s="6" t="s">
        <v>4</v>
      </c>
      <c r="F738" s="7" t="n">
        <v>0.95</v>
      </c>
      <c r="G738" s="7"/>
      <c r="H738" s="7" t="n">
        <v>0.98</v>
      </c>
      <c r="I738" s="7" t="n">
        <v>1</v>
      </c>
      <c r="J738" s="4" t="s">
        <v>5</v>
      </c>
      <c r="M738" s="4" t="s">
        <v>6</v>
      </c>
      <c r="N738" s="4" t="s">
        <v>7</v>
      </c>
    </row>
    <row r="739" customFormat="false" ht="12.75" hidden="false" customHeight="false" outlineLevel="0" collapsed="false">
      <c r="A739" s="0" t="n">
        <v>26</v>
      </c>
      <c r="B739" s="8" t="n">
        <v>37073</v>
      </c>
      <c r="C739" s="0" t="n">
        <v>800334</v>
      </c>
      <c r="D739" s="0" t="n">
        <v>878000</v>
      </c>
      <c r="E739" s="1" t="n">
        <f aca="false">+C739/D739</f>
        <v>0.911542141230068</v>
      </c>
      <c r="F739" s="9"/>
      <c r="G739" s="9"/>
      <c r="H739" s="9"/>
      <c r="I739" s="9"/>
      <c r="J739" s="0" t="s">
        <v>17</v>
      </c>
      <c r="K739" s="3" t="n">
        <f aca="false">SUM(C739-D739)</f>
        <v>-77666</v>
      </c>
      <c r="M739" s="10"/>
    </row>
    <row r="740" customFormat="false" ht="12.75" hidden="false" customHeight="false" outlineLevel="0" collapsed="false">
      <c r="A740" s="0" t="n">
        <v>26</v>
      </c>
      <c r="B740" s="8" t="n">
        <v>37074</v>
      </c>
      <c r="C740" s="0" t="n">
        <v>851197</v>
      </c>
      <c r="D740" s="0" t="n">
        <v>878000</v>
      </c>
      <c r="E740" s="1" t="n">
        <f aca="false">+C740/D740</f>
        <v>0.969472665148064</v>
      </c>
      <c r="F740" s="9" t="n">
        <v>1</v>
      </c>
      <c r="G740" s="9"/>
      <c r="H740" s="9"/>
      <c r="I740" s="9"/>
      <c r="J740" s="0" t="s">
        <v>17</v>
      </c>
      <c r="K740" s="3" t="n">
        <f aca="false">SUM(C740-D740)</f>
        <v>-26803</v>
      </c>
      <c r="M740" s="10"/>
    </row>
    <row r="741" customFormat="false" ht="12.75" hidden="false" customHeight="false" outlineLevel="0" collapsed="false">
      <c r="A741" s="0" t="n">
        <v>26</v>
      </c>
      <c r="B741" s="8" t="n">
        <v>37075</v>
      </c>
      <c r="C741" s="0" t="n">
        <v>869626</v>
      </c>
      <c r="D741" s="0" t="n">
        <v>868742</v>
      </c>
      <c r="E741" s="1" t="n">
        <f aca="false">+C741/D741</f>
        <v>1.0010175633272</v>
      </c>
      <c r="F741" s="9"/>
      <c r="G741" s="9"/>
      <c r="H741" s="9"/>
      <c r="I741" s="9" t="n">
        <v>1</v>
      </c>
      <c r="J741" s="0" t="s">
        <v>17</v>
      </c>
      <c r="K741" s="3" t="n">
        <f aca="false">SUM(C741-D741)</f>
        <v>884</v>
      </c>
      <c r="L741" s="0" t="s">
        <v>18</v>
      </c>
      <c r="M741" s="10" t="n">
        <v>4</v>
      </c>
      <c r="N741" s="0" t="s">
        <v>10</v>
      </c>
    </row>
    <row r="742" customFormat="false" ht="12.75" hidden="false" customHeight="false" outlineLevel="0" collapsed="false">
      <c r="A742" s="0" t="n">
        <v>26</v>
      </c>
      <c r="B742" s="8" t="n">
        <v>37076</v>
      </c>
      <c r="C742" s="0" t="n">
        <v>849792</v>
      </c>
      <c r="D742" s="0" t="n">
        <v>855262</v>
      </c>
      <c r="E742" s="1" t="n">
        <f aca="false">+C742/D742</f>
        <v>0.993604299033513</v>
      </c>
      <c r="F742" s="9"/>
      <c r="G742" s="9"/>
      <c r="H742" s="9" t="n">
        <v>1</v>
      </c>
      <c r="I742" s="9"/>
      <c r="J742" s="0" t="s">
        <v>17</v>
      </c>
      <c r="K742" s="3" t="n">
        <f aca="false">SUM(C742-D742)</f>
        <v>-5470</v>
      </c>
    </row>
    <row r="743" customFormat="false" ht="12.75" hidden="false" customHeight="false" outlineLevel="0" collapsed="false">
      <c r="A743" s="0" t="n">
        <v>26</v>
      </c>
      <c r="B743" s="8" t="n">
        <v>37077</v>
      </c>
      <c r="C743" s="0" t="n">
        <v>851797</v>
      </c>
      <c r="D743" s="0" t="n">
        <v>857986</v>
      </c>
      <c r="E743" s="1" t="n">
        <f aca="false">+C743/D743</f>
        <v>0.992786595585476</v>
      </c>
      <c r="F743" s="9"/>
      <c r="G743" s="9"/>
      <c r="H743" s="9" t="n">
        <v>1</v>
      </c>
      <c r="I743" s="9"/>
      <c r="J743" s="0" t="s">
        <v>17</v>
      </c>
      <c r="K743" s="3" t="n">
        <f aca="false">SUM(C743-D743)</f>
        <v>-6189</v>
      </c>
      <c r="M743" s="10" t="n">
        <v>4</v>
      </c>
      <c r="N743" s="0" t="s">
        <v>10</v>
      </c>
    </row>
    <row r="744" customFormat="false" ht="12.75" hidden="false" customHeight="false" outlineLevel="0" collapsed="false">
      <c r="A744" s="0" t="n">
        <v>26</v>
      </c>
      <c r="B744" s="8" t="n">
        <v>37078</v>
      </c>
      <c r="C744" s="0" t="n">
        <v>830475</v>
      </c>
      <c r="D744" s="0" t="n">
        <v>856738</v>
      </c>
      <c r="E744" s="1" t="n">
        <f aca="false">+C744/D744</f>
        <v>0.969345354122264</v>
      </c>
      <c r="F744" s="9" t="n">
        <v>1</v>
      </c>
      <c r="G744" s="9"/>
      <c r="H744" s="9"/>
      <c r="I744" s="9"/>
      <c r="J744" s="0" t="s">
        <v>17</v>
      </c>
      <c r="K744" s="3" t="n">
        <f aca="false">SUM(C744-D744)</f>
        <v>-26263</v>
      </c>
      <c r="M744" s="10" t="n">
        <v>3</v>
      </c>
      <c r="N744" s="0" t="s">
        <v>10</v>
      </c>
    </row>
    <row r="745" customFormat="false" ht="12.75" hidden="false" customHeight="false" outlineLevel="0" collapsed="false">
      <c r="A745" s="0" t="n">
        <v>26</v>
      </c>
      <c r="B745" s="8" t="n">
        <v>37079</v>
      </c>
      <c r="C745" s="0" t="n">
        <v>859899</v>
      </c>
      <c r="D745" s="0" t="n">
        <v>878000</v>
      </c>
      <c r="E745" s="1" t="n">
        <f aca="false">+C745/D745</f>
        <v>0.979383826879271</v>
      </c>
      <c r="F745" s="9"/>
      <c r="G745" s="9"/>
      <c r="H745" s="9" t="n">
        <v>1</v>
      </c>
      <c r="I745" s="9"/>
      <c r="J745" s="0" t="s">
        <v>17</v>
      </c>
      <c r="K745" s="3" t="n">
        <f aca="false">SUM(C745-D745)</f>
        <v>-18101</v>
      </c>
    </row>
    <row r="746" customFormat="false" ht="12.75" hidden="false" customHeight="false" outlineLevel="0" collapsed="false">
      <c r="A746" s="0" t="n">
        <v>26</v>
      </c>
      <c r="B746" s="8" t="n">
        <v>37080</v>
      </c>
      <c r="C746" s="0" t="n">
        <v>842479</v>
      </c>
      <c r="D746" s="0" t="n">
        <v>852092</v>
      </c>
      <c r="E746" s="1" t="n">
        <f aca="false">+C746/D746</f>
        <v>0.988718354356102</v>
      </c>
      <c r="F746" s="9"/>
      <c r="G746" s="9"/>
      <c r="H746" s="9" t="n">
        <v>1</v>
      </c>
      <c r="I746" s="9"/>
      <c r="J746" s="0" t="s">
        <v>17</v>
      </c>
      <c r="K746" s="3" t="n">
        <f aca="false">SUM(C746-D746)</f>
        <v>-9613</v>
      </c>
    </row>
    <row r="747" customFormat="false" ht="12.75" hidden="false" customHeight="false" outlineLevel="0" collapsed="false">
      <c r="A747" s="0" t="n">
        <v>26</v>
      </c>
      <c r="B747" s="8" t="n">
        <v>37081</v>
      </c>
      <c r="C747" s="0" t="n">
        <v>779328</v>
      </c>
      <c r="D747" s="0" t="n">
        <v>828000</v>
      </c>
      <c r="E747" s="1" t="n">
        <f aca="false">+C747/D747</f>
        <v>0.941217391304348</v>
      </c>
      <c r="F747" s="9"/>
      <c r="G747" s="9"/>
      <c r="H747" s="9"/>
      <c r="I747" s="9"/>
      <c r="J747" s="0" t="s">
        <v>17</v>
      </c>
      <c r="K747" s="3" t="n">
        <f aca="false">SUM(C747-D747)</f>
        <v>-48672</v>
      </c>
    </row>
    <row r="748" customFormat="false" ht="12.75" hidden="false" customHeight="false" outlineLevel="0" collapsed="false">
      <c r="A748" s="0" t="n">
        <v>26</v>
      </c>
      <c r="B748" s="8" t="n">
        <v>37082</v>
      </c>
      <c r="C748" s="0" t="n">
        <v>837539</v>
      </c>
      <c r="D748" s="0" t="n">
        <v>850000</v>
      </c>
      <c r="E748" s="1" t="n">
        <f aca="false">+C748/D748</f>
        <v>0.98534</v>
      </c>
      <c r="F748" s="9"/>
      <c r="G748" s="9"/>
      <c r="H748" s="9" t="n">
        <v>1</v>
      </c>
      <c r="I748" s="9"/>
      <c r="J748" s="0" t="s">
        <v>17</v>
      </c>
      <c r="K748" s="3" t="n">
        <f aca="false">SUM(C748-D748)</f>
        <v>-12461</v>
      </c>
    </row>
    <row r="749" customFormat="false" ht="12.75" hidden="false" customHeight="false" outlineLevel="0" collapsed="false">
      <c r="A749" s="0" t="n">
        <v>26</v>
      </c>
      <c r="B749" s="8" t="n">
        <v>37083</v>
      </c>
      <c r="C749" s="0" t="n">
        <v>819801</v>
      </c>
      <c r="D749" s="0" t="n">
        <v>859639</v>
      </c>
      <c r="E749" s="1" t="n">
        <f aca="false">+C749/D749</f>
        <v>0.953657291025651</v>
      </c>
      <c r="F749" s="9" t="n">
        <v>1</v>
      </c>
      <c r="G749" s="9"/>
      <c r="H749" s="9"/>
      <c r="I749" s="9"/>
      <c r="J749" s="0" t="s">
        <v>17</v>
      </c>
      <c r="K749" s="3" t="n">
        <f aca="false">SUM(C749-D749)</f>
        <v>-39838</v>
      </c>
    </row>
    <row r="750" customFormat="false" ht="12.75" hidden="false" customHeight="false" outlineLevel="0" collapsed="false">
      <c r="A750" s="0" t="n">
        <v>26</v>
      </c>
      <c r="B750" s="8" t="n">
        <v>37084</v>
      </c>
      <c r="C750" s="0" t="n">
        <v>845354</v>
      </c>
      <c r="D750" s="0" t="n">
        <v>877980</v>
      </c>
      <c r="E750" s="1" t="n">
        <f aca="false">+C750/D750</f>
        <v>0.962839700220962</v>
      </c>
      <c r="F750" s="9" t="n">
        <v>1</v>
      </c>
      <c r="G750" s="9"/>
      <c r="H750" s="9"/>
      <c r="I750" s="9"/>
      <c r="J750" s="0" t="s">
        <v>17</v>
      </c>
      <c r="K750" s="3" t="n">
        <f aca="false">SUM(C750-D750)</f>
        <v>-32626</v>
      </c>
      <c r="M750" s="10" t="n">
        <v>3</v>
      </c>
      <c r="N750" s="0" t="s">
        <v>10</v>
      </c>
    </row>
    <row r="751" customFormat="false" ht="12.75" hidden="false" customHeight="false" outlineLevel="0" collapsed="false">
      <c r="A751" s="0" t="n">
        <v>26</v>
      </c>
      <c r="B751" s="8" t="n">
        <v>37085</v>
      </c>
      <c r="C751" s="0" t="n">
        <v>850543</v>
      </c>
      <c r="D751" s="0" t="n">
        <v>878000</v>
      </c>
      <c r="E751" s="1" t="n">
        <f aca="false">+C751/D751</f>
        <v>0.968727790432802</v>
      </c>
      <c r="F751" s="9" t="n">
        <v>1</v>
      </c>
      <c r="G751" s="9"/>
      <c r="H751" s="9"/>
      <c r="I751" s="9"/>
      <c r="J751" s="0" t="s">
        <v>17</v>
      </c>
      <c r="K751" s="3" t="n">
        <f aca="false">SUM(C751-D751)</f>
        <v>-27457</v>
      </c>
    </row>
    <row r="752" customFormat="false" ht="12.75" hidden="false" customHeight="false" outlineLevel="0" collapsed="false">
      <c r="A752" s="0" t="n">
        <v>26</v>
      </c>
      <c r="B752" s="8" t="n">
        <v>37086</v>
      </c>
      <c r="C752" s="0" t="n">
        <v>884982</v>
      </c>
      <c r="D752" s="0" t="n">
        <v>878000</v>
      </c>
      <c r="E752" s="1" t="n">
        <f aca="false">+C752/D752</f>
        <v>1.00795216400911</v>
      </c>
      <c r="F752" s="9"/>
      <c r="G752" s="9"/>
      <c r="H752" s="9"/>
      <c r="I752" s="9" t="n">
        <v>1</v>
      </c>
      <c r="J752" s="0" t="s">
        <v>17</v>
      </c>
      <c r="K752" s="3" t="n">
        <f aca="false">SUM(C752-D752)</f>
        <v>6982</v>
      </c>
      <c r="L752" s="0" t="s">
        <v>18</v>
      </c>
    </row>
    <row r="753" customFormat="false" ht="12.75" hidden="false" customHeight="false" outlineLevel="0" collapsed="false">
      <c r="A753" s="0" t="n">
        <v>26</v>
      </c>
      <c r="B753" s="8" t="n">
        <v>37087</v>
      </c>
      <c r="C753" s="0" t="n">
        <v>783078</v>
      </c>
      <c r="D753" s="0" t="n">
        <v>878000</v>
      </c>
      <c r="E753" s="1" t="n">
        <f aca="false">+C753/D753</f>
        <v>0.891888382687927</v>
      </c>
      <c r="F753" s="9"/>
      <c r="G753" s="9"/>
      <c r="H753" s="9"/>
      <c r="I753" s="9"/>
      <c r="J753" s="0" t="s">
        <v>17</v>
      </c>
      <c r="K753" s="3" t="n">
        <f aca="false">SUM(C753-D753)</f>
        <v>-94922</v>
      </c>
    </row>
    <row r="754" customFormat="false" ht="12.75" hidden="false" customHeight="false" outlineLevel="0" collapsed="false">
      <c r="A754" s="0" t="n">
        <v>26</v>
      </c>
      <c r="B754" s="8" t="n">
        <v>37088</v>
      </c>
      <c r="C754" s="0" t="n">
        <v>774180</v>
      </c>
      <c r="D754" s="0" t="n">
        <v>790182</v>
      </c>
      <c r="E754" s="1" t="n">
        <f aca="false">+C754/D754</f>
        <v>0.979748969224812</v>
      </c>
      <c r="F754" s="9"/>
      <c r="G754" s="9"/>
      <c r="H754" s="9" t="n">
        <v>1</v>
      </c>
      <c r="I754" s="9"/>
      <c r="J754" s="0" t="s">
        <v>17</v>
      </c>
      <c r="K754" s="3" t="n">
        <f aca="false">SUM(C754-D754)</f>
        <v>-16002</v>
      </c>
    </row>
    <row r="755" customFormat="false" ht="12.75" hidden="false" customHeight="false" outlineLevel="0" collapsed="false">
      <c r="A755" s="0" t="n">
        <v>26</v>
      </c>
      <c r="B755" s="8" t="n">
        <v>37089</v>
      </c>
      <c r="C755" s="0" t="n">
        <v>846693</v>
      </c>
      <c r="D755" s="0" t="n">
        <v>854338</v>
      </c>
      <c r="E755" s="1" t="n">
        <f aca="false">+C755/D755</f>
        <v>0.991051551025472</v>
      </c>
      <c r="F755" s="9"/>
      <c r="G755" s="9"/>
      <c r="H755" s="9" t="n">
        <v>1</v>
      </c>
      <c r="I755" s="9"/>
      <c r="J755" s="0" t="s">
        <v>17</v>
      </c>
      <c r="K755" s="3" t="n">
        <f aca="false">SUM(C755-D755)</f>
        <v>-7645</v>
      </c>
    </row>
    <row r="756" customFormat="false" ht="12.75" hidden="false" customHeight="false" outlineLevel="0" collapsed="false">
      <c r="A756" s="0" t="n">
        <v>26</v>
      </c>
      <c r="B756" s="8" t="n">
        <v>37090</v>
      </c>
      <c r="C756" s="0" t="n">
        <v>831960</v>
      </c>
      <c r="D756" s="0" t="n">
        <v>850000</v>
      </c>
      <c r="E756" s="1" t="n">
        <f aca="false">+C756/D756</f>
        <v>0.978776470588235</v>
      </c>
      <c r="F756" s="9"/>
      <c r="G756" s="9"/>
      <c r="H756" s="9" t="n">
        <v>1</v>
      </c>
      <c r="I756" s="9"/>
      <c r="J756" s="0" t="s">
        <v>17</v>
      </c>
      <c r="K756" s="3" t="n">
        <f aca="false">SUM(C756-D756)</f>
        <v>-18040</v>
      </c>
    </row>
    <row r="757" customFormat="false" ht="12.75" hidden="false" customHeight="false" outlineLevel="0" collapsed="false">
      <c r="A757" s="0" t="n">
        <v>26</v>
      </c>
      <c r="B757" s="8" t="n">
        <v>37091</v>
      </c>
      <c r="C757" s="0" t="n">
        <v>845550</v>
      </c>
      <c r="D757" s="0" t="n">
        <v>850000</v>
      </c>
      <c r="E757" s="1" t="n">
        <f aca="false">+C757/D757</f>
        <v>0.994764705882353</v>
      </c>
      <c r="F757" s="9"/>
      <c r="G757" s="9"/>
      <c r="H757" s="9"/>
      <c r="I757" s="9" t="n">
        <v>1</v>
      </c>
      <c r="J757" s="0" t="s">
        <v>17</v>
      </c>
      <c r="K757" s="3" t="n">
        <f aca="false">SUM(C757-D757)</f>
        <v>-4450</v>
      </c>
    </row>
    <row r="758" customFormat="false" ht="12.75" hidden="false" customHeight="false" outlineLevel="0" collapsed="false">
      <c r="A758" s="0" t="n">
        <v>26</v>
      </c>
      <c r="B758" s="8" t="n">
        <v>37092</v>
      </c>
      <c r="C758" s="0" t="n">
        <v>794826</v>
      </c>
      <c r="D758" s="0" t="n">
        <v>878000</v>
      </c>
      <c r="E758" s="1" t="n">
        <f aca="false">+C758/D758</f>
        <v>0.905268792710706</v>
      </c>
      <c r="F758" s="9"/>
      <c r="G758" s="9"/>
      <c r="H758" s="9"/>
      <c r="I758" s="9"/>
      <c r="J758" s="0" t="s">
        <v>17</v>
      </c>
      <c r="K758" s="3" t="n">
        <f aca="false">SUM(C758-D758)</f>
        <v>-83174</v>
      </c>
    </row>
    <row r="759" customFormat="false" ht="12.75" hidden="false" customHeight="false" outlineLevel="0" collapsed="false">
      <c r="A759" s="0" t="n">
        <v>26</v>
      </c>
      <c r="B759" s="8" t="n">
        <v>37093</v>
      </c>
      <c r="C759" s="0" t="n">
        <v>816124</v>
      </c>
      <c r="D759" s="0" t="n">
        <v>878000</v>
      </c>
      <c r="E759" s="1" t="n">
        <f aca="false">+C759/D759</f>
        <v>0.929526195899772</v>
      </c>
      <c r="F759" s="9"/>
      <c r="G759" s="9"/>
      <c r="H759" s="9"/>
      <c r="I759" s="9"/>
      <c r="J759" s="0" t="s">
        <v>17</v>
      </c>
      <c r="K759" s="3" t="n">
        <f aca="false">SUM(C759-D759)</f>
        <v>-61876</v>
      </c>
    </row>
    <row r="760" customFormat="false" ht="12.75" hidden="false" customHeight="false" outlineLevel="0" collapsed="false">
      <c r="A760" s="0" t="n">
        <v>26</v>
      </c>
      <c r="B760" s="8" t="n">
        <v>37094</v>
      </c>
      <c r="C760" s="0" t="n">
        <v>794947</v>
      </c>
      <c r="D760" s="0" t="n">
        <v>878000</v>
      </c>
      <c r="E760" s="1" t="n">
        <f aca="false">+C760/D760</f>
        <v>0.905406605922551</v>
      </c>
      <c r="F760" s="9"/>
      <c r="G760" s="9"/>
      <c r="H760" s="9"/>
      <c r="I760" s="9"/>
      <c r="J760" s="0" t="s">
        <v>17</v>
      </c>
      <c r="K760" s="3" t="n">
        <f aca="false">SUM(C760-D760)</f>
        <v>-83053</v>
      </c>
    </row>
    <row r="761" customFormat="false" ht="12.75" hidden="false" customHeight="false" outlineLevel="0" collapsed="false">
      <c r="A761" s="0" t="n">
        <v>26</v>
      </c>
      <c r="B761" s="8" t="n">
        <v>37095</v>
      </c>
      <c r="C761" s="0" t="n">
        <v>848001</v>
      </c>
      <c r="D761" s="0" t="n">
        <v>860772</v>
      </c>
      <c r="E761" s="1" t="n">
        <f aca="false">+C761/D761</f>
        <v>0.985163318509431</v>
      </c>
      <c r="F761" s="9"/>
      <c r="G761" s="9"/>
      <c r="H761" s="9" t="n">
        <v>1</v>
      </c>
      <c r="I761" s="9"/>
      <c r="J761" s="0" t="s">
        <v>17</v>
      </c>
      <c r="K761" s="3" t="n">
        <f aca="false">SUM(C761-D761)</f>
        <v>-12771</v>
      </c>
    </row>
    <row r="762" customFormat="false" ht="12.75" hidden="false" customHeight="false" outlineLevel="0" collapsed="false">
      <c r="A762" s="0" t="n">
        <v>26</v>
      </c>
      <c r="B762" s="8" t="n">
        <v>37096</v>
      </c>
      <c r="C762" s="0" t="n">
        <v>818890</v>
      </c>
      <c r="D762" s="0" t="n">
        <v>878000</v>
      </c>
      <c r="E762" s="1" t="n">
        <f aca="false">+C762/D762</f>
        <v>0.932676537585422</v>
      </c>
      <c r="F762" s="9"/>
      <c r="G762" s="9"/>
      <c r="H762" s="9"/>
      <c r="I762" s="9"/>
      <c r="J762" s="0" t="s">
        <v>17</v>
      </c>
      <c r="K762" s="3" t="n">
        <f aca="false">SUM(C762-D762)</f>
        <v>-59110</v>
      </c>
    </row>
    <row r="763" customFormat="false" ht="12.75" hidden="false" customHeight="false" outlineLevel="0" collapsed="false">
      <c r="A763" s="0" t="n">
        <v>26</v>
      </c>
      <c r="B763" s="8" t="n">
        <v>37097</v>
      </c>
      <c r="C763" s="0" t="n">
        <v>819901</v>
      </c>
      <c r="D763" s="0" t="n">
        <v>858108</v>
      </c>
      <c r="E763" s="1" t="n">
        <f aca="false">+C763/D763</f>
        <v>0.955475301477203</v>
      </c>
      <c r="F763" s="9" t="n">
        <v>1</v>
      </c>
      <c r="G763" s="9"/>
      <c r="H763" s="9"/>
      <c r="I763" s="9"/>
      <c r="J763" s="0" t="s">
        <v>17</v>
      </c>
      <c r="K763" s="3" t="n">
        <f aca="false">SUM(C763-D763)</f>
        <v>-38207</v>
      </c>
      <c r="M763" s="10" t="n">
        <v>4</v>
      </c>
      <c r="N763" s="0" t="s">
        <v>10</v>
      </c>
    </row>
    <row r="764" customFormat="false" ht="12.75" hidden="false" customHeight="false" outlineLevel="0" collapsed="false">
      <c r="A764" s="0" t="n">
        <v>26</v>
      </c>
      <c r="B764" s="8" t="n">
        <v>37098</v>
      </c>
      <c r="C764" s="0" t="n">
        <v>845468</v>
      </c>
      <c r="D764" s="0" t="n">
        <v>878000</v>
      </c>
      <c r="E764" s="1" t="n">
        <f aca="false">+C764/D764</f>
        <v>0.962947608200456</v>
      </c>
      <c r="F764" s="9" t="n">
        <v>1</v>
      </c>
      <c r="G764" s="9"/>
      <c r="H764" s="9"/>
      <c r="I764" s="9"/>
      <c r="J764" s="0" t="s">
        <v>17</v>
      </c>
      <c r="K764" s="3" t="n">
        <f aca="false">SUM(C764-D764)</f>
        <v>-32532</v>
      </c>
    </row>
    <row r="765" customFormat="false" ht="12.75" hidden="false" customHeight="false" outlineLevel="0" collapsed="false">
      <c r="A765" s="0" t="n">
        <v>26</v>
      </c>
      <c r="B765" s="8" t="n">
        <v>37099</v>
      </c>
      <c r="C765" s="0" t="n">
        <v>886560</v>
      </c>
      <c r="D765" s="0" t="n">
        <v>878000</v>
      </c>
      <c r="E765" s="1" t="n">
        <f aca="false">+C765/D765</f>
        <v>1.00974943052392</v>
      </c>
      <c r="F765" s="9"/>
      <c r="G765" s="9"/>
      <c r="H765" s="9"/>
      <c r="I765" s="9" t="n">
        <v>1</v>
      </c>
      <c r="J765" s="0" t="s">
        <v>17</v>
      </c>
      <c r="K765" s="3" t="n">
        <f aca="false">SUM(C765-D765)</f>
        <v>8560</v>
      </c>
      <c r="L765" s="0" t="s">
        <v>18</v>
      </c>
      <c r="M765" s="10" t="n">
        <v>4</v>
      </c>
      <c r="N765" s="0" t="s">
        <v>10</v>
      </c>
    </row>
    <row r="766" customFormat="false" ht="12.75" hidden="false" customHeight="false" outlineLevel="0" collapsed="false">
      <c r="A766" s="0" t="n">
        <v>26</v>
      </c>
      <c r="B766" s="8" t="n">
        <v>37100</v>
      </c>
      <c r="C766" s="0" t="n">
        <v>866436</v>
      </c>
      <c r="D766" s="0" t="n">
        <v>856000</v>
      </c>
      <c r="E766" s="1" t="n">
        <f aca="false">+C766/D766</f>
        <v>1.01219158878505</v>
      </c>
      <c r="F766" s="9"/>
      <c r="G766" s="9"/>
      <c r="H766" s="9"/>
      <c r="I766" s="9" t="n">
        <v>1</v>
      </c>
      <c r="J766" s="0" t="s">
        <v>17</v>
      </c>
      <c r="K766" s="3" t="n">
        <f aca="false">SUM(C766-D766)</f>
        <v>10436</v>
      </c>
      <c r="L766" s="0" t="s">
        <v>18</v>
      </c>
      <c r="M766" s="10" t="n">
        <v>4</v>
      </c>
      <c r="N766" s="0" t="s">
        <v>10</v>
      </c>
    </row>
    <row r="767" customFormat="false" ht="12.75" hidden="false" customHeight="false" outlineLevel="0" collapsed="false">
      <c r="A767" s="0" t="n">
        <v>26</v>
      </c>
      <c r="B767" s="8" t="n">
        <v>37101</v>
      </c>
      <c r="C767" s="0" t="n">
        <v>836396</v>
      </c>
      <c r="D767" s="0" t="n">
        <v>878000</v>
      </c>
      <c r="E767" s="1" t="n">
        <f aca="false">+C767/D767</f>
        <v>0.952615034168565</v>
      </c>
      <c r="F767" s="9" t="n">
        <v>1</v>
      </c>
      <c r="G767" s="9"/>
      <c r="H767" s="9"/>
      <c r="I767" s="9"/>
      <c r="J767" s="0" t="s">
        <v>17</v>
      </c>
      <c r="K767" s="3" t="n">
        <f aca="false">SUM(C767-D767)</f>
        <v>-41604</v>
      </c>
    </row>
    <row r="768" customFormat="false" ht="12.75" hidden="false" customHeight="false" outlineLevel="0" collapsed="false">
      <c r="A768" s="0" t="n">
        <v>26</v>
      </c>
      <c r="B768" s="8" t="n">
        <v>37102</v>
      </c>
      <c r="C768" s="0" t="n">
        <v>834550</v>
      </c>
      <c r="D768" s="0" t="n">
        <v>878000</v>
      </c>
      <c r="E768" s="1" t="n">
        <f aca="false">+C768/D768</f>
        <v>0.950512528473804</v>
      </c>
      <c r="F768" s="9" t="n">
        <v>1</v>
      </c>
      <c r="G768" s="9"/>
      <c r="H768" s="9"/>
      <c r="I768" s="9"/>
      <c r="J768" s="0" t="s">
        <v>17</v>
      </c>
      <c r="K768" s="3" t="n">
        <f aca="false">SUM(C768-D768)</f>
        <v>-43450</v>
      </c>
    </row>
    <row r="769" customFormat="false" ht="13.5" hidden="false" customHeight="false" outlineLevel="0" collapsed="false">
      <c r="A769" s="0" t="n">
        <v>26</v>
      </c>
      <c r="B769" s="8" t="n">
        <v>37103</v>
      </c>
      <c r="C769" s="0" t="n">
        <v>865999</v>
      </c>
      <c r="D769" s="0" t="n">
        <v>878000</v>
      </c>
      <c r="E769" s="1" t="n">
        <f aca="false">+C769/D769</f>
        <v>0.986331435079727</v>
      </c>
      <c r="F769" s="16"/>
      <c r="G769" s="16"/>
      <c r="H769" s="16" t="n">
        <v>1</v>
      </c>
      <c r="I769" s="16"/>
      <c r="J769" s="0" t="s">
        <v>17</v>
      </c>
      <c r="K769" s="3" t="n">
        <f aca="false">SUM(C769-D769)</f>
        <v>-12001</v>
      </c>
    </row>
    <row r="770" customFormat="false" ht="12.75" hidden="false" customHeight="false" outlineLevel="0" collapsed="false">
      <c r="B770" s="8"/>
      <c r="F770" s="9" t="n">
        <f aca="false">SUM(F740:F769)</f>
        <v>9</v>
      </c>
      <c r="G770" s="9"/>
      <c r="H770" s="9" t="n">
        <f aca="false">SUM(H740:H769)</f>
        <v>10</v>
      </c>
      <c r="I770" s="9" t="n">
        <f aca="false">SUM(I740:I769)</f>
        <v>5</v>
      </c>
    </row>
    <row r="771" customFormat="false" ht="12.75" hidden="false" customHeight="false" outlineLevel="0" collapsed="false">
      <c r="B771" s="8"/>
      <c r="F771" s="9"/>
      <c r="G771" s="9"/>
      <c r="H771" s="9"/>
      <c r="I771" s="9"/>
    </row>
    <row r="772" customFormat="false" ht="12.75" hidden="false" customHeight="false" outlineLevel="0" collapsed="false">
      <c r="A772" s="4" t="s">
        <v>0</v>
      </c>
      <c r="B772" s="5" t="s">
        <v>1</v>
      </c>
      <c r="C772" s="4" t="s">
        <v>2</v>
      </c>
      <c r="D772" s="5" t="s">
        <v>3</v>
      </c>
      <c r="E772" s="6" t="s">
        <v>4</v>
      </c>
      <c r="F772" s="7" t="n">
        <v>0.95</v>
      </c>
      <c r="G772" s="7"/>
      <c r="H772" s="7" t="n">
        <v>0.98</v>
      </c>
      <c r="I772" s="7" t="n">
        <v>1</v>
      </c>
      <c r="J772" s="4" t="s">
        <v>5</v>
      </c>
      <c r="M772" s="4" t="s">
        <v>6</v>
      </c>
      <c r="N772" s="4" t="s">
        <v>7</v>
      </c>
    </row>
    <row r="773" customFormat="false" ht="12.75" hidden="false" customHeight="false" outlineLevel="0" collapsed="false">
      <c r="A773" s="0" t="n">
        <v>26</v>
      </c>
      <c r="B773" s="8" t="n">
        <v>37104</v>
      </c>
      <c r="C773" s="0" t="n">
        <v>857711</v>
      </c>
      <c r="D773" s="0" t="n">
        <v>878000</v>
      </c>
      <c r="E773" s="1" t="n">
        <f aca="false">+C773/D773</f>
        <v>0.976891799544419</v>
      </c>
      <c r="F773" s="9"/>
      <c r="G773" s="9"/>
      <c r="H773" s="9" t="n">
        <v>1</v>
      </c>
      <c r="I773" s="9"/>
      <c r="J773" s="0" t="s">
        <v>17</v>
      </c>
      <c r="K773" s="3" t="n">
        <f aca="false">SUM(C773-D773)</f>
        <v>-20289</v>
      </c>
    </row>
    <row r="774" customFormat="false" ht="12.75" hidden="false" customHeight="false" outlineLevel="0" collapsed="false">
      <c r="A774" s="0" t="n">
        <v>26</v>
      </c>
      <c r="B774" s="8" t="n">
        <v>37105</v>
      </c>
      <c r="C774" s="0" t="n">
        <v>809839</v>
      </c>
      <c r="D774" s="0" t="n">
        <v>878000</v>
      </c>
      <c r="E774" s="1" t="n">
        <f aca="false">+C774/D774</f>
        <v>0.922367881548975</v>
      </c>
      <c r="F774" s="9"/>
      <c r="G774" s="9"/>
      <c r="H774" s="9"/>
      <c r="I774" s="9"/>
      <c r="J774" s="0" t="s">
        <v>17</v>
      </c>
      <c r="K774" s="3" t="n">
        <f aca="false">SUM(C774-D774)</f>
        <v>-68161</v>
      </c>
    </row>
    <row r="775" customFormat="false" ht="12.75" hidden="false" customHeight="false" outlineLevel="0" collapsed="false">
      <c r="A775" s="0" t="n">
        <v>26</v>
      </c>
      <c r="B775" s="8" t="n">
        <v>37106</v>
      </c>
      <c r="C775" s="0" t="n">
        <v>875222</v>
      </c>
      <c r="D775" s="0" t="n">
        <v>878000</v>
      </c>
      <c r="E775" s="1" t="n">
        <f aca="false">+C775/D775</f>
        <v>0.996835990888383</v>
      </c>
      <c r="F775" s="9"/>
      <c r="G775" s="9"/>
      <c r="H775" s="9"/>
      <c r="I775" s="9" t="n">
        <v>1</v>
      </c>
      <c r="J775" s="0" t="s">
        <v>17</v>
      </c>
      <c r="K775" s="3" t="n">
        <f aca="false">SUM(C775-D775)</f>
        <v>-2778</v>
      </c>
    </row>
    <row r="776" customFormat="false" ht="12.75" hidden="false" customHeight="false" outlineLevel="0" collapsed="false">
      <c r="A776" s="0" t="n">
        <v>26</v>
      </c>
      <c r="B776" s="8" t="n">
        <v>37107</v>
      </c>
      <c r="C776" s="0" t="n">
        <v>852591</v>
      </c>
      <c r="D776" s="0" t="n">
        <v>878000</v>
      </c>
      <c r="E776" s="1" t="n">
        <f aca="false">+C776/D776</f>
        <v>0.971060364464693</v>
      </c>
      <c r="F776" s="9" t="n">
        <v>1</v>
      </c>
      <c r="G776" s="9"/>
      <c r="H776" s="9"/>
      <c r="I776" s="9"/>
      <c r="J776" s="0" t="s">
        <v>17</v>
      </c>
      <c r="K776" s="3" t="n">
        <f aca="false">SUM(C776-D776)</f>
        <v>-25409</v>
      </c>
    </row>
    <row r="777" customFormat="false" ht="12.75" hidden="false" customHeight="false" outlineLevel="0" collapsed="false">
      <c r="A777" s="0" t="n">
        <v>26</v>
      </c>
      <c r="B777" s="8" t="n">
        <v>37108</v>
      </c>
      <c r="C777" s="0" t="n">
        <v>847843</v>
      </c>
      <c r="D777" s="0" t="n">
        <v>878000</v>
      </c>
      <c r="E777" s="1" t="n">
        <f aca="false">+C777/D777</f>
        <v>0.965652619589977</v>
      </c>
      <c r="F777" s="9" t="n">
        <v>1</v>
      </c>
      <c r="G777" s="9"/>
      <c r="H777" s="9"/>
      <c r="I777" s="9"/>
      <c r="J777" s="0" t="s">
        <v>17</v>
      </c>
      <c r="K777" s="3" t="n">
        <f aca="false">SUM(C777-D777)</f>
        <v>-30157</v>
      </c>
    </row>
    <row r="778" customFormat="false" ht="12.75" hidden="false" customHeight="false" outlineLevel="0" collapsed="false">
      <c r="A778" s="0" t="n">
        <v>26</v>
      </c>
      <c r="B778" s="8" t="n">
        <v>37109</v>
      </c>
      <c r="C778" s="0" t="n">
        <v>857216</v>
      </c>
      <c r="D778" s="0" t="n">
        <v>878000</v>
      </c>
      <c r="E778" s="1" t="n">
        <f aca="false">+C778/D778</f>
        <v>0.976328018223235</v>
      </c>
      <c r="F778" s="9"/>
      <c r="G778" s="9"/>
      <c r="H778" s="9" t="n">
        <v>1</v>
      </c>
      <c r="I778" s="9"/>
      <c r="J778" s="0" t="s">
        <v>17</v>
      </c>
      <c r="K778" s="3" t="n">
        <f aca="false">SUM(C778-D778)</f>
        <v>-20784</v>
      </c>
    </row>
    <row r="779" customFormat="false" ht="12.75" hidden="false" customHeight="false" outlineLevel="0" collapsed="false">
      <c r="A779" s="0" t="n">
        <v>26</v>
      </c>
      <c r="B779" s="8" t="n">
        <v>37110</v>
      </c>
      <c r="C779" s="0" t="n">
        <v>871246</v>
      </c>
      <c r="D779" s="0" t="n">
        <v>878000</v>
      </c>
      <c r="E779" s="1" t="n">
        <f aca="false">+C779/D779</f>
        <v>0.992307517084282</v>
      </c>
      <c r="F779" s="9"/>
      <c r="G779" s="9"/>
      <c r="H779" s="9" t="n">
        <v>1</v>
      </c>
      <c r="I779" s="9"/>
      <c r="J779" s="0" t="s">
        <v>17</v>
      </c>
      <c r="K779" s="3" t="n">
        <f aca="false">SUM(C779-D779)</f>
        <v>-6754</v>
      </c>
    </row>
    <row r="780" customFormat="false" ht="12.75" hidden="false" customHeight="false" outlineLevel="0" collapsed="false">
      <c r="A780" s="0" t="n">
        <v>26</v>
      </c>
      <c r="B780" s="8" t="n">
        <v>37111</v>
      </c>
      <c r="C780" s="0" t="n">
        <v>878581</v>
      </c>
      <c r="D780" s="0" t="n">
        <v>878000</v>
      </c>
      <c r="E780" s="1" t="n">
        <f aca="false">+C780/D780</f>
        <v>1.00066173120729</v>
      </c>
      <c r="F780" s="9"/>
      <c r="G780" s="9"/>
      <c r="H780" s="9"/>
      <c r="I780" s="9" t="n">
        <v>1</v>
      </c>
      <c r="J780" s="0" t="s">
        <v>17</v>
      </c>
      <c r="K780" s="3" t="n">
        <f aca="false">SUM(C780-D780)</f>
        <v>581</v>
      </c>
      <c r="L780" s="0" t="s">
        <v>18</v>
      </c>
      <c r="M780" s="10" t="n">
        <v>4</v>
      </c>
      <c r="N780" s="0" t="s">
        <v>10</v>
      </c>
    </row>
    <row r="781" customFormat="false" ht="12.75" hidden="false" customHeight="false" outlineLevel="0" collapsed="false">
      <c r="A781" s="0" t="n">
        <v>26</v>
      </c>
      <c r="B781" s="8" t="n">
        <v>37112</v>
      </c>
      <c r="C781" s="0" t="n">
        <v>858355</v>
      </c>
      <c r="D781" s="0" t="n">
        <v>878000</v>
      </c>
      <c r="E781" s="1" t="n">
        <f aca="false">+C781/D781</f>
        <v>0.977625284738041</v>
      </c>
      <c r="F781" s="9"/>
      <c r="G781" s="9"/>
      <c r="H781" s="9" t="n">
        <v>1</v>
      </c>
      <c r="I781" s="9"/>
      <c r="J781" s="0" t="s">
        <v>17</v>
      </c>
      <c r="K781" s="3" t="n">
        <f aca="false">SUM(C781-D781)</f>
        <v>-19645</v>
      </c>
      <c r="M781" s="10" t="n">
        <v>4</v>
      </c>
      <c r="N781" s="0" t="s">
        <v>10</v>
      </c>
    </row>
    <row r="782" customFormat="false" ht="12.75" hidden="false" customHeight="false" outlineLevel="0" collapsed="false">
      <c r="A782" s="0" t="n">
        <v>26</v>
      </c>
      <c r="B782" s="8" t="n">
        <v>37113</v>
      </c>
      <c r="C782" s="0" t="n">
        <v>827525</v>
      </c>
      <c r="D782" s="0" t="n">
        <v>878000</v>
      </c>
      <c r="E782" s="1" t="n">
        <f aca="false">+C782/D782</f>
        <v>0.94251138952164</v>
      </c>
      <c r="F782" s="9"/>
      <c r="G782" s="9"/>
      <c r="H782" s="9"/>
      <c r="I782" s="9"/>
      <c r="J782" s="0" t="s">
        <v>17</v>
      </c>
      <c r="K782" s="3" t="n">
        <f aca="false">SUM(C782-D782)</f>
        <v>-50475</v>
      </c>
      <c r="M782" s="10" t="n">
        <v>0</v>
      </c>
      <c r="N782" s="0" t="s">
        <v>10</v>
      </c>
    </row>
    <row r="783" customFormat="false" ht="12.75" hidden="false" customHeight="false" outlineLevel="0" collapsed="false">
      <c r="A783" s="0" t="n">
        <v>26</v>
      </c>
      <c r="B783" s="8" t="n">
        <v>37114</v>
      </c>
      <c r="C783" s="0" t="n">
        <v>874756</v>
      </c>
      <c r="D783" s="0" t="n">
        <v>873714</v>
      </c>
      <c r="E783" s="1" t="n">
        <f aca="false">+C783/D783</f>
        <v>1.00119260993872</v>
      </c>
      <c r="F783" s="9"/>
      <c r="G783" s="9"/>
      <c r="H783" s="9"/>
      <c r="I783" s="9" t="n">
        <v>1</v>
      </c>
      <c r="J783" s="0" t="s">
        <v>17</v>
      </c>
      <c r="K783" s="3" t="n">
        <f aca="false">SUM(C783-D783)</f>
        <v>1042</v>
      </c>
      <c r="L783" s="0" t="s">
        <v>18</v>
      </c>
      <c r="M783" s="10" t="n">
        <v>4</v>
      </c>
      <c r="N783" s="0" t="s">
        <v>10</v>
      </c>
    </row>
    <row r="784" customFormat="false" ht="12.75" hidden="false" customHeight="false" outlineLevel="0" collapsed="false">
      <c r="A784" s="0" t="n">
        <v>26</v>
      </c>
      <c r="B784" s="8" t="n">
        <v>37115</v>
      </c>
      <c r="C784" s="0" t="n">
        <v>877966</v>
      </c>
      <c r="D784" s="0" t="n">
        <v>878000</v>
      </c>
      <c r="E784" s="1" t="n">
        <f aca="false">+C784/D784</f>
        <v>0.999961275626424</v>
      </c>
      <c r="F784" s="9"/>
      <c r="G784" s="9"/>
      <c r="H784" s="9"/>
      <c r="I784" s="9" t="n">
        <v>1</v>
      </c>
      <c r="J784" s="0" t="s">
        <v>17</v>
      </c>
      <c r="K784" s="3" t="n">
        <f aca="false">SUM(C784-D784)</f>
        <v>-34</v>
      </c>
      <c r="M784" s="10" t="n">
        <v>4</v>
      </c>
      <c r="N784" s="0" t="s">
        <v>10</v>
      </c>
    </row>
    <row r="785" customFormat="false" ht="12.75" hidden="false" customHeight="false" outlineLevel="0" collapsed="false">
      <c r="A785" s="0" t="n">
        <v>26</v>
      </c>
      <c r="B785" s="8" t="n">
        <v>37116</v>
      </c>
      <c r="C785" s="0" t="n">
        <v>871339</v>
      </c>
      <c r="D785" s="0" t="n">
        <v>878000</v>
      </c>
      <c r="E785" s="1" t="n">
        <f aca="false">+C785/D785</f>
        <v>0.992413439635535</v>
      </c>
      <c r="F785" s="9"/>
      <c r="G785" s="9"/>
      <c r="H785" s="9" t="n">
        <v>1</v>
      </c>
      <c r="I785" s="9"/>
      <c r="J785" s="0" t="s">
        <v>17</v>
      </c>
      <c r="K785" s="3" t="n">
        <f aca="false">SUM(C785-D785)</f>
        <v>-6661</v>
      </c>
      <c r="M785" s="10" t="n">
        <v>0</v>
      </c>
      <c r="N785" s="0" t="s">
        <v>10</v>
      </c>
    </row>
    <row r="786" customFormat="false" ht="12.75" hidden="false" customHeight="false" outlineLevel="0" collapsed="false">
      <c r="A786" s="0" t="n">
        <v>26</v>
      </c>
      <c r="B786" s="8" t="n">
        <v>37117</v>
      </c>
      <c r="C786" s="0" t="n">
        <v>872972</v>
      </c>
      <c r="D786" s="0" t="n">
        <v>878000</v>
      </c>
      <c r="E786" s="1" t="n">
        <f aca="false">+C786/D786</f>
        <v>0.994273348519362</v>
      </c>
      <c r="F786" s="9"/>
      <c r="G786" s="9"/>
      <c r="H786" s="9" t="n">
        <v>1</v>
      </c>
      <c r="I786" s="9"/>
      <c r="J786" s="0" t="s">
        <v>17</v>
      </c>
      <c r="K786" s="3" t="n">
        <f aca="false">SUM(C786-D786)</f>
        <v>-5028</v>
      </c>
      <c r="M786" s="10" t="n">
        <v>2</v>
      </c>
      <c r="N786" s="0" t="s">
        <v>10</v>
      </c>
    </row>
    <row r="787" customFormat="false" ht="12.75" hidden="false" customHeight="false" outlineLevel="0" collapsed="false">
      <c r="A787" s="0" t="n">
        <v>26</v>
      </c>
      <c r="B787" s="8" t="n">
        <v>37118</v>
      </c>
      <c r="C787" s="0" t="n">
        <v>878128</v>
      </c>
      <c r="D787" s="0" t="n">
        <v>878000</v>
      </c>
      <c r="E787" s="1" t="n">
        <f aca="false">+C787/D787</f>
        <v>1.00014578587699</v>
      </c>
      <c r="F787" s="9"/>
      <c r="G787" s="9"/>
      <c r="H787" s="9"/>
      <c r="I787" s="9" t="n">
        <v>1</v>
      </c>
      <c r="J787" s="0" t="s">
        <v>17</v>
      </c>
      <c r="K787" s="3" t="n">
        <f aca="false">SUM(C787-D787)</f>
        <v>128</v>
      </c>
      <c r="L787" s="0" t="s">
        <v>18</v>
      </c>
      <c r="M787" s="10" t="n">
        <v>3</v>
      </c>
      <c r="N787" s="0" t="s">
        <v>23</v>
      </c>
    </row>
    <row r="788" customFormat="false" ht="12.75" hidden="false" customHeight="false" outlineLevel="0" collapsed="false">
      <c r="A788" s="0" t="n">
        <v>26</v>
      </c>
      <c r="B788" s="8" t="n">
        <v>37119</v>
      </c>
      <c r="C788" s="0" t="n">
        <v>863303</v>
      </c>
      <c r="D788" s="0" t="n">
        <v>878000</v>
      </c>
      <c r="E788" s="1" t="n">
        <f aca="false">+C788/D788</f>
        <v>0.983260820045558</v>
      </c>
      <c r="F788" s="9"/>
      <c r="G788" s="9"/>
      <c r="H788" s="9" t="n">
        <v>1</v>
      </c>
      <c r="I788" s="9"/>
      <c r="J788" s="0" t="s">
        <v>17</v>
      </c>
      <c r="K788" s="3" t="n">
        <f aca="false">SUM(C788-D788)</f>
        <v>-14697</v>
      </c>
      <c r="M788" s="10" t="n">
        <v>2</v>
      </c>
      <c r="N788" s="0" t="s">
        <v>23</v>
      </c>
    </row>
    <row r="789" customFormat="false" ht="12.75" hidden="false" customHeight="false" outlineLevel="0" collapsed="false">
      <c r="A789" s="0" t="n">
        <v>26</v>
      </c>
      <c r="B789" s="8" t="n">
        <v>37120</v>
      </c>
      <c r="C789" s="0" t="n">
        <v>878610</v>
      </c>
      <c r="D789" s="0" t="n">
        <v>878000</v>
      </c>
      <c r="E789" s="1" t="n">
        <f aca="false">+C789/D789</f>
        <v>1.00069476082005</v>
      </c>
      <c r="F789" s="9"/>
      <c r="G789" s="9"/>
      <c r="H789" s="9"/>
      <c r="I789" s="9" t="n">
        <v>1</v>
      </c>
      <c r="J789" s="0" t="s">
        <v>17</v>
      </c>
      <c r="K789" s="3" t="n">
        <f aca="false">SUM(C789-D789)</f>
        <v>610</v>
      </c>
      <c r="M789" s="10" t="n">
        <v>4</v>
      </c>
      <c r="N789" s="0" t="s">
        <v>23</v>
      </c>
    </row>
    <row r="790" customFormat="false" ht="12.75" hidden="false" customHeight="false" outlineLevel="0" collapsed="false">
      <c r="A790" s="0" t="n">
        <v>26</v>
      </c>
      <c r="B790" s="8" t="n">
        <v>37121</v>
      </c>
      <c r="C790" s="0" t="n">
        <v>865204</v>
      </c>
      <c r="D790" s="0" t="n">
        <v>878000</v>
      </c>
      <c r="E790" s="1" t="n">
        <f aca="false">+C790/D790</f>
        <v>0.985425968109339</v>
      </c>
      <c r="F790" s="9"/>
      <c r="G790" s="9"/>
      <c r="H790" s="9" t="n">
        <v>1</v>
      </c>
      <c r="I790" s="9"/>
      <c r="J790" s="0" t="s">
        <v>17</v>
      </c>
      <c r="K790" s="3" t="n">
        <f aca="false">SUM(C790-D790)</f>
        <v>-12796</v>
      </c>
      <c r="M790" s="10" t="n">
        <v>3</v>
      </c>
      <c r="N790" s="0" t="s">
        <v>23</v>
      </c>
    </row>
    <row r="791" customFormat="false" ht="12.75" hidden="false" customHeight="false" outlineLevel="0" collapsed="false">
      <c r="A791" s="0" t="n">
        <v>26</v>
      </c>
      <c r="B791" s="8" t="n">
        <v>37122</v>
      </c>
      <c r="C791" s="0" t="n">
        <v>842233</v>
      </c>
      <c r="D791" s="0" t="n">
        <v>800000</v>
      </c>
      <c r="E791" s="1" t="n">
        <f aca="false">+C791/D791</f>
        <v>1.05279125</v>
      </c>
      <c r="F791" s="9"/>
      <c r="G791" s="9"/>
      <c r="H791" s="9"/>
      <c r="I791" s="9" t="n">
        <v>1</v>
      </c>
      <c r="J791" s="0" t="s">
        <v>17</v>
      </c>
      <c r="K791" s="3" t="n">
        <f aca="false">SUM(C791-D791)</f>
        <v>42233</v>
      </c>
      <c r="L791" s="0" t="s">
        <v>18</v>
      </c>
      <c r="M791" s="10" t="n">
        <v>4</v>
      </c>
      <c r="N791" s="0" t="s">
        <v>14</v>
      </c>
    </row>
    <row r="792" customFormat="false" ht="12.75" hidden="false" customHeight="false" outlineLevel="0" collapsed="false">
      <c r="A792" s="0" t="n">
        <v>26</v>
      </c>
      <c r="B792" s="8" t="n">
        <v>37123</v>
      </c>
      <c r="C792" s="0" t="n">
        <v>746027</v>
      </c>
      <c r="D792" s="0" t="n">
        <v>800000</v>
      </c>
      <c r="E792" s="1" t="n">
        <f aca="false">+C792/D792</f>
        <v>0.93253375</v>
      </c>
      <c r="F792" s="9"/>
      <c r="G792" s="9"/>
      <c r="H792" s="9"/>
      <c r="I792" s="9"/>
      <c r="J792" s="0" t="s">
        <v>17</v>
      </c>
      <c r="K792" s="3" t="n">
        <f aca="false">SUM(C792-D792)</f>
        <v>-53973</v>
      </c>
      <c r="M792" s="10" t="n">
        <v>4</v>
      </c>
      <c r="N792" s="0" t="s">
        <v>14</v>
      </c>
    </row>
    <row r="793" customFormat="false" ht="12.75" hidden="false" customHeight="false" outlineLevel="0" collapsed="false">
      <c r="A793" s="0" t="n">
        <v>26</v>
      </c>
      <c r="B793" s="8" t="n">
        <v>37124</v>
      </c>
      <c r="C793" s="0" t="n">
        <v>799129</v>
      </c>
      <c r="D793" s="0" t="n">
        <v>800000</v>
      </c>
      <c r="E793" s="1" t="n">
        <f aca="false">+C793/D793</f>
        <v>0.99891125</v>
      </c>
      <c r="F793" s="9"/>
      <c r="G793" s="9"/>
      <c r="H793" s="9"/>
      <c r="I793" s="9" t="n">
        <v>1</v>
      </c>
      <c r="J793" s="0" t="s">
        <v>17</v>
      </c>
      <c r="K793" s="3" t="n">
        <f aca="false">SUM(C793-D793)</f>
        <v>-871</v>
      </c>
      <c r="M793" s="10" t="n">
        <v>4</v>
      </c>
      <c r="N793" s="0" t="s">
        <v>14</v>
      </c>
    </row>
    <row r="794" customFormat="false" ht="12.75" hidden="false" customHeight="false" outlineLevel="0" collapsed="false">
      <c r="A794" s="0" t="n">
        <v>26</v>
      </c>
      <c r="B794" s="8" t="n">
        <v>37125</v>
      </c>
      <c r="C794" s="0" t="n">
        <v>787795</v>
      </c>
      <c r="D794" s="0" t="n">
        <v>800000</v>
      </c>
      <c r="E794" s="1" t="n">
        <f aca="false">+C794/D794</f>
        <v>0.98474375</v>
      </c>
      <c r="F794" s="9"/>
      <c r="G794" s="9"/>
      <c r="H794" s="9" t="n">
        <v>1</v>
      </c>
      <c r="I794" s="9"/>
      <c r="J794" s="0" t="s">
        <v>17</v>
      </c>
      <c r="K794" s="3" t="n">
        <f aca="false">SUM(C794-D794)</f>
        <v>-12205</v>
      </c>
      <c r="M794" s="10" t="n">
        <v>4</v>
      </c>
      <c r="N794" s="0" t="s">
        <v>14</v>
      </c>
    </row>
    <row r="795" customFormat="false" ht="12.75" hidden="false" customHeight="false" outlineLevel="0" collapsed="false">
      <c r="A795" s="0" t="n">
        <v>26</v>
      </c>
      <c r="B795" s="8" t="n">
        <v>37126</v>
      </c>
      <c r="C795" s="0" t="n">
        <v>794284</v>
      </c>
      <c r="D795" s="0" t="n">
        <v>800000</v>
      </c>
      <c r="E795" s="1" t="n">
        <f aca="false">+C795/D795</f>
        <v>0.992855</v>
      </c>
      <c r="F795" s="9"/>
      <c r="G795" s="9"/>
      <c r="H795" s="9" t="n">
        <v>1</v>
      </c>
      <c r="I795" s="9"/>
      <c r="J795" s="0" t="s">
        <v>17</v>
      </c>
      <c r="K795" s="3" t="n">
        <f aca="false">SUM(C795-D795)</f>
        <v>-5716</v>
      </c>
      <c r="M795" s="10" t="n">
        <v>4</v>
      </c>
      <c r="N795" s="0" t="s">
        <v>14</v>
      </c>
    </row>
    <row r="796" customFormat="false" ht="12.75" hidden="false" customHeight="false" outlineLevel="0" collapsed="false">
      <c r="A796" s="0" t="n">
        <v>26</v>
      </c>
      <c r="B796" s="8" t="n">
        <v>37127</v>
      </c>
      <c r="C796" s="0" t="n">
        <v>789103</v>
      </c>
      <c r="D796" s="0" t="n">
        <v>800000</v>
      </c>
      <c r="E796" s="1" t="n">
        <f aca="false">+C796/D796</f>
        <v>0.98637875</v>
      </c>
      <c r="F796" s="9"/>
      <c r="G796" s="9"/>
      <c r="H796" s="9" t="n">
        <v>1</v>
      </c>
      <c r="I796" s="9"/>
      <c r="J796" s="0" t="s">
        <v>17</v>
      </c>
      <c r="K796" s="3" t="n">
        <f aca="false">SUM(C796-D796)</f>
        <v>-10897</v>
      </c>
      <c r="M796" s="10" t="n">
        <v>3</v>
      </c>
      <c r="N796" s="0" t="s">
        <v>14</v>
      </c>
    </row>
    <row r="797" customFormat="false" ht="12.75" hidden="false" customHeight="false" outlineLevel="0" collapsed="false">
      <c r="A797" s="0" t="n">
        <v>26</v>
      </c>
      <c r="B797" s="8" t="n">
        <v>37128</v>
      </c>
      <c r="C797" s="0" t="n">
        <v>801405</v>
      </c>
      <c r="D797" s="0" t="n">
        <v>800000</v>
      </c>
      <c r="E797" s="1" t="n">
        <f aca="false">+C797/D797</f>
        <v>1.00175625</v>
      </c>
      <c r="F797" s="9"/>
      <c r="G797" s="9"/>
      <c r="H797" s="9"/>
      <c r="I797" s="9" t="n">
        <v>1</v>
      </c>
      <c r="J797" s="0" t="s">
        <v>17</v>
      </c>
      <c r="K797" s="3" t="n">
        <f aca="false">SUM(C797-D797)</f>
        <v>1405</v>
      </c>
      <c r="L797" s="0" t="s">
        <v>18</v>
      </c>
      <c r="M797" s="10" t="n">
        <v>4</v>
      </c>
      <c r="N797" s="0" t="s">
        <v>14</v>
      </c>
    </row>
    <row r="798" customFormat="false" ht="12.75" hidden="false" customHeight="false" outlineLevel="0" collapsed="false">
      <c r="A798" s="0" t="n">
        <v>26</v>
      </c>
      <c r="B798" s="8" t="n">
        <v>37129</v>
      </c>
      <c r="C798" s="0" t="n">
        <v>800024</v>
      </c>
      <c r="D798" s="0" t="n">
        <v>800000</v>
      </c>
      <c r="E798" s="1" t="n">
        <f aca="false">+C798/D798</f>
        <v>1.00003</v>
      </c>
      <c r="F798" s="9"/>
      <c r="G798" s="9"/>
      <c r="H798" s="9"/>
      <c r="I798" s="9" t="n">
        <v>1</v>
      </c>
      <c r="J798" s="0" t="s">
        <v>17</v>
      </c>
      <c r="K798" s="3" t="n">
        <f aca="false">SUM(C798-D798)</f>
        <v>24</v>
      </c>
      <c r="L798" s="0" t="s">
        <v>18</v>
      </c>
      <c r="M798" s="10" t="n">
        <v>4</v>
      </c>
      <c r="N798" s="0" t="s">
        <v>14</v>
      </c>
    </row>
    <row r="799" customFormat="false" ht="12.75" hidden="false" customHeight="false" outlineLevel="0" collapsed="false">
      <c r="A799" s="0" t="n">
        <v>26</v>
      </c>
      <c r="B799" s="8" t="n">
        <v>37130</v>
      </c>
      <c r="C799" s="0" t="n">
        <v>799472</v>
      </c>
      <c r="D799" s="0" t="n">
        <v>800000</v>
      </c>
      <c r="E799" s="1" t="n">
        <f aca="false">+C799/D799</f>
        <v>0.99934</v>
      </c>
      <c r="F799" s="9"/>
      <c r="G799" s="9"/>
      <c r="H799" s="9"/>
      <c r="I799" s="9" t="n">
        <v>1</v>
      </c>
      <c r="J799" s="0" t="s">
        <v>17</v>
      </c>
      <c r="K799" s="3" t="n">
        <f aca="false">SUM(C799-D799)</f>
        <v>-528</v>
      </c>
      <c r="M799" s="10" t="n">
        <v>4</v>
      </c>
      <c r="N799" s="0" t="s">
        <v>14</v>
      </c>
    </row>
    <row r="800" customFormat="false" ht="12.75" hidden="false" customHeight="false" outlineLevel="0" collapsed="false">
      <c r="A800" s="0" t="n">
        <v>26</v>
      </c>
      <c r="B800" s="8" t="n">
        <v>37131</v>
      </c>
      <c r="C800" s="0" t="n">
        <v>797351</v>
      </c>
      <c r="D800" s="0" t="n">
        <v>800000</v>
      </c>
      <c r="E800" s="1" t="n">
        <f aca="false">+C800/D800</f>
        <v>0.99668875</v>
      </c>
      <c r="F800" s="9"/>
      <c r="G800" s="9"/>
      <c r="H800" s="9"/>
      <c r="I800" s="9" t="n">
        <v>1</v>
      </c>
      <c r="J800" s="0" t="s">
        <v>17</v>
      </c>
      <c r="K800" s="3" t="n">
        <f aca="false">SUM(C800-D800)</f>
        <v>-2649</v>
      </c>
      <c r="M800" s="10" t="n">
        <v>4</v>
      </c>
      <c r="N800" s="0" t="s">
        <v>14</v>
      </c>
    </row>
    <row r="801" customFormat="false" ht="12.75" hidden="false" customHeight="false" outlineLevel="0" collapsed="false">
      <c r="A801" s="0" t="n">
        <v>26</v>
      </c>
      <c r="B801" s="8" t="n">
        <v>37132</v>
      </c>
      <c r="C801" s="0" t="n">
        <v>777449</v>
      </c>
      <c r="D801" s="0" t="n">
        <v>800000</v>
      </c>
      <c r="E801" s="1" t="n">
        <f aca="false">+C801/D801</f>
        <v>0.97181125</v>
      </c>
      <c r="F801" s="9"/>
      <c r="G801" s="9"/>
      <c r="H801" s="9" t="n">
        <v>1</v>
      </c>
      <c r="I801" s="9"/>
      <c r="J801" s="0" t="s">
        <v>17</v>
      </c>
      <c r="K801" s="3" t="n">
        <f aca="false">SUM(C801-D801)</f>
        <v>-22551</v>
      </c>
      <c r="M801" s="10" t="n">
        <v>4</v>
      </c>
      <c r="N801" s="0" t="s">
        <v>14</v>
      </c>
    </row>
    <row r="802" customFormat="false" ht="12.75" hidden="false" customHeight="false" outlineLevel="0" collapsed="false">
      <c r="A802" s="0" t="n">
        <v>26</v>
      </c>
      <c r="B802" s="8" t="n">
        <v>37133</v>
      </c>
      <c r="C802" s="0" t="n">
        <v>800716</v>
      </c>
      <c r="D802" s="0" t="n">
        <v>800000</v>
      </c>
      <c r="E802" s="1" t="n">
        <f aca="false">+C802/D802</f>
        <v>1.000895</v>
      </c>
      <c r="F802" s="9"/>
      <c r="G802" s="9"/>
      <c r="H802" s="9"/>
      <c r="I802" s="9" t="n">
        <v>1</v>
      </c>
      <c r="J802" s="0" t="s">
        <v>17</v>
      </c>
      <c r="K802" s="3" t="n">
        <f aca="false">SUM(C802-D802)</f>
        <v>716</v>
      </c>
      <c r="L802" s="0" t="s">
        <v>18</v>
      </c>
      <c r="M802" s="10" t="n">
        <v>4</v>
      </c>
      <c r="N802" s="0" t="s">
        <v>14</v>
      </c>
    </row>
    <row r="803" customFormat="false" ht="13.5" hidden="false" customHeight="false" outlineLevel="0" collapsed="false">
      <c r="A803" s="0" t="n">
        <v>26</v>
      </c>
      <c r="B803" s="8" t="n">
        <v>37134</v>
      </c>
      <c r="C803" s="0" t="n">
        <v>803876</v>
      </c>
      <c r="D803" s="0" t="n">
        <v>800000</v>
      </c>
      <c r="E803" s="1" t="n">
        <f aca="false">+C803/D803</f>
        <v>1.004845</v>
      </c>
      <c r="F803" s="16"/>
      <c r="G803" s="16"/>
      <c r="H803" s="16"/>
      <c r="I803" s="16" t="n">
        <v>1</v>
      </c>
      <c r="J803" s="0" t="s">
        <v>17</v>
      </c>
      <c r="K803" s="3" t="n">
        <f aca="false">SUM(C803-D803)</f>
        <v>3876</v>
      </c>
      <c r="L803" s="0" t="s">
        <v>18</v>
      </c>
      <c r="M803" s="10" t="n">
        <v>4</v>
      </c>
      <c r="N803" s="0" t="s">
        <v>14</v>
      </c>
    </row>
    <row r="804" customFormat="false" ht="12.75" hidden="false" customHeight="false" outlineLevel="0" collapsed="false">
      <c r="B804" s="8"/>
      <c r="F804" s="9" t="n">
        <f aca="false">SUM(F773:F803)</f>
        <v>2</v>
      </c>
      <c r="G804" s="9"/>
      <c r="H804" s="9" t="n">
        <f aca="false">SUM(H773:H803)</f>
        <v>12</v>
      </c>
      <c r="I804" s="9" t="n">
        <f aca="false">SUM(I773:I803)</f>
        <v>14</v>
      </c>
      <c r="M804" s="10"/>
    </row>
    <row r="805" customFormat="false" ht="12.75" hidden="false" customHeight="false" outlineLevel="0" collapsed="false">
      <c r="B805" s="8"/>
      <c r="F805" s="9"/>
      <c r="G805" s="9"/>
      <c r="H805" s="9"/>
      <c r="I805" s="9"/>
      <c r="M805" s="10"/>
    </row>
    <row r="806" customFormat="false" ht="12.75" hidden="false" customHeight="false" outlineLevel="0" collapsed="false">
      <c r="A806" s="4" t="s">
        <v>0</v>
      </c>
      <c r="B806" s="5" t="s">
        <v>1</v>
      </c>
      <c r="C806" s="4" t="s">
        <v>2</v>
      </c>
      <c r="D806" s="5" t="s">
        <v>3</v>
      </c>
      <c r="E806" s="6" t="s">
        <v>4</v>
      </c>
      <c r="F806" s="7" t="n">
        <v>0.95</v>
      </c>
      <c r="G806" s="7"/>
      <c r="H806" s="7" t="n">
        <v>0.98</v>
      </c>
      <c r="I806" s="7" t="n">
        <v>1</v>
      </c>
      <c r="J806" s="4" t="s">
        <v>5</v>
      </c>
      <c r="M806" s="4" t="s">
        <v>6</v>
      </c>
      <c r="N806" s="4" t="s">
        <v>7</v>
      </c>
    </row>
    <row r="807" customFormat="false" ht="12.75" hidden="false" customHeight="false" outlineLevel="0" collapsed="false">
      <c r="A807" s="0" t="n">
        <v>26</v>
      </c>
      <c r="B807" s="8" t="n">
        <v>37135</v>
      </c>
      <c r="C807" s="0" t="n">
        <v>799264</v>
      </c>
      <c r="D807" s="0" t="n">
        <v>800000</v>
      </c>
      <c r="E807" s="1" t="n">
        <f aca="false">+C807/D807</f>
        <v>0.99908</v>
      </c>
      <c r="F807" s="9"/>
      <c r="G807" s="9"/>
      <c r="H807" s="9"/>
      <c r="I807" s="9" t="n">
        <v>1</v>
      </c>
      <c r="J807" s="0" t="s">
        <v>17</v>
      </c>
      <c r="K807" s="3" t="n">
        <f aca="false">SUM(C807-D807)</f>
        <v>-736</v>
      </c>
      <c r="M807" s="10" t="n">
        <v>4</v>
      </c>
      <c r="N807" s="0" t="s">
        <v>14</v>
      </c>
    </row>
    <row r="808" customFormat="false" ht="12.75" hidden="false" customHeight="false" outlineLevel="0" collapsed="false">
      <c r="A808" s="0" t="n">
        <v>26</v>
      </c>
      <c r="B808" s="8" t="n">
        <v>37136</v>
      </c>
      <c r="C808" s="0" t="n">
        <v>809830</v>
      </c>
      <c r="D808" s="0" t="n">
        <v>800000</v>
      </c>
      <c r="E808" s="1" t="n">
        <f aca="false">+C808/D808</f>
        <v>1.0122875</v>
      </c>
      <c r="F808" s="9"/>
      <c r="G808" s="9"/>
      <c r="H808" s="9"/>
      <c r="I808" s="9" t="n">
        <v>1</v>
      </c>
      <c r="J808" s="0" t="s">
        <v>17</v>
      </c>
      <c r="K808" s="3" t="n">
        <f aca="false">SUM(C808-D808)</f>
        <v>9830</v>
      </c>
      <c r="L808" s="0" t="s">
        <v>18</v>
      </c>
      <c r="M808" s="10" t="n">
        <v>4</v>
      </c>
      <c r="N808" s="0" t="s">
        <v>14</v>
      </c>
    </row>
    <row r="809" customFormat="false" ht="12.75" hidden="false" customHeight="false" outlineLevel="0" collapsed="false">
      <c r="A809" s="0" t="n">
        <v>26</v>
      </c>
      <c r="B809" s="8" t="n">
        <v>37137</v>
      </c>
      <c r="C809" s="0" t="n">
        <v>804552</v>
      </c>
      <c r="D809" s="0" t="n">
        <v>800000</v>
      </c>
      <c r="E809" s="1" t="n">
        <f aca="false">+C809/D809</f>
        <v>1.00569</v>
      </c>
      <c r="F809" s="9"/>
      <c r="G809" s="9"/>
      <c r="H809" s="9"/>
      <c r="I809" s="9" t="n">
        <v>1</v>
      </c>
      <c r="J809" s="0" t="s">
        <v>17</v>
      </c>
      <c r="K809" s="3" t="n">
        <f aca="false">SUM(C809-D809)</f>
        <v>4552</v>
      </c>
      <c r="L809" s="0" t="s">
        <v>18</v>
      </c>
      <c r="M809" s="10" t="n">
        <v>4</v>
      </c>
      <c r="N809" s="0" t="s">
        <v>14</v>
      </c>
    </row>
    <row r="810" customFormat="false" ht="12.75" hidden="false" customHeight="false" outlineLevel="0" collapsed="false">
      <c r="A810" s="0" t="n">
        <v>26</v>
      </c>
      <c r="B810" s="8" t="n">
        <v>37138</v>
      </c>
      <c r="C810" s="0" t="n">
        <v>798559</v>
      </c>
      <c r="D810" s="0" t="n">
        <v>800000</v>
      </c>
      <c r="E810" s="1" t="n">
        <f aca="false">+C810/D810</f>
        <v>0.99819875</v>
      </c>
      <c r="F810" s="9"/>
      <c r="G810" s="9"/>
      <c r="H810" s="9"/>
      <c r="I810" s="9" t="n">
        <v>1</v>
      </c>
      <c r="J810" s="0" t="s">
        <v>17</v>
      </c>
      <c r="K810" s="3" t="n">
        <f aca="false">SUM(C810-D810)</f>
        <v>-1441</v>
      </c>
      <c r="M810" s="10" t="n">
        <v>4</v>
      </c>
      <c r="N810" s="0" t="s">
        <v>14</v>
      </c>
    </row>
    <row r="811" customFormat="false" ht="12.75" hidden="false" customHeight="false" outlineLevel="0" collapsed="false">
      <c r="A811" s="0" t="n">
        <v>26</v>
      </c>
      <c r="B811" s="8" t="n">
        <v>37139</v>
      </c>
      <c r="C811" s="0" t="n">
        <v>803048</v>
      </c>
      <c r="D811" s="0" t="n">
        <v>800000</v>
      </c>
      <c r="E811" s="1" t="n">
        <f aca="false">+C811/D811</f>
        <v>1.00381</v>
      </c>
      <c r="F811" s="9"/>
      <c r="G811" s="9"/>
      <c r="H811" s="9"/>
      <c r="I811" s="9" t="n">
        <v>1</v>
      </c>
      <c r="J811" s="0" t="s">
        <v>17</v>
      </c>
      <c r="K811" s="3" t="n">
        <f aca="false">SUM(C811-D811)</f>
        <v>3048</v>
      </c>
      <c r="L811" s="0" t="s">
        <v>18</v>
      </c>
      <c r="M811" s="10" t="n">
        <v>4</v>
      </c>
      <c r="N811" s="0" t="s">
        <v>14</v>
      </c>
    </row>
    <row r="812" customFormat="false" ht="12.75" hidden="false" customHeight="false" outlineLevel="0" collapsed="false">
      <c r="A812" s="0" t="n">
        <v>26</v>
      </c>
      <c r="B812" s="8" t="n">
        <v>37140</v>
      </c>
      <c r="C812" s="0" t="n">
        <v>763700</v>
      </c>
      <c r="D812" s="0" t="n">
        <v>800000</v>
      </c>
      <c r="E812" s="1" t="n">
        <f aca="false">+C812/D812</f>
        <v>0.954625</v>
      </c>
      <c r="F812" s="9" t="n">
        <v>1</v>
      </c>
      <c r="G812" s="9"/>
      <c r="H812" s="9"/>
      <c r="I812" s="9"/>
      <c r="J812" s="0" t="s">
        <v>17</v>
      </c>
      <c r="K812" s="3" t="n">
        <f aca="false">SUM(C812-D812)</f>
        <v>-36300</v>
      </c>
      <c r="M812" s="10" t="n">
        <v>4</v>
      </c>
      <c r="N812" s="0" t="s">
        <v>14</v>
      </c>
    </row>
    <row r="813" customFormat="false" ht="12.75" hidden="false" customHeight="false" outlineLevel="0" collapsed="false">
      <c r="A813" s="0" t="n">
        <v>26</v>
      </c>
      <c r="B813" s="8" t="n">
        <v>37141</v>
      </c>
      <c r="C813" s="0" t="n">
        <v>786923</v>
      </c>
      <c r="D813" s="0" t="n">
        <v>800000</v>
      </c>
      <c r="E813" s="1" t="n">
        <f aca="false">+C813/D813</f>
        <v>0.98365375</v>
      </c>
      <c r="F813" s="9"/>
      <c r="G813" s="9"/>
      <c r="H813" s="9" t="n">
        <v>1</v>
      </c>
      <c r="I813" s="9"/>
      <c r="J813" s="0" t="s">
        <v>17</v>
      </c>
      <c r="K813" s="3" t="n">
        <f aca="false">SUM(C813-D813)</f>
        <v>-13077</v>
      </c>
      <c r="M813" s="10" t="n">
        <v>4</v>
      </c>
      <c r="N813" s="0" t="s">
        <v>14</v>
      </c>
    </row>
    <row r="814" customFormat="false" ht="12.75" hidden="false" customHeight="false" outlineLevel="0" collapsed="false">
      <c r="A814" s="0" t="n">
        <v>26</v>
      </c>
      <c r="B814" s="8" t="n">
        <v>37142</v>
      </c>
      <c r="C814" s="0" t="n">
        <v>800608</v>
      </c>
      <c r="D814" s="0" t="n">
        <v>800000</v>
      </c>
      <c r="E814" s="1" t="n">
        <f aca="false">+C814/D814</f>
        <v>1.00076</v>
      </c>
      <c r="F814" s="9"/>
      <c r="G814" s="9"/>
      <c r="H814" s="9"/>
      <c r="I814" s="9" t="n">
        <v>1</v>
      </c>
      <c r="J814" s="0" t="s">
        <v>17</v>
      </c>
      <c r="K814" s="3" t="n">
        <f aca="false">SUM(C814-D814)</f>
        <v>608</v>
      </c>
      <c r="L814" s="0" t="s">
        <v>18</v>
      </c>
      <c r="M814" s="10" t="n">
        <v>4</v>
      </c>
      <c r="N814" s="0" t="s">
        <v>14</v>
      </c>
    </row>
    <row r="815" customFormat="false" ht="12.75" hidden="false" customHeight="false" outlineLevel="0" collapsed="false">
      <c r="A815" s="0" t="n">
        <v>26</v>
      </c>
      <c r="B815" s="8" t="n">
        <v>37143</v>
      </c>
      <c r="C815" s="0" t="n">
        <v>801648</v>
      </c>
      <c r="D815" s="0" t="n">
        <v>800000</v>
      </c>
      <c r="E815" s="1" t="n">
        <f aca="false">+C815/D815</f>
        <v>1.00206</v>
      </c>
      <c r="F815" s="9"/>
      <c r="G815" s="9"/>
      <c r="H815" s="9"/>
      <c r="I815" s="9" t="n">
        <v>1</v>
      </c>
      <c r="J815" s="0" t="s">
        <v>17</v>
      </c>
      <c r="K815" s="3" t="n">
        <f aca="false">SUM(C815-D815)</f>
        <v>1648</v>
      </c>
      <c r="L815" s="0" t="s">
        <v>18</v>
      </c>
      <c r="M815" s="10" t="n">
        <v>4</v>
      </c>
      <c r="N815" s="0" t="s">
        <v>14</v>
      </c>
    </row>
    <row r="816" customFormat="false" ht="12.75" hidden="false" customHeight="false" outlineLevel="0" collapsed="false">
      <c r="A816" s="0" t="n">
        <v>26</v>
      </c>
      <c r="B816" s="8" t="n">
        <v>37144</v>
      </c>
      <c r="C816" s="0" t="n">
        <v>811826</v>
      </c>
      <c r="D816" s="0" t="n">
        <v>800000</v>
      </c>
      <c r="E816" s="1" t="n">
        <f aca="false">+C816/D816</f>
        <v>1.0147825</v>
      </c>
      <c r="F816" s="9"/>
      <c r="G816" s="9"/>
      <c r="H816" s="9"/>
      <c r="I816" s="9" t="n">
        <v>1</v>
      </c>
      <c r="J816" s="0" t="s">
        <v>17</v>
      </c>
      <c r="K816" s="3" t="n">
        <f aca="false">SUM(C816-D816)</f>
        <v>11826</v>
      </c>
      <c r="L816" s="0" t="s">
        <v>18</v>
      </c>
      <c r="M816" s="10" t="n">
        <v>4</v>
      </c>
      <c r="N816" s="0" t="s">
        <v>14</v>
      </c>
    </row>
    <row r="817" customFormat="false" ht="12.75" hidden="false" customHeight="false" outlineLevel="0" collapsed="false">
      <c r="A817" s="0" t="n">
        <v>26</v>
      </c>
      <c r="B817" s="8" t="n">
        <v>37145</v>
      </c>
      <c r="C817" s="0" t="n">
        <v>774813</v>
      </c>
      <c r="D817" s="0" t="n">
        <v>800000</v>
      </c>
      <c r="E817" s="1" t="n">
        <f aca="false">+C817/D817</f>
        <v>0.96851625</v>
      </c>
      <c r="F817" s="9" t="n">
        <v>1</v>
      </c>
      <c r="G817" s="9"/>
      <c r="H817" s="9"/>
      <c r="I817" s="9"/>
      <c r="J817" s="0" t="s">
        <v>17</v>
      </c>
      <c r="K817" s="3" t="n">
        <f aca="false">SUM(C817-D817)</f>
        <v>-25187</v>
      </c>
      <c r="M817" s="10" t="n">
        <v>1</v>
      </c>
      <c r="N817" s="0" t="s">
        <v>14</v>
      </c>
    </row>
    <row r="818" customFormat="false" ht="12.75" hidden="false" customHeight="false" outlineLevel="0" collapsed="false">
      <c r="A818" s="0" t="n">
        <v>26</v>
      </c>
      <c r="B818" s="8" t="n">
        <v>37146</v>
      </c>
      <c r="C818" s="0" t="n">
        <v>789133</v>
      </c>
      <c r="D818" s="0" t="n">
        <v>800000</v>
      </c>
      <c r="E818" s="1" t="n">
        <f aca="false">+C818/D818</f>
        <v>0.98641625</v>
      </c>
      <c r="F818" s="9"/>
      <c r="G818" s="9"/>
      <c r="H818" s="9" t="n">
        <v>1</v>
      </c>
      <c r="I818" s="9"/>
      <c r="J818" s="0" t="s">
        <v>17</v>
      </c>
      <c r="K818" s="3" t="n">
        <f aca="false">SUM(C818-D818)</f>
        <v>-10867</v>
      </c>
      <c r="M818" s="10" t="n">
        <v>4</v>
      </c>
      <c r="N818" s="0" t="s">
        <v>14</v>
      </c>
    </row>
    <row r="819" customFormat="false" ht="12.75" hidden="false" customHeight="false" outlineLevel="0" collapsed="false">
      <c r="A819" s="0" t="n">
        <v>26</v>
      </c>
      <c r="B819" s="8" t="n">
        <v>37147</v>
      </c>
      <c r="C819" s="0" t="n">
        <v>801372</v>
      </c>
      <c r="D819" s="0" t="n">
        <v>800000</v>
      </c>
      <c r="E819" s="1" t="n">
        <f aca="false">+C819/D819</f>
        <v>1.001715</v>
      </c>
      <c r="F819" s="9"/>
      <c r="G819" s="9"/>
      <c r="H819" s="9"/>
      <c r="I819" s="9" t="n">
        <v>1</v>
      </c>
      <c r="J819" s="0" t="s">
        <v>17</v>
      </c>
      <c r="K819" s="3" t="n">
        <f aca="false">SUM(C819-D819)</f>
        <v>1372</v>
      </c>
      <c r="L819" s="0" t="s">
        <v>18</v>
      </c>
      <c r="M819" s="10" t="n">
        <v>3</v>
      </c>
      <c r="N819" s="0" t="s">
        <v>14</v>
      </c>
    </row>
    <row r="820" customFormat="false" ht="12.75" hidden="false" customHeight="false" outlineLevel="0" collapsed="false">
      <c r="A820" s="0" t="n">
        <v>26</v>
      </c>
      <c r="B820" s="8" t="n">
        <v>37148</v>
      </c>
      <c r="C820" s="0" t="n">
        <v>802320</v>
      </c>
      <c r="D820" s="0" t="n">
        <v>800000</v>
      </c>
      <c r="E820" s="1" t="n">
        <f aca="false">+C820/D820</f>
        <v>1.0029</v>
      </c>
      <c r="F820" s="9"/>
      <c r="G820" s="9"/>
      <c r="H820" s="9"/>
      <c r="I820" s="9" t="n">
        <v>1</v>
      </c>
      <c r="J820" s="0" t="s">
        <v>17</v>
      </c>
      <c r="K820" s="3" t="n">
        <f aca="false">SUM(C820-D820)</f>
        <v>2320</v>
      </c>
      <c r="L820" s="0" t="s">
        <v>18</v>
      </c>
      <c r="M820" s="10" t="n">
        <v>4</v>
      </c>
      <c r="N820" s="0" t="s">
        <v>14</v>
      </c>
    </row>
    <row r="821" customFormat="false" ht="12.75" hidden="false" customHeight="false" outlineLevel="0" collapsed="false">
      <c r="A821" s="0" t="n">
        <v>26</v>
      </c>
      <c r="B821" s="8" t="n">
        <v>37149</v>
      </c>
      <c r="C821" s="0" t="n">
        <v>800619</v>
      </c>
      <c r="D821" s="0" t="n">
        <v>800000</v>
      </c>
      <c r="E821" s="1" t="n">
        <f aca="false">+C821/D821</f>
        <v>1.00077375</v>
      </c>
      <c r="F821" s="9"/>
      <c r="G821" s="9"/>
      <c r="H821" s="9"/>
      <c r="I821" s="9" t="n">
        <v>1</v>
      </c>
      <c r="J821" s="0" t="s">
        <v>17</v>
      </c>
      <c r="K821" s="3" t="n">
        <f aca="false">SUM(C821-D821)</f>
        <v>619</v>
      </c>
      <c r="L821" s="0" t="s">
        <v>18</v>
      </c>
      <c r="M821" s="10" t="n">
        <v>4</v>
      </c>
      <c r="N821" s="0" t="s">
        <v>14</v>
      </c>
    </row>
    <row r="822" customFormat="false" ht="12.75" hidden="false" customHeight="false" outlineLevel="0" collapsed="false">
      <c r="A822" s="0" t="n">
        <v>26</v>
      </c>
      <c r="B822" s="8" t="n">
        <v>37150</v>
      </c>
      <c r="C822" s="0" t="n">
        <v>803616</v>
      </c>
      <c r="D822" s="0" t="n">
        <v>800000</v>
      </c>
      <c r="E822" s="1" t="n">
        <f aca="false">+C822/D822</f>
        <v>1.00452</v>
      </c>
      <c r="F822" s="9"/>
      <c r="G822" s="9"/>
      <c r="H822" s="9"/>
      <c r="I822" s="9" t="n">
        <v>1</v>
      </c>
      <c r="J822" s="0" t="s">
        <v>17</v>
      </c>
      <c r="K822" s="3" t="n">
        <f aca="false">SUM(C822-D822)</f>
        <v>3616</v>
      </c>
      <c r="L822" s="0" t="s">
        <v>18</v>
      </c>
      <c r="M822" s="10" t="n">
        <v>4</v>
      </c>
      <c r="N822" s="0" t="s">
        <v>14</v>
      </c>
    </row>
    <row r="823" customFormat="false" ht="12.75" hidden="false" customHeight="false" outlineLevel="0" collapsed="false">
      <c r="A823" s="0" t="n">
        <v>26</v>
      </c>
      <c r="B823" s="8" t="n">
        <v>37151</v>
      </c>
      <c r="C823" s="0" t="n">
        <v>806986</v>
      </c>
      <c r="D823" s="0" t="n">
        <v>800000</v>
      </c>
      <c r="E823" s="1" t="n">
        <f aca="false">+C823/D823</f>
        <v>1.0087325</v>
      </c>
      <c r="F823" s="9"/>
      <c r="G823" s="9"/>
      <c r="H823" s="9"/>
      <c r="I823" s="9" t="n">
        <v>1</v>
      </c>
      <c r="J823" s="0" t="s">
        <v>17</v>
      </c>
      <c r="K823" s="3" t="n">
        <f aca="false">SUM(C823-D823)</f>
        <v>6986</v>
      </c>
      <c r="L823" s="0" t="s">
        <v>18</v>
      </c>
      <c r="M823" s="10" t="n">
        <v>4</v>
      </c>
      <c r="N823" s="0" t="s">
        <v>14</v>
      </c>
    </row>
    <row r="824" customFormat="false" ht="12.75" hidden="false" customHeight="false" outlineLevel="0" collapsed="false">
      <c r="A824" s="0" t="n">
        <v>26</v>
      </c>
      <c r="B824" s="8" t="n">
        <v>37152</v>
      </c>
      <c r="C824" s="0" t="n">
        <v>795762</v>
      </c>
      <c r="D824" s="0" t="n">
        <v>800000</v>
      </c>
      <c r="E824" s="1" t="n">
        <f aca="false">+C824/D824</f>
        <v>0.9947025</v>
      </c>
      <c r="F824" s="9"/>
      <c r="G824" s="9"/>
      <c r="H824" s="9"/>
      <c r="I824" s="9" t="n">
        <v>1</v>
      </c>
      <c r="J824" s="0" t="s">
        <v>17</v>
      </c>
      <c r="K824" s="3" t="n">
        <f aca="false">SUM(C824-D824)</f>
        <v>-4238</v>
      </c>
      <c r="M824" s="10" t="n">
        <v>4</v>
      </c>
      <c r="N824" s="0" t="s">
        <v>14</v>
      </c>
    </row>
    <row r="825" customFormat="false" ht="12.75" hidden="false" customHeight="false" outlineLevel="0" collapsed="false">
      <c r="A825" s="0" t="n">
        <v>26</v>
      </c>
      <c r="B825" s="8" t="n">
        <v>37153</v>
      </c>
      <c r="C825" s="0" t="n">
        <v>783486</v>
      </c>
      <c r="D825" s="0" t="n">
        <v>800000</v>
      </c>
      <c r="E825" s="1" t="n">
        <f aca="false">+C825/D825</f>
        <v>0.9793575</v>
      </c>
      <c r="F825" s="9"/>
      <c r="G825" s="9"/>
      <c r="H825" s="9" t="n">
        <v>1</v>
      </c>
      <c r="I825" s="9"/>
      <c r="J825" s="0" t="s">
        <v>17</v>
      </c>
      <c r="K825" s="3" t="n">
        <f aca="false">SUM(C825-D825)</f>
        <v>-16514</v>
      </c>
      <c r="M825" s="10" t="n">
        <v>0</v>
      </c>
      <c r="N825" s="0" t="s">
        <v>14</v>
      </c>
    </row>
    <row r="826" customFormat="false" ht="12.75" hidden="false" customHeight="false" outlineLevel="0" collapsed="false">
      <c r="A826" s="0" t="n">
        <v>26</v>
      </c>
      <c r="B826" s="8" t="n">
        <v>37154</v>
      </c>
      <c r="C826" s="0" t="n">
        <v>805370</v>
      </c>
      <c r="D826" s="0" t="n">
        <v>800000</v>
      </c>
      <c r="E826" s="1" t="n">
        <f aca="false">+C826/D826</f>
        <v>1.0067125</v>
      </c>
      <c r="F826" s="9"/>
      <c r="G826" s="9"/>
      <c r="H826" s="9"/>
      <c r="I826" s="9" t="n">
        <v>1</v>
      </c>
      <c r="J826" s="0" t="s">
        <v>17</v>
      </c>
      <c r="K826" s="3" t="n">
        <f aca="false">SUM(C826-D826)</f>
        <v>5370</v>
      </c>
      <c r="L826" s="0" t="s">
        <v>18</v>
      </c>
      <c r="M826" s="10" t="n">
        <v>4</v>
      </c>
      <c r="N826" s="0" t="s">
        <v>14</v>
      </c>
    </row>
    <row r="827" customFormat="false" ht="12.75" hidden="false" customHeight="false" outlineLevel="0" collapsed="false">
      <c r="A827" s="0" t="n">
        <v>26</v>
      </c>
      <c r="B827" s="8" t="n">
        <v>37155</v>
      </c>
      <c r="C827" s="0" t="n">
        <v>800713</v>
      </c>
      <c r="D827" s="0" t="n">
        <v>800000</v>
      </c>
      <c r="E827" s="1" t="n">
        <f aca="false">+C827/D827</f>
        <v>1.00089125</v>
      </c>
      <c r="F827" s="9"/>
      <c r="G827" s="9"/>
      <c r="H827" s="9"/>
      <c r="I827" s="9" t="n">
        <v>1</v>
      </c>
      <c r="J827" s="0" t="s">
        <v>17</v>
      </c>
      <c r="K827" s="3" t="n">
        <f aca="false">SUM(C827-D827)</f>
        <v>713</v>
      </c>
      <c r="L827" s="0" t="s">
        <v>18</v>
      </c>
      <c r="M827" s="10" t="n">
        <v>4</v>
      </c>
      <c r="N827" s="0" t="s">
        <v>14</v>
      </c>
    </row>
    <row r="828" customFormat="false" ht="12.75" hidden="false" customHeight="false" outlineLevel="0" collapsed="false">
      <c r="A828" s="0" t="n">
        <v>26</v>
      </c>
      <c r="B828" s="8" t="n">
        <v>37156</v>
      </c>
      <c r="C828" s="0" t="n">
        <v>802693</v>
      </c>
      <c r="D828" s="0" t="n">
        <v>800000</v>
      </c>
      <c r="E828" s="1" t="n">
        <f aca="false">+C828/D828</f>
        <v>1.00336625</v>
      </c>
      <c r="F828" s="9"/>
      <c r="G828" s="9"/>
      <c r="H828" s="9"/>
      <c r="I828" s="9" t="n">
        <v>1</v>
      </c>
      <c r="J828" s="0" t="s">
        <v>17</v>
      </c>
      <c r="K828" s="3" t="n">
        <f aca="false">SUM(C828-D828)</f>
        <v>2693</v>
      </c>
      <c r="L828" s="0" t="s">
        <v>18</v>
      </c>
      <c r="M828" s="10" t="n">
        <v>4</v>
      </c>
      <c r="N828" s="0" t="s">
        <v>14</v>
      </c>
    </row>
    <row r="829" customFormat="false" ht="12.75" hidden="false" customHeight="false" outlineLevel="0" collapsed="false">
      <c r="A829" s="0" t="n">
        <v>26</v>
      </c>
      <c r="B829" s="8" t="n">
        <v>37157</v>
      </c>
      <c r="C829" s="0" t="n">
        <v>801904</v>
      </c>
      <c r="D829" s="0" t="n">
        <v>800000</v>
      </c>
      <c r="E829" s="1" t="n">
        <f aca="false">+C829/D829</f>
        <v>1.00238</v>
      </c>
      <c r="F829" s="9"/>
      <c r="G829" s="9"/>
      <c r="H829" s="9"/>
      <c r="I829" s="9" t="n">
        <v>1</v>
      </c>
      <c r="J829" s="0" t="s">
        <v>17</v>
      </c>
      <c r="K829" s="3" t="n">
        <f aca="false">SUM(C829-D829)</f>
        <v>1904</v>
      </c>
      <c r="L829" s="0" t="s">
        <v>18</v>
      </c>
      <c r="M829" s="10" t="n">
        <v>4</v>
      </c>
      <c r="N829" s="0" t="s">
        <v>14</v>
      </c>
    </row>
    <row r="830" customFormat="false" ht="12.75" hidden="false" customHeight="false" outlineLevel="0" collapsed="false">
      <c r="A830" s="0" t="n">
        <v>26</v>
      </c>
      <c r="B830" s="8" t="n">
        <v>37158</v>
      </c>
      <c r="C830" s="0" t="n">
        <v>851784</v>
      </c>
      <c r="D830" s="0" t="n">
        <v>890000</v>
      </c>
      <c r="E830" s="1" t="n">
        <f aca="false">+C830/D830</f>
        <v>0.957060674157303</v>
      </c>
      <c r="F830" s="9" t="n">
        <v>1</v>
      </c>
      <c r="G830" s="9"/>
      <c r="H830" s="9"/>
      <c r="I830" s="9"/>
      <c r="J830" s="0" t="s">
        <v>17</v>
      </c>
      <c r="K830" s="3" t="n">
        <f aca="false">SUM(C830-D830)</f>
        <v>-38216</v>
      </c>
    </row>
    <row r="831" customFormat="false" ht="12.75" hidden="false" customHeight="false" outlineLevel="0" collapsed="false">
      <c r="A831" s="0" t="n">
        <v>26</v>
      </c>
      <c r="B831" s="8" t="n">
        <v>37159</v>
      </c>
      <c r="C831" s="0" t="n">
        <v>836888</v>
      </c>
      <c r="D831" s="0" t="n">
        <v>890000</v>
      </c>
      <c r="E831" s="1" t="n">
        <f aca="false">+C831/D831</f>
        <v>0.940323595505618</v>
      </c>
      <c r="F831" s="9"/>
      <c r="G831" s="9"/>
      <c r="H831" s="9"/>
      <c r="I831" s="9"/>
      <c r="J831" s="0" t="s">
        <v>17</v>
      </c>
      <c r="K831" s="3" t="n">
        <f aca="false">SUM(C831-D831)</f>
        <v>-53112</v>
      </c>
    </row>
    <row r="832" customFormat="false" ht="12.75" hidden="false" customHeight="false" outlineLevel="0" collapsed="false">
      <c r="A832" s="0" t="n">
        <v>26</v>
      </c>
      <c r="B832" s="8" t="n">
        <v>37160</v>
      </c>
      <c r="C832" s="0" t="n">
        <v>854124</v>
      </c>
      <c r="D832" s="0" t="n">
        <v>890000</v>
      </c>
      <c r="E832" s="1" t="n">
        <f aca="false">+C832/D832</f>
        <v>0.95968988764045</v>
      </c>
      <c r="F832" s="9" t="n">
        <v>1</v>
      </c>
      <c r="G832" s="9"/>
      <c r="H832" s="9"/>
      <c r="I832" s="9"/>
      <c r="J832" s="0" t="s">
        <v>17</v>
      </c>
      <c r="K832" s="3" t="n">
        <f aca="false">SUM(C832-D832)</f>
        <v>-35876</v>
      </c>
    </row>
    <row r="833" customFormat="false" ht="12.75" hidden="false" customHeight="false" outlineLevel="0" collapsed="false">
      <c r="A833" s="0" t="n">
        <v>26</v>
      </c>
      <c r="B833" s="8" t="n">
        <v>37161</v>
      </c>
      <c r="C833" s="0" t="n">
        <v>866950</v>
      </c>
      <c r="D833" s="0" t="n">
        <v>890000</v>
      </c>
      <c r="E833" s="1" t="n">
        <f aca="false">+C833/D833</f>
        <v>0.974101123595506</v>
      </c>
      <c r="F833" s="9" t="n">
        <v>1</v>
      </c>
      <c r="G833" s="9"/>
      <c r="H833" s="9"/>
      <c r="I833" s="9"/>
      <c r="J833" s="0" t="s">
        <v>17</v>
      </c>
      <c r="K833" s="3" t="n">
        <f aca="false">SUM(C833-D833)</f>
        <v>-23050</v>
      </c>
    </row>
    <row r="834" customFormat="false" ht="12.75" hidden="false" customHeight="false" outlineLevel="0" collapsed="false">
      <c r="A834" s="0" t="n">
        <v>26</v>
      </c>
      <c r="B834" s="8" t="n">
        <v>37162</v>
      </c>
      <c r="C834" s="0" t="n">
        <v>863997</v>
      </c>
      <c r="D834" s="0" t="n">
        <v>890000</v>
      </c>
      <c r="E834" s="1" t="n">
        <f aca="false">+C834/D834</f>
        <v>0.970783146067416</v>
      </c>
      <c r="F834" s="9" t="n">
        <v>1</v>
      </c>
      <c r="G834" s="9"/>
      <c r="H834" s="9"/>
      <c r="I834" s="9"/>
      <c r="J834" s="0" t="s">
        <v>17</v>
      </c>
      <c r="K834" s="3" t="n">
        <f aca="false">SUM(C834-D834)</f>
        <v>-26003</v>
      </c>
      <c r="M834" s="10" t="n">
        <v>0</v>
      </c>
      <c r="N834" s="0" t="s">
        <v>23</v>
      </c>
    </row>
    <row r="835" customFormat="false" ht="12.75" hidden="false" customHeight="false" outlineLevel="0" collapsed="false">
      <c r="A835" s="0" t="n">
        <v>26</v>
      </c>
      <c r="B835" s="8" t="n">
        <v>37163</v>
      </c>
      <c r="C835" s="0" t="n">
        <v>868317</v>
      </c>
      <c r="D835" s="0" t="n">
        <v>890000</v>
      </c>
      <c r="E835" s="1" t="n">
        <f aca="false">+C835/D835</f>
        <v>0.975637078651685</v>
      </c>
      <c r="F835" s="9" t="n">
        <v>1</v>
      </c>
      <c r="G835" s="9"/>
      <c r="H835" s="9"/>
      <c r="I835" s="9"/>
      <c r="J835" s="0" t="s">
        <v>17</v>
      </c>
      <c r="K835" s="3" t="n">
        <f aca="false">SUM(C835-D835)</f>
        <v>-21683</v>
      </c>
      <c r="M835" s="10" t="n">
        <v>0</v>
      </c>
      <c r="N835" s="0" t="s">
        <v>23</v>
      </c>
    </row>
    <row r="836" customFormat="false" ht="13.5" hidden="false" customHeight="false" outlineLevel="0" collapsed="false">
      <c r="A836" s="0" t="n">
        <v>26</v>
      </c>
      <c r="B836" s="8" t="n">
        <v>37164</v>
      </c>
      <c r="C836" s="0" t="n">
        <v>857232</v>
      </c>
      <c r="D836" s="0" t="n">
        <v>890000</v>
      </c>
      <c r="E836" s="1" t="n">
        <f aca="false">+C836/D836</f>
        <v>0.96318202247191</v>
      </c>
      <c r="F836" s="16" t="n">
        <v>1</v>
      </c>
      <c r="G836" s="16"/>
      <c r="H836" s="16"/>
      <c r="I836" s="16"/>
      <c r="J836" s="0" t="s">
        <v>17</v>
      </c>
      <c r="K836" s="3" t="n">
        <f aca="false">SUM(C836-D836)</f>
        <v>-32768</v>
      </c>
      <c r="M836" s="10" t="n">
        <v>4</v>
      </c>
      <c r="N836" s="0" t="s">
        <v>23</v>
      </c>
    </row>
    <row r="837" customFormat="false" ht="12.75" hidden="false" customHeight="false" outlineLevel="0" collapsed="false">
      <c r="B837" s="8"/>
      <c r="F837" s="9" t="n">
        <f aca="false">SUM(F807:F836)</f>
        <v>8</v>
      </c>
      <c r="G837" s="9"/>
      <c r="H837" s="9" t="n">
        <f aca="false">SUM(H807:H836)</f>
        <v>3</v>
      </c>
      <c r="I837" s="9" t="n">
        <f aca="false">SUM(I807:I836)</f>
        <v>18</v>
      </c>
      <c r="M837" s="10"/>
    </row>
    <row r="838" customFormat="false" ht="12.75" hidden="false" customHeight="false" outlineLevel="0" collapsed="false">
      <c r="B838" s="8"/>
      <c r="F838" s="9"/>
      <c r="G838" s="9"/>
      <c r="H838" s="9"/>
      <c r="I838" s="9"/>
      <c r="M838" s="10"/>
    </row>
    <row r="839" customFormat="false" ht="12.75" hidden="false" customHeight="false" outlineLevel="0" collapsed="false">
      <c r="A839" s="4" t="s">
        <v>0</v>
      </c>
      <c r="B839" s="5" t="s">
        <v>1</v>
      </c>
      <c r="C839" s="4" t="s">
        <v>2</v>
      </c>
      <c r="D839" s="5" t="s">
        <v>3</v>
      </c>
      <c r="E839" s="6" t="s">
        <v>4</v>
      </c>
      <c r="F839" s="7" t="n">
        <v>0.95</v>
      </c>
      <c r="G839" s="7"/>
      <c r="H839" s="7" t="n">
        <v>0.98</v>
      </c>
      <c r="I839" s="7" t="n">
        <v>1</v>
      </c>
      <c r="J839" s="4" t="s">
        <v>5</v>
      </c>
      <c r="M839" s="4" t="s">
        <v>6</v>
      </c>
      <c r="N839" s="4" t="s">
        <v>7</v>
      </c>
    </row>
    <row r="840" customFormat="false" ht="12.75" hidden="false" customHeight="false" outlineLevel="0" collapsed="false">
      <c r="A840" s="0" t="n">
        <v>26</v>
      </c>
      <c r="B840" s="8" t="n">
        <v>37165</v>
      </c>
      <c r="C840" s="0" t="n">
        <v>841732</v>
      </c>
      <c r="D840" s="0" t="n">
        <v>890000</v>
      </c>
      <c r="E840" s="1" t="n">
        <f aca="false">+C840/D840</f>
        <v>0.945766292134831</v>
      </c>
      <c r="F840" s="9" t="n">
        <v>1</v>
      </c>
      <c r="G840" s="9"/>
      <c r="H840" s="9"/>
      <c r="I840" s="9"/>
      <c r="J840" s="0" t="s">
        <v>17</v>
      </c>
      <c r="K840" s="3" t="n">
        <f aca="false">SUM(C840-D840)</f>
        <v>-48268</v>
      </c>
      <c r="M840" s="10" t="n">
        <v>4</v>
      </c>
      <c r="N840" s="0" t="s">
        <v>23</v>
      </c>
    </row>
    <row r="841" customFormat="false" ht="12.75" hidden="false" customHeight="false" outlineLevel="0" collapsed="false">
      <c r="A841" s="0" t="n">
        <v>26</v>
      </c>
      <c r="B841" s="8" t="n">
        <v>37166</v>
      </c>
      <c r="C841" s="0" t="n">
        <v>857952</v>
      </c>
      <c r="D841" s="0" t="n">
        <v>890000</v>
      </c>
      <c r="E841" s="1" t="n">
        <f aca="false">+C841/D841</f>
        <v>0.963991011235955</v>
      </c>
      <c r="F841" s="9" t="n">
        <v>1</v>
      </c>
      <c r="G841" s="9"/>
      <c r="H841" s="9"/>
      <c r="I841" s="9"/>
      <c r="J841" s="0" t="s">
        <v>17</v>
      </c>
      <c r="K841" s="3" t="n">
        <f aca="false">SUM(C841-D841)</f>
        <v>-32048</v>
      </c>
      <c r="M841" s="10" t="n">
        <v>4</v>
      </c>
      <c r="N841" s="0" t="s">
        <v>23</v>
      </c>
    </row>
    <row r="842" customFormat="false" ht="12.75" hidden="false" customHeight="false" outlineLevel="0" collapsed="false">
      <c r="A842" s="0" t="n">
        <v>26</v>
      </c>
      <c r="B842" s="8" t="n">
        <v>37167</v>
      </c>
      <c r="C842" s="0" t="n">
        <v>875617</v>
      </c>
      <c r="D842" s="0" t="n">
        <v>890000</v>
      </c>
      <c r="E842" s="1" t="n">
        <f aca="false">+C842/D842</f>
        <v>0.983839325842697</v>
      </c>
      <c r="F842" s="9"/>
      <c r="G842" s="9"/>
      <c r="H842" s="9" t="n">
        <v>1</v>
      </c>
      <c r="I842" s="9"/>
      <c r="J842" s="0" t="s">
        <v>17</v>
      </c>
      <c r="K842" s="3" t="n">
        <f aca="false">SUM(C842-D842)</f>
        <v>-14383</v>
      </c>
      <c r="M842" s="10" t="n">
        <v>4</v>
      </c>
      <c r="N842" s="0" t="s">
        <v>23</v>
      </c>
    </row>
    <row r="843" customFormat="false" ht="12.75" hidden="false" customHeight="false" outlineLevel="0" collapsed="false">
      <c r="A843" s="0" t="n">
        <v>26</v>
      </c>
      <c r="B843" s="8" t="n">
        <v>37168</v>
      </c>
      <c r="C843" s="0" t="n">
        <v>869260</v>
      </c>
      <c r="D843" s="0" t="n">
        <v>890000</v>
      </c>
      <c r="E843" s="1" t="n">
        <f aca="false">+C843/D843</f>
        <v>0.976696629213483</v>
      </c>
      <c r="F843" s="9"/>
      <c r="G843" s="9"/>
      <c r="H843" s="9" t="n">
        <v>1</v>
      </c>
      <c r="I843" s="9"/>
      <c r="J843" s="0" t="s">
        <v>17</v>
      </c>
      <c r="K843" s="3" t="n">
        <f aca="false">SUM(C843-D843)</f>
        <v>-20740</v>
      </c>
      <c r="M843" s="10" t="n">
        <v>4</v>
      </c>
      <c r="N843" s="0" t="s">
        <v>23</v>
      </c>
    </row>
    <row r="844" customFormat="false" ht="12.75" hidden="false" customHeight="false" outlineLevel="0" collapsed="false">
      <c r="A844" s="0" t="n">
        <v>26</v>
      </c>
      <c r="B844" s="8" t="n">
        <v>37169</v>
      </c>
      <c r="C844" s="0" t="n">
        <v>849403</v>
      </c>
      <c r="D844" s="0" t="n">
        <v>890000</v>
      </c>
      <c r="E844" s="1" t="n">
        <f aca="false">+C844/D844</f>
        <v>0.954385393258427</v>
      </c>
      <c r="F844" s="9" t="n">
        <v>1</v>
      </c>
      <c r="G844" s="9"/>
      <c r="H844" s="9"/>
      <c r="I844" s="9"/>
      <c r="J844" s="0" t="s">
        <v>17</v>
      </c>
      <c r="K844" s="3" t="n">
        <f aca="false">SUM(C844-D844)</f>
        <v>-40597</v>
      </c>
      <c r="M844" s="10" t="n">
        <v>4</v>
      </c>
      <c r="N844" s="0" t="s">
        <v>23</v>
      </c>
    </row>
    <row r="845" customFormat="false" ht="12.75" hidden="false" customHeight="false" outlineLevel="0" collapsed="false">
      <c r="A845" s="0" t="n">
        <v>26</v>
      </c>
      <c r="B845" s="8" t="n">
        <v>37170</v>
      </c>
      <c r="C845" s="0" t="n">
        <v>867523</v>
      </c>
      <c r="D845" s="0" t="n">
        <v>890000</v>
      </c>
      <c r="E845" s="1" t="n">
        <f aca="false">+C845/D845</f>
        <v>0.974744943820225</v>
      </c>
      <c r="F845" s="9"/>
      <c r="G845" s="9"/>
      <c r="H845" s="9" t="n">
        <v>1</v>
      </c>
      <c r="I845" s="9"/>
      <c r="J845" s="0" t="s">
        <v>17</v>
      </c>
      <c r="K845" s="3" t="n">
        <f aca="false">SUM(C845-D845)</f>
        <v>-22477</v>
      </c>
      <c r="M845" s="10" t="n">
        <v>4</v>
      </c>
      <c r="N845" s="0" t="s">
        <v>23</v>
      </c>
    </row>
    <row r="846" customFormat="false" ht="12.75" hidden="false" customHeight="false" outlineLevel="0" collapsed="false">
      <c r="A846" s="0" t="n">
        <v>26</v>
      </c>
      <c r="B846" s="8" t="n">
        <v>37171</v>
      </c>
      <c r="C846" s="0" t="n">
        <v>871403</v>
      </c>
      <c r="D846" s="0" t="n">
        <v>890000</v>
      </c>
      <c r="E846" s="1" t="n">
        <f aca="false">+C846/D846</f>
        <v>0.979104494382023</v>
      </c>
      <c r="F846" s="9"/>
      <c r="G846" s="9"/>
      <c r="H846" s="9" t="n">
        <v>1</v>
      </c>
      <c r="I846" s="9"/>
      <c r="J846" s="0" t="s">
        <v>17</v>
      </c>
      <c r="K846" s="3" t="n">
        <f aca="false">SUM(C846-D846)</f>
        <v>-18597</v>
      </c>
      <c r="M846" s="10" t="n">
        <v>4</v>
      </c>
      <c r="N846" s="0" t="s">
        <v>23</v>
      </c>
    </row>
    <row r="847" customFormat="false" ht="12.75" hidden="false" customHeight="false" outlineLevel="0" collapsed="false">
      <c r="A847" s="0" t="n">
        <v>26</v>
      </c>
      <c r="B847" s="8" t="n">
        <v>37172</v>
      </c>
      <c r="C847" s="0" t="n">
        <v>871747</v>
      </c>
      <c r="D847" s="0" t="n">
        <v>890000</v>
      </c>
      <c r="E847" s="1" t="n">
        <f aca="false">+C847/D847</f>
        <v>0.979491011235955</v>
      </c>
      <c r="F847" s="9"/>
      <c r="G847" s="9"/>
      <c r="H847" s="9" t="n">
        <v>1</v>
      </c>
      <c r="I847" s="9"/>
      <c r="J847" s="0" t="s">
        <v>17</v>
      </c>
      <c r="K847" s="3" t="n">
        <f aca="false">SUM(C847-D847)</f>
        <v>-18253</v>
      </c>
      <c r="M847" s="10" t="n">
        <v>4</v>
      </c>
      <c r="N847" s="0" t="s">
        <v>23</v>
      </c>
    </row>
    <row r="848" customFormat="false" ht="12.75" hidden="false" customHeight="false" outlineLevel="0" collapsed="false">
      <c r="A848" s="0" t="n">
        <v>26</v>
      </c>
      <c r="B848" s="8" t="n">
        <v>37173</v>
      </c>
      <c r="C848" s="0" t="n">
        <v>867982</v>
      </c>
      <c r="D848" s="0" t="n">
        <v>890000</v>
      </c>
      <c r="E848" s="1" t="n">
        <f aca="false">+C848/D848</f>
        <v>0.975260674157303</v>
      </c>
      <c r="F848" s="9"/>
      <c r="G848" s="9"/>
      <c r="H848" s="9" t="n">
        <v>1</v>
      </c>
      <c r="I848" s="9"/>
      <c r="J848" s="0" t="s">
        <v>17</v>
      </c>
      <c r="K848" s="3" t="n">
        <f aca="false">SUM(C848-D848)</f>
        <v>-22018</v>
      </c>
      <c r="M848" s="10" t="n">
        <v>4</v>
      </c>
      <c r="N848" s="0" t="s">
        <v>23</v>
      </c>
    </row>
    <row r="849" customFormat="false" ht="12.75" hidden="false" customHeight="false" outlineLevel="0" collapsed="false">
      <c r="A849" s="0" t="n">
        <v>26</v>
      </c>
      <c r="B849" s="8" t="n">
        <v>37174</v>
      </c>
      <c r="C849" s="0" t="n">
        <v>874724</v>
      </c>
      <c r="D849" s="0" t="n">
        <v>890000</v>
      </c>
      <c r="E849" s="1" t="n">
        <f aca="false">+C849/D849</f>
        <v>0.98283595505618</v>
      </c>
      <c r="F849" s="9"/>
      <c r="G849" s="9"/>
      <c r="H849" s="9" t="n">
        <v>1</v>
      </c>
      <c r="I849" s="9"/>
      <c r="J849" s="0" t="s">
        <v>17</v>
      </c>
      <c r="K849" s="3" t="n">
        <f aca="false">SUM(C849-D849)</f>
        <v>-15276</v>
      </c>
      <c r="M849" s="10" t="n">
        <v>4</v>
      </c>
      <c r="N849" s="0" t="s">
        <v>23</v>
      </c>
    </row>
    <row r="850" customFormat="false" ht="12.75" hidden="false" customHeight="false" outlineLevel="0" collapsed="false">
      <c r="A850" s="0" t="n">
        <v>26</v>
      </c>
      <c r="B850" s="8" t="n">
        <v>37175</v>
      </c>
      <c r="C850" s="0" t="n">
        <v>861367</v>
      </c>
      <c r="D850" s="0" t="n">
        <v>890000</v>
      </c>
      <c r="E850" s="1" t="n">
        <f aca="false">+C850/D850</f>
        <v>0.967828089887641</v>
      </c>
      <c r="F850" s="9" t="n">
        <v>1</v>
      </c>
      <c r="G850" s="9"/>
      <c r="H850" s="9"/>
      <c r="I850" s="9"/>
      <c r="J850" s="0" t="s">
        <v>17</v>
      </c>
      <c r="K850" s="3" t="n">
        <f aca="false">SUM(C850-D850)</f>
        <v>-28633</v>
      </c>
      <c r="M850" s="10" t="n">
        <v>4</v>
      </c>
      <c r="N850" s="0" t="s">
        <v>23</v>
      </c>
    </row>
    <row r="851" customFormat="false" ht="12.75" hidden="false" customHeight="false" outlineLevel="0" collapsed="false">
      <c r="A851" s="0" t="n">
        <v>26</v>
      </c>
      <c r="B851" s="8" t="n">
        <v>37176</v>
      </c>
      <c r="C851" s="0" t="n">
        <v>871738</v>
      </c>
      <c r="D851" s="0" t="n">
        <v>890000</v>
      </c>
      <c r="E851" s="1" t="n">
        <f aca="false">+C851/D851</f>
        <v>0.979480898876405</v>
      </c>
      <c r="F851" s="9"/>
      <c r="G851" s="9"/>
      <c r="H851" s="9" t="n">
        <v>1</v>
      </c>
      <c r="I851" s="9"/>
      <c r="J851" s="0" t="s">
        <v>17</v>
      </c>
      <c r="K851" s="3" t="n">
        <f aca="false">SUM(C851-D851)</f>
        <v>-18262</v>
      </c>
      <c r="M851" s="10" t="n">
        <v>4</v>
      </c>
      <c r="N851" s="0" t="s">
        <v>23</v>
      </c>
    </row>
    <row r="852" customFormat="false" ht="12.75" hidden="false" customHeight="false" outlineLevel="0" collapsed="false">
      <c r="A852" s="0" t="n">
        <v>26</v>
      </c>
      <c r="B852" s="8" t="n">
        <v>37177</v>
      </c>
      <c r="C852" s="0" t="n">
        <v>863267</v>
      </c>
      <c r="D852" s="0" t="n">
        <v>890000</v>
      </c>
      <c r="E852" s="1" t="n">
        <f aca="false">+C852/D852</f>
        <v>0.969962921348315</v>
      </c>
      <c r="F852" s="9" t="n">
        <v>1</v>
      </c>
      <c r="G852" s="9"/>
      <c r="H852" s="9"/>
      <c r="I852" s="9"/>
      <c r="J852" s="0" t="s">
        <v>17</v>
      </c>
      <c r="K852" s="3" t="n">
        <f aca="false">SUM(C852-D852)</f>
        <v>-26733</v>
      </c>
      <c r="M852" s="10" t="n">
        <v>4</v>
      </c>
      <c r="N852" s="0" t="s">
        <v>23</v>
      </c>
    </row>
    <row r="853" customFormat="false" ht="12.75" hidden="false" customHeight="false" outlineLevel="0" collapsed="false">
      <c r="A853" s="0" t="n">
        <v>26</v>
      </c>
      <c r="B853" s="8" t="n">
        <v>37178</v>
      </c>
      <c r="C853" s="0" t="n">
        <v>851607</v>
      </c>
      <c r="D853" s="0" t="n">
        <v>890000</v>
      </c>
      <c r="E853" s="1" t="n">
        <f aca="false">+C853/D853</f>
        <v>0.956861797752809</v>
      </c>
      <c r="F853" s="9" t="n">
        <v>1</v>
      </c>
      <c r="G853" s="9"/>
      <c r="H853" s="9"/>
      <c r="I853" s="9"/>
      <c r="J853" s="0" t="s">
        <v>17</v>
      </c>
      <c r="K853" s="3" t="n">
        <f aca="false">SUM(C853-D853)</f>
        <v>-38393</v>
      </c>
      <c r="M853" s="10" t="n">
        <v>4</v>
      </c>
      <c r="N853" s="0" t="s">
        <v>23</v>
      </c>
    </row>
    <row r="854" customFormat="false" ht="12.75" hidden="false" customHeight="false" outlineLevel="0" collapsed="false">
      <c r="A854" s="0" t="n">
        <v>26</v>
      </c>
      <c r="B854" s="8" t="n">
        <v>37179</v>
      </c>
      <c r="C854" s="0" t="n">
        <v>876678</v>
      </c>
      <c r="D854" s="0" t="n">
        <v>890000</v>
      </c>
      <c r="E854" s="1" t="n">
        <f aca="false">+C854/D854</f>
        <v>0.985031460674157</v>
      </c>
      <c r="F854" s="9"/>
      <c r="G854" s="9"/>
      <c r="H854" s="9" t="n">
        <v>1</v>
      </c>
      <c r="I854" s="9"/>
      <c r="J854" s="0" t="s">
        <v>17</v>
      </c>
      <c r="K854" s="3" t="n">
        <f aca="false">SUM(C854-D854)</f>
        <v>-13322</v>
      </c>
      <c r="M854" s="10" t="n">
        <v>4</v>
      </c>
      <c r="N854" s="0" t="s">
        <v>23</v>
      </c>
    </row>
    <row r="855" customFormat="false" ht="12.75" hidden="false" customHeight="false" outlineLevel="0" collapsed="false">
      <c r="A855" s="0" t="n">
        <v>26</v>
      </c>
      <c r="B855" s="8" t="n">
        <v>37180</v>
      </c>
      <c r="C855" s="0" t="n">
        <v>870800</v>
      </c>
      <c r="D855" s="0" t="n">
        <v>890000</v>
      </c>
      <c r="E855" s="1" t="n">
        <f aca="false">+C855/D855</f>
        <v>0.978426966292135</v>
      </c>
      <c r="F855" s="9"/>
      <c r="G855" s="9"/>
      <c r="H855" s="9" t="n">
        <v>1</v>
      </c>
      <c r="I855" s="9"/>
      <c r="J855" s="0" t="s">
        <v>17</v>
      </c>
      <c r="K855" s="3" t="n">
        <f aca="false">SUM(C855-D855)</f>
        <v>-19200</v>
      </c>
      <c r="M855" s="10" t="n">
        <v>4</v>
      </c>
      <c r="N855" s="0" t="s">
        <v>23</v>
      </c>
    </row>
    <row r="856" customFormat="false" ht="12.75" hidden="false" customHeight="false" outlineLevel="0" collapsed="false">
      <c r="A856" s="0" t="n">
        <v>26</v>
      </c>
      <c r="B856" s="8" t="n">
        <v>37181</v>
      </c>
      <c r="C856" s="0" t="n">
        <v>881828</v>
      </c>
      <c r="D856" s="0" t="n">
        <v>890000</v>
      </c>
      <c r="E856" s="1" t="n">
        <f aca="false">+C856/D856</f>
        <v>0.99081797752809</v>
      </c>
      <c r="F856" s="9"/>
      <c r="G856" s="9"/>
      <c r="H856" s="9" t="n">
        <v>1</v>
      </c>
      <c r="I856" s="9"/>
      <c r="J856" s="0" t="s">
        <v>17</v>
      </c>
      <c r="K856" s="3" t="n">
        <f aca="false">SUM(C856-D856)</f>
        <v>-8172</v>
      </c>
      <c r="M856" s="10" t="n">
        <v>4</v>
      </c>
      <c r="N856" s="0" t="s">
        <v>23</v>
      </c>
    </row>
    <row r="857" customFormat="false" ht="12.75" hidden="false" customHeight="false" outlineLevel="0" collapsed="false">
      <c r="A857" s="0" t="n">
        <v>26</v>
      </c>
      <c r="B857" s="8" t="n">
        <v>37182</v>
      </c>
      <c r="C857" s="0" t="n">
        <v>873489</v>
      </c>
      <c r="D857" s="0" t="n">
        <v>890000</v>
      </c>
      <c r="E857" s="1" t="n">
        <f aca="false">+C857/D857</f>
        <v>0.981448314606742</v>
      </c>
      <c r="F857" s="9"/>
      <c r="G857" s="9"/>
      <c r="H857" s="9" t="n">
        <v>1</v>
      </c>
      <c r="I857" s="9"/>
      <c r="J857" s="0" t="s">
        <v>17</v>
      </c>
      <c r="K857" s="3" t="n">
        <f aca="false">SUM(C857-D857)</f>
        <v>-16511</v>
      </c>
      <c r="M857" s="10" t="n">
        <v>4</v>
      </c>
      <c r="N857" s="0" t="s">
        <v>23</v>
      </c>
    </row>
    <row r="858" customFormat="false" ht="12.75" hidden="false" customHeight="false" outlineLevel="0" collapsed="false">
      <c r="A858" s="0" t="n">
        <v>26</v>
      </c>
      <c r="B858" s="8" t="n">
        <v>37183</v>
      </c>
      <c r="C858" s="0" t="n">
        <v>867241</v>
      </c>
      <c r="D858" s="0" t="n">
        <v>890000</v>
      </c>
      <c r="E858" s="1" t="n">
        <f aca="false">+C858/D858</f>
        <v>0.97442808988764</v>
      </c>
      <c r="F858" s="9" t="n">
        <v>1</v>
      </c>
      <c r="G858" s="9"/>
      <c r="H858" s="9"/>
      <c r="I858" s="9"/>
      <c r="J858" s="0" t="s">
        <v>17</v>
      </c>
      <c r="K858" s="3" t="n">
        <f aca="false">SUM(C858-D858)</f>
        <v>-22759</v>
      </c>
      <c r="M858" s="10" t="n">
        <v>4</v>
      </c>
      <c r="N858" s="0" t="s">
        <v>23</v>
      </c>
    </row>
    <row r="859" customFormat="false" ht="12.75" hidden="false" customHeight="false" outlineLevel="0" collapsed="false">
      <c r="A859" s="0" t="n">
        <v>26</v>
      </c>
      <c r="B859" s="8" t="n">
        <v>37184</v>
      </c>
      <c r="C859" s="0" t="n">
        <v>874160</v>
      </c>
      <c r="D859" s="0" t="n">
        <v>890000</v>
      </c>
      <c r="E859" s="1" t="n">
        <f aca="false">+C859/D859</f>
        <v>0.982202247191011</v>
      </c>
      <c r="F859" s="9"/>
      <c r="G859" s="9"/>
      <c r="H859" s="9" t="n">
        <v>1</v>
      </c>
      <c r="I859" s="9"/>
      <c r="J859" s="0" t="s">
        <v>17</v>
      </c>
      <c r="K859" s="3" t="n">
        <f aca="false">SUM(C859-D859)</f>
        <v>-15840</v>
      </c>
      <c r="M859" s="10" t="n">
        <v>4</v>
      </c>
      <c r="N859" s="0" t="s">
        <v>23</v>
      </c>
    </row>
    <row r="860" customFormat="false" ht="12.75" hidden="false" customHeight="false" outlineLevel="0" collapsed="false">
      <c r="A860" s="0" t="n">
        <v>26</v>
      </c>
      <c r="B860" s="8" t="n">
        <v>37185</v>
      </c>
      <c r="C860" s="0" t="n">
        <v>878283</v>
      </c>
      <c r="D860" s="0" t="n">
        <v>890000</v>
      </c>
      <c r="E860" s="1" t="n">
        <f aca="false">+C860/D860</f>
        <v>0.986834831460674</v>
      </c>
      <c r="F860" s="9"/>
      <c r="G860" s="9"/>
      <c r="H860" s="9" t="n">
        <v>1</v>
      </c>
      <c r="I860" s="9"/>
      <c r="J860" s="0" t="s">
        <v>17</v>
      </c>
      <c r="K860" s="3" t="n">
        <f aca="false">SUM(C860-D860)</f>
        <v>-11717</v>
      </c>
      <c r="M860" s="10" t="n">
        <v>4</v>
      </c>
      <c r="N860" s="0" t="s">
        <v>23</v>
      </c>
    </row>
    <row r="861" customFormat="false" ht="12.75" hidden="false" customHeight="false" outlineLevel="0" collapsed="false">
      <c r="A861" s="0" t="n">
        <v>26</v>
      </c>
      <c r="B861" s="8" t="n">
        <v>37186</v>
      </c>
      <c r="C861" s="0" t="n">
        <v>878345</v>
      </c>
      <c r="D861" s="0" t="n">
        <v>890000</v>
      </c>
      <c r="E861" s="1" t="n">
        <f aca="false">+C861/D861</f>
        <v>0.986904494382022</v>
      </c>
      <c r="F861" s="9"/>
      <c r="G861" s="9"/>
      <c r="H861" s="9" t="n">
        <v>1</v>
      </c>
      <c r="I861" s="9"/>
      <c r="J861" s="0" t="s">
        <v>17</v>
      </c>
      <c r="K861" s="3" t="n">
        <f aca="false">SUM(C861-D861)</f>
        <v>-11655</v>
      </c>
      <c r="M861" s="10" t="n">
        <v>4</v>
      </c>
      <c r="N861" s="0" t="s">
        <v>23</v>
      </c>
    </row>
    <row r="862" customFormat="false" ht="12.75" hidden="false" customHeight="false" outlineLevel="0" collapsed="false">
      <c r="A862" s="0" t="n">
        <v>26</v>
      </c>
      <c r="B862" s="8" t="n">
        <v>37187</v>
      </c>
      <c r="C862" s="0" t="n">
        <v>864075</v>
      </c>
      <c r="D862" s="0" t="n">
        <v>890000</v>
      </c>
      <c r="E862" s="1" t="n">
        <f aca="false">+C862/D862</f>
        <v>0.970870786516854</v>
      </c>
      <c r="F862" s="9" t="n">
        <v>1</v>
      </c>
      <c r="G862" s="9"/>
      <c r="H862" s="9"/>
      <c r="I862" s="9"/>
      <c r="J862" s="0" t="s">
        <v>17</v>
      </c>
      <c r="K862" s="3" t="n">
        <f aca="false">SUM(C862-D862)</f>
        <v>-25925</v>
      </c>
      <c r="M862" s="10" t="n">
        <v>4</v>
      </c>
      <c r="N862" s="0" t="s">
        <v>23</v>
      </c>
    </row>
    <row r="863" customFormat="false" ht="12.75" hidden="false" customHeight="false" outlineLevel="0" collapsed="false">
      <c r="A863" s="0" t="n">
        <v>26</v>
      </c>
      <c r="B863" s="8" t="n">
        <v>37188</v>
      </c>
      <c r="C863" s="0" t="n">
        <v>864944</v>
      </c>
      <c r="D863" s="0" t="n">
        <v>890000</v>
      </c>
      <c r="E863" s="1" t="n">
        <f aca="false">+C863/D863</f>
        <v>0.971847191011236</v>
      </c>
      <c r="F863" s="9" t="n">
        <v>1</v>
      </c>
      <c r="G863" s="9"/>
      <c r="H863" s="9"/>
      <c r="I863" s="9"/>
      <c r="J863" s="0" t="s">
        <v>17</v>
      </c>
      <c r="K863" s="3" t="n">
        <f aca="false">SUM(C863-D863)</f>
        <v>-25056</v>
      </c>
      <c r="M863" s="10" t="n">
        <v>4</v>
      </c>
      <c r="N863" s="0" t="s">
        <v>23</v>
      </c>
    </row>
    <row r="864" customFormat="false" ht="12.75" hidden="false" customHeight="false" outlineLevel="0" collapsed="false">
      <c r="A864" s="0" t="n">
        <v>26</v>
      </c>
      <c r="B864" s="8" t="n">
        <v>37189</v>
      </c>
      <c r="C864" s="0" t="n">
        <v>848370</v>
      </c>
      <c r="D864" s="0" t="n">
        <v>890000</v>
      </c>
      <c r="E864" s="1" t="n">
        <f aca="false">+C864/D864</f>
        <v>0.953224719101124</v>
      </c>
      <c r="F864" s="9" t="n">
        <v>1</v>
      </c>
      <c r="G864" s="9"/>
      <c r="H864" s="9"/>
      <c r="I864" s="9"/>
      <c r="J864" s="0" t="s">
        <v>17</v>
      </c>
      <c r="K864" s="3" t="n">
        <f aca="false">SUM(C864-D864)</f>
        <v>-41630</v>
      </c>
      <c r="M864" s="10" t="n">
        <v>4</v>
      </c>
      <c r="N864" s="0" t="s">
        <v>23</v>
      </c>
    </row>
    <row r="865" customFormat="false" ht="12.75" hidden="false" customHeight="false" outlineLevel="0" collapsed="false">
      <c r="A865" s="0" t="n">
        <v>26</v>
      </c>
      <c r="B865" s="8" t="n">
        <v>37190</v>
      </c>
      <c r="C865" s="0" t="n">
        <v>873630</v>
      </c>
      <c r="D865" s="0" t="n">
        <v>890000</v>
      </c>
      <c r="E865" s="1" t="n">
        <f aca="false">+C865/D865</f>
        <v>0.981606741573034</v>
      </c>
      <c r="F865" s="9"/>
      <c r="G865" s="9"/>
      <c r="H865" s="9" t="n">
        <v>1</v>
      </c>
      <c r="I865" s="9"/>
      <c r="J865" s="0" t="s">
        <v>17</v>
      </c>
      <c r="K865" s="3" t="n">
        <f aca="false">SUM(C865-D865)</f>
        <v>-16370</v>
      </c>
      <c r="M865" s="10" t="n">
        <v>4</v>
      </c>
      <c r="N865" s="0" t="s">
        <v>23</v>
      </c>
    </row>
    <row r="866" customFormat="false" ht="12.75" hidden="false" customHeight="false" outlineLevel="0" collapsed="false">
      <c r="A866" s="0" t="n">
        <v>26</v>
      </c>
      <c r="B866" s="8" t="n">
        <v>37191</v>
      </c>
      <c r="C866" s="0" t="n">
        <v>833233</v>
      </c>
      <c r="D866" s="0" t="n">
        <v>890000</v>
      </c>
      <c r="E866" s="1" t="n">
        <f aca="false">+C866/D866</f>
        <v>0.936216853932584</v>
      </c>
      <c r="F866" s="9"/>
      <c r="G866" s="9"/>
      <c r="H866" s="9"/>
      <c r="I866" s="9"/>
      <c r="J866" s="0" t="s">
        <v>17</v>
      </c>
      <c r="K866" s="3" t="n">
        <f aca="false">SUM(C866-D866)</f>
        <v>-56767</v>
      </c>
      <c r="M866" s="10" t="n">
        <v>4</v>
      </c>
      <c r="N866" s="0" t="s">
        <v>23</v>
      </c>
    </row>
    <row r="867" customFormat="false" ht="12.75" hidden="false" customHeight="false" outlineLevel="0" collapsed="false">
      <c r="A867" s="0" t="n">
        <v>26</v>
      </c>
      <c r="B867" s="8" t="n">
        <v>37192</v>
      </c>
      <c r="C867" s="0" t="n">
        <v>856487</v>
      </c>
      <c r="D867" s="0" t="n">
        <v>890000</v>
      </c>
      <c r="E867" s="1" t="n">
        <f aca="false">+C867/D867</f>
        <v>0.962344943820225</v>
      </c>
      <c r="F867" s="9" t="n">
        <v>1</v>
      </c>
      <c r="G867" s="9"/>
      <c r="H867" s="9"/>
      <c r="I867" s="9"/>
      <c r="J867" s="0" t="s">
        <v>17</v>
      </c>
      <c r="K867" s="3" t="n">
        <f aca="false">SUM(C867-D867)</f>
        <v>-33513</v>
      </c>
      <c r="M867" s="10" t="n">
        <v>4</v>
      </c>
      <c r="N867" s="0" t="s">
        <v>23</v>
      </c>
    </row>
    <row r="868" customFormat="false" ht="12.75" hidden="false" customHeight="false" outlineLevel="0" collapsed="false">
      <c r="A868" s="0" t="n">
        <v>26</v>
      </c>
      <c r="B868" s="8" t="n">
        <v>37193</v>
      </c>
      <c r="C868" s="0" t="n">
        <v>850182</v>
      </c>
      <c r="D868" s="0" t="n">
        <v>890000</v>
      </c>
      <c r="E868" s="1" t="n">
        <f aca="false">+C868/D868</f>
        <v>0.955260674157303</v>
      </c>
      <c r="F868" s="9" t="n">
        <v>1</v>
      </c>
      <c r="G868" s="9"/>
      <c r="H868" s="9"/>
      <c r="I868" s="9"/>
      <c r="J868" s="0" t="s">
        <v>17</v>
      </c>
      <c r="K868" s="3" t="n">
        <f aca="false">SUM(C868-D868)</f>
        <v>-39818</v>
      </c>
      <c r="M868" s="10" t="n">
        <v>4</v>
      </c>
      <c r="N868" s="0" t="s">
        <v>23</v>
      </c>
    </row>
    <row r="869" customFormat="false" ht="13.5" hidden="false" customHeight="false" outlineLevel="0" collapsed="false">
      <c r="A869" s="0" t="n">
        <v>26</v>
      </c>
      <c r="B869" s="8" t="n">
        <v>37194</v>
      </c>
      <c r="C869" s="0" t="n">
        <v>842926</v>
      </c>
      <c r="D869" s="0" t="n">
        <v>890000</v>
      </c>
      <c r="E869" s="1" t="n">
        <f aca="false">+C869/D869</f>
        <v>0.947107865168539</v>
      </c>
      <c r="F869" s="16" t="n">
        <v>1</v>
      </c>
      <c r="G869" s="16"/>
      <c r="H869" s="16"/>
      <c r="I869" s="16"/>
      <c r="J869" s="0" t="s">
        <v>17</v>
      </c>
      <c r="K869" s="3" t="n">
        <f aca="false">SUM(C869-D869)</f>
        <v>-47074</v>
      </c>
    </row>
    <row r="870" customFormat="false" ht="12.75" hidden="false" customHeight="false" outlineLevel="0" collapsed="false">
      <c r="B870" s="8"/>
      <c r="F870" s="9" t="n">
        <f aca="false">SUM(F840:F869)</f>
        <v>13</v>
      </c>
      <c r="G870" s="9"/>
      <c r="H870" s="9" t="n">
        <f aca="false">SUM(H840:H869)</f>
        <v>16</v>
      </c>
      <c r="I870" s="9" t="n">
        <f aca="false">SUM(I840:I869)</f>
        <v>0</v>
      </c>
    </row>
    <row r="871" customFormat="false" ht="12.75" hidden="false" customHeight="false" outlineLevel="0" collapsed="false">
      <c r="A871" s="19"/>
      <c r="B871" s="20"/>
      <c r="C871" s="19"/>
      <c r="D871" s="19" t="s">
        <v>11</v>
      </c>
      <c r="E871" s="21" t="s">
        <v>11</v>
      </c>
      <c r="F871" s="22"/>
      <c r="G871" s="22"/>
      <c r="H871" s="22"/>
      <c r="I871" s="22"/>
      <c r="J871" s="19"/>
      <c r="K871" s="23"/>
      <c r="L871" s="19"/>
      <c r="M871" s="19"/>
      <c r="N871" s="19"/>
    </row>
    <row r="872" customFormat="false" ht="12.75" hidden="false" customHeight="false" outlineLevel="0" collapsed="false">
      <c r="A872" s="24" t="s">
        <v>0</v>
      </c>
      <c r="B872" s="25" t="s">
        <v>1</v>
      </c>
      <c r="C872" s="24" t="s">
        <v>2</v>
      </c>
      <c r="D872" s="25" t="s">
        <v>3</v>
      </c>
      <c r="E872" s="26" t="s">
        <v>4</v>
      </c>
      <c r="F872" s="27" t="n">
        <v>0.95</v>
      </c>
      <c r="G872" s="27"/>
      <c r="H872" s="27" t="n">
        <v>0.98</v>
      </c>
      <c r="I872" s="27" t="n">
        <v>1</v>
      </c>
      <c r="J872" s="24" t="s">
        <v>5</v>
      </c>
      <c r="K872" s="28"/>
      <c r="L872" s="11"/>
      <c r="M872" s="24" t="s">
        <v>6</v>
      </c>
      <c r="N872" s="24" t="s">
        <v>7</v>
      </c>
    </row>
    <row r="873" customFormat="false" ht="12.75" hidden="false" customHeight="false" outlineLevel="0" collapsed="false">
      <c r="A873" s="0" t="n">
        <v>28</v>
      </c>
      <c r="B873" s="8" t="n">
        <v>36800</v>
      </c>
      <c r="C873" s="0" t="n">
        <v>381958</v>
      </c>
      <c r="D873" s="0" t="n">
        <v>750000</v>
      </c>
      <c r="E873" s="1" t="n">
        <f aca="false">+C873/D873</f>
        <v>0.509277333333333</v>
      </c>
      <c r="F873" s="9"/>
      <c r="G873" s="9"/>
      <c r="H873" s="9"/>
      <c r="I873" s="9"/>
      <c r="J873" s="0" t="s">
        <v>17</v>
      </c>
      <c r="K873" s="3" t="n">
        <f aca="false">SUM(C873-D873)</f>
        <v>-368042</v>
      </c>
    </row>
    <row r="874" customFormat="false" ht="12.75" hidden="false" customHeight="false" outlineLevel="0" collapsed="false">
      <c r="A874" s="0" t="n">
        <v>28</v>
      </c>
      <c r="B874" s="8" t="n">
        <v>36801</v>
      </c>
      <c r="C874" s="0" t="n">
        <v>349870</v>
      </c>
      <c r="D874" s="0" t="n">
        <v>750000</v>
      </c>
      <c r="E874" s="1" t="n">
        <f aca="false">+C874/D874</f>
        <v>0.466493333333333</v>
      </c>
      <c r="F874" s="9"/>
      <c r="G874" s="9"/>
      <c r="H874" s="9"/>
      <c r="I874" s="9"/>
      <c r="J874" s="0" t="s">
        <v>17</v>
      </c>
      <c r="K874" s="3" t="n">
        <f aca="false">SUM(C874-D874)</f>
        <v>-400130</v>
      </c>
    </row>
    <row r="875" customFormat="false" ht="12.75" hidden="false" customHeight="false" outlineLevel="0" collapsed="false">
      <c r="A875" s="0" t="n">
        <v>28</v>
      </c>
      <c r="B875" s="8" t="n">
        <v>36802</v>
      </c>
      <c r="C875" s="0" t="n">
        <v>352184</v>
      </c>
      <c r="D875" s="0" t="n">
        <v>750000</v>
      </c>
      <c r="E875" s="1" t="n">
        <f aca="false">+C875/D875</f>
        <v>0.469578666666667</v>
      </c>
      <c r="F875" s="9"/>
      <c r="G875" s="9"/>
      <c r="H875" s="9"/>
      <c r="I875" s="9"/>
      <c r="J875" s="0" t="s">
        <v>17</v>
      </c>
      <c r="K875" s="3" t="n">
        <f aca="false">SUM(C875-D875)</f>
        <v>-397816</v>
      </c>
    </row>
    <row r="876" customFormat="false" ht="12.75" hidden="false" customHeight="false" outlineLevel="0" collapsed="false">
      <c r="A876" s="0" t="n">
        <v>28</v>
      </c>
      <c r="B876" s="8" t="n">
        <v>36803</v>
      </c>
      <c r="C876" s="0" t="n">
        <v>328214</v>
      </c>
      <c r="D876" s="0" t="n">
        <v>750000</v>
      </c>
      <c r="E876" s="1" t="n">
        <f aca="false">+C876/D876</f>
        <v>0.437618666666667</v>
      </c>
      <c r="F876" s="9"/>
      <c r="G876" s="9"/>
      <c r="H876" s="9"/>
      <c r="I876" s="9"/>
      <c r="J876" s="0" t="s">
        <v>17</v>
      </c>
      <c r="K876" s="3" t="n">
        <f aca="false">SUM(C876-D876)</f>
        <v>-421786</v>
      </c>
    </row>
    <row r="877" customFormat="false" ht="12.75" hidden="false" customHeight="false" outlineLevel="0" collapsed="false">
      <c r="A877" s="0" t="n">
        <v>28</v>
      </c>
      <c r="B877" s="8" t="n">
        <v>36804</v>
      </c>
      <c r="C877" s="0" t="n">
        <v>436851</v>
      </c>
      <c r="D877" s="0" t="n">
        <v>750000</v>
      </c>
      <c r="E877" s="1" t="n">
        <f aca="false">+C877/D877</f>
        <v>0.582468</v>
      </c>
      <c r="F877" s="9"/>
      <c r="G877" s="9"/>
      <c r="H877" s="9"/>
      <c r="I877" s="9"/>
      <c r="J877" s="0" t="s">
        <v>17</v>
      </c>
      <c r="K877" s="3" t="n">
        <f aca="false">SUM(C877-D877)</f>
        <v>-313149</v>
      </c>
    </row>
    <row r="878" customFormat="false" ht="12.75" hidden="false" customHeight="false" outlineLevel="0" collapsed="false">
      <c r="A878" s="0" t="n">
        <v>28</v>
      </c>
      <c r="B878" s="8" t="n">
        <v>36805</v>
      </c>
      <c r="C878" s="0" t="n">
        <v>387653</v>
      </c>
      <c r="D878" s="0" t="n">
        <v>750000</v>
      </c>
      <c r="E878" s="1" t="n">
        <f aca="false">+C878/D878</f>
        <v>0.516870666666667</v>
      </c>
      <c r="F878" s="9"/>
      <c r="G878" s="9"/>
      <c r="H878" s="9"/>
      <c r="I878" s="9"/>
      <c r="J878" s="0" t="s">
        <v>17</v>
      </c>
      <c r="K878" s="3" t="n">
        <f aca="false">SUM(C878-D878)</f>
        <v>-362347</v>
      </c>
    </row>
    <row r="879" customFormat="false" ht="12.75" hidden="false" customHeight="false" outlineLevel="0" collapsed="false">
      <c r="A879" s="0" t="n">
        <v>28</v>
      </c>
      <c r="B879" s="8" t="n">
        <v>36806</v>
      </c>
      <c r="C879" s="0" t="n">
        <v>432063</v>
      </c>
      <c r="D879" s="0" t="n">
        <v>750000</v>
      </c>
      <c r="E879" s="1" t="n">
        <f aca="false">+C879/D879</f>
        <v>0.576084</v>
      </c>
      <c r="F879" s="9"/>
      <c r="G879" s="9"/>
      <c r="H879" s="9"/>
      <c r="I879" s="9"/>
      <c r="J879" s="0" t="s">
        <v>17</v>
      </c>
      <c r="K879" s="3" t="n">
        <f aca="false">SUM(C879-D879)</f>
        <v>-317937</v>
      </c>
    </row>
    <row r="880" customFormat="false" ht="12.75" hidden="false" customHeight="false" outlineLevel="0" collapsed="false">
      <c r="A880" s="0" t="n">
        <v>28</v>
      </c>
      <c r="B880" s="8" t="n">
        <v>36807</v>
      </c>
      <c r="C880" s="0" t="n">
        <v>380994</v>
      </c>
      <c r="D880" s="0" t="n">
        <v>750000</v>
      </c>
      <c r="E880" s="1" t="n">
        <f aca="false">+C880/D880</f>
        <v>0.507992</v>
      </c>
      <c r="F880" s="9"/>
      <c r="G880" s="9"/>
      <c r="H880" s="9"/>
      <c r="I880" s="9"/>
      <c r="J880" s="0" t="s">
        <v>17</v>
      </c>
      <c r="K880" s="3" t="n">
        <f aca="false">SUM(C880-D880)</f>
        <v>-369006</v>
      </c>
    </row>
    <row r="881" customFormat="false" ht="12.75" hidden="false" customHeight="false" outlineLevel="0" collapsed="false">
      <c r="A881" s="0" t="n">
        <v>28</v>
      </c>
      <c r="B881" s="8" t="n">
        <v>36808</v>
      </c>
      <c r="C881" s="0" t="n">
        <v>326445</v>
      </c>
      <c r="D881" s="0" t="n">
        <v>750000</v>
      </c>
      <c r="E881" s="1" t="n">
        <f aca="false">+C881/D881</f>
        <v>0.43526</v>
      </c>
      <c r="F881" s="9"/>
      <c r="G881" s="9"/>
      <c r="H881" s="9"/>
      <c r="I881" s="9"/>
      <c r="J881" s="0" t="s">
        <v>17</v>
      </c>
      <c r="K881" s="3" t="n">
        <f aca="false">SUM(C881-D881)</f>
        <v>-423555</v>
      </c>
    </row>
    <row r="882" customFormat="false" ht="12.75" hidden="false" customHeight="false" outlineLevel="0" collapsed="false">
      <c r="A882" s="0" t="n">
        <v>28</v>
      </c>
      <c r="B882" s="8" t="n">
        <v>36809</v>
      </c>
      <c r="C882" s="0" t="n">
        <v>243247</v>
      </c>
      <c r="D882" s="0" t="n">
        <v>750000</v>
      </c>
      <c r="E882" s="1" t="n">
        <f aca="false">+C882/D882</f>
        <v>0.324329333333333</v>
      </c>
      <c r="F882" s="9"/>
      <c r="G882" s="9"/>
      <c r="H882" s="9"/>
      <c r="I882" s="9"/>
      <c r="J882" s="0" t="s">
        <v>17</v>
      </c>
      <c r="K882" s="3" t="n">
        <f aca="false">SUM(C882-D882)</f>
        <v>-506753</v>
      </c>
    </row>
    <row r="883" customFormat="false" ht="12.75" hidden="false" customHeight="false" outlineLevel="0" collapsed="false">
      <c r="A883" s="0" t="n">
        <v>28</v>
      </c>
      <c r="B883" s="8" t="n">
        <v>36810</v>
      </c>
      <c r="C883" s="0" t="n">
        <v>245912</v>
      </c>
      <c r="D883" s="0" t="n">
        <v>750000</v>
      </c>
      <c r="E883" s="1" t="n">
        <f aca="false">+C883/D883</f>
        <v>0.327882666666667</v>
      </c>
      <c r="F883" s="9"/>
      <c r="G883" s="9"/>
      <c r="H883" s="9"/>
      <c r="I883" s="9"/>
      <c r="J883" s="0" t="s">
        <v>17</v>
      </c>
      <c r="K883" s="3" t="n">
        <f aca="false">SUM(C883-D883)</f>
        <v>-504088</v>
      </c>
    </row>
    <row r="884" customFormat="false" ht="12.75" hidden="false" customHeight="false" outlineLevel="0" collapsed="false">
      <c r="A884" s="0" t="n">
        <v>28</v>
      </c>
      <c r="B884" s="8" t="n">
        <v>36811</v>
      </c>
      <c r="C884" s="0" t="n">
        <v>403620</v>
      </c>
      <c r="D884" s="0" t="n">
        <v>750000</v>
      </c>
      <c r="E884" s="1" t="n">
        <f aca="false">+C884/D884</f>
        <v>0.53816</v>
      </c>
      <c r="F884" s="9"/>
      <c r="G884" s="9"/>
      <c r="H884" s="9"/>
      <c r="I884" s="9"/>
      <c r="J884" s="0" t="s">
        <v>17</v>
      </c>
      <c r="K884" s="3" t="n">
        <f aca="false">SUM(C884-D884)</f>
        <v>-346380</v>
      </c>
    </row>
    <row r="885" customFormat="false" ht="12.75" hidden="false" customHeight="false" outlineLevel="0" collapsed="false">
      <c r="A885" s="0" t="n">
        <v>28</v>
      </c>
      <c r="B885" s="8" t="n">
        <v>36812</v>
      </c>
      <c r="C885" s="0" t="n">
        <v>391365</v>
      </c>
      <c r="D885" s="0" t="n">
        <v>750000</v>
      </c>
      <c r="E885" s="1" t="n">
        <f aca="false">+C885/D885</f>
        <v>0.52182</v>
      </c>
      <c r="F885" s="9"/>
      <c r="G885" s="9"/>
      <c r="H885" s="9"/>
      <c r="I885" s="9"/>
      <c r="J885" s="0" t="s">
        <v>17</v>
      </c>
      <c r="K885" s="3" t="n">
        <f aca="false">SUM(C885-D885)</f>
        <v>-358635</v>
      </c>
    </row>
    <row r="886" customFormat="false" ht="12.75" hidden="false" customHeight="false" outlineLevel="0" collapsed="false">
      <c r="A886" s="0" t="n">
        <v>28</v>
      </c>
      <c r="B886" s="8" t="n">
        <v>36813</v>
      </c>
      <c r="C886" s="0" t="n">
        <v>373308</v>
      </c>
      <c r="D886" s="0" t="n">
        <v>750000</v>
      </c>
      <c r="E886" s="1" t="n">
        <f aca="false">+C886/D886</f>
        <v>0.497744</v>
      </c>
      <c r="F886" s="9"/>
      <c r="G886" s="9"/>
      <c r="H886" s="9"/>
      <c r="I886" s="9"/>
      <c r="J886" s="0" t="s">
        <v>17</v>
      </c>
      <c r="K886" s="3" t="n">
        <f aca="false">SUM(C886-D886)</f>
        <v>-376692</v>
      </c>
    </row>
    <row r="887" customFormat="false" ht="12.75" hidden="false" customHeight="false" outlineLevel="0" collapsed="false">
      <c r="A887" s="0" t="n">
        <v>28</v>
      </c>
      <c r="B887" s="8" t="n">
        <v>36814</v>
      </c>
      <c r="C887" s="0" t="n">
        <v>371476</v>
      </c>
      <c r="D887" s="0" t="n">
        <v>750000</v>
      </c>
      <c r="E887" s="1" t="n">
        <f aca="false">+C887/D887</f>
        <v>0.495301333333333</v>
      </c>
      <c r="F887" s="9"/>
      <c r="G887" s="9"/>
      <c r="H887" s="9"/>
      <c r="I887" s="9"/>
      <c r="J887" s="0" t="s">
        <v>17</v>
      </c>
      <c r="K887" s="3" t="n">
        <f aca="false">SUM(C887-D887)</f>
        <v>-378524</v>
      </c>
    </row>
    <row r="888" customFormat="false" ht="12.75" hidden="false" customHeight="false" outlineLevel="0" collapsed="false">
      <c r="A888" s="0" t="n">
        <v>28</v>
      </c>
      <c r="B888" s="8" t="n">
        <v>36815</v>
      </c>
      <c r="C888" s="0" t="n">
        <v>391078</v>
      </c>
      <c r="D888" s="0" t="n">
        <v>750000</v>
      </c>
      <c r="E888" s="1" t="n">
        <f aca="false">+C888/D888</f>
        <v>0.521437333333333</v>
      </c>
      <c r="F888" s="9"/>
      <c r="G888" s="9"/>
      <c r="H888" s="9"/>
      <c r="I888" s="9"/>
      <c r="J888" s="0" t="s">
        <v>17</v>
      </c>
      <c r="K888" s="3" t="n">
        <f aca="false">SUM(C888-D888)</f>
        <v>-358922</v>
      </c>
    </row>
    <row r="889" customFormat="false" ht="12.75" hidden="false" customHeight="false" outlineLevel="0" collapsed="false">
      <c r="A889" s="0" t="n">
        <v>28</v>
      </c>
      <c r="B889" s="8" t="n">
        <v>36816</v>
      </c>
      <c r="C889" s="0" t="n">
        <v>389538</v>
      </c>
      <c r="D889" s="0" t="n">
        <v>750000</v>
      </c>
      <c r="E889" s="1" t="n">
        <f aca="false">+C889/D889</f>
        <v>0.519384</v>
      </c>
      <c r="F889" s="9"/>
      <c r="G889" s="9"/>
      <c r="H889" s="9"/>
      <c r="I889" s="9"/>
      <c r="J889" s="0" t="s">
        <v>17</v>
      </c>
      <c r="K889" s="3" t="n">
        <f aca="false">SUM(C889-D889)</f>
        <v>-360462</v>
      </c>
    </row>
    <row r="890" customFormat="false" ht="12.75" hidden="false" customHeight="false" outlineLevel="0" collapsed="false">
      <c r="A890" s="0" t="n">
        <v>28</v>
      </c>
      <c r="B890" s="8" t="n">
        <v>36817</v>
      </c>
      <c r="C890" s="0" t="n">
        <v>345238</v>
      </c>
      <c r="D890" s="0" t="n">
        <v>750000</v>
      </c>
      <c r="E890" s="1" t="n">
        <f aca="false">+C890/D890</f>
        <v>0.460317333333333</v>
      </c>
      <c r="F890" s="9"/>
      <c r="G890" s="9"/>
      <c r="H890" s="9"/>
      <c r="I890" s="9"/>
      <c r="J890" s="0" t="s">
        <v>17</v>
      </c>
      <c r="K890" s="3" t="n">
        <f aca="false">SUM(C890-D890)</f>
        <v>-404762</v>
      </c>
    </row>
    <row r="891" customFormat="false" ht="12.75" hidden="false" customHeight="false" outlineLevel="0" collapsed="false">
      <c r="A891" s="0" t="n">
        <v>28</v>
      </c>
      <c r="B891" s="8" t="n">
        <v>36818</v>
      </c>
      <c r="C891" s="0" t="n">
        <v>277265</v>
      </c>
      <c r="D891" s="0" t="n">
        <v>750000</v>
      </c>
      <c r="E891" s="1" t="n">
        <f aca="false">+C891/D891</f>
        <v>0.369686666666667</v>
      </c>
      <c r="F891" s="9"/>
      <c r="G891" s="9"/>
      <c r="H891" s="9"/>
      <c r="I891" s="9"/>
      <c r="J891" s="0" t="s">
        <v>17</v>
      </c>
      <c r="K891" s="3" t="n">
        <f aca="false">SUM(C891-D891)</f>
        <v>-472735</v>
      </c>
    </row>
    <row r="892" customFormat="false" ht="12.75" hidden="false" customHeight="false" outlineLevel="0" collapsed="false">
      <c r="A892" s="0" t="n">
        <v>28</v>
      </c>
      <c r="B892" s="8" t="n">
        <v>36819</v>
      </c>
      <c r="C892" s="0" t="n">
        <v>345571</v>
      </c>
      <c r="D892" s="0" t="n">
        <v>750000</v>
      </c>
      <c r="E892" s="1" t="n">
        <f aca="false">+C892/D892</f>
        <v>0.460761333333333</v>
      </c>
      <c r="F892" s="9"/>
      <c r="G892" s="9"/>
      <c r="H892" s="9"/>
      <c r="I892" s="9"/>
      <c r="J892" s="0" t="s">
        <v>17</v>
      </c>
      <c r="K892" s="3" t="n">
        <f aca="false">SUM(C892-D892)</f>
        <v>-404429</v>
      </c>
    </row>
    <row r="893" customFormat="false" ht="12.75" hidden="false" customHeight="false" outlineLevel="0" collapsed="false">
      <c r="A893" s="0" t="n">
        <v>28</v>
      </c>
      <c r="B893" s="8" t="n">
        <v>36820</v>
      </c>
      <c r="C893" s="0" t="n">
        <v>393544</v>
      </c>
      <c r="D893" s="0" t="n">
        <v>750000</v>
      </c>
      <c r="E893" s="1" t="n">
        <f aca="false">+C893/D893</f>
        <v>0.524725333333333</v>
      </c>
      <c r="F893" s="9"/>
      <c r="G893" s="9"/>
      <c r="H893" s="9"/>
      <c r="I893" s="9"/>
      <c r="J893" s="0" t="s">
        <v>17</v>
      </c>
      <c r="K893" s="3" t="n">
        <f aca="false">SUM(C893-D893)</f>
        <v>-356456</v>
      </c>
    </row>
    <row r="894" customFormat="false" ht="12.75" hidden="false" customHeight="false" outlineLevel="0" collapsed="false">
      <c r="A894" s="0" t="n">
        <v>28</v>
      </c>
      <c r="B894" s="8" t="n">
        <v>36821</v>
      </c>
      <c r="C894" s="0" t="n">
        <v>390464</v>
      </c>
      <c r="D894" s="0" t="n">
        <v>750000</v>
      </c>
      <c r="E894" s="1" t="n">
        <f aca="false">+C894/D894</f>
        <v>0.520618666666667</v>
      </c>
      <c r="F894" s="9"/>
      <c r="G894" s="9"/>
      <c r="H894" s="9"/>
      <c r="I894" s="9"/>
      <c r="J894" s="0" t="s">
        <v>17</v>
      </c>
      <c r="K894" s="3" t="n">
        <f aca="false">SUM(C894-D894)</f>
        <v>-359536</v>
      </c>
    </row>
    <row r="895" customFormat="false" ht="12.75" hidden="false" customHeight="false" outlineLevel="0" collapsed="false">
      <c r="A895" s="0" t="n">
        <v>28</v>
      </c>
      <c r="B895" s="8" t="n">
        <v>36822</v>
      </c>
      <c r="C895" s="0" t="n">
        <v>401857</v>
      </c>
      <c r="D895" s="0" t="n">
        <v>750000</v>
      </c>
      <c r="E895" s="1" t="n">
        <f aca="false">+C895/D895</f>
        <v>0.535809333333333</v>
      </c>
      <c r="F895" s="9"/>
      <c r="G895" s="9"/>
      <c r="H895" s="9"/>
      <c r="I895" s="9"/>
      <c r="J895" s="0" t="s">
        <v>17</v>
      </c>
      <c r="K895" s="3" t="n">
        <f aca="false">SUM(C895-D895)</f>
        <v>-348143</v>
      </c>
    </row>
    <row r="896" customFormat="false" ht="12.75" hidden="false" customHeight="false" outlineLevel="0" collapsed="false">
      <c r="A896" s="0" t="n">
        <v>28</v>
      </c>
      <c r="B896" s="8" t="n">
        <v>36823</v>
      </c>
      <c r="C896" s="0" t="n">
        <v>445457</v>
      </c>
      <c r="D896" s="0" t="n">
        <v>750000</v>
      </c>
      <c r="E896" s="1" t="n">
        <f aca="false">+C896/D896</f>
        <v>0.593942666666667</v>
      </c>
      <c r="F896" s="9"/>
      <c r="G896" s="9"/>
      <c r="H896" s="9"/>
      <c r="I896" s="9"/>
      <c r="J896" s="0" t="s">
        <v>17</v>
      </c>
      <c r="K896" s="3" t="n">
        <f aca="false">SUM(C896-D896)</f>
        <v>-304543</v>
      </c>
    </row>
    <row r="897" customFormat="false" ht="12.75" hidden="false" customHeight="false" outlineLevel="0" collapsed="false">
      <c r="A897" s="0" t="n">
        <v>28</v>
      </c>
      <c r="B897" s="8" t="n">
        <v>36824</v>
      </c>
      <c r="C897" s="0" t="n">
        <v>456441</v>
      </c>
      <c r="D897" s="0" t="n">
        <v>750000</v>
      </c>
      <c r="E897" s="1" t="n">
        <f aca="false">+C897/D897</f>
        <v>0.608588</v>
      </c>
      <c r="F897" s="9"/>
      <c r="G897" s="9"/>
      <c r="H897" s="9"/>
      <c r="I897" s="9"/>
      <c r="J897" s="0" t="s">
        <v>17</v>
      </c>
      <c r="K897" s="3" t="n">
        <f aca="false">SUM(C897-D897)</f>
        <v>-293559</v>
      </c>
    </row>
    <row r="898" customFormat="false" ht="12.75" hidden="false" customHeight="false" outlineLevel="0" collapsed="false">
      <c r="A898" s="0" t="n">
        <v>28</v>
      </c>
      <c r="B898" s="8" t="n">
        <v>36825</v>
      </c>
      <c r="C898" s="0" t="n">
        <v>435155</v>
      </c>
      <c r="D898" s="0" t="n">
        <v>750000</v>
      </c>
      <c r="E898" s="1" t="n">
        <f aca="false">+C898/D898</f>
        <v>0.580206666666667</v>
      </c>
      <c r="F898" s="9"/>
      <c r="G898" s="9"/>
      <c r="H898" s="9"/>
      <c r="I898" s="9"/>
      <c r="J898" s="0" t="s">
        <v>17</v>
      </c>
      <c r="K898" s="3" t="n">
        <f aca="false">SUM(C898-D898)</f>
        <v>-314845</v>
      </c>
    </row>
    <row r="899" customFormat="false" ht="12.75" hidden="false" customHeight="false" outlineLevel="0" collapsed="false">
      <c r="A899" s="0" t="n">
        <v>28</v>
      </c>
      <c r="B899" s="8" t="n">
        <v>36826</v>
      </c>
      <c r="C899" s="0" t="n">
        <v>470398</v>
      </c>
      <c r="D899" s="0" t="n">
        <v>750000</v>
      </c>
      <c r="E899" s="1" t="n">
        <f aca="false">+C899/D899</f>
        <v>0.627197333333333</v>
      </c>
      <c r="F899" s="9"/>
      <c r="G899" s="9"/>
      <c r="H899" s="9"/>
      <c r="I899" s="9"/>
      <c r="J899" s="0" t="s">
        <v>17</v>
      </c>
      <c r="K899" s="3" t="n">
        <f aca="false">SUM(C899-D899)</f>
        <v>-279602</v>
      </c>
    </row>
    <row r="900" customFormat="false" ht="12.75" hidden="false" customHeight="false" outlineLevel="0" collapsed="false">
      <c r="A900" s="0" t="n">
        <v>28</v>
      </c>
      <c r="B900" s="8" t="n">
        <v>36827</v>
      </c>
      <c r="C900" s="0" t="n">
        <v>433725</v>
      </c>
      <c r="D900" s="0" t="n">
        <v>750000</v>
      </c>
      <c r="E900" s="1" t="n">
        <f aca="false">+C900/D900</f>
        <v>0.5783</v>
      </c>
      <c r="F900" s="9"/>
      <c r="G900" s="9"/>
      <c r="H900" s="9"/>
      <c r="I900" s="9"/>
      <c r="J900" s="0" t="s">
        <v>17</v>
      </c>
      <c r="K900" s="3" t="n">
        <f aca="false">SUM(C900-D900)</f>
        <v>-316275</v>
      </c>
    </row>
    <row r="901" customFormat="false" ht="12.75" hidden="false" customHeight="false" outlineLevel="0" collapsed="false">
      <c r="A901" s="0" t="n">
        <v>28</v>
      </c>
      <c r="B901" s="8" t="n">
        <v>36828</v>
      </c>
      <c r="C901" s="0" t="n">
        <v>442162</v>
      </c>
      <c r="D901" s="0" t="n">
        <v>750000</v>
      </c>
      <c r="E901" s="1" t="n">
        <f aca="false">+C901/D901</f>
        <v>0.589549333333333</v>
      </c>
      <c r="F901" s="9"/>
      <c r="G901" s="9"/>
      <c r="H901" s="9"/>
      <c r="I901" s="9"/>
      <c r="J901" s="0" t="s">
        <v>17</v>
      </c>
      <c r="K901" s="3" t="n">
        <f aca="false">SUM(C901-D901)</f>
        <v>-307838</v>
      </c>
    </row>
    <row r="902" customFormat="false" ht="12.75" hidden="false" customHeight="false" outlineLevel="0" collapsed="false">
      <c r="A902" s="0" t="n">
        <v>28</v>
      </c>
      <c r="B902" s="8" t="n">
        <v>36829</v>
      </c>
      <c r="C902" s="0" t="n">
        <v>399050</v>
      </c>
      <c r="D902" s="0" t="n">
        <v>750000</v>
      </c>
      <c r="E902" s="1" t="n">
        <f aca="false">+C902/D902</f>
        <v>0.532066666666667</v>
      </c>
      <c r="F902" s="9"/>
      <c r="G902" s="9"/>
      <c r="H902" s="9"/>
      <c r="I902" s="9"/>
      <c r="J902" s="0" t="s">
        <v>17</v>
      </c>
      <c r="K902" s="3" t="n">
        <f aca="false">SUM(C902-D902)</f>
        <v>-350950</v>
      </c>
    </row>
    <row r="903" customFormat="false" ht="13.5" hidden="false" customHeight="false" outlineLevel="0" collapsed="false">
      <c r="A903" s="0" t="n">
        <v>28</v>
      </c>
      <c r="B903" s="8" t="n">
        <v>36830</v>
      </c>
      <c r="C903" s="0" t="n">
        <v>401076</v>
      </c>
      <c r="D903" s="0" t="n">
        <v>750000</v>
      </c>
      <c r="E903" s="1" t="n">
        <f aca="false">+C903/D903</f>
        <v>0.534768</v>
      </c>
      <c r="F903" s="16"/>
      <c r="G903" s="16"/>
      <c r="H903" s="16"/>
      <c r="I903" s="16"/>
      <c r="J903" s="0" t="s">
        <v>17</v>
      </c>
      <c r="K903" s="3" t="n">
        <f aca="false">SUM(C903-D903)</f>
        <v>-348924</v>
      </c>
    </row>
    <row r="904" customFormat="false" ht="12.75" hidden="false" customHeight="false" outlineLevel="0" collapsed="false">
      <c r="B904" s="8"/>
      <c r="F904" s="9" t="n">
        <f aca="false">SUM(F874:F903)</f>
        <v>0</v>
      </c>
      <c r="G904" s="9"/>
      <c r="H904" s="9" t="n">
        <f aca="false">SUM(H874:H903)</f>
        <v>0</v>
      </c>
      <c r="I904" s="9" t="n">
        <f aca="false">SUM(I874:I903)</f>
        <v>0</v>
      </c>
    </row>
    <row r="905" customFormat="false" ht="12.75" hidden="false" customHeight="false" outlineLevel="0" collapsed="false">
      <c r="B905" s="8"/>
      <c r="F905" s="9"/>
      <c r="G905" s="9"/>
      <c r="H905" s="9"/>
      <c r="I905" s="9"/>
    </row>
    <row r="906" customFormat="false" ht="12.75" hidden="false" customHeight="false" outlineLevel="0" collapsed="false">
      <c r="A906" s="4" t="s">
        <v>0</v>
      </c>
      <c r="B906" s="5" t="s">
        <v>1</v>
      </c>
      <c r="C906" s="4" t="s">
        <v>2</v>
      </c>
      <c r="D906" s="5" t="s">
        <v>3</v>
      </c>
      <c r="E906" s="6" t="s">
        <v>4</v>
      </c>
      <c r="F906" s="7" t="n">
        <v>0.95</v>
      </c>
      <c r="G906" s="7"/>
      <c r="H906" s="7" t="n">
        <v>0.98</v>
      </c>
      <c r="I906" s="7" t="n">
        <v>1</v>
      </c>
      <c r="J906" s="4" t="s">
        <v>5</v>
      </c>
      <c r="M906" s="4" t="s">
        <v>6</v>
      </c>
      <c r="N906" s="4" t="s">
        <v>7</v>
      </c>
    </row>
    <row r="907" customFormat="false" ht="12.75" hidden="false" customHeight="false" outlineLevel="0" collapsed="false">
      <c r="A907" s="0" t="n">
        <v>28</v>
      </c>
      <c r="B907" s="8" t="n">
        <v>36831</v>
      </c>
      <c r="C907" s="0" t="n">
        <v>230524</v>
      </c>
      <c r="D907" s="0" t="n">
        <v>750000</v>
      </c>
      <c r="E907" s="1" t="n">
        <f aca="false">+C907/D907</f>
        <v>0.307365333333333</v>
      </c>
      <c r="F907" s="9"/>
      <c r="G907" s="9"/>
      <c r="H907" s="9"/>
      <c r="I907" s="9"/>
      <c r="J907" s="0" t="s">
        <v>17</v>
      </c>
      <c r="K907" s="3" t="n">
        <f aca="false">SUM(C907-D907)</f>
        <v>-519476</v>
      </c>
    </row>
    <row r="908" customFormat="false" ht="12.75" hidden="false" customHeight="false" outlineLevel="0" collapsed="false">
      <c r="A908" s="0" t="n">
        <v>28</v>
      </c>
      <c r="B908" s="8" t="n">
        <v>36832</v>
      </c>
      <c r="C908" s="0" t="n">
        <v>193859</v>
      </c>
      <c r="D908" s="0" t="n">
        <v>750000</v>
      </c>
      <c r="E908" s="1" t="n">
        <f aca="false">+C908/D908</f>
        <v>0.258478666666667</v>
      </c>
      <c r="F908" s="9"/>
      <c r="G908" s="9"/>
      <c r="H908" s="9"/>
      <c r="I908" s="9"/>
      <c r="J908" s="0" t="s">
        <v>17</v>
      </c>
      <c r="K908" s="3" t="n">
        <f aca="false">SUM(C908-D908)</f>
        <v>-556141</v>
      </c>
    </row>
    <row r="909" customFormat="false" ht="12.75" hidden="false" customHeight="false" outlineLevel="0" collapsed="false">
      <c r="A909" s="0" t="n">
        <v>28</v>
      </c>
      <c r="B909" s="8" t="n">
        <v>36833</v>
      </c>
      <c r="C909" s="0" t="n">
        <v>258104</v>
      </c>
      <c r="D909" s="0" t="n">
        <v>750000</v>
      </c>
      <c r="E909" s="1" t="n">
        <f aca="false">+C909/D909</f>
        <v>0.344138666666667</v>
      </c>
      <c r="F909" s="9"/>
      <c r="G909" s="9"/>
      <c r="H909" s="9"/>
      <c r="I909" s="9"/>
      <c r="J909" s="0" t="s">
        <v>17</v>
      </c>
      <c r="K909" s="3" t="n">
        <f aca="false">SUM(C909-D909)</f>
        <v>-491896</v>
      </c>
    </row>
    <row r="910" customFormat="false" ht="12.75" hidden="false" customHeight="false" outlineLevel="0" collapsed="false">
      <c r="A910" s="0" t="n">
        <v>28</v>
      </c>
      <c r="B910" s="8" t="n">
        <v>36834</v>
      </c>
      <c r="C910" s="0" t="n">
        <v>276890</v>
      </c>
      <c r="D910" s="0" t="n">
        <v>750000</v>
      </c>
      <c r="E910" s="1" t="n">
        <f aca="false">+C910/D910</f>
        <v>0.369186666666667</v>
      </c>
      <c r="F910" s="9"/>
      <c r="G910" s="9"/>
      <c r="H910" s="9"/>
      <c r="I910" s="9"/>
      <c r="J910" s="0" t="s">
        <v>17</v>
      </c>
      <c r="K910" s="3" t="n">
        <f aca="false">SUM(C910-D910)</f>
        <v>-473110</v>
      </c>
    </row>
    <row r="911" customFormat="false" ht="12.75" hidden="false" customHeight="false" outlineLevel="0" collapsed="false">
      <c r="A911" s="0" t="n">
        <v>28</v>
      </c>
      <c r="B911" s="8" t="n">
        <v>36835</v>
      </c>
      <c r="C911" s="0" t="n">
        <v>283281</v>
      </c>
      <c r="D911" s="0" t="n">
        <v>750000</v>
      </c>
      <c r="E911" s="1" t="n">
        <f aca="false">+C911/D911</f>
        <v>0.377708</v>
      </c>
      <c r="F911" s="9"/>
      <c r="G911" s="9"/>
      <c r="H911" s="9"/>
      <c r="I911" s="9"/>
      <c r="J911" s="0" t="s">
        <v>17</v>
      </c>
      <c r="K911" s="3" t="n">
        <f aca="false">SUM(C911-D911)</f>
        <v>-466719</v>
      </c>
    </row>
    <row r="912" customFormat="false" ht="12.75" hidden="false" customHeight="false" outlineLevel="0" collapsed="false">
      <c r="A912" s="0" t="n">
        <v>28</v>
      </c>
      <c r="B912" s="8" t="n">
        <v>36836</v>
      </c>
      <c r="C912" s="0" t="n">
        <v>233571</v>
      </c>
      <c r="D912" s="0" t="n">
        <v>750000</v>
      </c>
      <c r="E912" s="1" t="n">
        <f aca="false">+C912/D912</f>
        <v>0.311428</v>
      </c>
      <c r="F912" s="9"/>
      <c r="G912" s="9"/>
      <c r="H912" s="9"/>
      <c r="I912" s="9"/>
      <c r="J912" s="0" t="s">
        <v>17</v>
      </c>
      <c r="K912" s="3" t="n">
        <f aca="false">SUM(C912-D912)</f>
        <v>-516429</v>
      </c>
    </row>
    <row r="913" customFormat="false" ht="12.75" hidden="false" customHeight="false" outlineLevel="0" collapsed="false">
      <c r="A913" s="0" t="n">
        <v>28</v>
      </c>
      <c r="B913" s="8" t="n">
        <v>36837</v>
      </c>
      <c r="C913" s="0" t="n">
        <v>304454</v>
      </c>
      <c r="D913" s="0" t="n">
        <v>750000</v>
      </c>
      <c r="E913" s="1" t="n">
        <f aca="false">+C913/D913</f>
        <v>0.405938666666667</v>
      </c>
      <c r="F913" s="9"/>
      <c r="G913" s="9"/>
      <c r="H913" s="9"/>
      <c r="I913" s="9"/>
      <c r="J913" s="0" t="s">
        <v>17</v>
      </c>
      <c r="K913" s="3" t="n">
        <f aca="false">SUM(C913-D913)</f>
        <v>-445546</v>
      </c>
    </row>
    <row r="914" customFormat="false" ht="12.75" hidden="false" customHeight="false" outlineLevel="0" collapsed="false">
      <c r="A914" s="0" t="n">
        <v>28</v>
      </c>
      <c r="B914" s="8" t="n">
        <v>36838</v>
      </c>
      <c r="C914" s="0" t="n">
        <v>243163</v>
      </c>
      <c r="D914" s="0" t="n">
        <v>750000</v>
      </c>
      <c r="E914" s="1" t="n">
        <f aca="false">+C914/D914</f>
        <v>0.324217333333333</v>
      </c>
      <c r="F914" s="9"/>
      <c r="G914" s="9"/>
      <c r="H914" s="9"/>
      <c r="I914" s="9"/>
      <c r="J914" s="0" t="s">
        <v>17</v>
      </c>
      <c r="K914" s="3" t="n">
        <f aca="false">SUM(C914-D914)</f>
        <v>-506837</v>
      </c>
    </row>
    <row r="915" customFormat="false" ht="12.75" hidden="false" customHeight="false" outlineLevel="0" collapsed="false">
      <c r="A915" s="0" t="n">
        <v>28</v>
      </c>
      <c r="B915" s="8" t="n">
        <v>36839</v>
      </c>
      <c r="C915" s="0" t="n">
        <v>297430</v>
      </c>
      <c r="D915" s="0" t="n">
        <v>750000</v>
      </c>
      <c r="E915" s="1" t="n">
        <f aca="false">+C915/D915</f>
        <v>0.396573333333333</v>
      </c>
      <c r="F915" s="9"/>
      <c r="G915" s="9"/>
      <c r="H915" s="9"/>
      <c r="I915" s="9"/>
      <c r="J915" s="0" t="s">
        <v>17</v>
      </c>
      <c r="K915" s="3" t="n">
        <f aca="false">SUM(C915-D915)</f>
        <v>-452570</v>
      </c>
    </row>
    <row r="916" customFormat="false" ht="12.75" hidden="false" customHeight="false" outlineLevel="0" collapsed="false">
      <c r="A916" s="0" t="n">
        <v>28</v>
      </c>
      <c r="B916" s="8" t="n">
        <v>36840</v>
      </c>
      <c r="C916" s="0" t="n">
        <v>258239</v>
      </c>
      <c r="D916" s="0" t="n">
        <v>750000</v>
      </c>
      <c r="E916" s="1" t="n">
        <f aca="false">+C916/D916</f>
        <v>0.344318666666667</v>
      </c>
      <c r="F916" s="9"/>
      <c r="G916" s="9"/>
      <c r="H916" s="9"/>
      <c r="I916" s="9"/>
      <c r="J916" s="0" t="s">
        <v>17</v>
      </c>
      <c r="K916" s="3" t="n">
        <f aca="false">SUM(C916-D916)</f>
        <v>-491761</v>
      </c>
    </row>
    <row r="917" customFormat="false" ht="12.75" hidden="false" customHeight="false" outlineLevel="0" collapsed="false">
      <c r="A917" s="0" t="n">
        <v>28</v>
      </c>
      <c r="B917" s="8" t="n">
        <v>36841</v>
      </c>
      <c r="C917" s="0" t="n">
        <v>265501</v>
      </c>
      <c r="D917" s="0" t="n">
        <v>750000</v>
      </c>
      <c r="E917" s="1" t="n">
        <f aca="false">+C917/D917</f>
        <v>0.354001333333333</v>
      </c>
      <c r="F917" s="9"/>
      <c r="G917" s="9"/>
      <c r="H917" s="9"/>
      <c r="I917" s="9"/>
      <c r="J917" s="0" t="s">
        <v>17</v>
      </c>
      <c r="K917" s="3" t="n">
        <f aca="false">SUM(C917-D917)</f>
        <v>-484499</v>
      </c>
    </row>
    <row r="918" customFormat="false" ht="12.75" hidden="false" customHeight="false" outlineLevel="0" collapsed="false">
      <c r="A918" s="0" t="n">
        <v>28</v>
      </c>
      <c r="B918" s="8" t="n">
        <v>36842</v>
      </c>
      <c r="C918" s="0" t="n">
        <v>264800</v>
      </c>
      <c r="D918" s="0" t="n">
        <v>750000</v>
      </c>
      <c r="E918" s="1" t="n">
        <f aca="false">+C918/D918</f>
        <v>0.353066666666667</v>
      </c>
      <c r="F918" s="9"/>
      <c r="G918" s="9"/>
      <c r="H918" s="9"/>
      <c r="I918" s="9"/>
      <c r="J918" s="0" t="s">
        <v>17</v>
      </c>
      <c r="K918" s="3" t="n">
        <f aca="false">SUM(C918-D918)</f>
        <v>-485200</v>
      </c>
    </row>
    <row r="919" customFormat="false" ht="12.75" hidden="false" customHeight="false" outlineLevel="0" collapsed="false">
      <c r="A919" s="0" t="n">
        <v>28</v>
      </c>
      <c r="B919" s="8" t="n">
        <v>36843</v>
      </c>
      <c r="C919" s="0" t="n">
        <v>247613</v>
      </c>
      <c r="D919" s="0" t="n">
        <v>750000</v>
      </c>
      <c r="E919" s="1" t="n">
        <f aca="false">+C919/D919</f>
        <v>0.330150666666667</v>
      </c>
      <c r="F919" s="9"/>
      <c r="G919" s="9"/>
      <c r="H919" s="9"/>
      <c r="I919" s="9"/>
      <c r="J919" s="0" t="s">
        <v>17</v>
      </c>
      <c r="K919" s="3" t="n">
        <f aca="false">SUM(C919-D919)</f>
        <v>-502387</v>
      </c>
    </row>
    <row r="920" customFormat="false" ht="12.75" hidden="false" customHeight="false" outlineLevel="0" collapsed="false">
      <c r="A920" s="0" t="n">
        <v>28</v>
      </c>
      <c r="B920" s="8" t="n">
        <v>36844</v>
      </c>
      <c r="C920" s="0" t="n">
        <v>314269</v>
      </c>
      <c r="D920" s="0" t="n">
        <v>750000</v>
      </c>
      <c r="E920" s="1" t="n">
        <f aca="false">+C920/D920</f>
        <v>0.419025333333333</v>
      </c>
      <c r="F920" s="9"/>
      <c r="G920" s="9"/>
      <c r="H920" s="9"/>
      <c r="I920" s="9"/>
      <c r="J920" s="0" t="s">
        <v>17</v>
      </c>
      <c r="K920" s="3" t="n">
        <f aca="false">SUM(C920-D920)</f>
        <v>-435731</v>
      </c>
    </row>
    <row r="921" customFormat="false" ht="12.75" hidden="false" customHeight="false" outlineLevel="0" collapsed="false">
      <c r="A921" s="0" t="n">
        <v>28</v>
      </c>
      <c r="B921" s="8" t="n">
        <v>36845</v>
      </c>
      <c r="C921" s="0" t="n">
        <v>131783</v>
      </c>
      <c r="D921" s="0" t="n">
        <v>750000</v>
      </c>
      <c r="E921" s="1" t="n">
        <f aca="false">+C921/D921</f>
        <v>0.175710666666667</v>
      </c>
      <c r="F921" s="9"/>
      <c r="G921" s="9"/>
      <c r="H921" s="9"/>
      <c r="I921" s="9"/>
      <c r="J921" s="0" t="s">
        <v>17</v>
      </c>
      <c r="K921" s="3" t="n">
        <f aca="false">SUM(C921-D921)</f>
        <v>-618217</v>
      </c>
    </row>
    <row r="922" customFormat="false" ht="12.75" hidden="false" customHeight="false" outlineLevel="0" collapsed="false">
      <c r="A922" s="0" t="n">
        <v>28</v>
      </c>
      <c r="B922" s="8" t="n">
        <v>36846</v>
      </c>
      <c r="C922" s="0" t="n">
        <v>95107</v>
      </c>
      <c r="D922" s="0" t="n">
        <v>750000</v>
      </c>
      <c r="E922" s="1" t="n">
        <f aca="false">+C922/D922</f>
        <v>0.126809333333333</v>
      </c>
      <c r="F922" s="9"/>
      <c r="G922" s="9"/>
      <c r="H922" s="9"/>
      <c r="I922" s="9"/>
      <c r="J922" s="0" t="s">
        <v>17</v>
      </c>
      <c r="K922" s="3" t="n">
        <f aca="false">SUM(C922-D922)</f>
        <v>-654893</v>
      </c>
    </row>
    <row r="923" customFormat="false" ht="12.75" hidden="false" customHeight="false" outlineLevel="0" collapsed="false">
      <c r="A923" s="0" t="n">
        <v>28</v>
      </c>
      <c r="B923" s="8" t="n">
        <v>36847</v>
      </c>
      <c r="C923" s="0" t="n">
        <v>276212</v>
      </c>
      <c r="D923" s="0" t="n">
        <v>750000</v>
      </c>
      <c r="E923" s="1" t="n">
        <f aca="false">+C923/D923</f>
        <v>0.368282666666667</v>
      </c>
      <c r="F923" s="9"/>
      <c r="G923" s="9"/>
      <c r="H923" s="9"/>
      <c r="I923" s="9"/>
      <c r="J923" s="0" t="s">
        <v>17</v>
      </c>
      <c r="K923" s="3" t="n">
        <f aca="false">SUM(C923-D923)</f>
        <v>-473788</v>
      </c>
    </row>
    <row r="924" customFormat="false" ht="12.75" hidden="false" customHeight="false" outlineLevel="0" collapsed="false">
      <c r="A924" s="0" t="n">
        <v>28</v>
      </c>
      <c r="B924" s="8" t="n">
        <v>36848</v>
      </c>
      <c r="C924" s="0" t="n">
        <v>253605</v>
      </c>
      <c r="D924" s="0" t="n">
        <v>750000</v>
      </c>
      <c r="E924" s="1" t="n">
        <f aca="false">+C924/D924</f>
        <v>0.33814</v>
      </c>
      <c r="F924" s="9"/>
      <c r="G924" s="9"/>
      <c r="H924" s="9"/>
      <c r="I924" s="9"/>
      <c r="J924" s="0" t="s">
        <v>17</v>
      </c>
      <c r="K924" s="3" t="n">
        <f aca="false">SUM(C924-D924)</f>
        <v>-496395</v>
      </c>
    </row>
    <row r="925" customFormat="false" ht="12.75" hidden="false" customHeight="false" outlineLevel="0" collapsed="false">
      <c r="A925" s="0" t="n">
        <v>28</v>
      </c>
      <c r="B925" s="8" t="n">
        <v>36849</v>
      </c>
      <c r="C925" s="0" t="n">
        <v>275581</v>
      </c>
      <c r="D925" s="0" t="n">
        <v>750000</v>
      </c>
      <c r="E925" s="1" t="n">
        <f aca="false">+C925/D925</f>
        <v>0.367441333333333</v>
      </c>
      <c r="F925" s="9"/>
      <c r="G925" s="9"/>
      <c r="H925" s="9"/>
      <c r="I925" s="9"/>
      <c r="J925" s="0" t="s">
        <v>17</v>
      </c>
      <c r="K925" s="3" t="n">
        <f aca="false">SUM(C925-D925)</f>
        <v>-474419</v>
      </c>
    </row>
    <row r="926" customFormat="false" ht="12.75" hidden="false" customHeight="false" outlineLevel="0" collapsed="false">
      <c r="A926" s="0" t="n">
        <v>28</v>
      </c>
      <c r="B926" s="8" t="n">
        <v>36850</v>
      </c>
      <c r="C926" s="0" t="n">
        <v>239231</v>
      </c>
      <c r="D926" s="0" t="n">
        <v>750000</v>
      </c>
      <c r="E926" s="1" t="n">
        <f aca="false">+C926/D926</f>
        <v>0.318974666666667</v>
      </c>
      <c r="F926" s="9"/>
      <c r="G926" s="9"/>
      <c r="H926" s="9"/>
      <c r="I926" s="9"/>
      <c r="J926" s="0" t="s">
        <v>17</v>
      </c>
      <c r="K926" s="3" t="n">
        <f aca="false">SUM(C926-D926)</f>
        <v>-510769</v>
      </c>
    </row>
    <row r="927" customFormat="false" ht="12.75" hidden="false" customHeight="false" outlineLevel="0" collapsed="false">
      <c r="A927" s="0" t="n">
        <v>28</v>
      </c>
      <c r="B927" s="8" t="n">
        <v>36851</v>
      </c>
      <c r="C927" s="0" t="n">
        <v>318661</v>
      </c>
      <c r="D927" s="0" t="n">
        <v>750000</v>
      </c>
      <c r="E927" s="1" t="n">
        <f aca="false">+C927/D927</f>
        <v>0.424881333333333</v>
      </c>
      <c r="F927" s="9"/>
      <c r="G927" s="9"/>
      <c r="H927" s="9"/>
      <c r="I927" s="9"/>
      <c r="J927" s="0" t="s">
        <v>17</v>
      </c>
      <c r="K927" s="3" t="n">
        <f aca="false">SUM(C927-D927)</f>
        <v>-431339</v>
      </c>
    </row>
    <row r="928" customFormat="false" ht="12.75" hidden="false" customHeight="false" outlineLevel="0" collapsed="false">
      <c r="A928" s="0" t="n">
        <v>28</v>
      </c>
      <c r="B928" s="8" t="n">
        <v>36852</v>
      </c>
      <c r="C928" s="0" t="n">
        <v>290971</v>
      </c>
      <c r="D928" s="0" t="n">
        <v>750000</v>
      </c>
      <c r="E928" s="1" t="n">
        <f aca="false">+C928/D928</f>
        <v>0.387961333333333</v>
      </c>
      <c r="F928" s="9"/>
      <c r="G928" s="9"/>
      <c r="H928" s="9"/>
      <c r="I928" s="9"/>
      <c r="J928" s="0" t="s">
        <v>17</v>
      </c>
      <c r="K928" s="3" t="n">
        <f aca="false">SUM(C928-D928)</f>
        <v>-459029</v>
      </c>
    </row>
    <row r="929" customFormat="false" ht="12.75" hidden="false" customHeight="false" outlineLevel="0" collapsed="false">
      <c r="A929" s="0" t="n">
        <v>28</v>
      </c>
      <c r="B929" s="8" t="n">
        <v>36853</v>
      </c>
      <c r="C929" s="0" t="n">
        <v>278039</v>
      </c>
      <c r="D929" s="0" t="n">
        <v>750000</v>
      </c>
      <c r="E929" s="1" t="n">
        <f aca="false">+C929/D929</f>
        <v>0.370718666666667</v>
      </c>
      <c r="F929" s="9"/>
      <c r="G929" s="9"/>
      <c r="H929" s="9"/>
      <c r="I929" s="9"/>
      <c r="J929" s="0" t="s">
        <v>17</v>
      </c>
      <c r="K929" s="3" t="n">
        <f aca="false">SUM(C929-D929)</f>
        <v>-471961</v>
      </c>
    </row>
    <row r="930" customFormat="false" ht="12.75" hidden="false" customHeight="false" outlineLevel="0" collapsed="false">
      <c r="A930" s="0" t="n">
        <v>28</v>
      </c>
      <c r="B930" s="8" t="n">
        <v>36854</v>
      </c>
      <c r="C930" s="0" t="n">
        <v>268909</v>
      </c>
      <c r="D930" s="0" t="n">
        <v>750000</v>
      </c>
      <c r="E930" s="1" t="n">
        <f aca="false">+C930/D930</f>
        <v>0.358545333333333</v>
      </c>
      <c r="F930" s="9"/>
      <c r="G930" s="9"/>
      <c r="H930" s="9"/>
      <c r="I930" s="9"/>
      <c r="J930" s="0" t="s">
        <v>17</v>
      </c>
      <c r="K930" s="3" t="n">
        <f aca="false">SUM(C930-D930)</f>
        <v>-481091</v>
      </c>
    </row>
    <row r="931" customFormat="false" ht="12.75" hidden="false" customHeight="false" outlineLevel="0" collapsed="false">
      <c r="A931" s="0" t="n">
        <v>28</v>
      </c>
      <c r="B931" s="8" t="n">
        <v>36855</v>
      </c>
      <c r="C931" s="0" t="n">
        <v>286224</v>
      </c>
      <c r="D931" s="0" t="n">
        <v>750000</v>
      </c>
      <c r="E931" s="1" t="n">
        <f aca="false">+C931/D931</f>
        <v>0.381632</v>
      </c>
      <c r="F931" s="9"/>
      <c r="G931" s="9"/>
      <c r="H931" s="9"/>
      <c r="I931" s="9"/>
      <c r="J931" s="0" t="s">
        <v>17</v>
      </c>
      <c r="K931" s="3" t="n">
        <f aca="false">SUM(C931-D931)</f>
        <v>-463776</v>
      </c>
    </row>
    <row r="932" customFormat="false" ht="12.75" hidden="false" customHeight="false" outlineLevel="0" collapsed="false">
      <c r="A932" s="0" t="n">
        <v>28</v>
      </c>
      <c r="B932" s="8" t="n">
        <v>36856</v>
      </c>
      <c r="C932" s="0" t="n">
        <v>300587</v>
      </c>
      <c r="D932" s="0" t="n">
        <v>750000</v>
      </c>
      <c r="E932" s="1" t="n">
        <f aca="false">+C932/D932</f>
        <v>0.400782666666667</v>
      </c>
      <c r="F932" s="9"/>
      <c r="G932" s="9"/>
      <c r="H932" s="9"/>
      <c r="I932" s="9"/>
      <c r="J932" s="0" t="s">
        <v>17</v>
      </c>
      <c r="K932" s="3" t="n">
        <f aca="false">SUM(C932-D932)</f>
        <v>-449413</v>
      </c>
    </row>
    <row r="933" customFormat="false" ht="12.75" hidden="false" customHeight="false" outlineLevel="0" collapsed="false">
      <c r="A933" s="0" t="n">
        <v>28</v>
      </c>
      <c r="B933" s="8" t="n">
        <v>36857</v>
      </c>
      <c r="C933" s="0" t="n">
        <v>281585</v>
      </c>
      <c r="D933" s="0" t="n">
        <v>750000</v>
      </c>
      <c r="E933" s="1" t="n">
        <f aca="false">+C933/D933</f>
        <v>0.375446666666667</v>
      </c>
      <c r="F933" s="9"/>
      <c r="G933" s="9"/>
      <c r="H933" s="9"/>
      <c r="I933" s="9"/>
      <c r="J933" s="0" t="s">
        <v>17</v>
      </c>
      <c r="K933" s="3" t="n">
        <f aca="false">SUM(C933-D933)</f>
        <v>-468415</v>
      </c>
    </row>
    <row r="934" customFormat="false" ht="12.75" hidden="false" customHeight="false" outlineLevel="0" collapsed="false">
      <c r="A934" s="0" t="n">
        <v>28</v>
      </c>
      <c r="B934" s="8" t="n">
        <v>36858</v>
      </c>
      <c r="C934" s="0" t="n">
        <v>305881</v>
      </c>
      <c r="D934" s="0" t="n">
        <v>750000</v>
      </c>
      <c r="E934" s="1" t="n">
        <f aca="false">+C934/D934</f>
        <v>0.407841333333333</v>
      </c>
      <c r="F934" s="9"/>
      <c r="G934" s="9"/>
      <c r="H934" s="9"/>
      <c r="I934" s="9"/>
      <c r="J934" s="0" t="s">
        <v>17</v>
      </c>
      <c r="K934" s="3" t="n">
        <f aca="false">SUM(C934-D934)</f>
        <v>-444119</v>
      </c>
    </row>
    <row r="935" customFormat="false" ht="12.75" hidden="false" customHeight="false" outlineLevel="0" collapsed="false">
      <c r="A935" s="0" t="n">
        <v>28</v>
      </c>
      <c r="B935" s="8" t="n">
        <v>36859</v>
      </c>
      <c r="C935" s="0" t="n">
        <v>319263</v>
      </c>
      <c r="D935" s="0" t="n">
        <v>750000</v>
      </c>
      <c r="E935" s="1" t="n">
        <f aca="false">+C935/D935</f>
        <v>0.425684</v>
      </c>
      <c r="F935" s="9"/>
      <c r="G935" s="9"/>
      <c r="H935" s="9"/>
      <c r="I935" s="9"/>
      <c r="J935" s="0" t="s">
        <v>17</v>
      </c>
      <c r="K935" s="3" t="n">
        <f aca="false">SUM(C935-D935)</f>
        <v>-430737</v>
      </c>
    </row>
    <row r="936" customFormat="false" ht="13.5" hidden="false" customHeight="false" outlineLevel="0" collapsed="false">
      <c r="A936" s="0" t="n">
        <v>28</v>
      </c>
      <c r="B936" s="8" t="n">
        <v>36860</v>
      </c>
      <c r="C936" s="0" t="n">
        <v>312567</v>
      </c>
      <c r="D936" s="0" t="n">
        <v>750000</v>
      </c>
      <c r="E936" s="1" t="n">
        <f aca="false">+C936/D936</f>
        <v>0.416756</v>
      </c>
      <c r="F936" s="16"/>
      <c r="G936" s="16"/>
      <c r="H936" s="16"/>
      <c r="I936" s="16"/>
      <c r="J936" s="0" t="s">
        <v>17</v>
      </c>
      <c r="K936" s="3" t="n">
        <f aca="false">SUM(C936-D936)</f>
        <v>-437433</v>
      </c>
    </row>
    <row r="937" customFormat="false" ht="12.75" hidden="false" customHeight="false" outlineLevel="0" collapsed="false">
      <c r="B937" s="8"/>
      <c r="F937" s="9" t="n">
        <f aca="false">SUM(F907:F936)</f>
        <v>0</v>
      </c>
      <c r="G937" s="9"/>
      <c r="H937" s="9" t="n">
        <f aca="false">SUM(H907:H936)</f>
        <v>0</v>
      </c>
      <c r="I937" s="9" t="n">
        <f aca="false">SUM(I907:I936)</f>
        <v>0</v>
      </c>
    </row>
    <row r="938" customFormat="false" ht="12.75" hidden="false" customHeight="false" outlineLevel="0" collapsed="false">
      <c r="B938" s="8"/>
      <c r="F938" s="9"/>
      <c r="G938" s="9"/>
      <c r="H938" s="9"/>
      <c r="I938" s="9"/>
    </row>
    <row r="939" customFormat="false" ht="12.75" hidden="false" customHeight="false" outlineLevel="0" collapsed="false">
      <c r="A939" s="4" t="s">
        <v>0</v>
      </c>
      <c r="B939" s="5" t="s">
        <v>1</v>
      </c>
      <c r="C939" s="4" t="s">
        <v>2</v>
      </c>
      <c r="D939" s="5" t="s">
        <v>3</v>
      </c>
      <c r="E939" s="6" t="s">
        <v>4</v>
      </c>
      <c r="F939" s="7" t="n">
        <v>0.95</v>
      </c>
      <c r="G939" s="7"/>
      <c r="H939" s="7" t="n">
        <v>0.98</v>
      </c>
      <c r="I939" s="7" t="n">
        <v>1</v>
      </c>
      <c r="J939" s="4" t="s">
        <v>5</v>
      </c>
      <c r="M939" s="4" t="s">
        <v>6</v>
      </c>
      <c r="N939" s="4" t="s">
        <v>7</v>
      </c>
    </row>
    <row r="940" customFormat="false" ht="12.75" hidden="false" customHeight="false" outlineLevel="0" collapsed="false">
      <c r="A940" s="0" t="n">
        <v>28</v>
      </c>
      <c r="B940" s="8" t="n">
        <v>36861</v>
      </c>
      <c r="C940" s="0" t="n">
        <v>253295</v>
      </c>
      <c r="D940" s="0" t="n">
        <v>750000</v>
      </c>
      <c r="E940" s="1" t="n">
        <f aca="false">+C940/D940</f>
        <v>0.337726666666667</v>
      </c>
      <c r="F940" s="9"/>
      <c r="G940" s="9"/>
      <c r="H940" s="9"/>
      <c r="I940" s="9"/>
      <c r="J940" s="0" t="s">
        <v>17</v>
      </c>
      <c r="K940" s="3" t="n">
        <f aca="false">SUM(C940-D940)</f>
        <v>-496705</v>
      </c>
    </row>
    <row r="941" customFormat="false" ht="12.75" hidden="false" customHeight="false" outlineLevel="0" collapsed="false">
      <c r="A941" s="0" t="n">
        <v>28</v>
      </c>
      <c r="B941" s="8" t="n">
        <v>36862</v>
      </c>
      <c r="C941" s="0" t="n">
        <v>262001</v>
      </c>
      <c r="D941" s="0" t="n">
        <v>750000</v>
      </c>
      <c r="E941" s="1" t="n">
        <f aca="false">+C941/D941</f>
        <v>0.349334666666667</v>
      </c>
      <c r="F941" s="9"/>
      <c r="G941" s="9"/>
      <c r="H941" s="9"/>
      <c r="I941" s="9"/>
      <c r="J941" s="0" t="s">
        <v>17</v>
      </c>
      <c r="K941" s="3" t="n">
        <f aca="false">SUM(C941-D941)</f>
        <v>-487999</v>
      </c>
    </row>
    <row r="942" customFormat="false" ht="12.75" hidden="false" customHeight="false" outlineLevel="0" collapsed="false">
      <c r="A942" s="0" t="n">
        <v>28</v>
      </c>
      <c r="B942" s="8" t="n">
        <v>36863</v>
      </c>
      <c r="C942" s="0" t="n">
        <v>270294</v>
      </c>
      <c r="D942" s="0" t="n">
        <v>750000</v>
      </c>
      <c r="E942" s="1" t="n">
        <f aca="false">+C942/D942</f>
        <v>0.360392</v>
      </c>
      <c r="F942" s="9"/>
      <c r="G942" s="9"/>
      <c r="H942" s="9"/>
      <c r="I942" s="9"/>
      <c r="J942" s="0" t="s">
        <v>17</v>
      </c>
      <c r="K942" s="3" t="n">
        <f aca="false">SUM(C942-D942)</f>
        <v>-479706</v>
      </c>
    </row>
    <row r="943" customFormat="false" ht="12.75" hidden="false" customHeight="false" outlineLevel="0" collapsed="false">
      <c r="A943" s="0" t="n">
        <v>28</v>
      </c>
      <c r="B943" s="8" t="n">
        <v>36864</v>
      </c>
      <c r="C943" s="0" t="n">
        <v>290374</v>
      </c>
      <c r="D943" s="0" t="n">
        <v>750000</v>
      </c>
      <c r="E943" s="1" t="n">
        <f aca="false">+C943/D943</f>
        <v>0.387165333333333</v>
      </c>
      <c r="F943" s="9"/>
      <c r="G943" s="9"/>
      <c r="H943" s="9"/>
      <c r="I943" s="9"/>
      <c r="J943" s="0" t="s">
        <v>17</v>
      </c>
      <c r="K943" s="3" t="n">
        <f aca="false">SUM(C943-D943)</f>
        <v>-459626</v>
      </c>
    </row>
    <row r="944" customFormat="false" ht="12.75" hidden="false" customHeight="false" outlineLevel="0" collapsed="false">
      <c r="A944" s="0" t="n">
        <v>28</v>
      </c>
      <c r="B944" s="8" t="n">
        <v>36865</v>
      </c>
      <c r="C944" s="0" t="n">
        <v>281289</v>
      </c>
      <c r="D944" s="0" t="n">
        <v>750000</v>
      </c>
      <c r="E944" s="1" t="n">
        <f aca="false">+C944/D944</f>
        <v>0.375052</v>
      </c>
      <c r="F944" s="9"/>
      <c r="G944" s="9"/>
      <c r="H944" s="9"/>
      <c r="I944" s="9"/>
      <c r="J944" s="0" t="s">
        <v>17</v>
      </c>
      <c r="K944" s="3" t="n">
        <f aca="false">SUM(C944-D944)</f>
        <v>-468711</v>
      </c>
    </row>
    <row r="945" customFormat="false" ht="12.75" hidden="false" customHeight="false" outlineLevel="0" collapsed="false">
      <c r="A945" s="0" t="n">
        <v>28</v>
      </c>
      <c r="B945" s="8" t="n">
        <v>36866</v>
      </c>
      <c r="C945" s="0" t="n">
        <v>295479</v>
      </c>
      <c r="D945" s="0" t="n">
        <v>750000</v>
      </c>
      <c r="E945" s="1" t="n">
        <f aca="false">+C945/D945</f>
        <v>0.393972</v>
      </c>
      <c r="F945" s="9"/>
      <c r="G945" s="9"/>
      <c r="H945" s="9"/>
      <c r="I945" s="9"/>
      <c r="J945" s="0" t="s">
        <v>17</v>
      </c>
      <c r="K945" s="3" t="n">
        <f aca="false">SUM(C945-D945)</f>
        <v>-454521</v>
      </c>
    </row>
    <row r="946" customFormat="false" ht="12.75" hidden="false" customHeight="false" outlineLevel="0" collapsed="false">
      <c r="A946" s="0" t="n">
        <v>28</v>
      </c>
      <c r="B946" s="8" t="n">
        <v>36867</v>
      </c>
      <c r="C946" s="0" t="n">
        <v>334437</v>
      </c>
      <c r="D946" s="0" t="n">
        <v>750000</v>
      </c>
      <c r="E946" s="1" t="n">
        <f aca="false">+C946/D946</f>
        <v>0.445916</v>
      </c>
      <c r="F946" s="9"/>
      <c r="G946" s="9"/>
      <c r="H946" s="9"/>
      <c r="I946" s="9"/>
      <c r="J946" s="0" t="s">
        <v>17</v>
      </c>
      <c r="K946" s="3" t="n">
        <f aca="false">SUM(C946-D946)</f>
        <v>-415563</v>
      </c>
    </row>
    <row r="947" customFormat="false" ht="12.75" hidden="false" customHeight="false" outlineLevel="0" collapsed="false">
      <c r="A947" s="0" t="n">
        <v>28</v>
      </c>
      <c r="B947" s="8" t="n">
        <v>36868</v>
      </c>
      <c r="C947" s="0" t="n">
        <v>338844</v>
      </c>
      <c r="D947" s="0" t="n">
        <v>750000</v>
      </c>
      <c r="E947" s="1" t="n">
        <f aca="false">+C947/D947</f>
        <v>0.451792</v>
      </c>
      <c r="F947" s="9"/>
      <c r="G947" s="9"/>
      <c r="H947" s="9"/>
      <c r="I947" s="9"/>
      <c r="J947" s="0" t="s">
        <v>17</v>
      </c>
      <c r="K947" s="3" t="n">
        <f aca="false">SUM(C947-D947)</f>
        <v>-411156</v>
      </c>
    </row>
    <row r="948" customFormat="false" ht="12.75" hidden="false" customHeight="false" outlineLevel="0" collapsed="false">
      <c r="A948" s="0" t="n">
        <v>28</v>
      </c>
      <c r="B948" s="8" t="n">
        <v>36869</v>
      </c>
      <c r="C948" s="0" t="n">
        <v>333523</v>
      </c>
      <c r="D948" s="0" t="n">
        <v>750000</v>
      </c>
      <c r="E948" s="1" t="n">
        <f aca="false">+C948/D948</f>
        <v>0.444697333333333</v>
      </c>
      <c r="F948" s="9"/>
      <c r="G948" s="9"/>
      <c r="H948" s="9"/>
      <c r="I948" s="9"/>
      <c r="J948" s="0" t="s">
        <v>17</v>
      </c>
      <c r="K948" s="3" t="n">
        <f aca="false">SUM(C948-D948)</f>
        <v>-416477</v>
      </c>
    </row>
    <row r="949" customFormat="false" ht="12.75" hidden="false" customHeight="false" outlineLevel="0" collapsed="false">
      <c r="A949" s="0" t="n">
        <v>28</v>
      </c>
      <c r="B949" s="8" t="n">
        <v>36870</v>
      </c>
      <c r="C949" s="0" t="n">
        <v>330827</v>
      </c>
      <c r="D949" s="0" t="n">
        <v>750000</v>
      </c>
      <c r="E949" s="1" t="n">
        <f aca="false">+C949/D949</f>
        <v>0.441102666666667</v>
      </c>
      <c r="F949" s="9"/>
      <c r="G949" s="9"/>
      <c r="H949" s="9"/>
      <c r="I949" s="9"/>
      <c r="J949" s="0" t="s">
        <v>17</v>
      </c>
      <c r="K949" s="3" t="n">
        <f aca="false">SUM(C949-D949)</f>
        <v>-419173</v>
      </c>
    </row>
    <row r="950" customFormat="false" ht="12.75" hidden="false" customHeight="false" outlineLevel="0" collapsed="false">
      <c r="A950" s="0" t="n">
        <v>28</v>
      </c>
      <c r="B950" s="8" t="n">
        <v>36871</v>
      </c>
      <c r="C950" s="0" t="n">
        <v>327869</v>
      </c>
      <c r="D950" s="0" t="n">
        <v>750000</v>
      </c>
      <c r="E950" s="1" t="n">
        <f aca="false">+C950/D950</f>
        <v>0.437158666666667</v>
      </c>
      <c r="F950" s="9"/>
      <c r="G950" s="9"/>
      <c r="H950" s="9"/>
      <c r="I950" s="9"/>
      <c r="J950" s="0" t="s">
        <v>17</v>
      </c>
      <c r="K950" s="3" t="n">
        <f aca="false">SUM(C950-D950)</f>
        <v>-422131</v>
      </c>
    </row>
    <row r="951" customFormat="false" ht="12.75" hidden="false" customHeight="false" outlineLevel="0" collapsed="false">
      <c r="A951" s="0" t="n">
        <v>28</v>
      </c>
      <c r="B951" s="8" t="n">
        <v>36872</v>
      </c>
      <c r="C951" s="0" t="n">
        <v>315506</v>
      </c>
      <c r="D951" s="0" t="n">
        <v>750000</v>
      </c>
      <c r="E951" s="1" t="n">
        <f aca="false">+C951/D951</f>
        <v>0.420674666666667</v>
      </c>
      <c r="F951" s="9"/>
      <c r="G951" s="9"/>
      <c r="H951" s="9"/>
      <c r="I951" s="9"/>
      <c r="J951" s="0" t="s">
        <v>17</v>
      </c>
      <c r="K951" s="3" t="n">
        <f aca="false">SUM(C951-D951)</f>
        <v>-434494</v>
      </c>
    </row>
    <row r="952" customFormat="false" ht="12.75" hidden="false" customHeight="false" outlineLevel="0" collapsed="false">
      <c r="A952" s="0" t="n">
        <v>28</v>
      </c>
      <c r="B952" s="8" t="n">
        <v>36873</v>
      </c>
      <c r="C952" s="0" t="n">
        <v>313606</v>
      </c>
      <c r="D952" s="0" t="n">
        <v>750000</v>
      </c>
      <c r="E952" s="1" t="n">
        <f aca="false">+C952/D952</f>
        <v>0.418141333333333</v>
      </c>
      <c r="F952" s="9"/>
      <c r="G952" s="9"/>
      <c r="H952" s="9"/>
      <c r="I952" s="9"/>
      <c r="J952" s="0" t="s">
        <v>17</v>
      </c>
      <c r="K952" s="3" t="n">
        <f aca="false">SUM(C952-D952)</f>
        <v>-436394</v>
      </c>
    </row>
    <row r="953" customFormat="false" ht="12.75" hidden="false" customHeight="false" outlineLevel="0" collapsed="false">
      <c r="A953" s="0" t="n">
        <v>28</v>
      </c>
      <c r="B953" s="8" t="n">
        <v>36874</v>
      </c>
      <c r="C953" s="0" t="n">
        <v>310563</v>
      </c>
      <c r="D953" s="0" t="n">
        <v>750000</v>
      </c>
      <c r="E953" s="1" t="n">
        <f aca="false">+C953/D953</f>
        <v>0.414084</v>
      </c>
      <c r="F953" s="9"/>
      <c r="G953" s="9"/>
      <c r="H953" s="9"/>
      <c r="I953" s="9"/>
      <c r="J953" s="0" t="s">
        <v>17</v>
      </c>
      <c r="K953" s="3" t="n">
        <f aca="false">SUM(C953-D953)</f>
        <v>-439437</v>
      </c>
    </row>
    <row r="954" customFormat="false" ht="12.75" hidden="false" customHeight="false" outlineLevel="0" collapsed="false">
      <c r="A954" s="0" t="n">
        <v>28</v>
      </c>
      <c r="B954" s="8" t="n">
        <v>36875</v>
      </c>
      <c r="C954" s="0" t="n">
        <v>318016</v>
      </c>
      <c r="D954" s="0" t="n">
        <v>750000</v>
      </c>
      <c r="E954" s="1" t="n">
        <f aca="false">+C954/D954</f>
        <v>0.424021333333333</v>
      </c>
      <c r="F954" s="9"/>
      <c r="G954" s="9"/>
      <c r="H954" s="9"/>
      <c r="I954" s="9"/>
      <c r="J954" s="0" t="s">
        <v>17</v>
      </c>
      <c r="K954" s="3" t="n">
        <f aca="false">SUM(C954-D954)</f>
        <v>-431984</v>
      </c>
    </row>
    <row r="955" customFormat="false" ht="12.75" hidden="false" customHeight="false" outlineLevel="0" collapsed="false">
      <c r="A955" s="0" t="n">
        <v>28</v>
      </c>
      <c r="B955" s="8" t="n">
        <v>36876</v>
      </c>
      <c r="C955" s="0" t="n">
        <v>300866</v>
      </c>
      <c r="D955" s="0" t="n">
        <v>750000</v>
      </c>
      <c r="E955" s="1" t="n">
        <f aca="false">+C955/D955</f>
        <v>0.401154666666667</v>
      </c>
      <c r="F955" s="9"/>
      <c r="G955" s="9"/>
      <c r="H955" s="9"/>
      <c r="I955" s="9"/>
      <c r="J955" s="0" t="s">
        <v>17</v>
      </c>
      <c r="K955" s="3" t="n">
        <f aca="false">SUM(C955-D955)</f>
        <v>-449134</v>
      </c>
    </row>
    <row r="956" customFormat="false" ht="12.75" hidden="false" customHeight="false" outlineLevel="0" collapsed="false">
      <c r="A956" s="0" t="n">
        <v>28</v>
      </c>
      <c r="B956" s="8" t="n">
        <v>36877</v>
      </c>
      <c r="C956" s="0" t="n">
        <v>291835</v>
      </c>
      <c r="D956" s="0" t="n">
        <v>750000</v>
      </c>
      <c r="E956" s="1" t="n">
        <f aca="false">+C956/D956</f>
        <v>0.389113333333333</v>
      </c>
      <c r="F956" s="9"/>
      <c r="G956" s="9"/>
      <c r="H956" s="9"/>
      <c r="I956" s="9"/>
      <c r="J956" s="0" t="s">
        <v>17</v>
      </c>
      <c r="K956" s="3" t="n">
        <f aca="false">SUM(C956-D956)</f>
        <v>-458165</v>
      </c>
    </row>
    <row r="957" customFormat="false" ht="12.75" hidden="false" customHeight="false" outlineLevel="0" collapsed="false">
      <c r="A957" s="0" t="n">
        <v>28</v>
      </c>
      <c r="B957" s="8" t="n">
        <v>36878</v>
      </c>
      <c r="C957" s="0" t="n">
        <v>327341</v>
      </c>
      <c r="D957" s="0" t="n">
        <v>750000</v>
      </c>
      <c r="E957" s="1" t="n">
        <f aca="false">+C957/D957</f>
        <v>0.436454666666667</v>
      </c>
      <c r="F957" s="9"/>
      <c r="G957" s="9"/>
      <c r="H957" s="9"/>
      <c r="I957" s="9"/>
      <c r="J957" s="0" t="s">
        <v>17</v>
      </c>
      <c r="K957" s="3" t="n">
        <f aca="false">SUM(C957-D957)</f>
        <v>-422659</v>
      </c>
    </row>
    <row r="958" customFormat="false" ht="12.75" hidden="false" customHeight="false" outlineLevel="0" collapsed="false">
      <c r="A958" s="0" t="n">
        <v>28</v>
      </c>
      <c r="B958" s="8" t="n">
        <v>36879</v>
      </c>
      <c r="C958" s="0" t="n">
        <v>329951</v>
      </c>
      <c r="D958" s="0" t="n">
        <v>750000</v>
      </c>
      <c r="E958" s="1" t="n">
        <f aca="false">+C958/D958</f>
        <v>0.439934666666667</v>
      </c>
      <c r="F958" s="9"/>
      <c r="G958" s="9"/>
      <c r="H958" s="9"/>
      <c r="I958" s="9"/>
      <c r="J958" s="0" t="s">
        <v>17</v>
      </c>
      <c r="K958" s="3" t="n">
        <f aca="false">SUM(C958-D958)</f>
        <v>-420049</v>
      </c>
    </row>
    <row r="959" customFormat="false" ht="12.75" hidden="false" customHeight="false" outlineLevel="0" collapsed="false">
      <c r="A959" s="0" t="n">
        <v>28</v>
      </c>
      <c r="B959" s="8" t="n">
        <v>36880</v>
      </c>
      <c r="C959" s="0" t="n">
        <v>320777</v>
      </c>
      <c r="D959" s="0" t="n">
        <v>750000</v>
      </c>
      <c r="E959" s="1" t="n">
        <f aca="false">+C959/D959</f>
        <v>0.427702666666667</v>
      </c>
      <c r="F959" s="9"/>
      <c r="G959" s="9"/>
      <c r="H959" s="9"/>
      <c r="I959" s="9"/>
      <c r="J959" s="0" t="s">
        <v>17</v>
      </c>
      <c r="K959" s="3" t="n">
        <f aca="false">SUM(C959-D959)</f>
        <v>-429223</v>
      </c>
    </row>
    <row r="960" customFormat="false" ht="12.75" hidden="false" customHeight="false" outlineLevel="0" collapsed="false">
      <c r="A960" s="0" t="n">
        <v>28</v>
      </c>
      <c r="B960" s="8" t="n">
        <v>36881</v>
      </c>
      <c r="C960" s="0" t="n">
        <v>321017</v>
      </c>
      <c r="D960" s="0" t="n">
        <v>750000</v>
      </c>
      <c r="E960" s="1" t="n">
        <f aca="false">+C960/D960</f>
        <v>0.428022666666667</v>
      </c>
      <c r="F960" s="9"/>
      <c r="G960" s="9"/>
      <c r="H960" s="9"/>
      <c r="I960" s="9"/>
      <c r="J960" s="0" t="s">
        <v>17</v>
      </c>
      <c r="K960" s="3" t="n">
        <f aca="false">SUM(C960-D960)</f>
        <v>-428983</v>
      </c>
    </row>
    <row r="961" customFormat="false" ht="12.75" hidden="false" customHeight="false" outlineLevel="0" collapsed="false">
      <c r="A961" s="0" t="n">
        <v>28</v>
      </c>
      <c r="B961" s="8" t="n">
        <v>36882</v>
      </c>
      <c r="C961" s="0" t="n">
        <v>319896</v>
      </c>
      <c r="D961" s="0" t="n">
        <v>750000</v>
      </c>
      <c r="E961" s="1" t="n">
        <f aca="false">+C961/D961</f>
        <v>0.426528</v>
      </c>
      <c r="F961" s="9"/>
      <c r="G961" s="9"/>
      <c r="H961" s="9"/>
      <c r="I961" s="9"/>
      <c r="J961" s="0" t="s">
        <v>17</v>
      </c>
      <c r="K961" s="3" t="n">
        <f aca="false">SUM(C961-D961)</f>
        <v>-430104</v>
      </c>
    </row>
    <row r="962" customFormat="false" ht="12.75" hidden="false" customHeight="false" outlineLevel="0" collapsed="false">
      <c r="A962" s="0" t="n">
        <v>28</v>
      </c>
      <c r="B962" s="8" t="n">
        <v>36883</v>
      </c>
      <c r="C962" s="0" t="n">
        <v>311767</v>
      </c>
      <c r="D962" s="0" t="n">
        <v>750000</v>
      </c>
      <c r="E962" s="1" t="n">
        <f aca="false">+C962/D962</f>
        <v>0.415689333333333</v>
      </c>
      <c r="F962" s="9"/>
      <c r="G962" s="9"/>
      <c r="H962" s="9"/>
      <c r="I962" s="9"/>
      <c r="J962" s="0" t="s">
        <v>17</v>
      </c>
      <c r="K962" s="3" t="n">
        <f aca="false">SUM(C962-D962)</f>
        <v>-438233</v>
      </c>
    </row>
    <row r="963" customFormat="false" ht="12.75" hidden="false" customHeight="false" outlineLevel="0" collapsed="false">
      <c r="A963" s="0" t="n">
        <v>28</v>
      </c>
      <c r="B963" s="8" t="n">
        <v>36884</v>
      </c>
      <c r="C963" s="0" t="n">
        <v>305396</v>
      </c>
      <c r="D963" s="0" t="n">
        <v>750000</v>
      </c>
      <c r="E963" s="1" t="n">
        <f aca="false">+C963/D963</f>
        <v>0.407194666666667</v>
      </c>
      <c r="F963" s="9"/>
      <c r="G963" s="9"/>
      <c r="H963" s="9"/>
      <c r="I963" s="9"/>
      <c r="J963" s="0" t="s">
        <v>17</v>
      </c>
      <c r="K963" s="3" t="n">
        <f aca="false">SUM(C963-D963)</f>
        <v>-444604</v>
      </c>
    </row>
    <row r="964" customFormat="false" ht="12.75" hidden="false" customHeight="false" outlineLevel="0" collapsed="false">
      <c r="A964" s="0" t="n">
        <v>28</v>
      </c>
      <c r="B964" s="8" t="n">
        <v>36885</v>
      </c>
      <c r="C964" s="0" t="n">
        <v>314279</v>
      </c>
      <c r="D964" s="0" t="n">
        <v>750000</v>
      </c>
      <c r="E964" s="1" t="n">
        <f aca="false">+C964/D964</f>
        <v>0.419038666666667</v>
      </c>
      <c r="F964" s="9"/>
      <c r="G964" s="9"/>
      <c r="H964" s="9"/>
      <c r="I964" s="9"/>
      <c r="J964" s="0" t="s">
        <v>17</v>
      </c>
      <c r="K964" s="3" t="n">
        <f aca="false">SUM(C964-D964)</f>
        <v>-435721</v>
      </c>
    </row>
    <row r="965" customFormat="false" ht="12.75" hidden="false" customHeight="false" outlineLevel="0" collapsed="false">
      <c r="A965" s="0" t="n">
        <v>28</v>
      </c>
      <c r="B965" s="8" t="n">
        <v>36886</v>
      </c>
      <c r="C965" s="0" t="n">
        <v>309484</v>
      </c>
      <c r="D965" s="0" t="n">
        <v>750000</v>
      </c>
      <c r="E965" s="1" t="n">
        <f aca="false">+C965/D965</f>
        <v>0.412645333333333</v>
      </c>
      <c r="F965" s="9"/>
      <c r="G965" s="9"/>
      <c r="H965" s="9"/>
      <c r="I965" s="9"/>
      <c r="J965" s="0" t="s">
        <v>17</v>
      </c>
      <c r="K965" s="3" t="n">
        <f aca="false">SUM(C965-D965)</f>
        <v>-440516</v>
      </c>
    </row>
    <row r="966" customFormat="false" ht="12.75" hidden="false" customHeight="false" outlineLevel="0" collapsed="false">
      <c r="A966" s="0" t="n">
        <v>28</v>
      </c>
      <c r="B966" s="8" t="n">
        <v>36887</v>
      </c>
      <c r="C966" s="0" t="n">
        <v>309556</v>
      </c>
      <c r="D966" s="0" t="n">
        <v>750000</v>
      </c>
      <c r="E966" s="1" t="n">
        <f aca="false">+C966/D966</f>
        <v>0.412741333333333</v>
      </c>
      <c r="F966" s="9"/>
      <c r="G966" s="9"/>
      <c r="H966" s="9"/>
      <c r="I966" s="9"/>
      <c r="J966" s="0" t="s">
        <v>17</v>
      </c>
      <c r="K966" s="3" t="n">
        <f aca="false">SUM(C966-D966)</f>
        <v>-440444</v>
      </c>
    </row>
    <row r="967" customFormat="false" ht="12.75" hidden="false" customHeight="false" outlineLevel="0" collapsed="false">
      <c r="A967" s="0" t="n">
        <v>28</v>
      </c>
      <c r="B967" s="8" t="n">
        <v>36888</v>
      </c>
      <c r="C967" s="0" t="n">
        <v>321658</v>
      </c>
      <c r="D967" s="0" t="n">
        <v>750000</v>
      </c>
      <c r="E967" s="1" t="n">
        <f aca="false">+C967/D967</f>
        <v>0.428877333333333</v>
      </c>
      <c r="F967" s="9"/>
      <c r="G967" s="9"/>
      <c r="H967" s="9"/>
      <c r="I967" s="9"/>
      <c r="J967" s="0" t="s">
        <v>17</v>
      </c>
      <c r="K967" s="3" t="n">
        <f aca="false">SUM(C967-D967)</f>
        <v>-428342</v>
      </c>
    </row>
    <row r="968" customFormat="false" ht="12.75" hidden="false" customHeight="false" outlineLevel="0" collapsed="false">
      <c r="A968" s="0" t="n">
        <v>28</v>
      </c>
      <c r="B968" s="8" t="n">
        <v>36889</v>
      </c>
      <c r="C968" s="0" t="n">
        <v>349544</v>
      </c>
      <c r="D968" s="0" t="n">
        <v>750000</v>
      </c>
      <c r="E968" s="1" t="n">
        <f aca="false">+C968/D968</f>
        <v>0.466058666666667</v>
      </c>
      <c r="F968" s="9"/>
      <c r="G968" s="9"/>
      <c r="H968" s="9"/>
      <c r="I968" s="9"/>
      <c r="J968" s="0" t="s">
        <v>17</v>
      </c>
      <c r="K968" s="3" t="n">
        <f aca="false">SUM(C968-D968)</f>
        <v>-400456</v>
      </c>
    </row>
    <row r="969" customFormat="false" ht="12.75" hidden="false" customHeight="false" outlineLevel="0" collapsed="false">
      <c r="A969" s="0" t="n">
        <v>28</v>
      </c>
      <c r="B969" s="8" t="n">
        <v>36890</v>
      </c>
      <c r="C969" s="0" t="n">
        <v>375463</v>
      </c>
      <c r="D969" s="0" t="n">
        <v>750000</v>
      </c>
      <c r="E969" s="1" t="n">
        <f aca="false">+C969/D969</f>
        <v>0.500617333333333</v>
      </c>
      <c r="F969" s="9"/>
      <c r="G969" s="9"/>
      <c r="H969" s="9"/>
      <c r="I969" s="9"/>
      <c r="J969" s="0" t="s">
        <v>17</v>
      </c>
      <c r="K969" s="3" t="n">
        <f aca="false">SUM(C969-D969)</f>
        <v>-374537</v>
      </c>
    </row>
    <row r="970" customFormat="false" ht="13.5" hidden="false" customHeight="false" outlineLevel="0" collapsed="false">
      <c r="A970" s="0" t="n">
        <v>28</v>
      </c>
      <c r="B970" s="8" t="n">
        <v>36891</v>
      </c>
      <c r="C970" s="0" t="n">
        <v>367495</v>
      </c>
      <c r="D970" s="0" t="n">
        <v>750000</v>
      </c>
      <c r="E970" s="1" t="n">
        <f aca="false">+C970/D970</f>
        <v>0.489993333333333</v>
      </c>
      <c r="F970" s="16"/>
      <c r="G970" s="16"/>
      <c r="H970" s="16"/>
      <c r="I970" s="16"/>
      <c r="J970" s="0" t="s">
        <v>17</v>
      </c>
      <c r="K970" s="3" t="n">
        <f aca="false">SUM(C970-D970)</f>
        <v>-382505</v>
      </c>
    </row>
    <row r="971" customFormat="false" ht="12.75" hidden="false" customHeight="false" outlineLevel="0" collapsed="false">
      <c r="B971" s="8"/>
      <c r="F971" s="9" t="n">
        <f aca="false">SUM(F941:F970)</f>
        <v>0</v>
      </c>
      <c r="G971" s="9"/>
      <c r="H971" s="9" t="n">
        <f aca="false">SUM(H941:H970)</f>
        <v>0</v>
      </c>
      <c r="I971" s="9" t="n">
        <f aca="false">SUM(I941:I970)</f>
        <v>0</v>
      </c>
    </row>
    <row r="972" customFormat="false" ht="12.75" hidden="false" customHeight="false" outlineLevel="0" collapsed="false">
      <c r="B972" s="8"/>
      <c r="F972" s="9"/>
      <c r="G972" s="9"/>
      <c r="H972" s="9"/>
      <c r="I972" s="9"/>
    </row>
    <row r="973" customFormat="false" ht="12.75" hidden="false" customHeight="false" outlineLevel="0" collapsed="false">
      <c r="A973" s="4" t="s">
        <v>0</v>
      </c>
      <c r="B973" s="5" t="s">
        <v>1</v>
      </c>
      <c r="C973" s="4" t="s">
        <v>2</v>
      </c>
      <c r="D973" s="5" t="s">
        <v>3</v>
      </c>
      <c r="E973" s="6" t="s">
        <v>4</v>
      </c>
      <c r="F973" s="7" t="n">
        <v>0.95</v>
      </c>
      <c r="G973" s="7"/>
      <c r="H973" s="7" t="n">
        <v>0.98</v>
      </c>
      <c r="I973" s="7" t="n">
        <v>1</v>
      </c>
      <c r="J973" s="4" t="s">
        <v>5</v>
      </c>
      <c r="M973" s="4" t="s">
        <v>6</v>
      </c>
      <c r="N973" s="4" t="s">
        <v>7</v>
      </c>
    </row>
    <row r="974" customFormat="false" ht="12.75" hidden="false" customHeight="false" outlineLevel="0" collapsed="false">
      <c r="A974" s="0" t="n">
        <v>28</v>
      </c>
      <c r="B974" s="8" t="n">
        <v>36892</v>
      </c>
      <c r="C974" s="0" t="n">
        <v>360211</v>
      </c>
      <c r="D974" s="0" t="n">
        <v>750000</v>
      </c>
      <c r="E974" s="1" t="n">
        <f aca="false">+C974/D974</f>
        <v>0.480281333333333</v>
      </c>
      <c r="F974" s="9"/>
      <c r="G974" s="9"/>
      <c r="H974" s="9"/>
      <c r="I974" s="9"/>
      <c r="J974" s="0" t="s">
        <v>17</v>
      </c>
      <c r="K974" s="3" t="n">
        <f aca="false">SUM(C974-D974)</f>
        <v>-389789</v>
      </c>
    </row>
    <row r="975" customFormat="false" ht="12.75" hidden="false" customHeight="false" outlineLevel="0" collapsed="false">
      <c r="A975" s="0" t="n">
        <v>28</v>
      </c>
      <c r="B975" s="8" t="n">
        <v>36893</v>
      </c>
      <c r="C975" s="0" t="n">
        <v>370304</v>
      </c>
      <c r="D975" s="0" t="n">
        <v>750000</v>
      </c>
      <c r="E975" s="1" t="n">
        <f aca="false">+C975/D975</f>
        <v>0.493738666666667</v>
      </c>
      <c r="F975" s="9"/>
      <c r="G975" s="9"/>
      <c r="H975" s="9"/>
      <c r="I975" s="9"/>
      <c r="J975" s="0" t="s">
        <v>17</v>
      </c>
      <c r="K975" s="3" t="n">
        <f aca="false">SUM(C975-D975)</f>
        <v>-379696</v>
      </c>
    </row>
    <row r="976" customFormat="false" ht="12.75" hidden="false" customHeight="false" outlineLevel="0" collapsed="false">
      <c r="A976" s="0" t="n">
        <v>28</v>
      </c>
      <c r="B976" s="8" t="n">
        <v>36894</v>
      </c>
      <c r="C976" s="0" t="n">
        <v>387221</v>
      </c>
      <c r="D976" s="0" t="n">
        <v>750000</v>
      </c>
      <c r="E976" s="1" t="n">
        <f aca="false">+C976/D976</f>
        <v>0.516294666666667</v>
      </c>
      <c r="F976" s="9"/>
      <c r="G976" s="9"/>
      <c r="H976" s="9"/>
      <c r="I976" s="9"/>
      <c r="J976" s="0" t="s">
        <v>17</v>
      </c>
      <c r="K976" s="3" t="n">
        <f aca="false">SUM(C976-D976)</f>
        <v>-362779</v>
      </c>
    </row>
    <row r="977" customFormat="false" ht="12.75" hidden="false" customHeight="false" outlineLevel="0" collapsed="false">
      <c r="A977" s="0" t="n">
        <v>28</v>
      </c>
      <c r="B977" s="8" t="n">
        <v>36895</v>
      </c>
      <c r="C977" s="0" t="n">
        <v>347098</v>
      </c>
      <c r="D977" s="0" t="n">
        <v>750000</v>
      </c>
      <c r="E977" s="1" t="n">
        <f aca="false">+C977/D977</f>
        <v>0.462797333333333</v>
      </c>
      <c r="F977" s="9"/>
      <c r="G977" s="9"/>
      <c r="H977" s="9"/>
      <c r="I977" s="9"/>
      <c r="J977" s="0" t="s">
        <v>17</v>
      </c>
      <c r="K977" s="3" t="n">
        <f aca="false">SUM(C977-D977)</f>
        <v>-402902</v>
      </c>
    </row>
    <row r="978" customFormat="false" ht="12.75" hidden="false" customHeight="false" outlineLevel="0" collapsed="false">
      <c r="A978" s="0" t="n">
        <v>28</v>
      </c>
      <c r="B978" s="8" t="n">
        <v>36896</v>
      </c>
      <c r="C978" s="0" t="n">
        <v>386312</v>
      </c>
      <c r="D978" s="0" t="n">
        <v>750000</v>
      </c>
      <c r="E978" s="1" t="n">
        <f aca="false">+C978/D978</f>
        <v>0.515082666666667</v>
      </c>
      <c r="F978" s="9"/>
      <c r="G978" s="9"/>
      <c r="H978" s="9"/>
      <c r="I978" s="9"/>
      <c r="J978" s="0" t="s">
        <v>17</v>
      </c>
      <c r="K978" s="3" t="n">
        <f aca="false">SUM(C978-D978)</f>
        <v>-363688</v>
      </c>
    </row>
    <row r="979" customFormat="false" ht="12.75" hidden="false" customHeight="false" outlineLevel="0" collapsed="false">
      <c r="A979" s="0" t="n">
        <v>28</v>
      </c>
      <c r="B979" s="8" t="n">
        <v>36897</v>
      </c>
      <c r="C979" s="0" t="n">
        <v>378284</v>
      </c>
      <c r="D979" s="0" t="n">
        <v>750000</v>
      </c>
      <c r="E979" s="1" t="n">
        <f aca="false">+C979/D979</f>
        <v>0.504378666666667</v>
      </c>
      <c r="F979" s="9"/>
      <c r="G979" s="9"/>
      <c r="H979" s="9"/>
      <c r="I979" s="9"/>
      <c r="J979" s="0" t="s">
        <v>17</v>
      </c>
      <c r="K979" s="3" t="n">
        <f aca="false">SUM(C979-D979)</f>
        <v>-371716</v>
      </c>
    </row>
    <row r="980" customFormat="false" ht="12.75" hidden="false" customHeight="false" outlineLevel="0" collapsed="false">
      <c r="A980" s="0" t="n">
        <v>28</v>
      </c>
      <c r="B980" s="8" t="n">
        <v>36898</v>
      </c>
      <c r="C980" s="0" t="n">
        <v>382452</v>
      </c>
      <c r="D980" s="0" t="n">
        <v>750000</v>
      </c>
      <c r="E980" s="1" t="n">
        <f aca="false">+C980/D980</f>
        <v>0.509936</v>
      </c>
      <c r="F980" s="9"/>
      <c r="G980" s="9"/>
      <c r="H980" s="9"/>
      <c r="I980" s="9"/>
      <c r="J980" s="0" t="s">
        <v>17</v>
      </c>
      <c r="K980" s="3" t="n">
        <f aca="false">SUM(C980-D980)</f>
        <v>-367548</v>
      </c>
    </row>
    <row r="981" customFormat="false" ht="12.75" hidden="false" customHeight="false" outlineLevel="0" collapsed="false">
      <c r="A981" s="0" t="n">
        <v>28</v>
      </c>
      <c r="B981" s="8" t="n">
        <v>36899</v>
      </c>
      <c r="C981" s="0" t="n">
        <v>384432</v>
      </c>
      <c r="D981" s="0" t="n">
        <v>750000</v>
      </c>
      <c r="E981" s="1" t="n">
        <f aca="false">+C981/D981</f>
        <v>0.512576</v>
      </c>
      <c r="F981" s="9"/>
      <c r="G981" s="9"/>
      <c r="H981" s="9"/>
      <c r="I981" s="9"/>
      <c r="J981" s="0" t="s">
        <v>17</v>
      </c>
      <c r="K981" s="3" t="n">
        <f aca="false">SUM(C981-D981)</f>
        <v>-365568</v>
      </c>
    </row>
    <row r="982" customFormat="false" ht="12.75" hidden="false" customHeight="false" outlineLevel="0" collapsed="false">
      <c r="A982" s="0" t="n">
        <v>28</v>
      </c>
      <c r="B982" s="8" t="n">
        <v>36900</v>
      </c>
      <c r="C982" s="0" t="n">
        <v>388210</v>
      </c>
      <c r="D982" s="0" t="n">
        <v>750000</v>
      </c>
      <c r="E982" s="1" t="n">
        <f aca="false">+C982/D982</f>
        <v>0.517613333333333</v>
      </c>
      <c r="F982" s="9"/>
      <c r="G982" s="9"/>
      <c r="H982" s="9"/>
      <c r="I982" s="9"/>
      <c r="J982" s="0" t="s">
        <v>17</v>
      </c>
      <c r="K982" s="3" t="n">
        <f aca="false">SUM(C982-D982)</f>
        <v>-361790</v>
      </c>
    </row>
    <row r="983" customFormat="false" ht="12.75" hidden="false" customHeight="false" outlineLevel="0" collapsed="false">
      <c r="A983" s="0" t="n">
        <v>28</v>
      </c>
      <c r="B983" s="8" t="n">
        <v>36901</v>
      </c>
      <c r="C983" s="0" t="n">
        <v>384999</v>
      </c>
      <c r="D983" s="0" t="n">
        <v>750000</v>
      </c>
      <c r="E983" s="1" t="n">
        <f aca="false">+C983/D983</f>
        <v>0.513332</v>
      </c>
      <c r="F983" s="9"/>
      <c r="G983" s="9"/>
      <c r="H983" s="9"/>
      <c r="I983" s="9"/>
      <c r="J983" s="0" t="s">
        <v>17</v>
      </c>
      <c r="K983" s="3" t="n">
        <f aca="false">SUM(C983-D983)</f>
        <v>-365001</v>
      </c>
    </row>
    <row r="984" customFormat="false" ht="12.75" hidden="false" customHeight="false" outlineLevel="0" collapsed="false">
      <c r="A984" s="0" t="n">
        <v>28</v>
      </c>
      <c r="B984" s="8" t="n">
        <v>36902</v>
      </c>
      <c r="C984" s="0" t="n">
        <v>383908</v>
      </c>
      <c r="D984" s="0" t="n">
        <v>750000</v>
      </c>
      <c r="E984" s="1" t="n">
        <f aca="false">+C984/D984</f>
        <v>0.511877333333333</v>
      </c>
      <c r="F984" s="9"/>
      <c r="G984" s="9"/>
      <c r="H984" s="9"/>
      <c r="I984" s="9"/>
      <c r="J984" s="0" t="s">
        <v>17</v>
      </c>
      <c r="K984" s="3" t="n">
        <f aca="false">SUM(C984-D984)</f>
        <v>-366092</v>
      </c>
    </row>
    <row r="985" customFormat="false" ht="12.75" hidden="false" customHeight="false" outlineLevel="0" collapsed="false">
      <c r="A985" s="0" t="n">
        <v>28</v>
      </c>
      <c r="B985" s="8" t="n">
        <v>36903</v>
      </c>
      <c r="C985" s="0" t="n">
        <v>360728</v>
      </c>
      <c r="D985" s="0" t="n">
        <v>750000</v>
      </c>
      <c r="E985" s="1" t="n">
        <f aca="false">+C985/D985</f>
        <v>0.480970666666667</v>
      </c>
      <c r="F985" s="9"/>
      <c r="G985" s="9"/>
      <c r="H985" s="9"/>
      <c r="I985" s="9"/>
      <c r="J985" s="0" t="s">
        <v>17</v>
      </c>
      <c r="K985" s="3" t="n">
        <f aca="false">SUM(C985-D985)</f>
        <v>-389272</v>
      </c>
    </row>
    <row r="986" customFormat="false" ht="12.75" hidden="false" customHeight="false" outlineLevel="0" collapsed="false">
      <c r="A986" s="0" t="n">
        <v>28</v>
      </c>
      <c r="B986" s="8" t="n">
        <v>36904</v>
      </c>
      <c r="C986" s="0" t="n">
        <v>358850</v>
      </c>
      <c r="D986" s="0" t="n">
        <v>750000</v>
      </c>
      <c r="E986" s="1" t="n">
        <f aca="false">+C986/D986</f>
        <v>0.478466666666667</v>
      </c>
      <c r="F986" s="9"/>
      <c r="G986" s="9"/>
      <c r="H986" s="9"/>
      <c r="I986" s="9"/>
      <c r="J986" s="0" t="s">
        <v>17</v>
      </c>
      <c r="K986" s="3" t="n">
        <f aca="false">SUM(C986-D986)</f>
        <v>-391150</v>
      </c>
    </row>
    <row r="987" customFormat="false" ht="12.75" hidden="false" customHeight="false" outlineLevel="0" collapsed="false">
      <c r="A987" s="0" t="n">
        <v>28</v>
      </c>
      <c r="B987" s="8" t="n">
        <v>36905</v>
      </c>
      <c r="C987" s="0" t="n">
        <v>358758</v>
      </c>
      <c r="D987" s="0" t="n">
        <v>750000</v>
      </c>
      <c r="E987" s="1" t="n">
        <f aca="false">+C987/D987</f>
        <v>0.478344</v>
      </c>
      <c r="F987" s="9"/>
      <c r="G987" s="9"/>
      <c r="H987" s="9"/>
      <c r="I987" s="9"/>
      <c r="J987" s="0" t="s">
        <v>17</v>
      </c>
      <c r="K987" s="3" t="n">
        <f aca="false">SUM(C987-D987)</f>
        <v>-391242</v>
      </c>
    </row>
    <row r="988" customFormat="false" ht="12.75" hidden="false" customHeight="false" outlineLevel="0" collapsed="false">
      <c r="A988" s="0" t="n">
        <v>28</v>
      </c>
      <c r="B988" s="8" t="n">
        <v>36906</v>
      </c>
      <c r="C988" s="0" t="n">
        <v>360241</v>
      </c>
      <c r="D988" s="0" t="n">
        <v>750000</v>
      </c>
      <c r="E988" s="1" t="n">
        <f aca="false">+C988/D988</f>
        <v>0.480321333333333</v>
      </c>
      <c r="F988" s="9"/>
      <c r="G988" s="9"/>
      <c r="H988" s="9"/>
      <c r="I988" s="9"/>
      <c r="J988" s="0" t="s">
        <v>17</v>
      </c>
      <c r="K988" s="3" t="n">
        <f aca="false">SUM(C988-D988)</f>
        <v>-389759</v>
      </c>
    </row>
    <row r="989" customFormat="false" ht="12.75" hidden="false" customHeight="false" outlineLevel="0" collapsed="false">
      <c r="A989" s="0" t="n">
        <v>28</v>
      </c>
      <c r="B989" s="8" t="n">
        <v>36907</v>
      </c>
      <c r="C989" s="0" t="n">
        <v>336930</v>
      </c>
      <c r="D989" s="0" t="n">
        <v>750000</v>
      </c>
      <c r="E989" s="1" t="n">
        <f aca="false">+C989/D989</f>
        <v>0.44924</v>
      </c>
      <c r="F989" s="9"/>
      <c r="G989" s="9"/>
      <c r="H989" s="9"/>
      <c r="I989" s="9"/>
      <c r="J989" s="0" t="s">
        <v>17</v>
      </c>
      <c r="K989" s="3" t="n">
        <f aca="false">SUM(C989-D989)</f>
        <v>-413070</v>
      </c>
    </row>
    <row r="990" customFormat="false" ht="12.75" hidden="false" customHeight="false" outlineLevel="0" collapsed="false">
      <c r="A990" s="0" t="n">
        <v>28</v>
      </c>
      <c r="B990" s="8" t="n">
        <v>36908</v>
      </c>
      <c r="C990" s="0" t="n">
        <v>387108</v>
      </c>
      <c r="D990" s="0" t="n">
        <v>750000</v>
      </c>
      <c r="E990" s="1" t="n">
        <f aca="false">+C990/D990</f>
        <v>0.516144</v>
      </c>
      <c r="F990" s="9"/>
      <c r="G990" s="9"/>
      <c r="H990" s="9"/>
      <c r="I990" s="9"/>
      <c r="J990" s="0" t="s">
        <v>17</v>
      </c>
      <c r="K990" s="3" t="n">
        <f aca="false">SUM(C990-D990)</f>
        <v>-362892</v>
      </c>
    </row>
    <row r="991" customFormat="false" ht="12.75" hidden="false" customHeight="false" outlineLevel="0" collapsed="false">
      <c r="A991" s="0" t="n">
        <v>28</v>
      </c>
      <c r="B991" s="8" t="n">
        <v>36909</v>
      </c>
      <c r="C991" s="0" t="n">
        <v>396491</v>
      </c>
      <c r="D991" s="0" t="n">
        <v>750000</v>
      </c>
      <c r="E991" s="1" t="n">
        <f aca="false">+C991/D991</f>
        <v>0.528654666666667</v>
      </c>
      <c r="F991" s="9"/>
      <c r="G991" s="9"/>
      <c r="H991" s="9"/>
      <c r="I991" s="9"/>
      <c r="J991" s="0" t="s">
        <v>17</v>
      </c>
      <c r="K991" s="3" t="n">
        <f aca="false">SUM(C991-D991)</f>
        <v>-353509</v>
      </c>
    </row>
    <row r="992" customFormat="false" ht="12.75" hidden="false" customHeight="false" outlineLevel="0" collapsed="false">
      <c r="A992" s="0" t="n">
        <v>28</v>
      </c>
      <c r="B992" s="8" t="n">
        <v>36910</v>
      </c>
      <c r="C992" s="0" t="n">
        <v>412573</v>
      </c>
      <c r="D992" s="0" t="n">
        <v>750000</v>
      </c>
      <c r="E992" s="1" t="n">
        <f aca="false">+C992/D992</f>
        <v>0.550097333333333</v>
      </c>
      <c r="F992" s="9"/>
      <c r="G992" s="9"/>
      <c r="H992" s="9"/>
      <c r="I992" s="9"/>
      <c r="J992" s="0" t="s">
        <v>17</v>
      </c>
      <c r="K992" s="3" t="n">
        <f aca="false">SUM(C992-D992)</f>
        <v>-337427</v>
      </c>
    </row>
    <row r="993" customFormat="false" ht="12.75" hidden="false" customHeight="false" outlineLevel="0" collapsed="false">
      <c r="A993" s="0" t="n">
        <v>28</v>
      </c>
      <c r="B993" s="8" t="n">
        <v>36911</v>
      </c>
      <c r="C993" s="0" t="n">
        <v>391399</v>
      </c>
      <c r="D993" s="0" t="n">
        <v>750000</v>
      </c>
      <c r="E993" s="1" t="n">
        <f aca="false">+C993/D993</f>
        <v>0.521865333333333</v>
      </c>
      <c r="F993" s="9"/>
      <c r="G993" s="9"/>
      <c r="H993" s="9"/>
      <c r="I993" s="9"/>
      <c r="J993" s="0" t="s">
        <v>17</v>
      </c>
      <c r="K993" s="3" t="n">
        <f aca="false">SUM(C993-D993)</f>
        <v>-358601</v>
      </c>
    </row>
    <row r="994" customFormat="false" ht="12.75" hidden="false" customHeight="false" outlineLevel="0" collapsed="false">
      <c r="A994" s="0" t="n">
        <v>28</v>
      </c>
      <c r="B994" s="8" t="n">
        <v>36912</v>
      </c>
      <c r="C994" s="0" t="n">
        <v>370254</v>
      </c>
      <c r="D994" s="0" t="n">
        <v>750000</v>
      </c>
      <c r="E994" s="1" t="n">
        <f aca="false">+C994/D994</f>
        <v>0.493672</v>
      </c>
      <c r="F994" s="9"/>
      <c r="G994" s="9"/>
      <c r="H994" s="9"/>
      <c r="I994" s="9"/>
      <c r="J994" s="0" t="s">
        <v>17</v>
      </c>
      <c r="K994" s="3" t="n">
        <f aca="false">SUM(C994-D994)</f>
        <v>-379746</v>
      </c>
    </row>
    <row r="995" customFormat="false" ht="12.75" hidden="false" customHeight="false" outlineLevel="0" collapsed="false">
      <c r="A995" s="0" t="n">
        <v>28</v>
      </c>
      <c r="B995" s="8" t="n">
        <v>36913</v>
      </c>
      <c r="C995" s="0" t="n">
        <v>403146</v>
      </c>
      <c r="D995" s="0" t="n">
        <v>750000</v>
      </c>
      <c r="E995" s="1" t="n">
        <f aca="false">+C995/D995</f>
        <v>0.537528</v>
      </c>
      <c r="F995" s="9"/>
      <c r="G995" s="9"/>
      <c r="H995" s="9"/>
      <c r="I995" s="9"/>
      <c r="J995" s="0" t="s">
        <v>17</v>
      </c>
      <c r="K995" s="3" t="n">
        <f aca="false">SUM(C995-D995)</f>
        <v>-346854</v>
      </c>
    </row>
    <row r="996" customFormat="false" ht="12.75" hidden="false" customHeight="false" outlineLevel="0" collapsed="false">
      <c r="A996" s="0" t="n">
        <v>28</v>
      </c>
      <c r="B996" s="8" t="n">
        <v>36914</v>
      </c>
      <c r="C996" s="0" t="n">
        <v>389900</v>
      </c>
      <c r="D996" s="0" t="n">
        <v>750000</v>
      </c>
      <c r="E996" s="1" t="n">
        <f aca="false">+C996/D996</f>
        <v>0.519866666666667</v>
      </c>
      <c r="F996" s="9"/>
      <c r="G996" s="9"/>
      <c r="H996" s="9"/>
      <c r="I996" s="9"/>
      <c r="J996" s="0" t="s">
        <v>17</v>
      </c>
      <c r="K996" s="3" t="n">
        <f aca="false">SUM(C996-D996)</f>
        <v>-360100</v>
      </c>
    </row>
    <row r="997" customFormat="false" ht="12.75" hidden="false" customHeight="false" outlineLevel="0" collapsed="false">
      <c r="A997" s="0" t="n">
        <v>28</v>
      </c>
      <c r="B997" s="8" t="n">
        <v>36915</v>
      </c>
      <c r="C997" s="0" t="n">
        <v>387246</v>
      </c>
      <c r="D997" s="0" t="n">
        <v>750000</v>
      </c>
      <c r="E997" s="1" t="n">
        <f aca="false">+C997/D997</f>
        <v>0.516328</v>
      </c>
      <c r="F997" s="9"/>
      <c r="G997" s="9"/>
      <c r="H997" s="9"/>
      <c r="I997" s="9"/>
      <c r="J997" s="0" t="s">
        <v>17</v>
      </c>
      <c r="K997" s="3" t="n">
        <f aca="false">SUM(C997-D997)</f>
        <v>-362754</v>
      </c>
    </row>
    <row r="998" customFormat="false" ht="12.75" hidden="false" customHeight="false" outlineLevel="0" collapsed="false">
      <c r="A998" s="0" t="n">
        <v>28</v>
      </c>
      <c r="B998" s="8" t="n">
        <v>36916</v>
      </c>
      <c r="C998" s="0" t="n">
        <v>381251</v>
      </c>
      <c r="D998" s="0" t="n">
        <v>750000</v>
      </c>
      <c r="E998" s="1" t="n">
        <f aca="false">+C998/D998</f>
        <v>0.508334666666667</v>
      </c>
      <c r="F998" s="9"/>
      <c r="G998" s="9"/>
      <c r="H998" s="9"/>
      <c r="I998" s="9"/>
      <c r="J998" s="0" t="s">
        <v>17</v>
      </c>
      <c r="K998" s="3" t="n">
        <f aca="false">SUM(C998-D998)</f>
        <v>-368749</v>
      </c>
    </row>
    <row r="999" customFormat="false" ht="12.75" hidden="false" customHeight="false" outlineLevel="0" collapsed="false">
      <c r="A999" s="0" t="n">
        <v>28</v>
      </c>
      <c r="B999" s="8" t="n">
        <v>36917</v>
      </c>
      <c r="C999" s="0" t="n">
        <v>369391</v>
      </c>
      <c r="D999" s="0" t="n">
        <v>750000</v>
      </c>
      <c r="E999" s="1" t="n">
        <f aca="false">+C999/D999</f>
        <v>0.492521333333333</v>
      </c>
      <c r="F999" s="9"/>
      <c r="G999" s="9"/>
      <c r="H999" s="9"/>
      <c r="I999" s="9"/>
      <c r="J999" s="0" t="s">
        <v>17</v>
      </c>
      <c r="K999" s="3" t="n">
        <f aca="false">SUM(C999-D999)</f>
        <v>-380609</v>
      </c>
    </row>
    <row r="1000" customFormat="false" ht="12.75" hidden="false" customHeight="false" outlineLevel="0" collapsed="false">
      <c r="A1000" s="0" t="n">
        <v>28</v>
      </c>
      <c r="B1000" s="8" t="n">
        <v>36918</v>
      </c>
      <c r="C1000" s="0" t="n">
        <v>392060</v>
      </c>
      <c r="D1000" s="0" t="n">
        <v>750000</v>
      </c>
      <c r="E1000" s="1" t="n">
        <f aca="false">+C1000/D1000</f>
        <v>0.522746666666667</v>
      </c>
      <c r="F1000" s="9"/>
      <c r="G1000" s="9"/>
      <c r="H1000" s="9"/>
      <c r="I1000" s="9"/>
      <c r="J1000" s="0" t="s">
        <v>17</v>
      </c>
      <c r="K1000" s="3" t="n">
        <f aca="false">SUM(C1000-D1000)</f>
        <v>-357940</v>
      </c>
    </row>
    <row r="1001" customFormat="false" ht="12.75" hidden="false" customHeight="false" outlineLevel="0" collapsed="false">
      <c r="A1001" s="0" t="n">
        <v>28</v>
      </c>
      <c r="B1001" s="8" t="n">
        <v>36919</v>
      </c>
      <c r="C1001" s="0" t="n">
        <v>396126</v>
      </c>
      <c r="D1001" s="0" t="n">
        <v>750000</v>
      </c>
      <c r="E1001" s="1" t="n">
        <f aca="false">+C1001/D1001</f>
        <v>0.528168</v>
      </c>
      <c r="F1001" s="9"/>
      <c r="G1001" s="9"/>
      <c r="H1001" s="9"/>
      <c r="I1001" s="9"/>
      <c r="J1001" s="0" t="s">
        <v>17</v>
      </c>
      <c r="K1001" s="3" t="n">
        <f aca="false">SUM(C1001-D1001)</f>
        <v>-353874</v>
      </c>
    </row>
    <row r="1002" customFormat="false" ht="12.75" hidden="false" customHeight="false" outlineLevel="0" collapsed="false">
      <c r="A1002" s="0" t="n">
        <v>28</v>
      </c>
      <c r="B1002" s="8" t="n">
        <v>36920</v>
      </c>
      <c r="C1002" s="0" t="n">
        <v>387195</v>
      </c>
      <c r="D1002" s="0" t="n">
        <v>750000</v>
      </c>
      <c r="E1002" s="1" t="n">
        <f aca="false">+C1002/D1002</f>
        <v>0.51626</v>
      </c>
      <c r="F1002" s="9"/>
      <c r="G1002" s="9"/>
      <c r="H1002" s="9"/>
      <c r="I1002" s="9"/>
      <c r="J1002" s="0" t="s">
        <v>17</v>
      </c>
      <c r="K1002" s="3" t="n">
        <f aca="false">SUM(C1002-D1002)</f>
        <v>-362805</v>
      </c>
    </row>
    <row r="1003" customFormat="false" ht="12.75" hidden="false" customHeight="false" outlineLevel="0" collapsed="false">
      <c r="A1003" s="0" t="n">
        <v>28</v>
      </c>
      <c r="B1003" s="8" t="n">
        <v>36921</v>
      </c>
      <c r="C1003" s="0" t="n">
        <v>397768</v>
      </c>
      <c r="D1003" s="0" t="n">
        <v>750000</v>
      </c>
      <c r="E1003" s="1" t="n">
        <f aca="false">+C1003/D1003</f>
        <v>0.530357333333333</v>
      </c>
      <c r="F1003" s="9"/>
      <c r="G1003" s="9"/>
      <c r="H1003" s="9"/>
      <c r="I1003" s="9"/>
      <c r="J1003" s="0" t="s">
        <v>17</v>
      </c>
      <c r="K1003" s="3" t="n">
        <f aca="false">SUM(C1003-D1003)</f>
        <v>-352232</v>
      </c>
    </row>
    <row r="1004" customFormat="false" ht="13.5" hidden="false" customHeight="false" outlineLevel="0" collapsed="false">
      <c r="A1004" s="0" t="n">
        <v>28</v>
      </c>
      <c r="B1004" s="8" t="n">
        <v>36922</v>
      </c>
      <c r="C1004" s="0" t="n">
        <v>385820</v>
      </c>
      <c r="D1004" s="0" t="n">
        <v>750000</v>
      </c>
      <c r="E1004" s="1" t="n">
        <f aca="false">+C1004/D1004</f>
        <v>0.514426666666667</v>
      </c>
      <c r="F1004" s="16"/>
      <c r="G1004" s="16"/>
      <c r="H1004" s="16"/>
      <c r="I1004" s="16"/>
      <c r="J1004" s="0" t="s">
        <v>17</v>
      </c>
      <c r="K1004" s="3" t="n">
        <f aca="false">SUM(C1004-D1004)</f>
        <v>-364180</v>
      </c>
    </row>
    <row r="1005" customFormat="false" ht="12.75" hidden="false" customHeight="false" outlineLevel="0" collapsed="false">
      <c r="B1005" s="8"/>
      <c r="F1005" s="9" t="n">
        <f aca="false">SUM(F975:F1004)</f>
        <v>0</v>
      </c>
      <c r="G1005" s="9"/>
      <c r="H1005" s="9" t="n">
        <f aca="false">SUM(H975:H1004)</f>
        <v>0</v>
      </c>
      <c r="I1005" s="9" t="n">
        <f aca="false">SUM(I975:I1004)</f>
        <v>0</v>
      </c>
    </row>
    <row r="1006" customFormat="false" ht="12.75" hidden="false" customHeight="false" outlineLevel="0" collapsed="false">
      <c r="B1006" s="8"/>
      <c r="F1006" s="9"/>
      <c r="G1006" s="9"/>
      <c r="H1006" s="9"/>
      <c r="I1006" s="9"/>
    </row>
    <row r="1007" customFormat="false" ht="12.75" hidden="false" customHeight="false" outlineLevel="0" collapsed="false">
      <c r="A1007" s="4" t="s">
        <v>0</v>
      </c>
      <c r="B1007" s="5" t="s">
        <v>1</v>
      </c>
      <c r="C1007" s="4" t="s">
        <v>2</v>
      </c>
      <c r="D1007" s="5" t="s">
        <v>3</v>
      </c>
      <c r="E1007" s="6" t="s">
        <v>4</v>
      </c>
      <c r="F1007" s="7" t="n">
        <v>0.95</v>
      </c>
      <c r="G1007" s="7"/>
      <c r="H1007" s="7" t="n">
        <v>0.98</v>
      </c>
      <c r="I1007" s="7" t="n">
        <v>1</v>
      </c>
      <c r="J1007" s="4" t="s">
        <v>5</v>
      </c>
      <c r="M1007" s="4" t="s">
        <v>6</v>
      </c>
      <c r="N1007" s="4" t="s">
        <v>7</v>
      </c>
    </row>
    <row r="1008" customFormat="false" ht="12.75" hidden="false" customHeight="false" outlineLevel="0" collapsed="false">
      <c r="A1008" s="0" t="n">
        <v>28</v>
      </c>
      <c r="B1008" s="8" t="n">
        <v>36923</v>
      </c>
      <c r="C1008" s="0" t="n">
        <v>383879</v>
      </c>
      <c r="D1008" s="0" t="n">
        <v>750000</v>
      </c>
      <c r="E1008" s="1" t="n">
        <f aca="false">+C1008/D1008</f>
        <v>0.511838666666667</v>
      </c>
      <c r="F1008" s="9"/>
      <c r="G1008" s="9"/>
      <c r="H1008" s="9"/>
      <c r="I1008" s="9"/>
      <c r="J1008" s="0" t="s">
        <v>17</v>
      </c>
      <c r="K1008" s="3" t="n">
        <f aca="false">SUM(C1008-D1008)</f>
        <v>-366121</v>
      </c>
    </row>
    <row r="1009" customFormat="false" ht="12.75" hidden="false" customHeight="false" outlineLevel="0" collapsed="false">
      <c r="A1009" s="0" t="n">
        <v>28</v>
      </c>
      <c r="B1009" s="8" t="n">
        <v>36924</v>
      </c>
      <c r="C1009" s="0" t="n">
        <v>311784</v>
      </c>
      <c r="D1009" s="0" t="n">
        <v>750000</v>
      </c>
      <c r="E1009" s="1" t="n">
        <f aca="false">+C1009/D1009</f>
        <v>0.415712</v>
      </c>
      <c r="F1009" s="9"/>
      <c r="G1009" s="9"/>
      <c r="H1009" s="9"/>
      <c r="I1009" s="9"/>
      <c r="J1009" s="0" t="s">
        <v>17</v>
      </c>
      <c r="K1009" s="3" t="n">
        <f aca="false">SUM(C1009-D1009)</f>
        <v>-438216</v>
      </c>
    </row>
    <row r="1010" customFormat="false" ht="12.75" hidden="false" customHeight="false" outlineLevel="0" collapsed="false">
      <c r="A1010" s="0" t="n">
        <v>28</v>
      </c>
      <c r="B1010" s="8" t="n">
        <v>36925</v>
      </c>
      <c r="C1010" s="0" t="n">
        <v>363966</v>
      </c>
      <c r="D1010" s="0" t="n">
        <v>750000</v>
      </c>
      <c r="E1010" s="1" t="n">
        <f aca="false">+C1010/D1010</f>
        <v>0.485288</v>
      </c>
      <c r="F1010" s="9"/>
      <c r="G1010" s="9"/>
      <c r="H1010" s="9"/>
      <c r="I1010" s="9"/>
      <c r="J1010" s="0" t="s">
        <v>17</v>
      </c>
      <c r="K1010" s="3" t="n">
        <f aca="false">SUM(C1010-D1010)</f>
        <v>-386034</v>
      </c>
    </row>
    <row r="1011" customFormat="false" ht="12.75" hidden="false" customHeight="false" outlineLevel="0" collapsed="false">
      <c r="A1011" s="0" t="n">
        <v>28</v>
      </c>
      <c r="B1011" s="8" t="n">
        <v>36926</v>
      </c>
      <c r="C1011" s="0" t="n">
        <v>342968</v>
      </c>
      <c r="D1011" s="0" t="n">
        <v>750000</v>
      </c>
      <c r="E1011" s="1" t="n">
        <f aca="false">+C1011/D1011</f>
        <v>0.457290666666667</v>
      </c>
      <c r="F1011" s="9"/>
      <c r="G1011" s="9"/>
      <c r="H1011" s="9"/>
      <c r="I1011" s="9"/>
      <c r="J1011" s="0" t="s">
        <v>17</v>
      </c>
      <c r="K1011" s="3" t="n">
        <f aca="false">SUM(C1011-D1011)</f>
        <v>-407032</v>
      </c>
    </row>
    <row r="1012" customFormat="false" ht="12.75" hidden="false" customHeight="false" outlineLevel="0" collapsed="false">
      <c r="A1012" s="0" t="n">
        <v>28</v>
      </c>
      <c r="B1012" s="8" t="n">
        <v>36927</v>
      </c>
      <c r="C1012" s="0" t="n">
        <v>358886</v>
      </c>
      <c r="D1012" s="0" t="n">
        <v>750000</v>
      </c>
      <c r="E1012" s="1" t="n">
        <f aca="false">+C1012/D1012</f>
        <v>0.478514666666667</v>
      </c>
      <c r="F1012" s="9"/>
      <c r="G1012" s="9"/>
      <c r="H1012" s="9"/>
      <c r="I1012" s="9"/>
      <c r="J1012" s="0" t="s">
        <v>17</v>
      </c>
      <c r="K1012" s="3" t="n">
        <f aca="false">SUM(C1012-D1012)</f>
        <v>-391114</v>
      </c>
    </row>
    <row r="1013" customFormat="false" ht="12.75" hidden="false" customHeight="false" outlineLevel="0" collapsed="false">
      <c r="A1013" s="0" t="n">
        <v>28</v>
      </c>
      <c r="B1013" s="8" t="n">
        <v>36928</v>
      </c>
      <c r="C1013" s="0" t="n">
        <v>387309</v>
      </c>
      <c r="D1013" s="0" t="n">
        <v>750000</v>
      </c>
      <c r="E1013" s="1" t="n">
        <f aca="false">+C1013/D1013</f>
        <v>0.516412</v>
      </c>
      <c r="F1013" s="9"/>
      <c r="G1013" s="9"/>
      <c r="H1013" s="9"/>
      <c r="I1013" s="9"/>
      <c r="J1013" s="0" t="s">
        <v>17</v>
      </c>
      <c r="K1013" s="3" t="n">
        <f aca="false">SUM(C1013-D1013)</f>
        <v>-362691</v>
      </c>
    </row>
    <row r="1014" customFormat="false" ht="12.75" hidden="false" customHeight="false" outlineLevel="0" collapsed="false">
      <c r="A1014" s="0" t="n">
        <v>28</v>
      </c>
      <c r="B1014" s="8" t="n">
        <v>36929</v>
      </c>
      <c r="C1014" s="0" t="n">
        <v>362373</v>
      </c>
      <c r="D1014" s="0" t="n">
        <v>750000</v>
      </c>
      <c r="E1014" s="1" t="n">
        <f aca="false">+C1014/D1014</f>
        <v>0.483164</v>
      </c>
      <c r="F1014" s="9"/>
      <c r="G1014" s="9"/>
      <c r="H1014" s="9"/>
      <c r="I1014" s="9"/>
      <c r="J1014" s="0" t="s">
        <v>17</v>
      </c>
      <c r="K1014" s="3" t="n">
        <f aca="false">SUM(C1014-D1014)</f>
        <v>-387627</v>
      </c>
    </row>
    <row r="1015" customFormat="false" ht="12.75" hidden="false" customHeight="false" outlineLevel="0" collapsed="false">
      <c r="A1015" s="0" t="n">
        <v>28</v>
      </c>
      <c r="B1015" s="8" t="n">
        <v>36930</v>
      </c>
      <c r="C1015" s="0" t="n">
        <v>363634</v>
      </c>
      <c r="D1015" s="0" t="n">
        <v>750000</v>
      </c>
      <c r="E1015" s="1" t="n">
        <f aca="false">+C1015/D1015</f>
        <v>0.484845333333333</v>
      </c>
      <c r="F1015" s="9"/>
      <c r="G1015" s="9"/>
      <c r="H1015" s="9"/>
      <c r="I1015" s="9"/>
      <c r="J1015" s="0" t="s">
        <v>17</v>
      </c>
      <c r="K1015" s="3" t="n">
        <f aca="false">SUM(C1015-D1015)</f>
        <v>-386366</v>
      </c>
    </row>
    <row r="1016" customFormat="false" ht="12.75" hidden="false" customHeight="false" outlineLevel="0" collapsed="false">
      <c r="A1016" s="0" t="n">
        <v>28</v>
      </c>
      <c r="B1016" s="8" t="n">
        <v>36931</v>
      </c>
      <c r="C1016" s="0" t="n">
        <v>378400</v>
      </c>
      <c r="D1016" s="0" t="n">
        <v>750000</v>
      </c>
      <c r="E1016" s="1" t="n">
        <f aca="false">+C1016/D1016</f>
        <v>0.504533333333333</v>
      </c>
      <c r="F1016" s="9"/>
      <c r="G1016" s="9"/>
      <c r="H1016" s="9"/>
      <c r="I1016" s="9"/>
      <c r="J1016" s="0" t="s">
        <v>17</v>
      </c>
      <c r="K1016" s="3" t="n">
        <f aca="false">SUM(C1016-D1016)</f>
        <v>-371600</v>
      </c>
    </row>
    <row r="1017" customFormat="false" ht="12.75" hidden="false" customHeight="false" outlineLevel="0" collapsed="false">
      <c r="A1017" s="0" t="n">
        <v>28</v>
      </c>
      <c r="B1017" s="8" t="n">
        <v>36932</v>
      </c>
      <c r="C1017" s="0" t="n">
        <v>371163</v>
      </c>
      <c r="D1017" s="0" t="n">
        <v>750000</v>
      </c>
      <c r="E1017" s="1" t="n">
        <f aca="false">+C1017/D1017</f>
        <v>0.494884</v>
      </c>
      <c r="F1017" s="9"/>
      <c r="G1017" s="9"/>
      <c r="H1017" s="9"/>
      <c r="I1017" s="9"/>
      <c r="J1017" s="0" t="s">
        <v>17</v>
      </c>
      <c r="K1017" s="3" t="n">
        <f aca="false">SUM(C1017-D1017)</f>
        <v>-378837</v>
      </c>
    </row>
    <row r="1018" customFormat="false" ht="12.75" hidden="false" customHeight="false" outlineLevel="0" collapsed="false">
      <c r="A1018" s="0" t="n">
        <v>28</v>
      </c>
      <c r="B1018" s="8" t="n">
        <v>36933</v>
      </c>
      <c r="C1018" s="0" t="n">
        <v>375138</v>
      </c>
      <c r="D1018" s="0" t="n">
        <v>750000</v>
      </c>
      <c r="E1018" s="1" t="n">
        <f aca="false">+C1018/D1018</f>
        <v>0.500184</v>
      </c>
      <c r="F1018" s="9"/>
      <c r="G1018" s="9"/>
      <c r="H1018" s="9"/>
      <c r="I1018" s="9"/>
      <c r="J1018" s="0" t="s">
        <v>17</v>
      </c>
      <c r="K1018" s="3" t="n">
        <f aca="false">SUM(C1018-D1018)</f>
        <v>-374862</v>
      </c>
    </row>
    <row r="1019" customFormat="false" ht="12.75" hidden="false" customHeight="false" outlineLevel="0" collapsed="false">
      <c r="A1019" s="0" t="n">
        <v>28</v>
      </c>
      <c r="B1019" s="8" t="n">
        <v>36934</v>
      </c>
      <c r="C1019" s="0" t="n">
        <v>374613</v>
      </c>
      <c r="D1019" s="0" t="n">
        <v>750000</v>
      </c>
      <c r="E1019" s="1" t="n">
        <f aca="false">+C1019/D1019</f>
        <v>0.499484</v>
      </c>
      <c r="F1019" s="9"/>
      <c r="G1019" s="9"/>
      <c r="H1019" s="9"/>
      <c r="I1019" s="9"/>
      <c r="J1019" s="0" t="s">
        <v>17</v>
      </c>
      <c r="K1019" s="3" t="n">
        <f aca="false">SUM(C1019-D1019)</f>
        <v>-375387</v>
      </c>
    </row>
    <row r="1020" customFormat="false" ht="12.75" hidden="false" customHeight="false" outlineLevel="0" collapsed="false">
      <c r="A1020" s="0" t="n">
        <v>28</v>
      </c>
      <c r="B1020" s="8" t="n">
        <v>36935</v>
      </c>
      <c r="C1020" s="0" t="n">
        <v>378706</v>
      </c>
      <c r="D1020" s="0" t="n">
        <v>750000</v>
      </c>
      <c r="E1020" s="1" t="n">
        <f aca="false">+C1020/D1020</f>
        <v>0.504941333333333</v>
      </c>
      <c r="F1020" s="9"/>
      <c r="G1020" s="9"/>
      <c r="H1020" s="9"/>
      <c r="I1020" s="9"/>
      <c r="J1020" s="0" t="s">
        <v>17</v>
      </c>
      <c r="K1020" s="3" t="n">
        <f aca="false">SUM(C1020-D1020)</f>
        <v>-371294</v>
      </c>
    </row>
    <row r="1021" customFormat="false" ht="12.75" hidden="false" customHeight="false" outlineLevel="0" collapsed="false">
      <c r="A1021" s="0" t="n">
        <v>28</v>
      </c>
      <c r="B1021" s="8" t="n">
        <v>36936</v>
      </c>
      <c r="C1021" s="0" t="n">
        <v>389302</v>
      </c>
      <c r="D1021" s="0" t="n">
        <v>750000</v>
      </c>
      <c r="E1021" s="1" t="n">
        <f aca="false">+C1021/D1021</f>
        <v>0.519069333333333</v>
      </c>
      <c r="F1021" s="9"/>
      <c r="G1021" s="9"/>
      <c r="H1021" s="9"/>
      <c r="I1021" s="9"/>
      <c r="J1021" s="0" t="s">
        <v>17</v>
      </c>
      <c r="K1021" s="3" t="n">
        <f aca="false">SUM(C1021-D1021)</f>
        <v>-360698</v>
      </c>
    </row>
    <row r="1022" customFormat="false" ht="12.75" hidden="false" customHeight="false" outlineLevel="0" collapsed="false">
      <c r="A1022" s="0" t="n">
        <v>28</v>
      </c>
      <c r="B1022" s="8" t="n">
        <v>36937</v>
      </c>
      <c r="C1022" s="0" t="n">
        <v>386338</v>
      </c>
      <c r="D1022" s="0" t="n">
        <v>750000</v>
      </c>
      <c r="E1022" s="1" t="n">
        <f aca="false">+C1022/D1022</f>
        <v>0.515117333333333</v>
      </c>
      <c r="F1022" s="9"/>
      <c r="G1022" s="9"/>
      <c r="H1022" s="9"/>
      <c r="I1022" s="9"/>
      <c r="J1022" s="0" t="s">
        <v>17</v>
      </c>
      <c r="K1022" s="3" t="n">
        <f aca="false">SUM(C1022-D1022)</f>
        <v>-363662</v>
      </c>
    </row>
    <row r="1023" customFormat="false" ht="12.75" hidden="false" customHeight="false" outlineLevel="0" collapsed="false">
      <c r="A1023" s="0" t="n">
        <v>28</v>
      </c>
      <c r="B1023" s="8" t="n">
        <v>36938</v>
      </c>
      <c r="C1023" s="0" t="n">
        <v>405161</v>
      </c>
      <c r="D1023" s="0" t="n">
        <v>750000</v>
      </c>
      <c r="E1023" s="1" t="n">
        <f aca="false">+C1023/D1023</f>
        <v>0.540214666666667</v>
      </c>
      <c r="F1023" s="9"/>
      <c r="G1023" s="9"/>
      <c r="H1023" s="9"/>
      <c r="I1023" s="9"/>
      <c r="J1023" s="0" t="s">
        <v>17</v>
      </c>
      <c r="K1023" s="3" t="n">
        <f aca="false">SUM(C1023-D1023)</f>
        <v>-344839</v>
      </c>
    </row>
    <row r="1024" customFormat="false" ht="12.75" hidden="false" customHeight="false" outlineLevel="0" collapsed="false">
      <c r="A1024" s="0" t="n">
        <v>28</v>
      </c>
      <c r="B1024" s="8" t="n">
        <v>36939</v>
      </c>
      <c r="C1024" s="0" t="n">
        <v>373585</v>
      </c>
      <c r="D1024" s="0" t="n">
        <v>750000</v>
      </c>
      <c r="E1024" s="1" t="n">
        <f aca="false">+C1024/D1024</f>
        <v>0.498113333333333</v>
      </c>
      <c r="F1024" s="9"/>
      <c r="G1024" s="9"/>
      <c r="H1024" s="9"/>
      <c r="I1024" s="9"/>
      <c r="J1024" s="0" t="s">
        <v>17</v>
      </c>
      <c r="K1024" s="3" t="n">
        <f aca="false">SUM(C1024-D1024)</f>
        <v>-376415</v>
      </c>
    </row>
    <row r="1025" customFormat="false" ht="12.75" hidden="false" customHeight="false" outlineLevel="0" collapsed="false">
      <c r="A1025" s="0" t="n">
        <v>28</v>
      </c>
      <c r="B1025" s="8" t="n">
        <v>36940</v>
      </c>
      <c r="C1025" s="0" t="n">
        <v>385320</v>
      </c>
      <c r="D1025" s="0" t="n">
        <v>750000</v>
      </c>
      <c r="E1025" s="1" t="n">
        <f aca="false">+C1025/D1025</f>
        <v>0.51376</v>
      </c>
      <c r="F1025" s="9"/>
      <c r="G1025" s="9"/>
      <c r="H1025" s="9"/>
      <c r="I1025" s="9"/>
      <c r="J1025" s="0" t="s">
        <v>17</v>
      </c>
      <c r="K1025" s="3" t="n">
        <f aca="false">SUM(C1025-D1025)</f>
        <v>-364680</v>
      </c>
    </row>
    <row r="1026" customFormat="false" ht="12.75" hidden="false" customHeight="false" outlineLevel="0" collapsed="false">
      <c r="A1026" s="0" t="n">
        <v>28</v>
      </c>
      <c r="B1026" s="8" t="n">
        <v>36941</v>
      </c>
      <c r="C1026" s="0" t="n">
        <v>364663</v>
      </c>
      <c r="D1026" s="0" t="n">
        <v>750000</v>
      </c>
      <c r="E1026" s="1" t="n">
        <f aca="false">+C1026/D1026</f>
        <v>0.486217333333333</v>
      </c>
      <c r="F1026" s="9"/>
      <c r="G1026" s="9"/>
      <c r="H1026" s="9"/>
      <c r="I1026" s="9"/>
      <c r="J1026" s="0" t="s">
        <v>17</v>
      </c>
      <c r="K1026" s="3" t="n">
        <f aca="false">SUM(C1026-D1026)</f>
        <v>-385337</v>
      </c>
    </row>
    <row r="1027" customFormat="false" ht="12.75" hidden="false" customHeight="false" outlineLevel="0" collapsed="false">
      <c r="A1027" s="0" t="n">
        <v>28</v>
      </c>
      <c r="B1027" s="8" t="n">
        <v>36942</v>
      </c>
      <c r="C1027" s="0" t="n">
        <v>379691</v>
      </c>
      <c r="D1027" s="0" t="n">
        <v>750000</v>
      </c>
      <c r="E1027" s="1" t="n">
        <f aca="false">+C1027/D1027</f>
        <v>0.506254666666667</v>
      </c>
      <c r="F1027" s="9"/>
      <c r="G1027" s="9"/>
      <c r="H1027" s="9"/>
      <c r="I1027" s="9"/>
      <c r="J1027" s="0" t="s">
        <v>17</v>
      </c>
      <c r="K1027" s="3" t="n">
        <f aca="false">SUM(C1027-D1027)</f>
        <v>-370309</v>
      </c>
    </row>
    <row r="1028" customFormat="false" ht="12.75" hidden="false" customHeight="false" outlineLevel="0" collapsed="false">
      <c r="A1028" s="0" t="n">
        <v>28</v>
      </c>
      <c r="B1028" s="8" t="n">
        <v>36943</v>
      </c>
      <c r="C1028" s="0" t="n">
        <v>340296</v>
      </c>
      <c r="D1028" s="0" t="n">
        <v>750000</v>
      </c>
      <c r="E1028" s="1" t="n">
        <f aca="false">+C1028/D1028</f>
        <v>0.453728</v>
      </c>
      <c r="F1028" s="9"/>
      <c r="G1028" s="9"/>
      <c r="H1028" s="9"/>
      <c r="I1028" s="9"/>
      <c r="J1028" s="0" t="s">
        <v>17</v>
      </c>
      <c r="K1028" s="3" t="n">
        <f aca="false">SUM(C1028-D1028)</f>
        <v>-409704</v>
      </c>
    </row>
    <row r="1029" customFormat="false" ht="12.75" hidden="false" customHeight="false" outlineLevel="0" collapsed="false">
      <c r="A1029" s="0" t="n">
        <v>28</v>
      </c>
      <c r="B1029" s="8" t="n">
        <v>36944</v>
      </c>
      <c r="C1029" s="0" t="n">
        <v>325994</v>
      </c>
      <c r="D1029" s="0" t="n">
        <v>750000</v>
      </c>
      <c r="E1029" s="1" t="n">
        <f aca="false">+C1029/D1029</f>
        <v>0.434658666666667</v>
      </c>
      <c r="F1029" s="9"/>
      <c r="G1029" s="9"/>
      <c r="H1029" s="9"/>
      <c r="I1029" s="9"/>
      <c r="J1029" s="0" t="s">
        <v>17</v>
      </c>
      <c r="K1029" s="3" t="n">
        <f aca="false">SUM(C1029-D1029)</f>
        <v>-424006</v>
      </c>
    </row>
    <row r="1030" customFormat="false" ht="12.75" hidden="false" customHeight="false" outlineLevel="0" collapsed="false">
      <c r="A1030" s="0" t="n">
        <v>28</v>
      </c>
      <c r="B1030" s="8" t="n">
        <v>36945</v>
      </c>
      <c r="C1030" s="0" t="n">
        <v>326488</v>
      </c>
      <c r="D1030" s="0" t="n">
        <v>750000</v>
      </c>
      <c r="E1030" s="1" t="n">
        <f aca="false">+C1030/D1030</f>
        <v>0.435317333333333</v>
      </c>
      <c r="F1030" s="9"/>
      <c r="G1030" s="9"/>
      <c r="H1030" s="9"/>
      <c r="I1030" s="9"/>
      <c r="J1030" s="0" t="s">
        <v>17</v>
      </c>
      <c r="K1030" s="3" t="n">
        <f aca="false">SUM(C1030-D1030)</f>
        <v>-423512</v>
      </c>
    </row>
    <row r="1031" customFormat="false" ht="12.75" hidden="false" customHeight="false" outlineLevel="0" collapsed="false">
      <c r="A1031" s="0" t="n">
        <v>28</v>
      </c>
      <c r="B1031" s="8" t="n">
        <v>36946</v>
      </c>
      <c r="C1031" s="0" t="n">
        <v>307026</v>
      </c>
      <c r="D1031" s="0" t="n">
        <v>750000</v>
      </c>
      <c r="E1031" s="1" t="n">
        <f aca="false">+C1031/D1031</f>
        <v>0.409368</v>
      </c>
      <c r="F1031" s="9"/>
      <c r="G1031" s="9"/>
      <c r="H1031" s="9"/>
      <c r="I1031" s="9"/>
      <c r="J1031" s="0" t="s">
        <v>17</v>
      </c>
      <c r="K1031" s="3" t="n">
        <f aca="false">SUM(C1031-D1031)</f>
        <v>-442974</v>
      </c>
    </row>
    <row r="1032" customFormat="false" ht="12.75" hidden="false" customHeight="false" outlineLevel="0" collapsed="false">
      <c r="A1032" s="0" t="n">
        <v>28</v>
      </c>
      <c r="B1032" s="8" t="n">
        <v>36947</v>
      </c>
      <c r="C1032" s="0" t="n">
        <v>316169</v>
      </c>
      <c r="D1032" s="0" t="n">
        <v>750000</v>
      </c>
      <c r="E1032" s="1" t="n">
        <f aca="false">+C1032/D1032</f>
        <v>0.421558666666667</v>
      </c>
      <c r="F1032" s="9"/>
      <c r="G1032" s="9"/>
      <c r="H1032" s="9"/>
      <c r="I1032" s="9"/>
      <c r="J1032" s="0" t="s">
        <v>17</v>
      </c>
      <c r="K1032" s="3" t="n">
        <f aca="false">SUM(C1032-D1032)</f>
        <v>-433831</v>
      </c>
    </row>
    <row r="1033" customFormat="false" ht="12.75" hidden="false" customHeight="false" outlineLevel="0" collapsed="false">
      <c r="A1033" s="0" t="n">
        <v>28</v>
      </c>
      <c r="B1033" s="8" t="n">
        <v>36948</v>
      </c>
      <c r="C1033" s="0" t="n">
        <v>315339</v>
      </c>
      <c r="D1033" s="0" t="n">
        <v>750000</v>
      </c>
      <c r="E1033" s="1" t="n">
        <f aca="false">+C1033/D1033</f>
        <v>0.420452</v>
      </c>
      <c r="F1033" s="9"/>
      <c r="G1033" s="9"/>
      <c r="H1033" s="9"/>
      <c r="I1033" s="9"/>
      <c r="J1033" s="0" t="s">
        <v>17</v>
      </c>
      <c r="K1033" s="3" t="n">
        <f aca="false">SUM(C1033-D1033)</f>
        <v>-434661</v>
      </c>
    </row>
    <row r="1034" customFormat="false" ht="12.75" hidden="false" customHeight="false" outlineLevel="0" collapsed="false">
      <c r="A1034" s="0" t="n">
        <v>28</v>
      </c>
      <c r="B1034" s="8" t="n">
        <v>36949</v>
      </c>
      <c r="C1034" s="0" t="n">
        <v>335751</v>
      </c>
      <c r="D1034" s="0" t="n">
        <v>750000</v>
      </c>
      <c r="E1034" s="1" t="n">
        <f aca="false">+C1034/D1034</f>
        <v>0.447668</v>
      </c>
      <c r="F1034" s="9"/>
      <c r="G1034" s="9"/>
      <c r="H1034" s="9"/>
      <c r="I1034" s="9"/>
      <c r="J1034" s="0" t="s">
        <v>17</v>
      </c>
      <c r="K1034" s="3" t="n">
        <f aca="false">SUM(C1034-D1034)</f>
        <v>-414249</v>
      </c>
    </row>
    <row r="1035" customFormat="false" ht="13.5" hidden="false" customHeight="false" outlineLevel="0" collapsed="false">
      <c r="A1035" s="0" t="n">
        <v>28</v>
      </c>
      <c r="B1035" s="8" t="n">
        <v>36950</v>
      </c>
      <c r="C1035" s="0" t="n">
        <v>339954</v>
      </c>
      <c r="D1035" s="0" t="n">
        <v>750000</v>
      </c>
      <c r="E1035" s="1" t="n">
        <f aca="false">+C1035/D1035</f>
        <v>0.453272</v>
      </c>
      <c r="F1035" s="16"/>
      <c r="G1035" s="16"/>
      <c r="H1035" s="16"/>
      <c r="I1035" s="16"/>
      <c r="J1035" s="0" t="s">
        <v>17</v>
      </c>
      <c r="K1035" s="3" t="n">
        <f aca="false">SUM(C1035-D1035)</f>
        <v>-410046</v>
      </c>
    </row>
    <row r="1036" customFormat="false" ht="12.75" hidden="false" customHeight="false" outlineLevel="0" collapsed="false">
      <c r="B1036" s="8"/>
      <c r="F1036" s="9" t="n">
        <f aca="false">SUM(F1008:F1035)</f>
        <v>0</v>
      </c>
      <c r="G1036" s="9"/>
      <c r="H1036" s="9" t="n">
        <f aca="false">SUM(H1008:H1035)</f>
        <v>0</v>
      </c>
      <c r="I1036" s="9" t="n">
        <f aca="false">SUM(I1008:I1035)</f>
        <v>0</v>
      </c>
    </row>
    <row r="1037" customFormat="false" ht="12.75" hidden="false" customHeight="false" outlineLevel="0" collapsed="false">
      <c r="B1037" s="8"/>
      <c r="F1037" s="9"/>
      <c r="G1037" s="9"/>
      <c r="H1037" s="9"/>
      <c r="I1037" s="9"/>
    </row>
    <row r="1038" customFormat="false" ht="12.75" hidden="false" customHeight="false" outlineLevel="0" collapsed="false">
      <c r="A1038" s="4" t="s">
        <v>0</v>
      </c>
      <c r="B1038" s="5" t="s">
        <v>1</v>
      </c>
      <c r="C1038" s="4" t="s">
        <v>2</v>
      </c>
      <c r="D1038" s="5" t="s">
        <v>3</v>
      </c>
      <c r="E1038" s="6" t="s">
        <v>4</v>
      </c>
      <c r="F1038" s="7" t="n">
        <v>0.95</v>
      </c>
      <c r="G1038" s="7"/>
      <c r="H1038" s="7" t="n">
        <v>0.98</v>
      </c>
      <c r="I1038" s="7" t="n">
        <v>1</v>
      </c>
      <c r="J1038" s="4" t="s">
        <v>5</v>
      </c>
      <c r="M1038" s="4" t="s">
        <v>6</v>
      </c>
      <c r="N1038" s="4" t="s">
        <v>7</v>
      </c>
    </row>
    <row r="1039" customFormat="false" ht="12.75" hidden="false" customHeight="false" outlineLevel="0" collapsed="false">
      <c r="A1039" s="0" t="n">
        <v>28</v>
      </c>
      <c r="B1039" s="8" t="n">
        <v>36951</v>
      </c>
      <c r="C1039" s="0" t="n">
        <v>315260</v>
      </c>
      <c r="D1039" s="0" t="n">
        <v>750000</v>
      </c>
      <c r="E1039" s="1" t="n">
        <f aca="false">+C1039/D1039</f>
        <v>0.420346666666667</v>
      </c>
      <c r="F1039" s="9"/>
      <c r="G1039" s="9"/>
      <c r="H1039" s="9"/>
      <c r="I1039" s="9"/>
      <c r="J1039" s="0" t="s">
        <v>17</v>
      </c>
      <c r="K1039" s="3" t="n">
        <f aca="false">SUM(C1039-D1039)</f>
        <v>-434740</v>
      </c>
    </row>
    <row r="1040" customFormat="false" ht="12.75" hidden="false" customHeight="false" outlineLevel="0" collapsed="false">
      <c r="A1040" s="0" t="n">
        <v>28</v>
      </c>
      <c r="B1040" s="8" t="n">
        <v>36952</v>
      </c>
      <c r="C1040" s="0" t="n">
        <v>295665</v>
      </c>
      <c r="D1040" s="0" t="n">
        <v>750000</v>
      </c>
      <c r="E1040" s="1" t="n">
        <f aca="false">+C1040/D1040</f>
        <v>0.39422</v>
      </c>
      <c r="F1040" s="9"/>
      <c r="G1040" s="9"/>
      <c r="H1040" s="9"/>
      <c r="I1040" s="9"/>
      <c r="J1040" s="0" t="s">
        <v>17</v>
      </c>
      <c r="K1040" s="3" t="n">
        <f aca="false">SUM(C1040-D1040)</f>
        <v>-454335</v>
      </c>
    </row>
    <row r="1041" customFormat="false" ht="12.75" hidden="false" customHeight="false" outlineLevel="0" collapsed="false">
      <c r="A1041" s="0" t="n">
        <v>28</v>
      </c>
      <c r="B1041" s="8" t="n">
        <v>36953</v>
      </c>
      <c r="C1041" s="0" t="n">
        <v>295693</v>
      </c>
      <c r="D1041" s="0" t="n">
        <v>750000</v>
      </c>
      <c r="E1041" s="1" t="n">
        <f aca="false">+C1041/D1041</f>
        <v>0.394257333333333</v>
      </c>
      <c r="F1041" s="9"/>
      <c r="G1041" s="9"/>
      <c r="H1041" s="9"/>
      <c r="I1041" s="9"/>
      <c r="J1041" s="0" t="s">
        <v>17</v>
      </c>
      <c r="K1041" s="3" t="n">
        <f aca="false">SUM(C1041-D1041)</f>
        <v>-454307</v>
      </c>
    </row>
    <row r="1042" customFormat="false" ht="12.75" hidden="false" customHeight="false" outlineLevel="0" collapsed="false">
      <c r="A1042" s="0" t="n">
        <v>28</v>
      </c>
      <c r="B1042" s="8" t="n">
        <v>36954</v>
      </c>
      <c r="C1042" s="0" t="n">
        <v>295335</v>
      </c>
      <c r="D1042" s="0" t="n">
        <v>750000</v>
      </c>
      <c r="E1042" s="1" t="n">
        <f aca="false">+C1042/D1042</f>
        <v>0.39378</v>
      </c>
      <c r="F1042" s="9"/>
      <c r="G1042" s="9"/>
      <c r="H1042" s="9"/>
      <c r="I1042" s="9"/>
      <c r="J1042" s="0" t="s">
        <v>17</v>
      </c>
      <c r="K1042" s="3" t="n">
        <f aca="false">SUM(C1042-D1042)</f>
        <v>-454665</v>
      </c>
    </row>
    <row r="1043" customFormat="false" ht="12.75" hidden="false" customHeight="false" outlineLevel="0" collapsed="false">
      <c r="A1043" s="0" t="n">
        <v>28</v>
      </c>
      <c r="B1043" s="8" t="n">
        <v>36955</v>
      </c>
      <c r="C1043" s="0" t="n">
        <v>242133</v>
      </c>
      <c r="D1043" s="0" t="n">
        <v>750000</v>
      </c>
      <c r="E1043" s="1" t="n">
        <f aca="false">+C1043/D1043</f>
        <v>0.322844</v>
      </c>
      <c r="F1043" s="9"/>
      <c r="G1043" s="9"/>
      <c r="H1043" s="9"/>
      <c r="I1043" s="9"/>
      <c r="J1043" s="0" t="s">
        <v>17</v>
      </c>
      <c r="K1043" s="3" t="n">
        <f aca="false">SUM(C1043-D1043)</f>
        <v>-507867</v>
      </c>
    </row>
    <row r="1044" customFormat="false" ht="12.75" hidden="false" customHeight="false" outlineLevel="0" collapsed="false">
      <c r="A1044" s="0" t="n">
        <v>28</v>
      </c>
      <c r="B1044" s="8" t="n">
        <v>36956</v>
      </c>
      <c r="C1044" s="0" t="n">
        <v>15999</v>
      </c>
      <c r="D1044" s="0" t="n">
        <v>750000</v>
      </c>
      <c r="E1044" s="1" t="n">
        <f aca="false">+C1044/D1044</f>
        <v>0.021332</v>
      </c>
      <c r="F1044" s="9"/>
      <c r="G1044" s="9"/>
      <c r="H1044" s="9"/>
      <c r="I1044" s="9"/>
      <c r="J1044" s="0" t="s">
        <v>17</v>
      </c>
      <c r="K1044" s="3" t="n">
        <f aca="false">SUM(C1044-D1044)</f>
        <v>-734001</v>
      </c>
    </row>
    <row r="1045" customFormat="false" ht="12.75" hidden="false" customHeight="false" outlineLevel="0" collapsed="false">
      <c r="A1045" s="0" t="n">
        <v>28</v>
      </c>
      <c r="B1045" s="8" t="n">
        <v>36957</v>
      </c>
      <c r="C1045" s="0" t="n">
        <v>317018</v>
      </c>
      <c r="D1045" s="0" t="n">
        <v>750000</v>
      </c>
      <c r="E1045" s="1" t="n">
        <f aca="false">+C1045/D1045</f>
        <v>0.422690666666667</v>
      </c>
      <c r="F1045" s="9"/>
      <c r="G1045" s="9"/>
      <c r="H1045" s="9"/>
      <c r="I1045" s="9"/>
      <c r="J1045" s="0" t="s">
        <v>17</v>
      </c>
      <c r="K1045" s="3" t="n">
        <f aca="false">SUM(C1045-D1045)</f>
        <v>-432982</v>
      </c>
    </row>
    <row r="1046" customFormat="false" ht="12.75" hidden="false" customHeight="false" outlineLevel="0" collapsed="false">
      <c r="A1046" s="0" t="n">
        <v>28</v>
      </c>
      <c r="B1046" s="8" t="n">
        <v>36958</v>
      </c>
      <c r="C1046" s="0" t="n">
        <v>333120</v>
      </c>
      <c r="D1046" s="0" t="n">
        <v>750000</v>
      </c>
      <c r="E1046" s="1" t="n">
        <f aca="false">+C1046/D1046</f>
        <v>0.44416</v>
      </c>
      <c r="F1046" s="9"/>
      <c r="G1046" s="9"/>
      <c r="H1046" s="9"/>
      <c r="I1046" s="9"/>
      <c r="J1046" s="0" t="s">
        <v>17</v>
      </c>
      <c r="K1046" s="3" t="n">
        <f aca="false">SUM(C1046-D1046)</f>
        <v>-416880</v>
      </c>
    </row>
    <row r="1047" customFormat="false" ht="12.75" hidden="false" customHeight="false" outlineLevel="0" collapsed="false">
      <c r="A1047" s="0" t="n">
        <v>28</v>
      </c>
      <c r="B1047" s="8" t="n">
        <v>36959</v>
      </c>
      <c r="C1047" s="0" t="n">
        <v>333654</v>
      </c>
      <c r="D1047" s="0" t="n">
        <v>750000</v>
      </c>
      <c r="E1047" s="1" t="n">
        <f aca="false">+C1047/D1047</f>
        <v>0.444872</v>
      </c>
      <c r="F1047" s="9"/>
      <c r="G1047" s="9"/>
      <c r="H1047" s="9"/>
      <c r="I1047" s="9"/>
      <c r="J1047" s="0" t="s">
        <v>17</v>
      </c>
      <c r="K1047" s="3" t="n">
        <f aca="false">SUM(C1047-D1047)</f>
        <v>-416346</v>
      </c>
    </row>
    <row r="1048" customFormat="false" ht="12.75" hidden="false" customHeight="false" outlineLevel="0" collapsed="false">
      <c r="A1048" s="0" t="n">
        <v>28</v>
      </c>
      <c r="B1048" s="8" t="n">
        <v>36960</v>
      </c>
      <c r="C1048" s="0" t="n">
        <v>333554</v>
      </c>
      <c r="D1048" s="0" t="n">
        <v>750000</v>
      </c>
      <c r="E1048" s="1" t="n">
        <f aca="false">+C1048/D1048</f>
        <v>0.444738666666667</v>
      </c>
      <c r="F1048" s="9"/>
      <c r="G1048" s="9"/>
      <c r="H1048" s="9"/>
      <c r="I1048" s="9"/>
      <c r="J1048" s="0" t="s">
        <v>17</v>
      </c>
      <c r="K1048" s="3" t="n">
        <f aca="false">SUM(C1048-D1048)</f>
        <v>-416446</v>
      </c>
    </row>
    <row r="1049" customFormat="false" ht="12.75" hidden="false" customHeight="false" outlineLevel="0" collapsed="false">
      <c r="A1049" s="0" t="n">
        <v>28</v>
      </c>
      <c r="B1049" s="8" t="n">
        <v>36961</v>
      </c>
      <c r="C1049" s="0" t="n">
        <v>332765</v>
      </c>
      <c r="D1049" s="0" t="n">
        <v>750000</v>
      </c>
      <c r="E1049" s="1" t="n">
        <f aca="false">+C1049/D1049</f>
        <v>0.443686666666667</v>
      </c>
      <c r="F1049" s="9"/>
      <c r="G1049" s="9"/>
      <c r="H1049" s="9"/>
      <c r="I1049" s="9"/>
      <c r="J1049" s="0" t="s">
        <v>17</v>
      </c>
      <c r="K1049" s="3" t="n">
        <f aca="false">SUM(C1049-D1049)</f>
        <v>-417235</v>
      </c>
    </row>
    <row r="1050" customFormat="false" ht="12.75" hidden="false" customHeight="false" outlineLevel="0" collapsed="false">
      <c r="A1050" s="0" t="n">
        <v>28</v>
      </c>
      <c r="B1050" s="8" t="n">
        <v>36962</v>
      </c>
      <c r="C1050" s="0" t="n">
        <v>333141</v>
      </c>
      <c r="D1050" s="0" t="n">
        <v>750000</v>
      </c>
      <c r="E1050" s="1" t="n">
        <f aca="false">+C1050/D1050</f>
        <v>0.444188</v>
      </c>
      <c r="F1050" s="9"/>
      <c r="G1050" s="9"/>
      <c r="H1050" s="9"/>
      <c r="I1050" s="9"/>
      <c r="J1050" s="0" t="s">
        <v>17</v>
      </c>
      <c r="K1050" s="3" t="n">
        <f aca="false">SUM(C1050-D1050)</f>
        <v>-416859</v>
      </c>
    </row>
    <row r="1051" customFormat="false" ht="12.75" hidden="false" customHeight="false" outlineLevel="0" collapsed="false">
      <c r="A1051" s="0" t="n">
        <v>28</v>
      </c>
      <c r="B1051" s="8" t="n">
        <v>36963</v>
      </c>
      <c r="C1051" s="0" t="n">
        <v>314830</v>
      </c>
      <c r="D1051" s="0" t="n">
        <v>750000</v>
      </c>
      <c r="E1051" s="1" t="n">
        <f aca="false">+C1051/D1051</f>
        <v>0.419773333333333</v>
      </c>
      <c r="F1051" s="9"/>
      <c r="G1051" s="9"/>
      <c r="H1051" s="9"/>
      <c r="I1051" s="9"/>
      <c r="J1051" s="0" t="s">
        <v>17</v>
      </c>
      <c r="K1051" s="3" t="n">
        <f aca="false">SUM(C1051-D1051)</f>
        <v>-435170</v>
      </c>
    </row>
    <row r="1052" customFormat="false" ht="12.75" hidden="false" customHeight="false" outlineLevel="0" collapsed="false">
      <c r="A1052" s="0" t="n">
        <v>28</v>
      </c>
      <c r="B1052" s="8" t="n">
        <v>36964</v>
      </c>
      <c r="C1052" s="0" t="n">
        <v>337351</v>
      </c>
      <c r="D1052" s="0" t="n">
        <v>750000</v>
      </c>
      <c r="E1052" s="1" t="n">
        <f aca="false">+C1052/D1052</f>
        <v>0.449801333333333</v>
      </c>
      <c r="F1052" s="9"/>
      <c r="G1052" s="9"/>
      <c r="H1052" s="9"/>
      <c r="I1052" s="9"/>
      <c r="J1052" s="0" t="s">
        <v>17</v>
      </c>
      <c r="K1052" s="3" t="n">
        <f aca="false">SUM(C1052-D1052)</f>
        <v>-412649</v>
      </c>
    </row>
    <row r="1053" customFormat="false" ht="12.75" hidden="false" customHeight="false" outlineLevel="0" collapsed="false">
      <c r="A1053" s="0" t="n">
        <v>28</v>
      </c>
      <c r="B1053" s="8" t="n">
        <v>36965</v>
      </c>
      <c r="C1053" s="0" t="n">
        <v>320653</v>
      </c>
      <c r="D1053" s="0" t="n">
        <v>750000</v>
      </c>
      <c r="E1053" s="1" t="n">
        <f aca="false">+C1053/D1053</f>
        <v>0.427537333333333</v>
      </c>
      <c r="F1053" s="9"/>
      <c r="G1053" s="9"/>
      <c r="H1053" s="9"/>
      <c r="I1053" s="9"/>
      <c r="J1053" s="0" t="s">
        <v>17</v>
      </c>
      <c r="K1053" s="3" t="n">
        <f aca="false">SUM(C1053-D1053)</f>
        <v>-429347</v>
      </c>
    </row>
    <row r="1054" customFormat="false" ht="12.75" hidden="false" customHeight="false" outlineLevel="0" collapsed="false">
      <c r="A1054" s="0" t="n">
        <v>28</v>
      </c>
      <c r="B1054" s="8" t="n">
        <v>36966</v>
      </c>
      <c r="C1054" s="0" t="n">
        <v>343965</v>
      </c>
      <c r="D1054" s="0" t="n">
        <v>750000</v>
      </c>
      <c r="E1054" s="1" t="n">
        <f aca="false">+C1054/D1054</f>
        <v>0.45862</v>
      </c>
      <c r="F1054" s="9"/>
      <c r="G1054" s="9"/>
      <c r="H1054" s="9"/>
      <c r="I1054" s="9"/>
      <c r="J1054" s="0" t="s">
        <v>17</v>
      </c>
      <c r="K1054" s="3" t="n">
        <f aca="false">SUM(C1054-D1054)</f>
        <v>-406035</v>
      </c>
    </row>
    <row r="1055" customFormat="false" ht="12.75" hidden="false" customHeight="false" outlineLevel="0" collapsed="false">
      <c r="A1055" s="0" t="n">
        <v>28</v>
      </c>
      <c r="B1055" s="8" t="n">
        <v>36967</v>
      </c>
      <c r="C1055" s="0" t="n">
        <v>377662</v>
      </c>
      <c r="D1055" s="0" t="n">
        <v>750000</v>
      </c>
      <c r="E1055" s="1" t="n">
        <f aca="false">+C1055/D1055</f>
        <v>0.503549333333333</v>
      </c>
      <c r="F1055" s="9"/>
      <c r="G1055" s="9"/>
      <c r="H1055" s="9"/>
      <c r="I1055" s="9"/>
      <c r="J1055" s="0" t="s">
        <v>17</v>
      </c>
      <c r="K1055" s="3" t="n">
        <f aca="false">SUM(C1055-D1055)</f>
        <v>-372338</v>
      </c>
    </row>
    <row r="1056" customFormat="false" ht="12.75" hidden="false" customHeight="false" outlineLevel="0" collapsed="false">
      <c r="A1056" s="0" t="n">
        <v>28</v>
      </c>
      <c r="B1056" s="8" t="n">
        <v>36968</v>
      </c>
      <c r="C1056" s="0" t="n">
        <v>332441</v>
      </c>
      <c r="D1056" s="0" t="n">
        <v>750000</v>
      </c>
      <c r="E1056" s="1" t="n">
        <f aca="false">+C1056/D1056</f>
        <v>0.443254666666667</v>
      </c>
      <c r="F1056" s="9"/>
      <c r="G1056" s="9"/>
      <c r="H1056" s="9"/>
      <c r="I1056" s="9"/>
      <c r="J1056" s="0" t="s">
        <v>17</v>
      </c>
      <c r="K1056" s="3" t="n">
        <f aca="false">SUM(C1056-D1056)</f>
        <v>-417559</v>
      </c>
    </row>
    <row r="1057" customFormat="false" ht="12.75" hidden="false" customHeight="false" outlineLevel="0" collapsed="false">
      <c r="A1057" s="0" t="n">
        <v>28</v>
      </c>
      <c r="B1057" s="8" t="n">
        <v>36969</v>
      </c>
      <c r="C1057" s="0" t="n">
        <v>333402</v>
      </c>
      <c r="D1057" s="0" t="n">
        <v>750000</v>
      </c>
      <c r="E1057" s="1" t="n">
        <f aca="false">+C1057/D1057</f>
        <v>0.444536</v>
      </c>
      <c r="F1057" s="9"/>
      <c r="G1057" s="9"/>
      <c r="H1057" s="9"/>
      <c r="I1057" s="9"/>
      <c r="J1057" s="0" t="s">
        <v>17</v>
      </c>
      <c r="K1057" s="3" t="n">
        <f aca="false">SUM(C1057-D1057)</f>
        <v>-416598</v>
      </c>
    </row>
    <row r="1058" customFormat="false" ht="12.75" hidden="false" customHeight="false" outlineLevel="0" collapsed="false">
      <c r="A1058" s="0" t="n">
        <v>28</v>
      </c>
      <c r="B1058" s="8" t="n">
        <v>36970</v>
      </c>
      <c r="C1058" s="0" t="n">
        <v>311464</v>
      </c>
      <c r="D1058" s="0" t="n">
        <v>750000</v>
      </c>
      <c r="E1058" s="1" t="n">
        <f aca="false">+C1058/D1058</f>
        <v>0.415285333333333</v>
      </c>
      <c r="F1058" s="9"/>
      <c r="G1058" s="9"/>
      <c r="H1058" s="9"/>
      <c r="I1058" s="9"/>
      <c r="J1058" s="0" t="s">
        <v>17</v>
      </c>
      <c r="K1058" s="3" t="n">
        <f aca="false">SUM(C1058-D1058)</f>
        <v>-438536</v>
      </c>
    </row>
    <row r="1059" customFormat="false" ht="12.75" hidden="false" customHeight="false" outlineLevel="0" collapsed="false">
      <c r="A1059" s="0" t="n">
        <v>28</v>
      </c>
      <c r="B1059" s="8" t="n">
        <v>36971</v>
      </c>
      <c r="C1059" s="0" t="n">
        <v>317271</v>
      </c>
      <c r="D1059" s="0" t="n">
        <v>750000</v>
      </c>
      <c r="E1059" s="1" t="n">
        <f aca="false">+C1059/D1059</f>
        <v>0.423028</v>
      </c>
      <c r="F1059" s="9"/>
      <c r="G1059" s="9"/>
      <c r="H1059" s="9"/>
      <c r="I1059" s="9"/>
      <c r="J1059" s="0" t="s">
        <v>17</v>
      </c>
      <c r="K1059" s="3" t="n">
        <f aca="false">SUM(C1059-D1059)</f>
        <v>-432729</v>
      </c>
    </row>
    <row r="1060" customFormat="false" ht="12.75" hidden="false" customHeight="false" outlineLevel="0" collapsed="false">
      <c r="A1060" s="0" t="n">
        <v>28</v>
      </c>
      <c r="B1060" s="8" t="n">
        <v>36972</v>
      </c>
      <c r="C1060" s="0" t="n">
        <v>328991</v>
      </c>
      <c r="D1060" s="0" t="n">
        <v>750000</v>
      </c>
      <c r="E1060" s="1" t="n">
        <f aca="false">+C1060/D1060</f>
        <v>0.438654666666667</v>
      </c>
      <c r="F1060" s="9"/>
      <c r="G1060" s="9"/>
      <c r="H1060" s="9"/>
      <c r="I1060" s="9"/>
      <c r="J1060" s="0" t="s">
        <v>17</v>
      </c>
      <c r="K1060" s="3" t="n">
        <f aca="false">SUM(C1060-D1060)</f>
        <v>-421009</v>
      </c>
    </row>
    <row r="1061" customFormat="false" ht="12.75" hidden="false" customHeight="false" outlineLevel="0" collapsed="false">
      <c r="A1061" s="0" t="n">
        <v>28</v>
      </c>
      <c r="B1061" s="8" t="n">
        <v>36973</v>
      </c>
      <c r="C1061" s="0" t="n">
        <v>323110</v>
      </c>
      <c r="D1061" s="0" t="n">
        <v>750000</v>
      </c>
      <c r="E1061" s="1" t="n">
        <f aca="false">+C1061/D1061</f>
        <v>0.430813333333333</v>
      </c>
      <c r="F1061" s="9"/>
      <c r="G1061" s="9"/>
      <c r="H1061" s="9"/>
      <c r="I1061" s="9"/>
      <c r="J1061" s="0" t="s">
        <v>17</v>
      </c>
      <c r="K1061" s="3" t="n">
        <f aca="false">SUM(C1061-D1061)</f>
        <v>-426890</v>
      </c>
    </row>
    <row r="1062" customFormat="false" ht="12.75" hidden="false" customHeight="false" outlineLevel="0" collapsed="false">
      <c r="A1062" s="0" t="n">
        <v>28</v>
      </c>
      <c r="B1062" s="8" t="n">
        <v>36974</v>
      </c>
      <c r="C1062" s="0" t="n">
        <v>303171</v>
      </c>
      <c r="D1062" s="0" t="n">
        <v>750000</v>
      </c>
      <c r="E1062" s="1" t="n">
        <f aca="false">+C1062/D1062</f>
        <v>0.404228</v>
      </c>
      <c r="F1062" s="9"/>
      <c r="G1062" s="9"/>
      <c r="H1062" s="9"/>
      <c r="I1062" s="9"/>
      <c r="J1062" s="0" t="s">
        <v>17</v>
      </c>
      <c r="K1062" s="3" t="n">
        <f aca="false">SUM(C1062-D1062)</f>
        <v>-446829</v>
      </c>
    </row>
    <row r="1063" customFormat="false" ht="12.75" hidden="false" customHeight="false" outlineLevel="0" collapsed="false">
      <c r="A1063" s="0" t="n">
        <v>28</v>
      </c>
      <c r="B1063" s="8" t="n">
        <v>36975</v>
      </c>
      <c r="C1063" s="0" t="n">
        <v>314308</v>
      </c>
      <c r="D1063" s="0" t="n">
        <v>750000</v>
      </c>
      <c r="E1063" s="1" t="n">
        <f aca="false">+C1063/D1063</f>
        <v>0.419077333333333</v>
      </c>
      <c r="F1063" s="9"/>
      <c r="G1063" s="9"/>
      <c r="H1063" s="9"/>
      <c r="I1063" s="9"/>
      <c r="J1063" s="0" t="s">
        <v>17</v>
      </c>
      <c r="K1063" s="3" t="n">
        <f aca="false">SUM(C1063-D1063)</f>
        <v>-435692</v>
      </c>
    </row>
    <row r="1064" customFormat="false" ht="12.75" hidden="false" customHeight="false" outlineLevel="0" collapsed="false">
      <c r="A1064" s="0" t="n">
        <v>28</v>
      </c>
      <c r="B1064" s="8" t="n">
        <v>36976</v>
      </c>
      <c r="C1064" s="0" t="n">
        <v>296944</v>
      </c>
      <c r="D1064" s="0" t="n">
        <v>750000</v>
      </c>
      <c r="E1064" s="1" t="n">
        <f aca="false">+C1064/D1064</f>
        <v>0.395925333333333</v>
      </c>
      <c r="F1064" s="9"/>
      <c r="G1064" s="9"/>
      <c r="H1064" s="9"/>
      <c r="I1064" s="9"/>
      <c r="J1064" s="0" t="s">
        <v>17</v>
      </c>
      <c r="K1064" s="3" t="n">
        <f aca="false">SUM(C1064-D1064)</f>
        <v>-453056</v>
      </c>
    </row>
    <row r="1065" customFormat="false" ht="12.75" hidden="false" customHeight="false" outlineLevel="0" collapsed="false">
      <c r="A1065" s="0" t="n">
        <v>28</v>
      </c>
      <c r="B1065" s="8" t="n">
        <v>36977</v>
      </c>
      <c r="C1065" s="0" t="n">
        <v>323204</v>
      </c>
      <c r="D1065" s="0" t="n">
        <v>750000</v>
      </c>
      <c r="E1065" s="1" t="n">
        <f aca="false">+C1065/D1065</f>
        <v>0.430938666666667</v>
      </c>
      <c r="F1065" s="9"/>
      <c r="G1065" s="9"/>
      <c r="H1065" s="9"/>
      <c r="I1065" s="9"/>
      <c r="J1065" s="0" t="s">
        <v>17</v>
      </c>
      <c r="K1065" s="3" t="n">
        <f aca="false">SUM(C1065-D1065)</f>
        <v>-426796</v>
      </c>
    </row>
    <row r="1066" customFormat="false" ht="12.75" hidden="false" customHeight="false" outlineLevel="0" collapsed="false">
      <c r="A1066" s="0" t="n">
        <v>28</v>
      </c>
      <c r="B1066" s="8" t="n">
        <v>36978</v>
      </c>
      <c r="C1066" s="0" t="n">
        <v>357003</v>
      </c>
      <c r="D1066" s="0" t="n">
        <v>750000</v>
      </c>
      <c r="E1066" s="1" t="n">
        <f aca="false">+C1066/D1066</f>
        <v>0.476004</v>
      </c>
      <c r="F1066" s="9"/>
      <c r="G1066" s="9"/>
      <c r="H1066" s="9"/>
      <c r="I1066" s="9"/>
      <c r="J1066" s="0" t="s">
        <v>17</v>
      </c>
      <c r="K1066" s="3" t="n">
        <f aca="false">SUM(C1066-D1066)</f>
        <v>-392997</v>
      </c>
    </row>
    <row r="1067" customFormat="false" ht="12.75" hidden="false" customHeight="false" outlineLevel="0" collapsed="false">
      <c r="A1067" s="0" t="n">
        <v>28</v>
      </c>
      <c r="B1067" s="8" t="n">
        <v>36979</v>
      </c>
      <c r="C1067" s="0" t="n">
        <v>350909</v>
      </c>
      <c r="D1067" s="0" t="n">
        <v>750000</v>
      </c>
      <c r="E1067" s="1" t="n">
        <f aca="false">+C1067/D1067</f>
        <v>0.467878666666667</v>
      </c>
      <c r="F1067" s="9"/>
      <c r="G1067" s="9"/>
      <c r="H1067" s="9"/>
      <c r="I1067" s="9"/>
      <c r="J1067" s="0" t="s">
        <v>17</v>
      </c>
      <c r="K1067" s="3" t="n">
        <f aca="false">SUM(C1067-D1067)</f>
        <v>-399091</v>
      </c>
    </row>
    <row r="1068" customFormat="false" ht="12.75" hidden="false" customHeight="false" outlineLevel="0" collapsed="false">
      <c r="A1068" s="0" t="n">
        <v>28</v>
      </c>
      <c r="B1068" s="8" t="n">
        <v>36980</v>
      </c>
      <c r="C1068" s="0" t="n">
        <v>368899</v>
      </c>
      <c r="D1068" s="0" t="n">
        <v>750000</v>
      </c>
      <c r="E1068" s="1" t="n">
        <f aca="false">+C1068/D1068</f>
        <v>0.491865333333333</v>
      </c>
      <c r="F1068" s="9"/>
      <c r="G1068" s="9"/>
      <c r="H1068" s="9"/>
      <c r="I1068" s="9"/>
      <c r="J1068" s="0" t="s">
        <v>17</v>
      </c>
      <c r="K1068" s="3" t="n">
        <f aca="false">SUM(C1068-D1068)</f>
        <v>-381101</v>
      </c>
    </row>
    <row r="1069" customFormat="false" ht="13.5" hidden="false" customHeight="false" outlineLevel="0" collapsed="false">
      <c r="A1069" s="0" t="n">
        <v>28</v>
      </c>
      <c r="B1069" s="8" t="n">
        <v>36981</v>
      </c>
      <c r="C1069" s="0" t="n">
        <v>326215</v>
      </c>
      <c r="D1069" s="0" t="n">
        <v>750000</v>
      </c>
      <c r="E1069" s="1" t="n">
        <f aca="false">+C1069/D1069</f>
        <v>0.434953333333333</v>
      </c>
      <c r="F1069" s="16"/>
      <c r="G1069" s="16"/>
      <c r="H1069" s="16"/>
      <c r="I1069" s="16"/>
      <c r="J1069" s="0" t="s">
        <v>17</v>
      </c>
      <c r="K1069" s="3" t="n">
        <f aca="false">SUM(C1069-D1069)</f>
        <v>-423785</v>
      </c>
    </row>
    <row r="1070" customFormat="false" ht="12.75" hidden="false" customHeight="false" outlineLevel="0" collapsed="false">
      <c r="B1070" s="8"/>
      <c r="F1070" s="9" t="n">
        <f aca="false">SUM(F1042:F1069)</f>
        <v>0</v>
      </c>
      <c r="G1070" s="9"/>
      <c r="H1070" s="9" t="n">
        <f aca="false">SUM(H1042:H1069)</f>
        <v>0</v>
      </c>
      <c r="I1070" s="9" t="n">
        <f aca="false">SUM(I1042:I1069)</f>
        <v>0</v>
      </c>
    </row>
    <row r="1071" customFormat="false" ht="12.75" hidden="false" customHeight="false" outlineLevel="0" collapsed="false">
      <c r="B1071" s="8"/>
      <c r="F1071" s="9"/>
      <c r="G1071" s="9"/>
      <c r="H1071" s="9"/>
      <c r="I1071" s="9"/>
    </row>
    <row r="1072" customFormat="false" ht="12.75" hidden="false" customHeight="false" outlineLevel="0" collapsed="false">
      <c r="A1072" s="4" t="s">
        <v>0</v>
      </c>
      <c r="B1072" s="5" t="s">
        <v>1</v>
      </c>
      <c r="C1072" s="4" t="s">
        <v>2</v>
      </c>
      <c r="D1072" s="5" t="s">
        <v>3</v>
      </c>
      <c r="E1072" s="6" t="s">
        <v>4</v>
      </c>
      <c r="F1072" s="7" t="n">
        <v>0.95</v>
      </c>
      <c r="G1072" s="7"/>
      <c r="H1072" s="7" t="n">
        <v>0.98</v>
      </c>
      <c r="I1072" s="7" t="n">
        <v>1</v>
      </c>
      <c r="J1072" s="4" t="s">
        <v>5</v>
      </c>
      <c r="M1072" s="4" t="s">
        <v>6</v>
      </c>
      <c r="N1072" s="4" t="s">
        <v>7</v>
      </c>
    </row>
    <row r="1073" customFormat="false" ht="12.75" hidden="false" customHeight="false" outlineLevel="0" collapsed="false">
      <c r="A1073" s="0" t="n">
        <v>28</v>
      </c>
      <c r="B1073" s="8" t="n">
        <v>36982</v>
      </c>
      <c r="C1073" s="0" t="n">
        <v>256729</v>
      </c>
      <c r="D1073" s="0" t="n">
        <v>750000</v>
      </c>
      <c r="E1073" s="1" t="n">
        <f aca="false">+C1073/D1073</f>
        <v>0.342305333333333</v>
      </c>
      <c r="F1073" s="9"/>
      <c r="G1073" s="9"/>
      <c r="H1073" s="9"/>
      <c r="I1073" s="9"/>
      <c r="J1073" s="0" t="s">
        <v>17</v>
      </c>
      <c r="K1073" s="3" t="n">
        <f aca="false">SUM(C1073-D1073)</f>
        <v>-493271</v>
      </c>
    </row>
    <row r="1074" customFormat="false" ht="12.75" hidden="false" customHeight="false" outlineLevel="0" collapsed="false">
      <c r="A1074" s="0" t="n">
        <v>28</v>
      </c>
      <c r="B1074" s="8" t="n">
        <v>36983</v>
      </c>
      <c r="C1074" s="0" t="n">
        <v>6379</v>
      </c>
      <c r="D1074" s="0" t="n">
        <v>750000</v>
      </c>
      <c r="E1074" s="1" t="n">
        <f aca="false">+C1074/D1074</f>
        <v>0.00850533333333333</v>
      </c>
      <c r="F1074" s="9"/>
      <c r="G1074" s="9"/>
      <c r="H1074" s="9"/>
      <c r="I1074" s="9"/>
      <c r="J1074" s="0" t="s">
        <v>17</v>
      </c>
      <c r="K1074" s="3" t="n">
        <f aca="false">SUM(C1074-D1074)</f>
        <v>-743621</v>
      </c>
    </row>
    <row r="1075" customFormat="false" ht="12.75" hidden="false" customHeight="false" outlineLevel="0" collapsed="false">
      <c r="A1075" s="0" t="n">
        <v>28</v>
      </c>
      <c r="B1075" s="8" t="n">
        <v>36984</v>
      </c>
      <c r="C1075" s="0" t="n">
        <v>375</v>
      </c>
      <c r="D1075" s="0" t="n">
        <v>750000</v>
      </c>
      <c r="E1075" s="1" t="n">
        <f aca="false">+C1075/D1075</f>
        <v>0.0005</v>
      </c>
      <c r="F1075" s="9"/>
      <c r="G1075" s="9"/>
      <c r="H1075" s="9"/>
      <c r="I1075" s="9"/>
      <c r="J1075" s="0" t="s">
        <v>17</v>
      </c>
      <c r="K1075" s="3" t="n">
        <f aca="false">SUM(C1075-D1075)</f>
        <v>-749625</v>
      </c>
    </row>
    <row r="1076" customFormat="false" ht="12.75" hidden="false" customHeight="false" outlineLevel="0" collapsed="false">
      <c r="A1076" s="0" t="n">
        <v>28</v>
      </c>
      <c r="B1076" s="8" t="n">
        <v>36985</v>
      </c>
      <c r="C1076" s="0" t="n">
        <v>199909</v>
      </c>
      <c r="D1076" s="0" t="n">
        <v>750000</v>
      </c>
      <c r="E1076" s="1" t="n">
        <f aca="false">+C1076/D1076</f>
        <v>0.266545333333333</v>
      </c>
      <c r="F1076" s="9"/>
      <c r="G1076" s="9"/>
      <c r="H1076" s="9"/>
      <c r="I1076" s="9"/>
      <c r="J1076" s="0" t="s">
        <v>17</v>
      </c>
      <c r="K1076" s="3" t="n">
        <f aca="false">SUM(C1076-D1076)</f>
        <v>-550091</v>
      </c>
    </row>
    <row r="1077" customFormat="false" ht="12.75" hidden="false" customHeight="false" outlineLevel="0" collapsed="false">
      <c r="A1077" s="0" t="n">
        <v>28</v>
      </c>
      <c r="B1077" s="8" t="n">
        <v>36986</v>
      </c>
      <c r="C1077" s="0" t="n">
        <v>211121</v>
      </c>
      <c r="D1077" s="0" t="n">
        <v>750000</v>
      </c>
      <c r="E1077" s="1" t="n">
        <f aca="false">+C1077/D1077</f>
        <v>0.281494666666667</v>
      </c>
      <c r="F1077" s="9"/>
      <c r="G1077" s="9"/>
      <c r="H1077" s="9"/>
      <c r="I1077" s="9"/>
      <c r="J1077" s="0" t="s">
        <v>17</v>
      </c>
      <c r="K1077" s="3" t="n">
        <f aca="false">SUM(C1077-D1077)</f>
        <v>-538879</v>
      </c>
    </row>
    <row r="1078" customFormat="false" ht="12.75" hidden="false" customHeight="false" outlineLevel="0" collapsed="false">
      <c r="A1078" s="0" t="n">
        <v>28</v>
      </c>
      <c r="B1078" s="8" t="n">
        <v>36987</v>
      </c>
      <c r="C1078" s="0" t="n">
        <v>275942</v>
      </c>
      <c r="D1078" s="0" t="n">
        <v>750000</v>
      </c>
      <c r="E1078" s="1" t="n">
        <f aca="false">+C1078/D1078</f>
        <v>0.367922666666667</v>
      </c>
      <c r="F1078" s="9"/>
      <c r="G1078" s="9"/>
      <c r="H1078" s="9"/>
      <c r="I1078" s="9"/>
      <c r="J1078" s="0" t="s">
        <v>17</v>
      </c>
      <c r="K1078" s="3" t="n">
        <f aca="false">SUM(C1078-D1078)</f>
        <v>-474058</v>
      </c>
    </row>
    <row r="1079" customFormat="false" ht="12.75" hidden="false" customHeight="false" outlineLevel="0" collapsed="false">
      <c r="A1079" s="0" t="n">
        <v>28</v>
      </c>
      <c r="B1079" s="8" t="n">
        <v>36988</v>
      </c>
      <c r="C1079" s="0" t="n">
        <v>281317</v>
      </c>
      <c r="D1079" s="0" t="n">
        <v>750000</v>
      </c>
      <c r="E1079" s="1" t="n">
        <f aca="false">+C1079/D1079</f>
        <v>0.375089333333333</v>
      </c>
      <c r="F1079" s="9"/>
      <c r="G1079" s="9"/>
      <c r="H1079" s="9"/>
      <c r="I1079" s="9"/>
      <c r="J1079" s="0" t="s">
        <v>17</v>
      </c>
      <c r="K1079" s="3" t="n">
        <f aca="false">SUM(C1079-D1079)</f>
        <v>-468683</v>
      </c>
    </row>
    <row r="1080" customFormat="false" ht="12.75" hidden="false" customHeight="false" outlineLevel="0" collapsed="false">
      <c r="A1080" s="0" t="n">
        <v>28</v>
      </c>
      <c r="B1080" s="8" t="n">
        <v>36989</v>
      </c>
      <c r="C1080" s="0" t="n">
        <v>275559</v>
      </c>
      <c r="D1080" s="0" t="n">
        <v>750000</v>
      </c>
      <c r="E1080" s="1" t="n">
        <f aca="false">+C1080/D1080</f>
        <v>0.367412</v>
      </c>
      <c r="F1080" s="9"/>
      <c r="G1080" s="9"/>
      <c r="H1080" s="9"/>
      <c r="I1080" s="9"/>
      <c r="J1080" s="0" t="s">
        <v>17</v>
      </c>
      <c r="K1080" s="3" t="n">
        <f aca="false">SUM(C1080-D1080)</f>
        <v>-474441</v>
      </c>
    </row>
    <row r="1081" customFormat="false" ht="12.75" hidden="false" customHeight="false" outlineLevel="0" collapsed="false">
      <c r="A1081" s="0" t="n">
        <v>28</v>
      </c>
      <c r="B1081" s="8" t="n">
        <v>36990</v>
      </c>
      <c r="C1081" s="0" t="n">
        <v>293039</v>
      </c>
      <c r="D1081" s="0" t="n">
        <v>750000</v>
      </c>
      <c r="E1081" s="1" t="n">
        <f aca="false">+C1081/D1081</f>
        <v>0.390718666666667</v>
      </c>
      <c r="F1081" s="9"/>
      <c r="G1081" s="9"/>
      <c r="H1081" s="9"/>
      <c r="I1081" s="9"/>
      <c r="J1081" s="0" t="s">
        <v>17</v>
      </c>
      <c r="K1081" s="3" t="n">
        <f aca="false">SUM(C1081-D1081)</f>
        <v>-456961</v>
      </c>
    </row>
    <row r="1082" customFormat="false" ht="12.75" hidden="false" customHeight="false" outlineLevel="0" collapsed="false">
      <c r="A1082" s="0" t="n">
        <v>28</v>
      </c>
      <c r="B1082" s="8" t="n">
        <v>36991</v>
      </c>
      <c r="C1082" s="0" t="n">
        <v>319383</v>
      </c>
      <c r="D1082" s="0" t="n">
        <v>750000</v>
      </c>
      <c r="E1082" s="1" t="n">
        <f aca="false">+C1082/D1082</f>
        <v>0.425844</v>
      </c>
      <c r="F1082" s="9"/>
      <c r="G1082" s="9"/>
      <c r="H1082" s="9"/>
      <c r="I1082" s="9"/>
      <c r="J1082" s="0" t="s">
        <v>17</v>
      </c>
      <c r="K1082" s="3" t="n">
        <f aca="false">SUM(C1082-D1082)</f>
        <v>-430617</v>
      </c>
    </row>
    <row r="1083" customFormat="false" ht="12.75" hidden="false" customHeight="false" outlineLevel="0" collapsed="false">
      <c r="A1083" s="0" t="n">
        <v>28</v>
      </c>
      <c r="B1083" s="8" t="n">
        <v>36992</v>
      </c>
      <c r="C1083" s="0" t="n">
        <v>300692</v>
      </c>
      <c r="D1083" s="0" t="n">
        <v>750000</v>
      </c>
      <c r="E1083" s="1" t="n">
        <f aca="false">+C1083/D1083</f>
        <v>0.400922666666667</v>
      </c>
      <c r="F1083" s="9"/>
      <c r="G1083" s="9"/>
      <c r="H1083" s="9"/>
      <c r="I1083" s="9"/>
      <c r="J1083" s="0" t="s">
        <v>17</v>
      </c>
      <c r="K1083" s="3" t="n">
        <f aca="false">SUM(C1083-D1083)</f>
        <v>-449308</v>
      </c>
    </row>
    <row r="1084" customFormat="false" ht="12.75" hidden="false" customHeight="false" outlineLevel="0" collapsed="false">
      <c r="A1084" s="0" t="n">
        <v>28</v>
      </c>
      <c r="B1084" s="8" t="n">
        <v>36993</v>
      </c>
      <c r="C1084" s="0" t="n">
        <v>239781</v>
      </c>
      <c r="D1084" s="0" t="n">
        <v>750000</v>
      </c>
      <c r="E1084" s="1" t="n">
        <f aca="false">+C1084/D1084</f>
        <v>0.319708</v>
      </c>
      <c r="F1084" s="9"/>
      <c r="G1084" s="9"/>
      <c r="H1084" s="9"/>
      <c r="I1084" s="9"/>
      <c r="J1084" s="0" t="s">
        <v>17</v>
      </c>
      <c r="K1084" s="3" t="n">
        <f aca="false">SUM(C1084-D1084)</f>
        <v>-510219</v>
      </c>
    </row>
    <row r="1085" customFormat="false" ht="12.75" hidden="false" customHeight="false" outlineLevel="0" collapsed="false">
      <c r="A1085" s="0" t="n">
        <v>28</v>
      </c>
      <c r="B1085" s="8" t="n">
        <v>36994</v>
      </c>
      <c r="C1085" s="0" t="n">
        <v>228332</v>
      </c>
      <c r="D1085" s="0" t="n">
        <v>750000</v>
      </c>
      <c r="E1085" s="1" t="n">
        <f aca="false">+C1085/D1085</f>
        <v>0.304442666666667</v>
      </c>
      <c r="F1085" s="9"/>
      <c r="G1085" s="9"/>
      <c r="H1085" s="9"/>
      <c r="I1085" s="9"/>
      <c r="J1085" s="0" t="s">
        <v>17</v>
      </c>
      <c r="K1085" s="3" t="n">
        <f aca="false">SUM(C1085-D1085)</f>
        <v>-521668</v>
      </c>
    </row>
    <row r="1086" customFormat="false" ht="12.75" hidden="false" customHeight="false" outlineLevel="0" collapsed="false">
      <c r="A1086" s="0" t="n">
        <v>28</v>
      </c>
      <c r="B1086" s="8" t="n">
        <v>36995</v>
      </c>
      <c r="C1086" s="0" t="n">
        <v>275177</v>
      </c>
      <c r="D1086" s="0" t="n">
        <v>750000</v>
      </c>
      <c r="E1086" s="1" t="n">
        <f aca="false">+C1086/D1086</f>
        <v>0.366902666666667</v>
      </c>
      <c r="F1086" s="9"/>
      <c r="G1086" s="9"/>
      <c r="H1086" s="9"/>
      <c r="I1086" s="9"/>
      <c r="J1086" s="0" t="s">
        <v>17</v>
      </c>
      <c r="K1086" s="3" t="n">
        <f aca="false">SUM(C1086-D1086)</f>
        <v>-474823</v>
      </c>
    </row>
    <row r="1087" customFormat="false" ht="12.75" hidden="false" customHeight="false" outlineLevel="0" collapsed="false">
      <c r="A1087" s="0" t="n">
        <v>28</v>
      </c>
      <c r="B1087" s="8" t="n">
        <v>36996</v>
      </c>
      <c r="C1087" s="0" t="n">
        <v>253886</v>
      </c>
      <c r="D1087" s="0" t="n">
        <v>750000</v>
      </c>
      <c r="E1087" s="1" t="n">
        <f aca="false">+C1087/D1087</f>
        <v>0.338514666666667</v>
      </c>
      <c r="F1087" s="9"/>
      <c r="G1087" s="9"/>
      <c r="H1087" s="9"/>
      <c r="I1087" s="9"/>
      <c r="J1087" s="0" t="s">
        <v>17</v>
      </c>
      <c r="K1087" s="3" t="n">
        <f aca="false">SUM(C1087-D1087)</f>
        <v>-496114</v>
      </c>
    </row>
    <row r="1088" customFormat="false" ht="12.75" hidden="false" customHeight="false" outlineLevel="0" collapsed="false">
      <c r="A1088" s="0" t="n">
        <v>28</v>
      </c>
      <c r="B1088" s="8" t="n">
        <v>36997</v>
      </c>
      <c r="C1088" s="0" t="n">
        <v>295775</v>
      </c>
      <c r="D1088" s="0" t="n">
        <v>750000</v>
      </c>
      <c r="E1088" s="1" t="n">
        <f aca="false">+C1088/D1088</f>
        <v>0.394366666666667</v>
      </c>
      <c r="F1088" s="9"/>
      <c r="G1088" s="9"/>
      <c r="H1088" s="9"/>
      <c r="I1088" s="9"/>
      <c r="J1088" s="0" t="s">
        <v>17</v>
      </c>
      <c r="K1088" s="3" t="n">
        <f aca="false">SUM(C1088-D1088)</f>
        <v>-454225</v>
      </c>
    </row>
    <row r="1089" customFormat="false" ht="12.75" hidden="false" customHeight="false" outlineLevel="0" collapsed="false">
      <c r="A1089" s="0" t="n">
        <v>28</v>
      </c>
      <c r="B1089" s="8" t="n">
        <v>36998</v>
      </c>
      <c r="C1089" s="0" t="n">
        <v>289171</v>
      </c>
      <c r="D1089" s="0" t="n">
        <v>750000</v>
      </c>
      <c r="E1089" s="1" t="n">
        <f aca="false">+C1089/D1089</f>
        <v>0.385561333333333</v>
      </c>
      <c r="F1089" s="9"/>
      <c r="G1089" s="9"/>
      <c r="H1089" s="9"/>
      <c r="I1089" s="9"/>
      <c r="J1089" s="0" t="s">
        <v>17</v>
      </c>
      <c r="K1089" s="3" t="n">
        <f aca="false">SUM(C1089-D1089)</f>
        <v>-460829</v>
      </c>
    </row>
    <row r="1090" customFormat="false" ht="12.75" hidden="false" customHeight="false" outlineLevel="0" collapsed="false">
      <c r="A1090" s="0" t="n">
        <v>28</v>
      </c>
      <c r="B1090" s="8" t="n">
        <v>36999</v>
      </c>
      <c r="C1090" s="0" t="n">
        <v>319908</v>
      </c>
      <c r="D1090" s="0" t="n">
        <v>750000</v>
      </c>
      <c r="E1090" s="1" t="n">
        <f aca="false">+C1090/D1090</f>
        <v>0.426544</v>
      </c>
      <c r="F1090" s="9"/>
      <c r="G1090" s="9"/>
      <c r="H1090" s="9"/>
      <c r="I1090" s="9"/>
      <c r="J1090" s="0" t="s">
        <v>17</v>
      </c>
      <c r="K1090" s="3" t="n">
        <f aca="false">SUM(C1090-D1090)</f>
        <v>-430092</v>
      </c>
    </row>
    <row r="1091" customFormat="false" ht="12.75" hidden="false" customHeight="false" outlineLevel="0" collapsed="false">
      <c r="A1091" s="0" t="n">
        <v>28</v>
      </c>
      <c r="B1091" s="8" t="n">
        <v>37000</v>
      </c>
      <c r="C1091" s="0" t="n">
        <v>291664</v>
      </c>
      <c r="D1091" s="0" t="n">
        <v>750000</v>
      </c>
      <c r="E1091" s="1" t="n">
        <f aca="false">+C1091/D1091</f>
        <v>0.388885333333333</v>
      </c>
      <c r="F1091" s="9"/>
      <c r="G1091" s="9"/>
      <c r="H1091" s="9"/>
      <c r="I1091" s="9"/>
      <c r="J1091" s="0" t="s">
        <v>17</v>
      </c>
      <c r="K1091" s="3" t="n">
        <f aca="false">SUM(C1091-D1091)</f>
        <v>-458336</v>
      </c>
    </row>
    <row r="1092" customFormat="false" ht="12.75" hidden="false" customHeight="false" outlineLevel="0" collapsed="false">
      <c r="A1092" s="0" t="n">
        <v>28</v>
      </c>
      <c r="B1092" s="8" t="n">
        <v>37001</v>
      </c>
      <c r="C1092" s="0" t="n">
        <v>344045</v>
      </c>
      <c r="D1092" s="0" t="n">
        <v>750000</v>
      </c>
      <c r="E1092" s="1" t="n">
        <f aca="false">+C1092/D1092</f>
        <v>0.458726666666667</v>
      </c>
      <c r="F1092" s="9"/>
      <c r="G1092" s="9"/>
      <c r="H1092" s="9"/>
      <c r="I1092" s="9"/>
      <c r="J1092" s="0" t="s">
        <v>17</v>
      </c>
      <c r="K1092" s="3" t="n">
        <f aca="false">SUM(C1092-D1092)</f>
        <v>-405955</v>
      </c>
    </row>
    <row r="1093" customFormat="false" ht="12.75" hidden="false" customHeight="false" outlineLevel="0" collapsed="false">
      <c r="A1093" s="0" t="n">
        <v>28</v>
      </c>
      <c r="B1093" s="8" t="n">
        <v>37002</v>
      </c>
      <c r="C1093" s="0" t="n">
        <v>289455</v>
      </c>
      <c r="D1093" s="0" t="n">
        <v>750000</v>
      </c>
      <c r="E1093" s="1" t="n">
        <f aca="false">+C1093/D1093</f>
        <v>0.38594</v>
      </c>
      <c r="F1093" s="9"/>
      <c r="G1093" s="9"/>
      <c r="H1093" s="9"/>
      <c r="I1093" s="9"/>
      <c r="J1093" s="0" t="s">
        <v>17</v>
      </c>
      <c r="K1093" s="3" t="n">
        <f aca="false">SUM(C1093-D1093)</f>
        <v>-460545</v>
      </c>
    </row>
    <row r="1094" customFormat="false" ht="12.75" hidden="false" customHeight="false" outlineLevel="0" collapsed="false">
      <c r="A1094" s="0" t="n">
        <v>28</v>
      </c>
      <c r="B1094" s="8" t="n">
        <v>37003</v>
      </c>
      <c r="C1094" s="0" t="n">
        <v>304727</v>
      </c>
      <c r="D1094" s="0" t="n">
        <v>750000</v>
      </c>
      <c r="E1094" s="1" t="n">
        <f aca="false">+C1094/D1094</f>
        <v>0.406302666666667</v>
      </c>
      <c r="F1094" s="9"/>
      <c r="G1094" s="9"/>
      <c r="H1094" s="9"/>
      <c r="I1094" s="9"/>
      <c r="J1094" s="0" t="s">
        <v>17</v>
      </c>
      <c r="K1094" s="3" t="n">
        <f aca="false">SUM(C1094-D1094)</f>
        <v>-445273</v>
      </c>
    </row>
    <row r="1095" customFormat="false" ht="12.75" hidden="false" customHeight="false" outlineLevel="0" collapsed="false">
      <c r="A1095" s="0" t="n">
        <v>28</v>
      </c>
      <c r="B1095" s="8" t="n">
        <v>37004</v>
      </c>
      <c r="C1095" s="0" t="n">
        <v>277091</v>
      </c>
      <c r="D1095" s="0" t="n">
        <v>750000</v>
      </c>
      <c r="E1095" s="1" t="n">
        <f aca="false">+C1095/D1095</f>
        <v>0.369454666666667</v>
      </c>
      <c r="F1095" s="9"/>
      <c r="G1095" s="9"/>
      <c r="H1095" s="9"/>
      <c r="I1095" s="9"/>
      <c r="J1095" s="0" t="s">
        <v>17</v>
      </c>
      <c r="K1095" s="3" t="n">
        <f aca="false">SUM(C1095-D1095)</f>
        <v>-472909</v>
      </c>
    </row>
    <row r="1096" customFormat="false" ht="12.75" hidden="false" customHeight="false" outlineLevel="0" collapsed="false">
      <c r="A1096" s="0" t="n">
        <v>28</v>
      </c>
      <c r="B1096" s="8" t="n">
        <v>37005</v>
      </c>
      <c r="C1096" s="0" t="n">
        <v>319514</v>
      </c>
      <c r="D1096" s="0" t="n">
        <v>750000</v>
      </c>
      <c r="E1096" s="1" t="n">
        <f aca="false">+C1096/D1096</f>
        <v>0.426018666666667</v>
      </c>
      <c r="F1096" s="9"/>
      <c r="G1096" s="9"/>
      <c r="H1096" s="9"/>
      <c r="I1096" s="9"/>
      <c r="J1096" s="0" t="s">
        <v>17</v>
      </c>
      <c r="K1096" s="3" t="n">
        <f aca="false">SUM(C1096-D1096)</f>
        <v>-430486</v>
      </c>
    </row>
    <row r="1097" customFormat="false" ht="12.75" hidden="false" customHeight="false" outlineLevel="0" collapsed="false">
      <c r="A1097" s="0" t="n">
        <v>28</v>
      </c>
      <c r="B1097" s="8" t="n">
        <v>37006</v>
      </c>
      <c r="C1097" s="0" t="n">
        <v>328068</v>
      </c>
      <c r="D1097" s="0" t="n">
        <v>750000</v>
      </c>
      <c r="E1097" s="1" t="n">
        <f aca="false">+C1097/D1097</f>
        <v>0.437424</v>
      </c>
      <c r="F1097" s="9"/>
      <c r="G1097" s="9"/>
      <c r="H1097" s="9"/>
      <c r="I1097" s="9"/>
      <c r="J1097" s="0" t="s">
        <v>17</v>
      </c>
      <c r="K1097" s="3" t="n">
        <f aca="false">SUM(C1097-D1097)</f>
        <v>-421932</v>
      </c>
    </row>
    <row r="1098" customFormat="false" ht="12.75" hidden="false" customHeight="false" outlineLevel="0" collapsed="false">
      <c r="A1098" s="0" t="n">
        <v>28</v>
      </c>
      <c r="B1098" s="8" t="n">
        <v>37007</v>
      </c>
      <c r="C1098" s="0" t="n">
        <v>302724</v>
      </c>
      <c r="D1098" s="0" t="n">
        <v>750000</v>
      </c>
      <c r="E1098" s="1" t="n">
        <f aca="false">+C1098/D1098</f>
        <v>0.403632</v>
      </c>
      <c r="F1098" s="9"/>
      <c r="G1098" s="9"/>
      <c r="H1098" s="9"/>
      <c r="I1098" s="9"/>
      <c r="J1098" s="0" t="s">
        <v>17</v>
      </c>
      <c r="K1098" s="3" t="n">
        <f aca="false">SUM(C1098-D1098)</f>
        <v>-447276</v>
      </c>
    </row>
    <row r="1099" customFormat="false" ht="12.75" hidden="false" customHeight="false" outlineLevel="0" collapsed="false">
      <c r="A1099" s="0" t="n">
        <v>28</v>
      </c>
      <c r="B1099" s="8" t="n">
        <v>37008</v>
      </c>
      <c r="C1099" s="0" t="n">
        <v>311349</v>
      </c>
      <c r="D1099" s="0" t="n">
        <v>750000</v>
      </c>
      <c r="E1099" s="1" t="n">
        <f aca="false">+C1099/D1099</f>
        <v>0.415132</v>
      </c>
      <c r="F1099" s="9"/>
      <c r="G1099" s="9"/>
      <c r="H1099" s="9"/>
      <c r="I1099" s="9"/>
      <c r="J1099" s="0" t="s">
        <v>17</v>
      </c>
      <c r="K1099" s="3" t="n">
        <f aca="false">SUM(C1099-D1099)</f>
        <v>-438651</v>
      </c>
    </row>
    <row r="1100" customFormat="false" ht="12.75" hidden="false" customHeight="false" outlineLevel="0" collapsed="false">
      <c r="A1100" s="0" t="n">
        <v>28</v>
      </c>
      <c r="B1100" s="8" t="n">
        <v>37009</v>
      </c>
      <c r="C1100" s="0" t="n">
        <v>328039</v>
      </c>
      <c r="D1100" s="0" t="n">
        <v>750000</v>
      </c>
      <c r="E1100" s="1" t="n">
        <f aca="false">+C1100/D1100</f>
        <v>0.437385333333333</v>
      </c>
      <c r="F1100" s="9"/>
      <c r="G1100" s="9"/>
      <c r="H1100" s="9"/>
      <c r="I1100" s="9"/>
      <c r="J1100" s="0" t="s">
        <v>17</v>
      </c>
      <c r="K1100" s="3" t="n">
        <f aca="false">SUM(C1100-D1100)</f>
        <v>-421961</v>
      </c>
    </row>
    <row r="1101" customFormat="false" ht="12.75" hidden="false" customHeight="false" outlineLevel="0" collapsed="false">
      <c r="A1101" s="0" t="n">
        <v>28</v>
      </c>
      <c r="B1101" s="8" t="n">
        <v>37010</v>
      </c>
      <c r="C1101" s="0" t="n">
        <v>329069</v>
      </c>
      <c r="D1101" s="0" t="n">
        <v>750000</v>
      </c>
      <c r="E1101" s="1" t="n">
        <f aca="false">+C1101/D1101</f>
        <v>0.438758666666667</v>
      </c>
      <c r="F1101" s="9"/>
      <c r="G1101" s="9"/>
      <c r="H1101" s="9"/>
      <c r="I1101" s="9"/>
      <c r="J1101" s="0" t="s">
        <v>17</v>
      </c>
      <c r="K1101" s="3" t="n">
        <f aca="false">SUM(C1101-D1101)</f>
        <v>-420931</v>
      </c>
    </row>
    <row r="1102" customFormat="false" ht="13.5" hidden="false" customHeight="false" outlineLevel="0" collapsed="false">
      <c r="A1102" s="0" t="n">
        <v>28</v>
      </c>
      <c r="B1102" s="8" t="n">
        <v>37011</v>
      </c>
      <c r="C1102" s="0" t="n">
        <v>298423</v>
      </c>
      <c r="D1102" s="0" t="n">
        <v>750000</v>
      </c>
      <c r="E1102" s="1" t="n">
        <f aca="false">+C1102/D1102</f>
        <v>0.397897333333333</v>
      </c>
      <c r="F1102" s="16"/>
      <c r="G1102" s="16"/>
      <c r="H1102" s="16"/>
      <c r="I1102" s="16"/>
      <c r="J1102" s="0" t="s">
        <v>17</v>
      </c>
      <c r="K1102" s="3" t="n">
        <f aca="false">SUM(C1102-D1102)</f>
        <v>-451577</v>
      </c>
    </row>
    <row r="1103" customFormat="false" ht="12.75" hidden="false" customHeight="false" outlineLevel="0" collapsed="false">
      <c r="B1103" s="8"/>
      <c r="F1103" s="9" t="n">
        <f aca="false">SUM(F1075:F1102)</f>
        <v>0</v>
      </c>
      <c r="G1103" s="9"/>
      <c r="H1103" s="9" t="n">
        <f aca="false">SUM(H1075:H1102)</f>
        <v>0</v>
      </c>
      <c r="I1103" s="9" t="n">
        <f aca="false">SUM(I1075:I1102)</f>
        <v>0</v>
      </c>
    </row>
    <row r="1104" customFormat="false" ht="12.75" hidden="false" customHeight="false" outlineLevel="0" collapsed="false">
      <c r="B1104" s="8"/>
      <c r="F1104" s="9"/>
      <c r="G1104" s="9"/>
      <c r="H1104" s="9"/>
      <c r="I1104" s="9"/>
    </row>
    <row r="1105" customFormat="false" ht="12.75" hidden="false" customHeight="false" outlineLevel="0" collapsed="false">
      <c r="A1105" s="4" t="s">
        <v>0</v>
      </c>
      <c r="B1105" s="5" t="s">
        <v>1</v>
      </c>
      <c r="C1105" s="4" t="s">
        <v>2</v>
      </c>
      <c r="D1105" s="5" t="s">
        <v>3</v>
      </c>
      <c r="E1105" s="6" t="s">
        <v>4</v>
      </c>
      <c r="F1105" s="7" t="n">
        <v>0.95</v>
      </c>
      <c r="G1105" s="7"/>
      <c r="H1105" s="7" t="n">
        <v>0.98</v>
      </c>
      <c r="I1105" s="7" t="n">
        <v>1</v>
      </c>
      <c r="J1105" s="4" t="s">
        <v>5</v>
      </c>
      <c r="M1105" s="4" t="s">
        <v>6</v>
      </c>
      <c r="N1105" s="4" t="s">
        <v>7</v>
      </c>
    </row>
    <row r="1106" customFormat="false" ht="12.75" hidden="false" customHeight="false" outlineLevel="0" collapsed="false">
      <c r="A1106" s="0" t="n">
        <v>28</v>
      </c>
      <c r="B1106" s="8" t="n">
        <v>37012</v>
      </c>
      <c r="C1106" s="0" t="n">
        <v>404324</v>
      </c>
      <c r="D1106" s="0" t="n">
        <v>750000</v>
      </c>
      <c r="E1106" s="1" t="n">
        <f aca="false">+C1106/D1106</f>
        <v>0.539098666666667</v>
      </c>
      <c r="F1106" s="9"/>
      <c r="G1106" s="9"/>
      <c r="H1106" s="9"/>
      <c r="I1106" s="9"/>
      <c r="J1106" s="0" t="s">
        <v>17</v>
      </c>
      <c r="K1106" s="3" t="n">
        <f aca="false">SUM(C1106-D1106)</f>
        <v>-345676</v>
      </c>
    </row>
    <row r="1107" customFormat="false" ht="12.75" hidden="false" customHeight="false" outlineLevel="0" collapsed="false">
      <c r="A1107" s="0" t="n">
        <v>28</v>
      </c>
      <c r="B1107" s="8" t="n">
        <v>37013</v>
      </c>
      <c r="C1107" s="0" t="n">
        <v>372363</v>
      </c>
      <c r="D1107" s="0" t="n">
        <v>750000</v>
      </c>
      <c r="E1107" s="1" t="n">
        <f aca="false">+C1107/D1107</f>
        <v>0.496484</v>
      </c>
      <c r="F1107" s="9"/>
      <c r="G1107" s="9"/>
      <c r="H1107" s="9"/>
      <c r="I1107" s="9"/>
      <c r="J1107" s="0" t="s">
        <v>17</v>
      </c>
      <c r="K1107" s="3" t="n">
        <f aca="false">SUM(C1107-D1107)</f>
        <v>-377637</v>
      </c>
    </row>
    <row r="1108" customFormat="false" ht="12.75" hidden="false" customHeight="false" outlineLevel="0" collapsed="false">
      <c r="A1108" s="0" t="n">
        <v>28</v>
      </c>
      <c r="B1108" s="8" t="n">
        <v>37014</v>
      </c>
      <c r="C1108" s="0" t="n">
        <v>286760</v>
      </c>
      <c r="D1108" s="0" t="n">
        <v>750000</v>
      </c>
      <c r="E1108" s="1" t="n">
        <f aca="false">+C1108/D1108</f>
        <v>0.382346666666667</v>
      </c>
      <c r="F1108" s="9"/>
      <c r="G1108" s="9"/>
      <c r="H1108" s="9"/>
      <c r="I1108" s="9"/>
      <c r="J1108" s="0" t="s">
        <v>17</v>
      </c>
      <c r="K1108" s="3" t="n">
        <f aca="false">SUM(C1108-D1108)</f>
        <v>-463240</v>
      </c>
    </row>
    <row r="1109" customFormat="false" ht="12.75" hidden="false" customHeight="false" outlineLevel="0" collapsed="false">
      <c r="A1109" s="0" t="n">
        <v>28</v>
      </c>
      <c r="B1109" s="8" t="n">
        <v>37015</v>
      </c>
      <c r="C1109" s="0" t="n">
        <v>303009</v>
      </c>
      <c r="D1109" s="0" t="n">
        <v>750000</v>
      </c>
      <c r="E1109" s="1" t="n">
        <f aca="false">+C1109/D1109</f>
        <v>0.404012</v>
      </c>
      <c r="F1109" s="9"/>
      <c r="G1109" s="9"/>
      <c r="H1109" s="9"/>
      <c r="I1109" s="9"/>
      <c r="J1109" s="0" t="s">
        <v>17</v>
      </c>
      <c r="K1109" s="3" t="n">
        <f aca="false">SUM(C1109-D1109)</f>
        <v>-446991</v>
      </c>
    </row>
    <row r="1110" customFormat="false" ht="12.75" hidden="false" customHeight="false" outlineLevel="0" collapsed="false">
      <c r="A1110" s="0" t="n">
        <v>28</v>
      </c>
      <c r="B1110" s="8" t="n">
        <v>37016</v>
      </c>
      <c r="C1110" s="0" t="n">
        <v>287942</v>
      </c>
      <c r="D1110" s="0" t="n">
        <v>750000</v>
      </c>
      <c r="E1110" s="1" t="n">
        <f aca="false">+C1110/D1110</f>
        <v>0.383922666666667</v>
      </c>
      <c r="F1110" s="9"/>
      <c r="G1110" s="9"/>
      <c r="H1110" s="9"/>
      <c r="I1110" s="9"/>
      <c r="J1110" s="0" t="s">
        <v>17</v>
      </c>
      <c r="K1110" s="3" t="n">
        <f aca="false">SUM(C1110-D1110)</f>
        <v>-462058</v>
      </c>
    </row>
    <row r="1111" customFormat="false" ht="12.75" hidden="false" customHeight="false" outlineLevel="0" collapsed="false">
      <c r="A1111" s="0" t="n">
        <v>28</v>
      </c>
      <c r="B1111" s="8" t="n">
        <v>37017</v>
      </c>
      <c r="C1111" s="0" t="n">
        <v>292822</v>
      </c>
      <c r="D1111" s="0" t="n">
        <v>750000</v>
      </c>
      <c r="E1111" s="1" t="n">
        <f aca="false">+C1111/D1111</f>
        <v>0.390429333333333</v>
      </c>
      <c r="F1111" s="9"/>
      <c r="G1111" s="9"/>
      <c r="H1111" s="9"/>
      <c r="I1111" s="9"/>
      <c r="J1111" s="0" t="s">
        <v>17</v>
      </c>
      <c r="K1111" s="3" t="n">
        <f aca="false">SUM(C1111-D1111)</f>
        <v>-457178</v>
      </c>
    </row>
    <row r="1112" customFormat="false" ht="12.75" hidden="false" customHeight="false" outlineLevel="0" collapsed="false">
      <c r="A1112" s="0" t="n">
        <v>28</v>
      </c>
      <c r="B1112" s="8" t="n">
        <v>37018</v>
      </c>
      <c r="C1112" s="0" t="n">
        <v>281552</v>
      </c>
      <c r="D1112" s="0" t="n">
        <v>750000</v>
      </c>
      <c r="E1112" s="1" t="n">
        <f aca="false">+C1112/D1112</f>
        <v>0.375402666666667</v>
      </c>
      <c r="F1112" s="9"/>
      <c r="G1112" s="9"/>
      <c r="H1112" s="9"/>
      <c r="I1112" s="9"/>
      <c r="J1112" s="0" t="s">
        <v>17</v>
      </c>
      <c r="K1112" s="3" t="n">
        <f aca="false">SUM(C1112-D1112)</f>
        <v>-468448</v>
      </c>
    </row>
    <row r="1113" customFormat="false" ht="12.75" hidden="false" customHeight="false" outlineLevel="0" collapsed="false">
      <c r="A1113" s="0" t="n">
        <v>28</v>
      </c>
      <c r="B1113" s="8" t="n">
        <v>37019</v>
      </c>
      <c r="C1113" s="0" t="n">
        <v>308718</v>
      </c>
      <c r="D1113" s="0" t="n">
        <v>750000</v>
      </c>
      <c r="E1113" s="1" t="n">
        <f aca="false">+C1113/D1113</f>
        <v>0.411624</v>
      </c>
      <c r="F1113" s="9"/>
      <c r="G1113" s="9"/>
      <c r="H1113" s="9"/>
      <c r="I1113" s="9"/>
      <c r="J1113" s="0" t="s">
        <v>17</v>
      </c>
      <c r="K1113" s="3" t="n">
        <f aca="false">SUM(C1113-D1113)</f>
        <v>-441282</v>
      </c>
    </row>
    <row r="1114" customFormat="false" ht="12.75" hidden="false" customHeight="false" outlineLevel="0" collapsed="false">
      <c r="A1114" s="0" t="n">
        <v>28</v>
      </c>
      <c r="B1114" s="8" t="n">
        <v>37020</v>
      </c>
      <c r="C1114" s="0" t="n">
        <v>229762</v>
      </c>
      <c r="D1114" s="0" t="n">
        <v>750000</v>
      </c>
      <c r="E1114" s="1" t="n">
        <f aca="false">+C1114/D1114</f>
        <v>0.306349333333333</v>
      </c>
      <c r="F1114" s="9"/>
      <c r="G1114" s="9"/>
      <c r="H1114" s="9"/>
      <c r="I1114" s="9"/>
      <c r="J1114" s="0" t="s">
        <v>17</v>
      </c>
      <c r="K1114" s="3" t="n">
        <f aca="false">SUM(C1114-D1114)</f>
        <v>-520238</v>
      </c>
    </row>
    <row r="1115" customFormat="false" ht="12.75" hidden="false" customHeight="false" outlineLevel="0" collapsed="false">
      <c r="A1115" s="0" t="n">
        <v>28</v>
      </c>
      <c r="B1115" s="8" t="n">
        <v>37021</v>
      </c>
      <c r="C1115" s="0" t="n">
        <v>227791</v>
      </c>
      <c r="D1115" s="0" t="n">
        <v>750000</v>
      </c>
      <c r="E1115" s="1" t="n">
        <f aca="false">+C1115/D1115</f>
        <v>0.303721333333333</v>
      </c>
      <c r="F1115" s="9"/>
      <c r="G1115" s="9"/>
      <c r="H1115" s="9"/>
      <c r="I1115" s="9"/>
      <c r="J1115" s="0" t="s">
        <v>17</v>
      </c>
      <c r="K1115" s="3" t="n">
        <f aca="false">SUM(C1115-D1115)</f>
        <v>-522209</v>
      </c>
    </row>
    <row r="1116" customFormat="false" ht="12.75" hidden="false" customHeight="false" outlineLevel="0" collapsed="false">
      <c r="A1116" s="0" t="n">
        <v>28</v>
      </c>
      <c r="B1116" s="8" t="n">
        <v>37022</v>
      </c>
      <c r="C1116" s="0" t="n">
        <v>238963</v>
      </c>
      <c r="D1116" s="0" t="n">
        <v>750000</v>
      </c>
      <c r="E1116" s="1" t="n">
        <f aca="false">+C1116/D1116</f>
        <v>0.318617333333333</v>
      </c>
      <c r="F1116" s="9"/>
      <c r="G1116" s="9"/>
      <c r="H1116" s="9"/>
      <c r="I1116" s="9"/>
      <c r="J1116" s="0" t="s">
        <v>17</v>
      </c>
      <c r="K1116" s="3" t="n">
        <f aca="false">SUM(C1116-D1116)</f>
        <v>-511037</v>
      </c>
    </row>
    <row r="1117" customFormat="false" ht="12.75" hidden="false" customHeight="false" outlineLevel="0" collapsed="false">
      <c r="A1117" s="0" t="n">
        <v>28</v>
      </c>
      <c r="B1117" s="8" t="n">
        <v>37023</v>
      </c>
      <c r="C1117" s="0" t="n">
        <v>231485</v>
      </c>
      <c r="D1117" s="0" t="n">
        <v>750000</v>
      </c>
      <c r="E1117" s="1" t="n">
        <f aca="false">+C1117/D1117</f>
        <v>0.308646666666667</v>
      </c>
      <c r="F1117" s="9"/>
      <c r="G1117" s="9"/>
      <c r="H1117" s="9"/>
      <c r="I1117" s="9"/>
      <c r="J1117" s="0" t="s">
        <v>17</v>
      </c>
      <c r="K1117" s="3" t="n">
        <f aca="false">SUM(C1117-D1117)</f>
        <v>-518515</v>
      </c>
    </row>
    <row r="1118" customFormat="false" ht="12.75" hidden="false" customHeight="false" outlineLevel="0" collapsed="false">
      <c r="A1118" s="0" t="n">
        <v>28</v>
      </c>
      <c r="B1118" s="8" t="n">
        <v>37024</v>
      </c>
      <c r="C1118" s="0" t="n">
        <v>301508</v>
      </c>
      <c r="D1118" s="0" t="n">
        <v>750000</v>
      </c>
      <c r="E1118" s="1" t="n">
        <f aca="false">+C1118/D1118</f>
        <v>0.402010666666667</v>
      </c>
      <c r="F1118" s="9"/>
      <c r="G1118" s="9"/>
      <c r="H1118" s="9"/>
      <c r="I1118" s="9"/>
      <c r="J1118" s="0" t="s">
        <v>17</v>
      </c>
      <c r="K1118" s="3" t="n">
        <f aca="false">SUM(C1118-D1118)</f>
        <v>-448492</v>
      </c>
    </row>
    <row r="1119" customFormat="false" ht="12.75" hidden="false" customHeight="false" outlineLevel="0" collapsed="false">
      <c r="A1119" s="0" t="n">
        <v>28</v>
      </c>
      <c r="B1119" s="8" t="n">
        <v>37025</v>
      </c>
      <c r="C1119" s="0" t="n">
        <v>292214</v>
      </c>
      <c r="D1119" s="0" t="n">
        <v>750000</v>
      </c>
      <c r="E1119" s="1" t="n">
        <f aca="false">+C1119/D1119</f>
        <v>0.389618666666667</v>
      </c>
      <c r="F1119" s="9"/>
      <c r="G1119" s="9"/>
      <c r="H1119" s="9"/>
      <c r="I1119" s="9"/>
      <c r="J1119" s="0" t="s">
        <v>17</v>
      </c>
      <c r="K1119" s="3" t="n">
        <f aca="false">SUM(C1119-D1119)</f>
        <v>-457786</v>
      </c>
    </row>
    <row r="1120" customFormat="false" ht="12.75" hidden="false" customHeight="false" outlineLevel="0" collapsed="false">
      <c r="A1120" s="0" t="n">
        <v>28</v>
      </c>
      <c r="B1120" s="8" t="n">
        <v>37026</v>
      </c>
      <c r="C1120" s="0" t="n">
        <v>275773</v>
      </c>
      <c r="D1120" s="0" t="n">
        <v>750000</v>
      </c>
      <c r="E1120" s="1" t="n">
        <f aca="false">+C1120/D1120</f>
        <v>0.367697333333333</v>
      </c>
      <c r="F1120" s="9"/>
      <c r="G1120" s="9"/>
      <c r="H1120" s="9"/>
      <c r="I1120" s="9"/>
      <c r="J1120" s="0" t="s">
        <v>17</v>
      </c>
      <c r="K1120" s="3" t="n">
        <f aca="false">SUM(C1120-D1120)</f>
        <v>-474227</v>
      </c>
    </row>
    <row r="1121" customFormat="false" ht="12.75" hidden="false" customHeight="false" outlineLevel="0" collapsed="false">
      <c r="A1121" s="0" t="n">
        <v>28</v>
      </c>
      <c r="B1121" s="8" t="n">
        <v>37027</v>
      </c>
      <c r="C1121" s="0" t="n">
        <v>274161</v>
      </c>
      <c r="D1121" s="0" t="n">
        <v>750000</v>
      </c>
      <c r="E1121" s="1" t="n">
        <f aca="false">+C1121/D1121</f>
        <v>0.365548</v>
      </c>
      <c r="F1121" s="9"/>
      <c r="G1121" s="9"/>
      <c r="H1121" s="9"/>
      <c r="I1121" s="9"/>
      <c r="J1121" s="0" t="s">
        <v>17</v>
      </c>
      <c r="K1121" s="3" t="n">
        <f aca="false">SUM(C1121-D1121)</f>
        <v>-475839</v>
      </c>
    </row>
    <row r="1122" customFormat="false" ht="12.75" hidden="false" customHeight="false" outlineLevel="0" collapsed="false">
      <c r="A1122" s="0" t="n">
        <v>28</v>
      </c>
      <c r="B1122" s="8" t="n">
        <v>37028</v>
      </c>
      <c r="C1122" s="0" t="n">
        <v>315779</v>
      </c>
      <c r="D1122" s="0" t="n">
        <v>750000</v>
      </c>
      <c r="E1122" s="1" t="n">
        <f aca="false">+C1122/D1122</f>
        <v>0.421038666666667</v>
      </c>
      <c r="F1122" s="9"/>
      <c r="G1122" s="9"/>
      <c r="H1122" s="9"/>
      <c r="I1122" s="9"/>
      <c r="J1122" s="0" t="s">
        <v>17</v>
      </c>
      <c r="K1122" s="3" t="n">
        <f aca="false">SUM(C1122-D1122)</f>
        <v>-434221</v>
      </c>
    </row>
    <row r="1123" customFormat="false" ht="12.75" hidden="false" customHeight="false" outlineLevel="0" collapsed="false">
      <c r="A1123" s="0" t="n">
        <v>28</v>
      </c>
      <c r="B1123" s="8" t="n">
        <v>37029</v>
      </c>
      <c r="C1123" s="0" t="n">
        <v>317921</v>
      </c>
      <c r="D1123" s="0" t="n">
        <v>750000</v>
      </c>
      <c r="E1123" s="1" t="n">
        <f aca="false">+C1123/D1123</f>
        <v>0.423894666666667</v>
      </c>
      <c r="F1123" s="9"/>
      <c r="G1123" s="9"/>
      <c r="H1123" s="9"/>
      <c r="I1123" s="9"/>
      <c r="J1123" s="0" t="s">
        <v>17</v>
      </c>
      <c r="K1123" s="3" t="n">
        <f aca="false">SUM(C1123-D1123)</f>
        <v>-432079</v>
      </c>
    </row>
    <row r="1124" customFormat="false" ht="12.75" hidden="false" customHeight="false" outlineLevel="0" collapsed="false">
      <c r="A1124" s="0" t="n">
        <v>28</v>
      </c>
      <c r="B1124" s="8" t="n">
        <v>37030</v>
      </c>
      <c r="C1124" s="0" t="n">
        <v>316176</v>
      </c>
      <c r="D1124" s="0" t="n">
        <v>750000</v>
      </c>
      <c r="E1124" s="1" t="n">
        <f aca="false">+C1124/D1124</f>
        <v>0.421568</v>
      </c>
      <c r="F1124" s="9"/>
      <c r="G1124" s="9"/>
      <c r="H1124" s="9"/>
      <c r="I1124" s="9"/>
      <c r="J1124" s="0" t="s">
        <v>17</v>
      </c>
      <c r="K1124" s="3" t="n">
        <f aca="false">SUM(C1124-D1124)</f>
        <v>-433824</v>
      </c>
    </row>
    <row r="1125" customFormat="false" ht="12.75" hidden="false" customHeight="false" outlineLevel="0" collapsed="false">
      <c r="A1125" s="0" t="n">
        <v>28</v>
      </c>
      <c r="B1125" s="8" t="n">
        <v>37031</v>
      </c>
      <c r="C1125" s="0" t="n">
        <v>294726</v>
      </c>
      <c r="D1125" s="0" t="n">
        <v>750000</v>
      </c>
      <c r="E1125" s="1" t="n">
        <f aca="false">+C1125/D1125</f>
        <v>0.392968</v>
      </c>
      <c r="F1125" s="9"/>
      <c r="G1125" s="9"/>
      <c r="H1125" s="9"/>
      <c r="I1125" s="9"/>
      <c r="J1125" s="0" t="s">
        <v>17</v>
      </c>
      <c r="K1125" s="3" t="n">
        <f aca="false">SUM(C1125-D1125)</f>
        <v>-455274</v>
      </c>
    </row>
    <row r="1126" customFormat="false" ht="12.75" hidden="false" customHeight="false" outlineLevel="0" collapsed="false">
      <c r="A1126" s="0" t="n">
        <v>28</v>
      </c>
      <c r="B1126" s="8" t="n">
        <v>37032</v>
      </c>
      <c r="C1126" s="0" t="n">
        <v>337841</v>
      </c>
      <c r="D1126" s="0" t="n">
        <v>750000</v>
      </c>
      <c r="E1126" s="1" t="n">
        <f aca="false">+C1126/D1126</f>
        <v>0.450454666666667</v>
      </c>
      <c r="F1126" s="9"/>
      <c r="G1126" s="9"/>
      <c r="H1126" s="9"/>
      <c r="I1126" s="9"/>
      <c r="J1126" s="0" t="s">
        <v>17</v>
      </c>
      <c r="K1126" s="3" t="n">
        <f aca="false">SUM(C1126-D1126)</f>
        <v>-412159</v>
      </c>
    </row>
    <row r="1127" customFormat="false" ht="12.75" hidden="false" customHeight="false" outlineLevel="0" collapsed="false">
      <c r="A1127" s="0" t="n">
        <v>28</v>
      </c>
      <c r="B1127" s="8" t="n">
        <v>37033</v>
      </c>
      <c r="C1127" s="0" t="n">
        <v>302092</v>
      </c>
      <c r="D1127" s="0" t="n">
        <v>750000</v>
      </c>
      <c r="E1127" s="1" t="n">
        <f aca="false">+C1127/D1127</f>
        <v>0.402789333333333</v>
      </c>
      <c r="F1127" s="9"/>
      <c r="G1127" s="9"/>
      <c r="H1127" s="9"/>
      <c r="I1127" s="9"/>
      <c r="J1127" s="0" t="s">
        <v>17</v>
      </c>
      <c r="K1127" s="3" t="n">
        <f aca="false">SUM(C1127-D1127)</f>
        <v>-447908</v>
      </c>
    </row>
    <row r="1128" customFormat="false" ht="12.75" hidden="false" customHeight="false" outlineLevel="0" collapsed="false">
      <c r="A1128" s="0" t="n">
        <v>28</v>
      </c>
      <c r="B1128" s="8" t="n">
        <v>37034</v>
      </c>
      <c r="C1128" s="0" t="n">
        <v>275534</v>
      </c>
      <c r="D1128" s="0" t="n">
        <v>750000</v>
      </c>
      <c r="E1128" s="1" t="n">
        <f aca="false">+C1128/D1128</f>
        <v>0.367378666666667</v>
      </c>
      <c r="F1128" s="9"/>
      <c r="G1128" s="9"/>
      <c r="H1128" s="9"/>
      <c r="I1128" s="9"/>
      <c r="J1128" s="0" t="s">
        <v>17</v>
      </c>
      <c r="K1128" s="3" t="n">
        <f aca="false">SUM(C1128-D1128)</f>
        <v>-474466</v>
      </c>
    </row>
    <row r="1129" customFormat="false" ht="12.75" hidden="false" customHeight="false" outlineLevel="0" collapsed="false">
      <c r="A1129" s="0" t="n">
        <v>28</v>
      </c>
      <c r="B1129" s="8" t="n">
        <v>37035</v>
      </c>
      <c r="C1129" s="0" t="n">
        <v>285952</v>
      </c>
      <c r="D1129" s="0" t="n">
        <v>750000</v>
      </c>
      <c r="E1129" s="1" t="n">
        <f aca="false">+C1129/D1129</f>
        <v>0.381269333333333</v>
      </c>
      <c r="F1129" s="9"/>
      <c r="G1129" s="9"/>
      <c r="H1129" s="9"/>
      <c r="I1129" s="9"/>
      <c r="J1129" s="0" t="s">
        <v>17</v>
      </c>
      <c r="K1129" s="3" t="n">
        <f aca="false">SUM(C1129-D1129)</f>
        <v>-464048</v>
      </c>
    </row>
    <row r="1130" customFormat="false" ht="12.75" hidden="false" customHeight="false" outlineLevel="0" collapsed="false">
      <c r="A1130" s="0" t="n">
        <v>28</v>
      </c>
      <c r="B1130" s="8" t="n">
        <v>37036</v>
      </c>
      <c r="C1130" s="0" t="n">
        <v>307476</v>
      </c>
      <c r="D1130" s="0" t="n">
        <v>750000</v>
      </c>
      <c r="E1130" s="1" t="n">
        <f aca="false">+C1130/D1130</f>
        <v>0.409968</v>
      </c>
      <c r="F1130" s="9"/>
      <c r="G1130" s="9"/>
      <c r="H1130" s="9"/>
      <c r="I1130" s="9"/>
      <c r="J1130" s="0" t="s">
        <v>17</v>
      </c>
      <c r="K1130" s="3" t="n">
        <f aca="false">SUM(C1130-D1130)</f>
        <v>-442524</v>
      </c>
    </row>
    <row r="1131" customFormat="false" ht="12.75" hidden="false" customHeight="false" outlineLevel="0" collapsed="false">
      <c r="A1131" s="0" t="n">
        <v>28</v>
      </c>
      <c r="B1131" s="8" t="n">
        <v>37037</v>
      </c>
      <c r="C1131" s="0" t="n">
        <v>317467</v>
      </c>
      <c r="D1131" s="0" t="n">
        <v>750000</v>
      </c>
      <c r="E1131" s="1" t="n">
        <f aca="false">+C1131/D1131</f>
        <v>0.423289333333333</v>
      </c>
      <c r="F1131" s="9"/>
      <c r="G1131" s="9"/>
      <c r="H1131" s="9"/>
      <c r="I1131" s="9"/>
      <c r="J1131" s="0" t="s">
        <v>17</v>
      </c>
      <c r="K1131" s="3" t="n">
        <f aca="false">SUM(C1131-D1131)</f>
        <v>-432533</v>
      </c>
    </row>
    <row r="1132" customFormat="false" ht="12.75" hidden="false" customHeight="false" outlineLevel="0" collapsed="false">
      <c r="A1132" s="0" t="n">
        <v>28</v>
      </c>
      <c r="B1132" s="8" t="n">
        <v>37038</v>
      </c>
      <c r="C1132" s="0" t="n">
        <v>345130</v>
      </c>
      <c r="D1132" s="0" t="n">
        <v>750000</v>
      </c>
      <c r="E1132" s="1" t="n">
        <f aca="false">+C1132/D1132</f>
        <v>0.460173333333333</v>
      </c>
      <c r="F1132" s="9"/>
      <c r="G1132" s="9"/>
      <c r="H1132" s="9"/>
      <c r="I1132" s="9"/>
      <c r="J1132" s="0" t="s">
        <v>17</v>
      </c>
      <c r="K1132" s="3" t="n">
        <f aca="false">SUM(C1132-D1132)</f>
        <v>-404870</v>
      </c>
    </row>
    <row r="1133" customFormat="false" ht="12.75" hidden="false" customHeight="false" outlineLevel="0" collapsed="false">
      <c r="A1133" s="0" t="n">
        <v>28</v>
      </c>
      <c r="B1133" s="8" t="n">
        <v>37039</v>
      </c>
      <c r="C1133" s="0" t="n">
        <v>326862</v>
      </c>
      <c r="D1133" s="0" t="n">
        <v>750000</v>
      </c>
      <c r="E1133" s="1" t="n">
        <f aca="false">+C1133/D1133</f>
        <v>0.435816</v>
      </c>
      <c r="F1133" s="9"/>
      <c r="G1133" s="9"/>
      <c r="H1133" s="9"/>
      <c r="I1133" s="9"/>
      <c r="J1133" s="0" t="s">
        <v>17</v>
      </c>
      <c r="K1133" s="3" t="n">
        <f aca="false">SUM(C1133-D1133)</f>
        <v>-423138</v>
      </c>
    </row>
    <row r="1134" customFormat="false" ht="12.75" hidden="false" customHeight="false" outlineLevel="0" collapsed="false">
      <c r="A1134" s="0" t="n">
        <v>28</v>
      </c>
      <c r="B1134" s="8" t="n">
        <v>37040</v>
      </c>
      <c r="C1134" s="0" t="n">
        <v>305607</v>
      </c>
      <c r="D1134" s="0" t="n">
        <v>750000</v>
      </c>
      <c r="E1134" s="1" t="n">
        <f aca="false">+C1134/D1134</f>
        <v>0.407476</v>
      </c>
      <c r="F1134" s="9"/>
      <c r="G1134" s="9"/>
      <c r="H1134" s="9"/>
      <c r="I1134" s="9"/>
      <c r="J1134" s="0" t="s">
        <v>17</v>
      </c>
      <c r="K1134" s="3" t="n">
        <f aca="false">SUM(C1134-D1134)</f>
        <v>-444393</v>
      </c>
    </row>
    <row r="1135" customFormat="false" ht="12.75" hidden="false" customHeight="false" outlineLevel="0" collapsed="false">
      <c r="A1135" s="0" t="n">
        <v>28</v>
      </c>
      <c r="B1135" s="8" t="n">
        <v>37041</v>
      </c>
      <c r="C1135" s="0" t="n">
        <v>298239</v>
      </c>
      <c r="D1135" s="0" t="n">
        <v>750000</v>
      </c>
      <c r="E1135" s="1" t="n">
        <f aca="false">+C1135/D1135</f>
        <v>0.397652</v>
      </c>
      <c r="F1135" s="9"/>
      <c r="G1135" s="9"/>
      <c r="H1135" s="9"/>
      <c r="I1135" s="9"/>
      <c r="J1135" s="0" t="s">
        <v>17</v>
      </c>
      <c r="K1135" s="3" t="n">
        <f aca="false">SUM(C1135-D1135)</f>
        <v>-451761</v>
      </c>
    </row>
    <row r="1136" customFormat="false" ht="13.5" hidden="false" customHeight="false" outlineLevel="0" collapsed="false">
      <c r="A1136" s="0" t="n">
        <v>28</v>
      </c>
      <c r="B1136" s="8" t="n">
        <v>37042</v>
      </c>
      <c r="C1136" s="0" t="n">
        <v>314332</v>
      </c>
      <c r="D1136" s="0" t="n">
        <v>750000</v>
      </c>
      <c r="E1136" s="1" t="n">
        <f aca="false">+C1136/D1136</f>
        <v>0.419109333333333</v>
      </c>
      <c r="F1136" s="16"/>
      <c r="G1136" s="16"/>
      <c r="H1136" s="16"/>
      <c r="I1136" s="16"/>
      <c r="J1136" s="0" t="s">
        <v>17</v>
      </c>
      <c r="K1136" s="3" t="n">
        <f aca="false">SUM(C1136-D1136)</f>
        <v>-435668</v>
      </c>
    </row>
    <row r="1137" customFormat="false" ht="12.75" hidden="false" customHeight="false" outlineLevel="0" collapsed="false">
      <c r="B1137" s="8"/>
      <c r="F1137" s="9" t="n">
        <f aca="false">SUM(F1109:F1136)</f>
        <v>0</v>
      </c>
      <c r="G1137" s="9"/>
      <c r="H1137" s="9" t="n">
        <f aca="false">SUM(H1109:H1136)</f>
        <v>0</v>
      </c>
      <c r="I1137" s="9" t="n">
        <f aca="false">SUM(I1109:I1136)</f>
        <v>0</v>
      </c>
    </row>
    <row r="1138" customFormat="false" ht="12.75" hidden="false" customHeight="false" outlineLevel="0" collapsed="false">
      <c r="B1138" s="8"/>
      <c r="F1138" s="9"/>
      <c r="G1138" s="9"/>
      <c r="H1138" s="9"/>
      <c r="I1138" s="9"/>
    </row>
    <row r="1139" customFormat="false" ht="12.75" hidden="false" customHeight="false" outlineLevel="0" collapsed="false">
      <c r="A1139" s="4" t="s">
        <v>0</v>
      </c>
      <c r="B1139" s="5" t="s">
        <v>1</v>
      </c>
      <c r="C1139" s="4" t="s">
        <v>2</v>
      </c>
      <c r="D1139" s="5" t="s">
        <v>3</v>
      </c>
      <c r="E1139" s="6" t="s">
        <v>4</v>
      </c>
      <c r="F1139" s="7" t="n">
        <v>0.95</v>
      </c>
      <c r="G1139" s="7"/>
      <c r="H1139" s="7" t="n">
        <v>0.98</v>
      </c>
      <c r="I1139" s="7" t="n">
        <v>1</v>
      </c>
      <c r="J1139" s="4" t="s">
        <v>5</v>
      </c>
      <c r="M1139" s="4" t="s">
        <v>6</v>
      </c>
      <c r="N1139" s="4" t="s">
        <v>7</v>
      </c>
    </row>
    <row r="1140" customFormat="false" ht="12.75" hidden="false" customHeight="false" outlineLevel="0" collapsed="false">
      <c r="A1140" s="0" t="n">
        <v>28</v>
      </c>
      <c r="B1140" s="8" t="n">
        <v>37043</v>
      </c>
      <c r="C1140" s="0" t="n">
        <v>303438</v>
      </c>
      <c r="D1140" s="0" t="n">
        <v>750000</v>
      </c>
      <c r="E1140" s="1" t="n">
        <f aca="false">+C1140/D1140</f>
        <v>0.404584</v>
      </c>
      <c r="F1140" s="9"/>
      <c r="G1140" s="9"/>
      <c r="H1140" s="9"/>
      <c r="I1140" s="9"/>
      <c r="J1140" s="0" t="s">
        <v>17</v>
      </c>
      <c r="K1140" s="3" t="n">
        <f aca="false">SUM(C1140-D1140)</f>
        <v>-446562</v>
      </c>
    </row>
    <row r="1141" customFormat="false" ht="12.75" hidden="false" customHeight="false" outlineLevel="0" collapsed="false">
      <c r="A1141" s="0" t="n">
        <v>28</v>
      </c>
      <c r="B1141" s="8" t="n">
        <v>37044</v>
      </c>
      <c r="C1141" s="0" t="n">
        <v>311288</v>
      </c>
      <c r="D1141" s="0" t="n">
        <v>750000</v>
      </c>
      <c r="E1141" s="1" t="n">
        <f aca="false">+C1141/D1141</f>
        <v>0.415050666666667</v>
      </c>
      <c r="F1141" s="9"/>
      <c r="G1141" s="9"/>
      <c r="H1141" s="9"/>
      <c r="I1141" s="9"/>
      <c r="J1141" s="0" t="s">
        <v>17</v>
      </c>
      <c r="K1141" s="3" t="n">
        <f aca="false">SUM(C1141-D1141)</f>
        <v>-438712</v>
      </c>
    </row>
    <row r="1142" customFormat="false" ht="12.75" hidden="false" customHeight="false" outlineLevel="0" collapsed="false">
      <c r="A1142" s="0" t="n">
        <v>28</v>
      </c>
      <c r="B1142" s="8" t="n">
        <v>37045</v>
      </c>
      <c r="C1142" s="0" t="n">
        <v>307907</v>
      </c>
      <c r="D1142" s="0" t="n">
        <v>750000</v>
      </c>
      <c r="E1142" s="1" t="n">
        <f aca="false">+C1142/D1142</f>
        <v>0.410542666666667</v>
      </c>
      <c r="F1142" s="9"/>
      <c r="G1142" s="9"/>
      <c r="H1142" s="9"/>
      <c r="I1142" s="9"/>
      <c r="J1142" s="0" t="s">
        <v>17</v>
      </c>
      <c r="K1142" s="3" t="n">
        <f aca="false">SUM(C1142-D1142)</f>
        <v>-442093</v>
      </c>
    </row>
    <row r="1143" customFormat="false" ht="12.75" hidden="false" customHeight="false" outlineLevel="0" collapsed="false">
      <c r="A1143" s="0" t="n">
        <v>28</v>
      </c>
      <c r="B1143" s="8" t="n">
        <v>37046</v>
      </c>
      <c r="C1143" s="0" t="n">
        <v>351978</v>
      </c>
      <c r="D1143" s="0" t="n">
        <v>640666</v>
      </c>
      <c r="E1143" s="1" t="n">
        <f aca="false">+C1143/D1143</f>
        <v>0.549393911960366</v>
      </c>
      <c r="F1143" s="9"/>
      <c r="G1143" s="9"/>
      <c r="H1143" s="9"/>
      <c r="I1143" s="9"/>
      <c r="J1143" s="0" t="s">
        <v>17</v>
      </c>
      <c r="K1143" s="3" t="n">
        <f aca="false">SUM(C1143-D1143)</f>
        <v>-288688</v>
      </c>
      <c r="M1143" s="10" t="n">
        <v>4</v>
      </c>
      <c r="N1143" s="0" t="s">
        <v>10</v>
      </c>
    </row>
    <row r="1144" customFormat="false" ht="12.75" hidden="false" customHeight="false" outlineLevel="0" collapsed="false">
      <c r="A1144" s="0" t="n">
        <v>28</v>
      </c>
      <c r="B1144" s="8" t="n">
        <v>37047</v>
      </c>
      <c r="C1144" s="0" t="n">
        <v>315798</v>
      </c>
      <c r="D1144" s="0" t="n">
        <v>706000</v>
      </c>
      <c r="E1144" s="1" t="n">
        <f aca="false">+C1144/D1144</f>
        <v>0.447305949008499</v>
      </c>
      <c r="F1144" s="9"/>
      <c r="G1144" s="9"/>
      <c r="H1144" s="9"/>
      <c r="I1144" s="9"/>
      <c r="J1144" s="0" t="s">
        <v>17</v>
      </c>
      <c r="K1144" s="3" t="n">
        <f aca="false">SUM(C1144-D1144)</f>
        <v>-390202</v>
      </c>
      <c r="M1144" s="11"/>
      <c r="N1144" s="11"/>
    </row>
    <row r="1145" customFormat="false" ht="12.75" hidden="false" customHeight="false" outlineLevel="0" collapsed="false">
      <c r="A1145" s="0" t="n">
        <v>28</v>
      </c>
      <c r="B1145" s="8" t="n">
        <v>37048</v>
      </c>
      <c r="C1145" s="0" t="n">
        <v>282425</v>
      </c>
      <c r="D1145" s="0" t="n">
        <v>706000</v>
      </c>
      <c r="E1145" s="1" t="n">
        <f aca="false">+C1145/D1145</f>
        <v>0.400035410764873</v>
      </c>
      <c r="F1145" s="9"/>
      <c r="G1145" s="9"/>
      <c r="H1145" s="9"/>
      <c r="I1145" s="9"/>
      <c r="J1145" s="0" t="s">
        <v>17</v>
      </c>
      <c r="K1145" s="3" t="n">
        <f aca="false">SUM(C1145-D1145)</f>
        <v>-423575</v>
      </c>
      <c r="M1145" s="11"/>
      <c r="N1145" s="11"/>
    </row>
    <row r="1146" customFormat="false" ht="12.75" hidden="false" customHeight="false" outlineLevel="0" collapsed="false">
      <c r="A1146" s="0" t="n">
        <v>28</v>
      </c>
      <c r="B1146" s="8" t="n">
        <v>37049</v>
      </c>
      <c r="C1146" s="0" t="n">
        <v>276895</v>
      </c>
      <c r="D1146" s="0" t="n">
        <v>708966</v>
      </c>
      <c r="E1146" s="1" t="n">
        <f aca="false">+C1146/D1146</f>
        <v>0.390561747671962</v>
      </c>
      <c r="F1146" s="9"/>
      <c r="G1146" s="9"/>
      <c r="H1146" s="9"/>
      <c r="I1146" s="9"/>
      <c r="J1146" s="0" t="s">
        <v>17</v>
      </c>
      <c r="K1146" s="3" t="n">
        <f aca="false">SUM(C1146-D1146)</f>
        <v>-432071</v>
      </c>
      <c r="M1146" s="11"/>
      <c r="N1146" s="11"/>
    </row>
    <row r="1147" customFormat="false" ht="12.75" hidden="false" customHeight="false" outlineLevel="0" collapsed="false">
      <c r="A1147" s="0" t="n">
        <v>28</v>
      </c>
      <c r="B1147" s="8" t="n">
        <v>37050</v>
      </c>
      <c r="C1147" s="0" t="n">
        <v>280068</v>
      </c>
      <c r="D1147" s="0" t="n">
        <v>750000</v>
      </c>
      <c r="E1147" s="1" t="n">
        <f aca="false">+C1147/D1147</f>
        <v>0.373424</v>
      </c>
      <c r="F1147" s="9"/>
      <c r="G1147" s="9"/>
      <c r="H1147" s="9"/>
      <c r="I1147" s="9"/>
      <c r="J1147" s="0" t="s">
        <v>17</v>
      </c>
      <c r="K1147" s="3" t="n">
        <f aca="false">SUM(C1147-D1147)</f>
        <v>-469932</v>
      </c>
      <c r="M1147" s="11"/>
      <c r="N1147" s="11"/>
    </row>
    <row r="1148" customFormat="false" ht="12.75" hidden="false" customHeight="false" outlineLevel="0" collapsed="false">
      <c r="A1148" s="0" t="n">
        <v>28</v>
      </c>
      <c r="B1148" s="8" t="n">
        <v>37051</v>
      </c>
      <c r="C1148" s="0" t="n">
        <v>277067</v>
      </c>
      <c r="D1148" s="0" t="n">
        <v>706000</v>
      </c>
      <c r="E1148" s="1" t="n">
        <f aca="false">+C1148/D1148</f>
        <v>0.392446175637394</v>
      </c>
      <c r="F1148" s="9"/>
      <c r="G1148" s="9"/>
      <c r="H1148" s="9"/>
      <c r="I1148" s="9"/>
      <c r="J1148" s="0" t="s">
        <v>17</v>
      </c>
      <c r="K1148" s="3" t="n">
        <f aca="false">SUM(C1148-D1148)</f>
        <v>-428933</v>
      </c>
      <c r="M1148" s="11"/>
      <c r="N1148" s="11"/>
    </row>
    <row r="1149" customFormat="false" ht="12.75" hidden="false" customHeight="false" outlineLevel="0" collapsed="false">
      <c r="A1149" s="0" t="n">
        <v>28</v>
      </c>
      <c r="B1149" s="8" t="n">
        <v>37052</v>
      </c>
      <c r="C1149" s="0" t="n">
        <v>303115</v>
      </c>
      <c r="D1149" s="0" t="n">
        <v>706000</v>
      </c>
      <c r="E1149" s="1" t="n">
        <f aca="false">+C1149/D1149</f>
        <v>0.429341359773371</v>
      </c>
      <c r="F1149" s="9"/>
      <c r="G1149" s="9"/>
      <c r="H1149" s="9"/>
      <c r="I1149" s="9"/>
      <c r="J1149" s="0" t="s">
        <v>17</v>
      </c>
      <c r="K1149" s="3" t="n">
        <f aca="false">SUM(C1149-D1149)</f>
        <v>-402885</v>
      </c>
      <c r="M1149" s="11"/>
      <c r="N1149" s="11"/>
    </row>
    <row r="1150" customFormat="false" ht="12.75" hidden="false" customHeight="false" outlineLevel="0" collapsed="false">
      <c r="A1150" s="0" t="n">
        <v>28</v>
      </c>
      <c r="B1150" s="8" t="n">
        <v>37053</v>
      </c>
      <c r="C1150" s="0" t="n">
        <v>311692</v>
      </c>
      <c r="D1150" s="0" t="n">
        <v>706000</v>
      </c>
      <c r="E1150" s="1" t="n">
        <f aca="false">+C1150/D1150</f>
        <v>0.441490084985836</v>
      </c>
      <c r="F1150" s="9"/>
      <c r="G1150" s="9"/>
      <c r="H1150" s="9"/>
      <c r="I1150" s="9"/>
      <c r="J1150" s="0" t="s">
        <v>17</v>
      </c>
      <c r="K1150" s="3" t="n">
        <f aca="false">SUM(C1150-D1150)</f>
        <v>-394308</v>
      </c>
      <c r="M1150" s="11"/>
      <c r="N1150" s="11"/>
    </row>
    <row r="1151" customFormat="false" ht="12.75" hidden="false" customHeight="false" outlineLevel="0" collapsed="false">
      <c r="A1151" s="0" t="n">
        <v>28</v>
      </c>
      <c r="B1151" s="8" t="n">
        <v>37054</v>
      </c>
      <c r="C1151" s="0" t="n">
        <v>319656</v>
      </c>
      <c r="D1151" s="0" t="n">
        <v>706000</v>
      </c>
      <c r="E1151" s="1" t="n">
        <f aca="false">+C1151/D1151</f>
        <v>0.452770538243626</v>
      </c>
      <c r="F1151" s="9"/>
      <c r="G1151" s="9"/>
      <c r="H1151" s="9"/>
      <c r="I1151" s="9"/>
      <c r="J1151" s="0" t="s">
        <v>17</v>
      </c>
      <c r="K1151" s="3" t="n">
        <f aca="false">SUM(C1151-D1151)</f>
        <v>-386344</v>
      </c>
      <c r="M1151" s="10" t="n">
        <v>4</v>
      </c>
      <c r="N1151" s="0" t="s">
        <v>10</v>
      </c>
    </row>
    <row r="1152" customFormat="false" ht="12.75" hidden="false" customHeight="false" outlineLevel="0" collapsed="false">
      <c r="A1152" s="0" t="n">
        <v>28</v>
      </c>
      <c r="B1152" s="8" t="n">
        <v>37055</v>
      </c>
      <c r="C1152" s="0" t="n">
        <v>298591</v>
      </c>
      <c r="D1152" s="0" t="n">
        <v>650000</v>
      </c>
      <c r="E1152" s="1" t="n">
        <f aca="false">+C1152/D1152</f>
        <v>0.459370769230769</v>
      </c>
      <c r="F1152" s="9"/>
      <c r="G1152" s="9"/>
      <c r="H1152" s="9"/>
      <c r="I1152" s="9"/>
      <c r="J1152" s="0" t="s">
        <v>17</v>
      </c>
      <c r="K1152" s="3" t="n">
        <f aca="false">SUM(C1152-D1152)</f>
        <v>-351409</v>
      </c>
      <c r="M1152" s="10" t="n">
        <v>4</v>
      </c>
      <c r="N1152" s="0" t="s">
        <v>10</v>
      </c>
    </row>
    <row r="1153" customFormat="false" ht="12.75" hidden="false" customHeight="false" outlineLevel="0" collapsed="false">
      <c r="A1153" s="0" t="n">
        <v>28</v>
      </c>
      <c r="B1153" s="8" t="n">
        <v>37056</v>
      </c>
      <c r="C1153" s="0" t="n">
        <v>296521</v>
      </c>
      <c r="D1153" s="0" t="n">
        <v>674968</v>
      </c>
      <c r="E1153" s="1" t="n">
        <f aca="false">+C1153/D1153</f>
        <v>0.439311196975264</v>
      </c>
      <c r="F1153" s="9"/>
      <c r="G1153" s="9"/>
      <c r="H1153" s="9"/>
      <c r="I1153" s="9"/>
      <c r="J1153" s="0" t="s">
        <v>17</v>
      </c>
      <c r="K1153" s="3" t="n">
        <f aca="false">SUM(C1153-D1153)</f>
        <v>-378447</v>
      </c>
      <c r="M1153" s="10" t="n">
        <v>4</v>
      </c>
      <c r="N1153" s="0" t="s">
        <v>10</v>
      </c>
    </row>
    <row r="1154" customFormat="false" ht="12.75" hidden="false" customHeight="false" outlineLevel="0" collapsed="false">
      <c r="A1154" s="0" t="n">
        <v>28</v>
      </c>
      <c r="B1154" s="8" t="n">
        <v>37057</v>
      </c>
      <c r="C1154" s="0" t="n">
        <v>269125</v>
      </c>
      <c r="D1154" s="0" t="n">
        <v>675000</v>
      </c>
      <c r="E1154" s="1" t="n">
        <f aca="false">+C1154/D1154</f>
        <v>0.398703703703704</v>
      </c>
      <c r="F1154" s="9"/>
      <c r="G1154" s="9"/>
      <c r="H1154" s="9"/>
      <c r="I1154" s="9"/>
      <c r="J1154" s="0" t="s">
        <v>17</v>
      </c>
      <c r="K1154" s="3" t="n">
        <f aca="false">SUM(C1154-D1154)</f>
        <v>-405875</v>
      </c>
      <c r="M1154" s="10" t="n">
        <v>2</v>
      </c>
      <c r="N1154" s="0" t="s">
        <v>10</v>
      </c>
    </row>
    <row r="1155" customFormat="false" ht="12.75" hidden="false" customHeight="false" outlineLevel="0" collapsed="false">
      <c r="A1155" s="0" t="n">
        <v>28</v>
      </c>
      <c r="B1155" s="8" t="n">
        <v>37058</v>
      </c>
      <c r="C1155" s="0" t="n">
        <v>221350</v>
      </c>
      <c r="D1155" s="0" t="n">
        <v>706000</v>
      </c>
      <c r="E1155" s="1" t="n">
        <f aca="false">+C1155/D1155</f>
        <v>0.313526912181303</v>
      </c>
      <c r="F1155" s="9"/>
      <c r="G1155" s="9"/>
      <c r="H1155" s="9"/>
      <c r="I1155" s="9"/>
      <c r="J1155" s="0" t="s">
        <v>17</v>
      </c>
      <c r="K1155" s="3" t="n">
        <f aca="false">SUM(C1155-D1155)</f>
        <v>-484650</v>
      </c>
      <c r="M1155" s="11"/>
      <c r="N1155" s="11"/>
    </row>
    <row r="1156" customFormat="false" ht="12.75" hidden="false" customHeight="false" outlineLevel="0" collapsed="false">
      <c r="A1156" s="0" t="n">
        <v>28</v>
      </c>
      <c r="B1156" s="8" t="n">
        <v>37059</v>
      </c>
      <c r="C1156" s="0" t="n">
        <v>209977</v>
      </c>
      <c r="D1156" s="0" t="n">
        <v>706000</v>
      </c>
      <c r="E1156" s="1" t="n">
        <f aca="false">+C1156/D1156</f>
        <v>0.297417847025496</v>
      </c>
      <c r="F1156" s="9"/>
      <c r="G1156" s="9"/>
      <c r="H1156" s="9"/>
      <c r="I1156" s="9"/>
      <c r="J1156" s="0" t="s">
        <v>17</v>
      </c>
      <c r="K1156" s="3" t="n">
        <f aca="false">SUM(C1156-D1156)</f>
        <v>-496023</v>
      </c>
      <c r="M1156" s="11"/>
      <c r="N1156" s="11"/>
    </row>
    <row r="1157" customFormat="false" ht="12.75" hidden="false" customHeight="false" outlineLevel="0" collapsed="false">
      <c r="A1157" s="0" t="n">
        <v>28</v>
      </c>
      <c r="B1157" s="8" t="n">
        <v>37060</v>
      </c>
      <c r="C1157" s="0" t="n">
        <v>306384</v>
      </c>
      <c r="D1157" s="0" t="n">
        <v>706000</v>
      </c>
      <c r="E1157" s="1" t="n">
        <f aca="false">+C1157/D1157</f>
        <v>0.433971671388102</v>
      </c>
      <c r="F1157" s="9"/>
      <c r="G1157" s="9"/>
      <c r="H1157" s="9"/>
      <c r="I1157" s="9"/>
      <c r="J1157" s="0" t="s">
        <v>17</v>
      </c>
      <c r="K1157" s="3" t="n">
        <f aca="false">SUM(C1157-D1157)</f>
        <v>-399616</v>
      </c>
    </row>
    <row r="1158" customFormat="false" ht="12.75" hidden="false" customHeight="false" outlineLevel="0" collapsed="false">
      <c r="A1158" s="0" t="n">
        <v>28</v>
      </c>
      <c r="B1158" s="8" t="n">
        <v>37061</v>
      </c>
      <c r="C1158" s="0" t="n">
        <v>311920</v>
      </c>
      <c r="D1158" s="0" t="n">
        <v>706000</v>
      </c>
      <c r="E1158" s="1" t="n">
        <f aca="false">+C1158/D1158</f>
        <v>0.441813031161473</v>
      </c>
      <c r="F1158" s="9"/>
      <c r="G1158" s="9"/>
      <c r="H1158" s="9"/>
      <c r="I1158" s="9"/>
      <c r="J1158" s="0" t="s">
        <v>17</v>
      </c>
      <c r="K1158" s="3" t="n">
        <f aca="false">SUM(C1158-D1158)</f>
        <v>-394080</v>
      </c>
    </row>
    <row r="1159" customFormat="false" ht="12.75" hidden="false" customHeight="false" outlineLevel="0" collapsed="false">
      <c r="A1159" s="0" t="n">
        <v>28</v>
      </c>
      <c r="B1159" s="8" t="n">
        <v>37062</v>
      </c>
      <c r="C1159" s="0" t="n">
        <v>316134</v>
      </c>
      <c r="D1159" s="0" t="n">
        <v>706000</v>
      </c>
      <c r="E1159" s="1" t="n">
        <f aca="false">+C1159/D1159</f>
        <v>0.447781869688385</v>
      </c>
      <c r="F1159" s="9"/>
      <c r="G1159" s="9"/>
      <c r="H1159" s="9"/>
      <c r="I1159" s="9"/>
      <c r="J1159" s="0" t="s">
        <v>17</v>
      </c>
      <c r="K1159" s="3" t="n">
        <f aca="false">SUM(C1159-D1159)</f>
        <v>-389866</v>
      </c>
    </row>
    <row r="1160" customFormat="false" ht="12.75" hidden="false" customHeight="false" outlineLevel="0" collapsed="false">
      <c r="A1160" s="0" t="n">
        <v>28</v>
      </c>
      <c r="B1160" s="8" t="n">
        <v>37063</v>
      </c>
      <c r="C1160" s="0" t="n">
        <v>321302</v>
      </c>
      <c r="D1160" s="0" t="n">
        <v>706000</v>
      </c>
      <c r="E1160" s="1" t="n">
        <f aca="false">+C1160/D1160</f>
        <v>0.455101983002833</v>
      </c>
      <c r="F1160" s="9"/>
      <c r="G1160" s="9"/>
      <c r="H1160" s="9"/>
      <c r="I1160" s="9"/>
      <c r="J1160" s="0" t="s">
        <v>17</v>
      </c>
      <c r="K1160" s="3" t="n">
        <f aca="false">SUM(C1160-D1160)</f>
        <v>-384698</v>
      </c>
    </row>
    <row r="1161" customFormat="false" ht="12.75" hidden="false" customHeight="false" outlineLevel="0" collapsed="false">
      <c r="A1161" s="0" t="n">
        <v>28</v>
      </c>
      <c r="B1161" s="8" t="n">
        <v>37064</v>
      </c>
      <c r="C1161" s="0" t="n">
        <v>284340</v>
      </c>
      <c r="D1161" s="0" t="n">
        <v>706000</v>
      </c>
      <c r="E1161" s="1" t="n">
        <f aca="false">+C1161/D1161</f>
        <v>0.402747875354108</v>
      </c>
      <c r="F1161" s="9"/>
      <c r="G1161" s="9"/>
      <c r="H1161" s="9"/>
      <c r="I1161" s="9"/>
      <c r="J1161" s="0" t="s">
        <v>17</v>
      </c>
      <c r="K1161" s="3" t="n">
        <f aca="false">SUM(C1161-D1161)</f>
        <v>-421660</v>
      </c>
    </row>
    <row r="1162" customFormat="false" ht="12.75" hidden="false" customHeight="false" outlineLevel="0" collapsed="false">
      <c r="A1162" s="0" t="n">
        <v>28</v>
      </c>
      <c r="B1162" s="8" t="n">
        <v>37065</v>
      </c>
      <c r="C1162" s="0" t="n">
        <v>281739</v>
      </c>
      <c r="D1162" s="0" t="n">
        <v>706000</v>
      </c>
      <c r="E1162" s="1" t="n">
        <f aca="false">+C1162/D1162</f>
        <v>0.399063739376771</v>
      </c>
      <c r="F1162" s="9"/>
      <c r="G1162" s="9"/>
      <c r="H1162" s="9"/>
      <c r="I1162" s="9"/>
      <c r="J1162" s="0" t="s">
        <v>17</v>
      </c>
      <c r="K1162" s="3" t="n">
        <f aca="false">SUM(C1162-D1162)</f>
        <v>-424261</v>
      </c>
    </row>
    <row r="1163" customFormat="false" ht="12.75" hidden="false" customHeight="false" outlineLevel="0" collapsed="false">
      <c r="A1163" s="0" t="n">
        <v>28</v>
      </c>
      <c r="B1163" s="8" t="n">
        <v>37066</v>
      </c>
      <c r="C1163" s="0" t="n">
        <v>277939</v>
      </c>
      <c r="D1163" s="0" t="n">
        <v>706000</v>
      </c>
      <c r="E1163" s="1" t="n">
        <f aca="false">+C1163/D1163</f>
        <v>0.393681303116147</v>
      </c>
      <c r="F1163" s="9"/>
      <c r="G1163" s="9"/>
      <c r="H1163" s="9"/>
      <c r="I1163" s="9"/>
      <c r="J1163" s="0" t="s">
        <v>17</v>
      </c>
      <c r="K1163" s="3" t="n">
        <f aca="false">SUM(C1163-D1163)</f>
        <v>-428061</v>
      </c>
    </row>
    <row r="1164" customFormat="false" ht="12.75" hidden="false" customHeight="false" outlineLevel="0" collapsed="false">
      <c r="A1164" s="0" t="n">
        <v>28</v>
      </c>
      <c r="B1164" s="8" t="n">
        <v>37067</v>
      </c>
      <c r="C1164" s="0" t="n">
        <v>281553</v>
      </c>
      <c r="D1164" s="0" t="n">
        <v>706000</v>
      </c>
      <c r="E1164" s="1" t="n">
        <f aca="false">+C1164/D1164</f>
        <v>0.398800283286119</v>
      </c>
      <c r="F1164" s="9"/>
      <c r="G1164" s="9"/>
      <c r="H1164" s="9"/>
      <c r="I1164" s="9"/>
      <c r="J1164" s="0" t="s">
        <v>17</v>
      </c>
      <c r="K1164" s="3" t="n">
        <f aca="false">SUM(C1164-D1164)</f>
        <v>-424447</v>
      </c>
    </row>
    <row r="1165" customFormat="false" ht="12.75" hidden="false" customHeight="false" outlineLevel="0" collapsed="false">
      <c r="A1165" s="0" t="n">
        <v>28</v>
      </c>
      <c r="B1165" s="8" t="n">
        <v>37068</v>
      </c>
      <c r="C1165" s="0" t="n">
        <v>296945</v>
      </c>
      <c r="D1165" s="0" t="n">
        <v>706000</v>
      </c>
      <c r="E1165" s="1" t="n">
        <f aca="false">+C1165/D1165</f>
        <v>0.420601983002833</v>
      </c>
      <c r="F1165" s="9"/>
      <c r="G1165" s="9"/>
      <c r="H1165" s="9"/>
      <c r="I1165" s="9"/>
      <c r="J1165" s="0" t="s">
        <v>17</v>
      </c>
      <c r="K1165" s="3" t="n">
        <f aca="false">SUM(C1165-D1165)</f>
        <v>-409055</v>
      </c>
    </row>
    <row r="1166" customFormat="false" ht="12.75" hidden="false" customHeight="false" outlineLevel="0" collapsed="false">
      <c r="A1166" s="0" t="n">
        <v>28</v>
      </c>
      <c r="B1166" s="8" t="n">
        <v>37069</v>
      </c>
      <c r="C1166" s="0" t="n">
        <v>282755</v>
      </c>
      <c r="D1166" s="0" t="n">
        <v>706000</v>
      </c>
      <c r="E1166" s="1" t="n">
        <f aca="false">+C1166/D1166</f>
        <v>0.40050283286119</v>
      </c>
      <c r="F1166" s="9"/>
      <c r="G1166" s="9"/>
      <c r="H1166" s="9"/>
      <c r="I1166" s="9"/>
      <c r="J1166" s="0" t="s">
        <v>17</v>
      </c>
      <c r="K1166" s="3" t="n">
        <f aca="false">SUM(C1166-D1166)</f>
        <v>-423245</v>
      </c>
    </row>
    <row r="1167" customFormat="false" ht="12.75" hidden="false" customHeight="false" outlineLevel="0" collapsed="false">
      <c r="A1167" s="0" t="n">
        <v>28</v>
      </c>
      <c r="B1167" s="8" t="n">
        <v>37070</v>
      </c>
      <c r="C1167" s="0" t="n">
        <v>294636</v>
      </c>
      <c r="D1167" s="0" t="n">
        <v>706000</v>
      </c>
      <c r="E1167" s="1" t="n">
        <f aca="false">+C1167/D1167</f>
        <v>0.417331444759207</v>
      </c>
      <c r="F1167" s="9"/>
      <c r="G1167" s="9"/>
      <c r="H1167" s="9"/>
      <c r="I1167" s="9"/>
      <c r="J1167" s="0" t="s">
        <v>17</v>
      </c>
      <c r="K1167" s="3" t="n">
        <f aca="false">SUM(C1167-D1167)</f>
        <v>-411364</v>
      </c>
    </row>
    <row r="1168" customFormat="false" ht="12.75" hidden="false" customHeight="false" outlineLevel="0" collapsed="false">
      <c r="A1168" s="0" t="n">
        <v>28</v>
      </c>
      <c r="B1168" s="8" t="n">
        <v>37071</v>
      </c>
      <c r="C1168" s="0" t="n">
        <v>209910</v>
      </c>
      <c r="D1168" s="0" t="n">
        <v>706000</v>
      </c>
      <c r="E1168" s="1" t="n">
        <f aca="false">+C1168/D1168</f>
        <v>0.297322946175637</v>
      </c>
      <c r="F1168" s="9"/>
      <c r="G1168" s="9"/>
      <c r="H1168" s="9"/>
      <c r="I1168" s="9"/>
      <c r="J1168" s="0" t="s">
        <v>17</v>
      </c>
      <c r="K1168" s="3" t="n">
        <f aca="false">SUM(C1168-D1168)</f>
        <v>-496090</v>
      </c>
    </row>
    <row r="1169" customFormat="false" ht="13.5" hidden="false" customHeight="false" outlineLevel="0" collapsed="false">
      <c r="A1169" s="0" t="n">
        <v>28</v>
      </c>
      <c r="B1169" s="8" t="n">
        <v>37072</v>
      </c>
      <c r="C1169" s="0" t="n">
        <v>289036</v>
      </c>
      <c r="D1169" s="0" t="n">
        <v>706000</v>
      </c>
      <c r="E1169" s="1" t="n">
        <f aca="false">+C1169/D1169</f>
        <v>0.409399433427762</v>
      </c>
      <c r="F1169" s="16"/>
      <c r="G1169" s="16"/>
      <c r="H1169" s="16"/>
      <c r="I1169" s="16"/>
      <c r="J1169" s="0" t="s">
        <v>17</v>
      </c>
      <c r="K1169" s="3" t="n">
        <f aca="false">SUM(C1169-D1169)</f>
        <v>-416964</v>
      </c>
    </row>
    <row r="1170" customFormat="false" ht="12.75" hidden="false" customHeight="false" outlineLevel="0" collapsed="false">
      <c r="B1170" s="8"/>
      <c r="F1170" s="9" t="n">
        <f aca="false">SUM(F1142:F1169)</f>
        <v>0</v>
      </c>
      <c r="G1170" s="9"/>
      <c r="H1170" s="9" t="n">
        <f aca="false">SUM(H1142:H1169)</f>
        <v>0</v>
      </c>
      <c r="I1170" s="9" t="n">
        <f aca="false">SUM(I1142:I1169)</f>
        <v>0</v>
      </c>
    </row>
    <row r="1171" customFormat="false" ht="12.75" hidden="false" customHeight="false" outlineLevel="0" collapsed="false">
      <c r="B1171" s="8"/>
      <c r="F1171" s="9"/>
      <c r="G1171" s="9"/>
      <c r="H1171" s="9"/>
      <c r="I1171" s="9"/>
    </row>
    <row r="1172" customFormat="false" ht="12.75" hidden="false" customHeight="false" outlineLevel="0" collapsed="false">
      <c r="A1172" s="4" t="s">
        <v>0</v>
      </c>
      <c r="B1172" s="5" t="s">
        <v>1</v>
      </c>
      <c r="C1172" s="4" t="s">
        <v>2</v>
      </c>
      <c r="D1172" s="5" t="s">
        <v>3</v>
      </c>
      <c r="E1172" s="6" t="s">
        <v>4</v>
      </c>
      <c r="F1172" s="7" t="n">
        <v>0.95</v>
      </c>
      <c r="G1172" s="7"/>
      <c r="H1172" s="7" t="n">
        <v>0.98</v>
      </c>
      <c r="I1172" s="7" t="n">
        <v>1</v>
      </c>
      <c r="J1172" s="4" t="s">
        <v>5</v>
      </c>
      <c r="M1172" s="4" t="s">
        <v>6</v>
      </c>
      <c r="N1172" s="4" t="s">
        <v>7</v>
      </c>
    </row>
    <row r="1173" customFormat="false" ht="12.75" hidden="false" customHeight="false" outlineLevel="0" collapsed="false">
      <c r="A1173" s="0" t="n">
        <v>28</v>
      </c>
      <c r="B1173" s="8" t="n">
        <v>37073</v>
      </c>
      <c r="C1173" s="0" t="n">
        <v>275114</v>
      </c>
      <c r="D1173" s="0" t="n">
        <v>706000</v>
      </c>
      <c r="E1173" s="1" t="n">
        <f aca="false">+C1173/D1173</f>
        <v>0.389679886685552</v>
      </c>
      <c r="F1173" s="9"/>
      <c r="G1173" s="9"/>
      <c r="H1173" s="9"/>
      <c r="I1173" s="9"/>
      <c r="J1173" s="0" t="s">
        <v>17</v>
      </c>
      <c r="K1173" s="3" t="n">
        <f aca="false">SUM(C1173-D1173)</f>
        <v>-430886</v>
      </c>
    </row>
    <row r="1174" customFormat="false" ht="12.75" hidden="false" customHeight="false" outlineLevel="0" collapsed="false">
      <c r="A1174" s="0" t="n">
        <v>28</v>
      </c>
      <c r="B1174" s="8" t="n">
        <v>37074</v>
      </c>
      <c r="C1174" s="0" t="n">
        <v>307037</v>
      </c>
      <c r="D1174" s="0" t="n">
        <v>706000</v>
      </c>
      <c r="E1174" s="1" t="n">
        <f aca="false">+C1174/D1174</f>
        <v>0.434896600566572</v>
      </c>
      <c r="F1174" s="9"/>
      <c r="G1174" s="9"/>
      <c r="H1174" s="9"/>
      <c r="I1174" s="9"/>
      <c r="J1174" s="0" t="s">
        <v>17</v>
      </c>
      <c r="K1174" s="3" t="n">
        <f aca="false">SUM(C1174-D1174)</f>
        <v>-398963</v>
      </c>
    </row>
    <row r="1175" customFormat="false" ht="12.75" hidden="false" customHeight="false" outlineLevel="0" collapsed="false">
      <c r="A1175" s="0" t="n">
        <v>28</v>
      </c>
      <c r="B1175" s="8" t="n">
        <v>37075</v>
      </c>
      <c r="C1175" s="0" t="n">
        <v>281811</v>
      </c>
      <c r="D1175" s="0" t="n">
        <v>706000</v>
      </c>
      <c r="E1175" s="1" t="n">
        <f aca="false">+C1175/D1175</f>
        <v>0.399165722379603</v>
      </c>
      <c r="F1175" s="9"/>
      <c r="G1175" s="9"/>
      <c r="H1175" s="9"/>
      <c r="I1175" s="9"/>
      <c r="J1175" s="0" t="s">
        <v>17</v>
      </c>
      <c r="K1175" s="3" t="n">
        <f aca="false">SUM(C1175-D1175)</f>
        <v>-424189</v>
      </c>
    </row>
    <row r="1176" customFormat="false" ht="12.75" hidden="false" customHeight="false" outlineLevel="0" collapsed="false">
      <c r="A1176" s="0" t="n">
        <v>28</v>
      </c>
      <c r="B1176" s="8" t="n">
        <v>37076</v>
      </c>
      <c r="C1176" s="0" t="n">
        <v>273964</v>
      </c>
      <c r="D1176" s="0" t="n">
        <v>706000</v>
      </c>
      <c r="E1176" s="1" t="n">
        <f aca="false">+C1176/D1176</f>
        <v>0.388050991501416</v>
      </c>
      <c r="F1176" s="9"/>
      <c r="G1176" s="9"/>
      <c r="H1176" s="9"/>
      <c r="I1176" s="9"/>
      <c r="J1176" s="0" t="s">
        <v>17</v>
      </c>
      <c r="K1176" s="3" t="n">
        <f aca="false">SUM(C1176-D1176)</f>
        <v>-432036</v>
      </c>
    </row>
    <row r="1177" customFormat="false" ht="12.75" hidden="false" customHeight="false" outlineLevel="0" collapsed="false">
      <c r="A1177" s="0" t="n">
        <v>28</v>
      </c>
      <c r="B1177" s="8" t="n">
        <v>37077</v>
      </c>
      <c r="C1177" s="0" t="n">
        <v>286906</v>
      </c>
      <c r="D1177" s="0" t="n">
        <v>706000</v>
      </c>
      <c r="E1177" s="1" t="n">
        <f aca="false">+C1177/D1177</f>
        <v>0.406382436260623</v>
      </c>
      <c r="F1177" s="9"/>
      <c r="G1177" s="9"/>
      <c r="H1177" s="9"/>
      <c r="I1177" s="9"/>
      <c r="J1177" s="0" t="s">
        <v>17</v>
      </c>
      <c r="K1177" s="3" t="n">
        <f aca="false">SUM(C1177-D1177)</f>
        <v>-419094</v>
      </c>
    </row>
    <row r="1178" customFormat="false" ht="12.75" hidden="false" customHeight="false" outlineLevel="0" collapsed="false">
      <c r="A1178" s="0" t="n">
        <v>28</v>
      </c>
      <c r="B1178" s="8" t="n">
        <v>37078</v>
      </c>
      <c r="C1178" s="0" t="n">
        <v>374006</v>
      </c>
      <c r="D1178" s="0" t="n">
        <v>706000</v>
      </c>
      <c r="E1178" s="1" t="n">
        <f aca="false">+C1178/D1178</f>
        <v>0.529753541076487</v>
      </c>
      <c r="F1178" s="9"/>
      <c r="G1178" s="9"/>
      <c r="H1178" s="9"/>
      <c r="I1178" s="9"/>
      <c r="J1178" s="0" t="s">
        <v>17</v>
      </c>
      <c r="K1178" s="3" t="n">
        <f aca="false">SUM(C1178-D1178)</f>
        <v>-331994</v>
      </c>
    </row>
    <row r="1179" customFormat="false" ht="12.75" hidden="false" customHeight="false" outlineLevel="0" collapsed="false">
      <c r="A1179" s="0" t="n">
        <v>28</v>
      </c>
      <c r="B1179" s="8" t="n">
        <v>37079</v>
      </c>
      <c r="C1179" s="0" t="n">
        <v>328593</v>
      </c>
      <c r="D1179" s="0" t="n">
        <v>706000</v>
      </c>
      <c r="E1179" s="1" t="n">
        <f aca="false">+C1179/D1179</f>
        <v>0.465429178470255</v>
      </c>
      <c r="F1179" s="9"/>
      <c r="G1179" s="9"/>
      <c r="H1179" s="9"/>
      <c r="I1179" s="9"/>
      <c r="J1179" s="0" t="s">
        <v>17</v>
      </c>
      <c r="K1179" s="3" t="n">
        <f aca="false">SUM(C1179-D1179)</f>
        <v>-377407</v>
      </c>
    </row>
    <row r="1180" customFormat="false" ht="12.75" hidden="false" customHeight="false" outlineLevel="0" collapsed="false">
      <c r="A1180" s="0" t="n">
        <v>28</v>
      </c>
      <c r="B1180" s="8" t="n">
        <v>37080</v>
      </c>
      <c r="C1180" s="0" t="n">
        <v>312793</v>
      </c>
      <c r="D1180" s="0" t="n">
        <v>706000</v>
      </c>
      <c r="E1180" s="1" t="n">
        <f aca="false">+C1180/D1180</f>
        <v>0.443049575070822</v>
      </c>
      <c r="F1180" s="9"/>
      <c r="G1180" s="9"/>
      <c r="H1180" s="9"/>
      <c r="I1180" s="9"/>
      <c r="J1180" s="0" t="s">
        <v>17</v>
      </c>
      <c r="K1180" s="3" t="n">
        <f aca="false">SUM(C1180-D1180)</f>
        <v>-393207</v>
      </c>
    </row>
    <row r="1181" customFormat="false" ht="12.75" hidden="false" customHeight="false" outlineLevel="0" collapsed="false">
      <c r="A1181" s="0" t="n">
        <v>28</v>
      </c>
      <c r="B1181" s="8" t="n">
        <v>37081</v>
      </c>
      <c r="C1181" s="0" t="n">
        <v>253042</v>
      </c>
      <c r="D1181" s="0" t="n">
        <v>706000</v>
      </c>
      <c r="E1181" s="1" t="n">
        <f aca="false">+C1181/D1181</f>
        <v>0.358416430594901</v>
      </c>
      <c r="F1181" s="9"/>
      <c r="G1181" s="9"/>
      <c r="H1181" s="9"/>
      <c r="I1181" s="9"/>
      <c r="J1181" s="0" t="s">
        <v>17</v>
      </c>
      <c r="K1181" s="3" t="n">
        <f aca="false">SUM(C1181-D1181)</f>
        <v>-452958</v>
      </c>
    </row>
    <row r="1182" customFormat="false" ht="12.75" hidden="false" customHeight="false" outlineLevel="0" collapsed="false">
      <c r="A1182" s="0" t="n">
        <v>28</v>
      </c>
      <c r="B1182" s="8" t="n">
        <v>37082</v>
      </c>
      <c r="C1182" s="0" t="n">
        <v>330421</v>
      </c>
      <c r="D1182" s="0" t="n">
        <v>706000</v>
      </c>
      <c r="E1182" s="1" t="n">
        <f aca="false">+C1182/D1182</f>
        <v>0.468018413597734</v>
      </c>
      <c r="F1182" s="9"/>
      <c r="G1182" s="9"/>
      <c r="H1182" s="9"/>
      <c r="I1182" s="9"/>
      <c r="J1182" s="0" t="s">
        <v>17</v>
      </c>
      <c r="K1182" s="3" t="n">
        <f aca="false">SUM(C1182-D1182)</f>
        <v>-375579</v>
      </c>
    </row>
    <row r="1183" customFormat="false" ht="12.75" hidden="false" customHeight="false" outlineLevel="0" collapsed="false">
      <c r="A1183" s="0" t="n">
        <v>28</v>
      </c>
      <c r="B1183" s="8" t="n">
        <v>37083</v>
      </c>
      <c r="C1183" s="0" t="n">
        <v>297496</v>
      </c>
      <c r="D1183" s="0" t="n">
        <v>706000</v>
      </c>
      <c r="E1183" s="1" t="n">
        <f aca="false">+C1183/D1183</f>
        <v>0.421382436260623</v>
      </c>
      <c r="F1183" s="9"/>
      <c r="G1183" s="9"/>
      <c r="H1183" s="9"/>
      <c r="I1183" s="9"/>
      <c r="J1183" s="0" t="s">
        <v>17</v>
      </c>
      <c r="K1183" s="3" t="n">
        <f aca="false">SUM(C1183-D1183)</f>
        <v>-408504</v>
      </c>
    </row>
    <row r="1184" customFormat="false" ht="12.75" hidden="false" customHeight="false" outlineLevel="0" collapsed="false">
      <c r="A1184" s="0" t="n">
        <v>28</v>
      </c>
      <c r="B1184" s="8" t="n">
        <v>37084</v>
      </c>
      <c r="C1184" s="0" t="n">
        <v>322750</v>
      </c>
      <c r="D1184" s="0" t="n">
        <v>696979</v>
      </c>
      <c r="E1184" s="1" t="n">
        <f aca="false">+C1184/D1184</f>
        <v>0.463069905979951</v>
      </c>
      <c r="F1184" s="9"/>
      <c r="G1184" s="9"/>
      <c r="H1184" s="9"/>
      <c r="I1184" s="9"/>
      <c r="J1184" s="0" t="s">
        <v>17</v>
      </c>
      <c r="K1184" s="3" t="n">
        <f aca="false">SUM(C1184-D1184)</f>
        <v>-374229</v>
      </c>
      <c r="M1184" s="10" t="n">
        <v>2</v>
      </c>
      <c r="N1184" s="0" t="s">
        <v>10</v>
      </c>
    </row>
    <row r="1185" customFormat="false" ht="12.75" hidden="false" customHeight="false" outlineLevel="0" collapsed="false">
      <c r="A1185" s="0" t="n">
        <v>28</v>
      </c>
      <c r="B1185" s="8" t="n">
        <v>37085</v>
      </c>
      <c r="C1185" s="0" t="n">
        <v>324488</v>
      </c>
      <c r="D1185" s="0" t="n">
        <v>700000</v>
      </c>
      <c r="E1185" s="1" t="n">
        <f aca="false">+C1185/D1185</f>
        <v>0.463554285714286</v>
      </c>
      <c r="F1185" s="9"/>
      <c r="G1185" s="9"/>
      <c r="H1185" s="9"/>
      <c r="I1185" s="9"/>
      <c r="J1185" s="0" t="s">
        <v>17</v>
      </c>
      <c r="K1185" s="3" t="n">
        <f aca="false">SUM(C1185-D1185)</f>
        <v>-375512</v>
      </c>
    </row>
    <row r="1186" customFormat="false" ht="12.75" hidden="false" customHeight="false" outlineLevel="0" collapsed="false">
      <c r="A1186" s="0" t="n">
        <v>28</v>
      </c>
      <c r="B1186" s="8" t="n">
        <v>37086</v>
      </c>
      <c r="C1186" s="0" t="n">
        <v>353558</v>
      </c>
      <c r="D1186" s="0" t="n">
        <v>700000</v>
      </c>
      <c r="E1186" s="1" t="n">
        <f aca="false">+C1186/D1186</f>
        <v>0.505082857142857</v>
      </c>
      <c r="F1186" s="9"/>
      <c r="G1186" s="9"/>
      <c r="H1186" s="9"/>
      <c r="I1186" s="9"/>
      <c r="J1186" s="0" t="s">
        <v>17</v>
      </c>
      <c r="K1186" s="3" t="n">
        <f aca="false">SUM(C1186-D1186)</f>
        <v>-346442</v>
      </c>
    </row>
    <row r="1187" customFormat="false" ht="12.75" hidden="false" customHeight="false" outlineLevel="0" collapsed="false">
      <c r="A1187" s="0" t="n">
        <v>28</v>
      </c>
      <c r="B1187" s="8" t="n">
        <v>37087</v>
      </c>
      <c r="C1187" s="0" t="n">
        <v>328885</v>
      </c>
      <c r="D1187" s="0" t="n">
        <v>700000</v>
      </c>
      <c r="E1187" s="1" t="n">
        <f aca="false">+C1187/D1187</f>
        <v>0.469835714285714</v>
      </c>
      <c r="F1187" s="9"/>
      <c r="G1187" s="9"/>
      <c r="H1187" s="9"/>
      <c r="I1187" s="9"/>
      <c r="J1187" s="0" t="s">
        <v>17</v>
      </c>
      <c r="K1187" s="3" t="n">
        <f aca="false">SUM(C1187-D1187)</f>
        <v>-371115</v>
      </c>
    </row>
    <row r="1188" customFormat="false" ht="12.75" hidden="false" customHeight="false" outlineLevel="0" collapsed="false">
      <c r="A1188" s="0" t="n">
        <v>28</v>
      </c>
      <c r="B1188" s="8" t="n">
        <v>37088</v>
      </c>
      <c r="C1188" s="0" t="n">
        <v>353836</v>
      </c>
      <c r="D1188" s="0" t="n">
        <v>678000</v>
      </c>
      <c r="E1188" s="1" t="n">
        <f aca="false">+C1188/D1188</f>
        <v>0.521882005899705</v>
      </c>
      <c r="F1188" s="9"/>
      <c r="G1188" s="9"/>
      <c r="H1188" s="9"/>
      <c r="I1188" s="9"/>
      <c r="J1188" s="0" t="s">
        <v>17</v>
      </c>
      <c r="K1188" s="3" t="n">
        <f aca="false">SUM(C1188-D1188)</f>
        <v>-324164</v>
      </c>
    </row>
    <row r="1189" customFormat="false" ht="12.75" hidden="false" customHeight="false" outlineLevel="0" collapsed="false">
      <c r="A1189" s="0" t="n">
        <v>28</v>
      </c>
      <c r="B1189" s="8" t="n">
        <v>37089</v>
      </c>
      <c r="C1189" s="0" t="n">
        <v>368382</v>
      </c>
      <c r="D1189" s="0" t="n">
        <v>700000</v>
      </c>
      <c r="E1189" s="1" t="n">
        <f aca="false">+C1189/D1189</f>
        <v>0.52626</v>
      </c>
      <c r="F1189" s="9"/>
      <c r="G1189" s="9"/>
      <c r="H1189" s="9"/>
      <c r="I1189" s="9"/>
      <c r="J1189" s="0" t="s">
        <v>17</v>
      </c>
      <c r="K1189" s="3" t="n">
        <f aca="false">SUM(C1189-D1189)</f>
        <v>-331618</v>
      </c>
    </row>
    <row r="1190" customFormat="false" ht="12.75" hidden="false" customHeight="false" outlineLevel="0" collapsed="false">
      <c r="A1190" s="0" t="n">
        <v>28</v>
      </c>
      <c r="B1190" s="8" t="n">
        <v>37090</v>
      </c>
      <c r="C1190" s="0" t="n">
        <v>557987</v>
      </c>
      <c r="D1190" s="0" t="n">
        <v>700000</v>
      </c>
      <c r="E1190" s="1" t="n">
        <f aca="false">+C1190/D1190</f>
        <v>0.797124285714286</v>
      </c>
      <c r="F1190" s="9"/>
      <c r="G1190" s="9"/>
      <c r="H1190" s="9"/>
      <c r="I1190" s="9"/>
      <c r="J1190" s="0" t="s">
        <v>17</v>
      </c>
      <c r="K1190" s="3" t="n">
        <f aca="false">SUM(C1190-D1190)</f>
        <v>-142013</v>
      </c>
    </row>
    <row r="1191" customFormat="false" ht="12.75" hidden="false" customHeight="false" outlineLevel="0" collapsed="false">
      <c r="A1191" s="0" t="n">
        <v>28</v>
      </c>
      <c r="B1191" s="8" t="n">
        <v>37091</v>
      </c>
      <c r="C1191" s="0" t="n">
        <v>601120</v>
      </c>
      <c r="D1191" s="0" t="n">
        <v>700000</v>
      </c>
      <c r="E1191" s="1" t="n">
        <f aca="false">+C1191/D1191</f>
        <v>0.858742857142857</v>
      </c>
      <c r="F1191" s="9"/>
      <c r="G1191" s="9"/>
      <c r="H1191" s="9"/>
      <c r="I1191" s="9"/>
      <c r="J1191" s="0" t="s">
        <v>17</v>
      </c>
      <c r="K1191" s="3" t="n">
        <f aca="false">SUM(C1191-D1191)</f>
        <v>-98880</v>
      </c>
    </row>
    <row r="1192" customFormat="false" ht="12.75" hidden="false" customHeight="false" outlineLevel="0" collapsed="false">
      <c r="A1192" s="0" t="n">
        <v>28</v>
      </c>
      <c r="B1192" s="8" t="n">
        <v>37092</v>
      </c>
      <c r="C1192" s="0" t="n">
        <v>668164</v>
      </c>
      <c r="D1192" s="0" t="n">
        <v>727880</v>
      </c>
      <c r="E1192" s="1" t="n">
        <f aca="false">+C1192/D1192</f>
        <v>0.917959004231467</v>
      </c>
      <c r="F1192" s="9"/>
      <c r="G1192" s="9"/>
      <c r="H1192" s="9"/>
      <c r="I1192" s="9"/>
      <c r="J1192" s="0" t="s">
        <v>17</v>
      </c>
      <c r="K1192" s="3" t="n">
        <f aca="false">SUM(C1192-D1192)</f>
        <v>-59716</v>
      </c>
    </row>
    <row r="1193" customFormat="false" ht="12.75" hidden="false" customHeight="false" outlineLevel="0" collapsed="false">
      <c r="A1193" s="0" t="n">
        <v>28</v>
      </c>
      <c r="B1193" s="8" t="n">
        <v>37093</v>
      </c>
      <c r="C1193" s="0" t="n">
        <v>675421</v>
      </c>
      <c r="D1193" s="0" t="n">
        <v>700000</v>
      </c>
      <c r="E1193" s="1" t="n">
        <f aca="false">+C1193/D1193</f>
        <v>0.964887142857143</v>
      </c>
      <c r="F1193" s="9" t="n">
        <v>1</v>
      </c>
      <c r="G1193" s="9"/>
      <c r="H1193" s="9"/>
      <c r="I1193" s="9"/>
      <c r="J1193" s="0" t="s">
        <v>17</v>
      </c>
      <c r="K1193" s="3" t="n">
        <f aca="false">SUM(C1193-D1193)</f>
        <v>-24579</v>
      </c>
      <c r="M1193" s="10" t="n">
        <v>2</v>
      </c>
      <c r="N1193" s="0" t="s">
        <v>10</v>
      </c>
    </row>
    <row r="1194" customFormat="false" ht="12.75" hidden="false" customHeight="false" outlineLevel="0" collapsed="false">
      <c r="A1194" s="0" t="n">
        <v>28</v>
      </c>
      <c r="B1194" s="8" t="n">
        <v>37094</v>
      </c>
      <c r="C1194" s="0" t="n">
        <v>653589</v>
      </c>
      <c r="D1194" s="0" t="n">
        <v>700000</v>
      </c>
      <c r="E1194" s="1" t="n">
        <f aca="false">+C1194/D1194</f>
        <v>0.933698571428571</v>
      </c>
      <c r="F1194" s="9"/>
      <c r="G1194" s="9"/>
      <c r="H1194" s="9"/>
      <c r="I1194" s="9"/>
      <c r="J1194" s="0" t="s">
        <v>17</v>
      </c>
      <c r="K1194" s="3" t="n">
        <f aca="false">SUM(C1194-D1194)</f>
        <v>-46411</v>
      </c>
    </row>
    <row r="1195" customFormat="false" ht="12.75" hidden="false" customHeight="false" outlineLevel="0" collapsed="false">
      <c r="A1195" s="0" t="n">
        <v>28</v>
      </c>
      <c r="B1195" s="8" t="n">
        <v>37095</v>
      </c>
      <c r="C1195" s="0" t="n">
        <v>649605</v>
      </c>
      <c r="D1195" s="0" t="n">
        <v>700000</v>
      </c>
      <c r="E1195" s="1" t="n">
        <f aca="false">+C1195/D1195</f>
        <v>0.928007142857143</v>
      </c>
      <c r="F1195" s="9"/>
      <c r="G1195" s="9"/>
      <c r="H1195" s="9"/>
      <c r="I1195" s="9"/>
      <c r="J1195" s="0" t="s">
        <v>17</v>
      </c>
      <c r="K1195" s="3" t="n">
        <f aca="false">SUM(C1195-D1195)</f>
        <v>-50395</v>
      </c>
    </row>
    <row r="1196" customFormat="false" ht="12.75" hidden="false" customHeight="false" outlineLevel="0" collapsed="false">
      <c r="A1196" s="0" t="n">
        <v>28</v>
      </c>
      <c r="B1196" s="8" t="n">
        <v>37096</v>
      </c>
      <c r="C1196" s="0" t="n">
        <v>653700</v>
      </c>
      <c r="D1196" s="0" t="n">
        <v>700000</v>
      </c>
      <c r="E1196" s="1" t="n">
        <f aca="false">+C1196/D1196</f>
        <v>0.933857142857143</v>
      </c>
      <c r="F1196" s="9"/>
      <c r="G1196" s="9"/>
      <c r="H1196" s="9"/>
      <c r="I1196" s="9"/>
      <c r="J1196" s="0" t="s">
        <v>17</v>
      </c>
      <c r="K1196" s="3" t="n">
        <f aca="false">SUM(C1196-D1196)</f>
        <v>-46300</v>
      </c>
      <c r="M1196" s="10" t="n">
        <v>3</v>
      </c>
      <c r="N1196" s="0" t="s">
        <v>10</v>
      </c>
    </row>
    <row r="1197" customFormat="false" ht="12.75" hidden="false" customHeight="false" outlineLevel="0" collapsed="false">
      <c r="A1197" s="0" t="n">
        <v>28</v>
      </c>
      <c r="B1197" s="8" t="n">
        <v>37097</v>
      </c>
      <c r="C1197" s="0" t="n">
        <v>683320</v>
      </c>
      <c r="D1197" s="0" t="n">
        <v>733512</v>
      </c>
      <c r="E1197" s="1" t="n">
        <f aca="false">+C1197/D1197</f>
        <v>0.931573034933307</v>
      </c>
      <c r="F1197" s="9"/>
      <c r="G1197" s="9"/>
      <c r="H1197" s="9"/>
      <c r="I1197" s="9"/>
      <c r="J1197" s="0" t="s">
        <v>17</v>
      </c>
      <c r="K1197" s="3" t="n">
        <f aca="false">SUM(C1197-D1197)</f>
        <v>-50192</v>
      </c>
      <c r="M1197" s="10" t="n">
        <v>4</v>
      </c>
      <c r="N1197" s="0" t="s">
        <v>10</v>
      </c>
    </row>
    <row r="1198" customFormat="false" ht="12.75" hidden="false" customHeight="false" outlineLevel="0" collapsed="false">
      <c r="A1198" s="0" t="n">
        <v>28</v>
      </c>
      <c r="B1198" s="8" t="n">
        <v>37098</v>
      </c>
      <c r="C1198" s="0" t="n">
        <v>677648</v>
      </c>
      <c r="D1198" s="0" t="n">
        <v>726082</v>
      </c>
      <c r="E1198" s="1" t="n">
        <f aca="false">+C1198/D1198</f>
        <v>0.933294035659884</v>
      </c>
      <c r="F1198" s="9"/>
      <c r="G1198" s="9"/>
      <c r="H1198" s="9"/>
      <c r="I1198" s="9"/>
      <c r="J1198" s="0" t="s">
        <v>17</v>
      </c>
      <c r="K1198" s="3" t="n">
        <f aca="false">SUM(C1198-D1198)</f>
        <v>-48434</v>
      </c>
      <c r="M1198" s="10" t="n">
        <v>4</v>
      </c>
      <c r="N1198" s="0" t="s">
        <v>10</v>
      </c>
    </row>
    <row r="1199" customFormat="false" ht="12.75" hidden="false" customHeight="false" outlineLevel="0" collapsed="false">
      <c r="A1199" s="0" t="n">
        <v>28</v>
      </c>
      <c r="B1199" s="8" t="n">
        <v>37099</v>
      </c>
      <c r="C1199" s="0" t="n">
        <v>693443</v>
      </c>
      <c r="D1199" s="0" t="n">
        <v>700000</v>
      </c>
      <c r="E1199" s="1" t="n">
        <f aca="false">+C1199/D1199</f>
        <v>0.990632857142857</v>
      </c>
      <c r="F1199" s="9"/>
      <c r="G1199" s="9"/>
      <c r="H1199" s="9" t="n">
        <v>1</v>
      </c>
      <c r="I1199" s="9"/>
      <c r="J1199" s="0" t="s">
        <v>17</v>
      </c>
      <c r="K1199" s="3" t="n">
        <f aca="false">SUM(C1199-D1199)</f>
        <v>-6557</v>
      </c>
      <c r="M1199" s="10" t="n">
        <v>4</v>
      </c>
      <c r="N1199" s="0" t="s">
        <v>10</v>
      </c>
    </row>
    <row r="1200" customFormat="false" ht="12.75" hidden="false" customHeight="false" outlineLevel="0" collapsed="false">
      <c r="A1200" s="0" t="n">
        <v>28</v>
      </c>
      <c r="B1200" s="8" t="n">
        <v>37100</v>
      </c>
      <c r="C1200" s="0" t="n">
        <v>668273</v>
      </c>
      <c r="D1200" s="0" t="n">
        <v>700000</v>
      </c>
      <c r="E1200" s="1" t="n">
        <f aca="false">+C1200/D1200</f>
        <v>0.954675714285714</v>
      </c>
      <c r="F1200" s="9" t="n">
        <v>1</v>
      </c>
      <c r="G1200" s="9"/>
      <c r="H1200" s="9"/>
      <c r="I1200" s="9"/>
      <c r="J1200" s="0" t="s">
        <v>17</v>
      </c>
      <c r="K1200" s="3" t="n">
        <f aca="false">SUM(C1200-D1200)</f>
        <v>-31727</v>
      </c>
      <c r="M1200" s="10" t="n">
        <v>2</v>
      </c>
      <c r="N1200" s="0" t="s">
        <v>10</v>
      </c>
    </row>
    <row r="1201" customFormat="false" ht="12.75" hidden="false" customHeight="false" outlineLevel="0" collapsed="false">
      <c r="A1201" s="0" t="n">
        <v>28</v>
      </c>
      <c r="B1201" s="8" t="n">
        <v>37101</v>
      </c>
      <c r="C1201" s="0" t="n">
        <v>684739</v>
      </c>
      <c r="D1201" s="0" t="n">
        <v>700000</v>
      </c>
      <c r="E1201" s="1" t="n">
        <f aca="false">+C1201/D1201</f>
        <v>0.978198571428572</v>
      </c>
      <c r="F1201" s="9" t="n">
        <v>1</v>
      </c>
      <c r="G1201" s="9"/>
      <c r="H1201" s="9"/>
      <c r="I1201" s="9"/>
      <c r="J1201" s="0" t="s">
        <v>17</v>
      </c>
      <c r="K1201" s="3" t="n">
        <f aca="false">SUM(C1201-D1201)</f>
        <v>-15261</v>
      </c>
    </row>
    <row r="1202" customFormat="false" ht="12.75" hidden="false" customHeight="false" outlineLevel="0" collapsed="false">
      <c r="A1202" s="0" t="n">
        <v>28</v>
      </c>
      <c r="B1202" s="8" t="n">
        <v>37102</v>
      </c>
      <c r="C1202" s="0" t="n">
        <v>619742</v>
      </c>
      <c r="D1202" s="0" t="n">
        <v>700000</v>
      </c>
      <c r="E1202" s="1" t="n">
        <f aca="false">+C1202/D1202</f>
        <v>0.885345714285714</v>
      </c>
      <c r="F1202" s="9"/>
      <c r="G1202" s="9"/>
      <c r="H1202" s="9"/>
      <c r="I1202" s="9"/>
      <c r="J1202" s="0" t="s">
        <v>17</v>
      </c>
      <c r="K1202" s="3" t="n">
        <f aca="false">SUM(C1202-D1202)</f>
        <v>-80258</v>
      </c>
      <c r="M1202" s="10" t="n">
        <v>2</v>
      </c>
      <c r="N1202" s="0" t="s">
        <v>10</v>
      </c>
    </row>
    <row r="1203" customFormat="false" ht="13.5" hidden="false" customHeight="false" outlineLevel="0" collapsed="false">
      <c r="A1203" s="0" t="n">
        <v>28</v>
      </c>
      <c r="B1203" s="8" t="n">
        <v>37103</v>
      </c>
      <c r="C1203" s="0" t="n">
        <v>657447</v>
      </c>
      <c r="D1203" s="0" t="n">
        <v>700000</v>
      </c>
      <c r="E1203" s="1" t="n">
        <f aca="false">+C1203/D1203</f>
        <v>0.93921</v>
      </c>
      <c r="F1203" s="16"/>
      <c r="G1203" s="16"/>
      <c r="H1203" s="16"/>
      <c r="I1203" s="16"/>
      <c r="J1203" s="0" t="s">
        <v>17</v>
      </c>
      <c r="K1203" s="3" t="n">
        <f aca="false">SUM(C1203-D1203)</f>
        <v>-42553</v>
      </c>
      <c r="M1203" s="10" t="n">
        <v>2</v>
      </c>
      <c r="N1203" s="0" t="s">
        <v>10</v>
      </c>
    </row>
    <row r="1204" customFormat="false" ht="12.75" hidden="false" customHeight="false" outlineLevel="0" collapsed="false">
      <c r="B1204" s="8"/>
      <c r="F1204" s="9" t="n">
        <f aca="false">SUM(F1176:F1203)</f>
        <v>3</v>
      </c>
      <c r="G1204" s="9"/>
      <c r="H1204" s="9" t="n">
        <f aca="false">SUM(H1176:H1203)</f>
        <v>1</v>
      </c>
      <c r="I1204" s="9" t="n">
        <f aca="false">SUM(I1176:I1203)</f>
        <v>0</v>
      </c>
      <c r="M1204" s="10"/>
    </row>
    <row r="1205" customFormat="false" ht="12.75" hidden="false" customHeight="false" outlineLevel="0" collapsed="false">
      <c r="B1205" s="8"/>
      <c r="F1205" s="9"/>
      <c r="G1205" s="9"/>
      <c r="H1205" s="9"/>
      <c r="I1205" s="9"/>
      <c r="M1205" s="10"/>
    </row>
    <row r="1206" customFormat="false" ht="12.75" hidden="false" customHeight="false" outlineLevel="0" collapsed="false">
      <c r="A1206" s="4" t="s">
        <v>0</v>
      </c>
      <c r="B1206" s="5" t="s">
        <v>1</v>
      </c>
      <c r="C1206" s="4" t="s">
        <v>2</v>
      </c>
      <c r="D1206" s="5" t="s">
        <v>3</v>
      </c>
      <c r="E1206" s="6" t="s">
        <v>4</v>
      </c>
      <c r="F1206" s="7" t="n">
        <v>0.95</v>
      </c>
      <c r="G1206" s="7"/>
      <c r="H1206" s="7" t="n">
        <v>0.98</v>
      </c>
      <c r="I1206" s="7" t="n">
        <v>1</v>
      </c>
      <c r="J1206" s="4" t="s">
        <v>5</v>
      </c>
      <c r="M1206" s="4" t="s">
        <v>6</v>
      </c>
      <c r="N1206" s="4" t="s">
        <v>7</v>
      </c>
    </row>
    <row r="1207" customFormat="false" ht="12.75" hidden="false" customHeight="false" outlineLevel="0" collapsed="false">
      <c r="A1207" s="0" t="n">
        <v>28</v>
      </c>
      <c r="B1207" s="8" t="n">
        <v>37104</v>
      </c>
      <c r="C1207" s="0" t="n">
        <v>674983</v>
      </c>
      <c r="D1207" s="0" t="n">
        <v>700000</v>
      </c>
      <c r="E1207" s="1" t="n">
        <f aca="false">+C1207/D1207</f>
        <v>0.964261428571429</v>
      </c>
      <c r="F1207" s="9" t="n">
        <v>1</v>
      </c>
      <c r="G1207" s="9"/>
      <c r="H1207" s="9"/>
      <c r="I1207" s="9"/>
      <c r="J1207" s="0" t="s">
        <v>17</v>
      </c>
      <c r="K1207" s="3" t="n">
        <f aca="false">SUM(C1207-D1207)</f>
        <v>-25017</v>
      </c>
    </row>
    <row r="1208" customFormat="false" ht="12.75" hidden="false" customHeight="false" outlineLevel="0" collapsed="false">
      <c r="A1208" s="0" t="n">
        <v>28</v>
      </c>
      <c r="B1208" s="8" t="n">
        <v>37105</v>
      </c>
      <c r="C1208" s="0" t="n">
        <v>578614</v>
      </c>
      <c r="D1208" s="0" t="n">
        <v>700000</v>
      </c>
      <c r="E1208" s="1" t="n">
        <f aca="false">+C1208/D1208</f>
        <v>0.826591428571429</v>
      </c>
      <c r="F1208" s="9"/>
      <c r="G1208" s="9"/>
      <c r="H1208" s="9"/>
      <c r="I1208" s="9"/>
      <c r="J1208" s="0" t="s">
        <v>17</v>
      </c>
      <c r="K1208" s="3" t="n">
        <f aca="false">SUM(C1208-D1208)</f>
        <v>-121386</v>
      </c>
    </row>
    <row r="1209" customFormat="false" ht="12.75" hidden="false" customHeight="false" outlineLevel="0" collapsed="false">
      <c r="A1209" s="0" t="n">
        <v>28</v>
      </c>
      <c r="B1209" s="8" t="n">
        <v>37106</v>
      </c>
      <c r="C1209" s="0" t="n">
        <v>655804</v>
      </c>
      <c r="D1209" s="0" t="n">
        <v>700000</v>
      </c>
      <c r="E1209" s="1" t="n">
        <f aca="false">+C1209/D1209</f>
        <v>0.936862857142857</v>
      </c>
      <c r="F1209" s="9"/>
      <c r="G1209" s="9"/>
      <c r="H1209" s="9"/>
      <c r="I1209" s="9"/>
      <c r="J1209" s="0" t="s">
        <v>17</v>
      </c>
      <c r="K1209" s="3" t="n">
        <f aca="false">SUM(C1209-D1209)</f>
        <v>-44196</v>
      </c>
    </row>
    <row r="1210" customFormat="false" ht="12.75" hidden="false" customHeight="false" outlineLevel="0" collapsed="false">
      <c r="A1210" s="0" t="n">
        <v>28</v>
      </c>
      <c r="B1210" s="8" t="n">
        <v>37107</v>
      </c>
      <c r="C1210" s="0" t="n">
        <v>618960</v>
      </c>
      <c r="D1210" s="0" t="n">
        <v>700000</v>
      </c>
      <c r="E1210" s="1" t="n">
        <f aca="false">+C1210/D1210</f>
        <v>0.884228571428572</v>
      </c>
      <c r="F1210" s="9"/>
      <c r="G1210" s="9"/>
      <c r="H1210" s="9"/>
      <c r="I1210" s="9"/>
      <c r="J1210" s="0" t="s">
        <v>17</v>
      </c>
      <c r="K1210" s="3" t="n">
        <f aca="false">SUM(C1210-D1210)</f>
        <v>-81040</v>
      </c>
    </row>
    <row r="1211" customFormat="false" ht="12.75" hidden="false" customHeight="false" outlineLevel="0" collapsed="false">
      <c r="A1211" s="0" t="n">
        <v>28</v>
      </c>
      <c r="B1211" s="8" t="n">
        <v>37108</v>
      </c>
      <c r="C1211" s="0" t="n">
        <v>592190</v>
      </c>
      <c r="D1211" s="0" t="n">
        <v>700000</v>
      </c>
      <c r="E1211" s="1" t="n">
        <f aca="false">+C1211/D1211</f>
        <v>0.845985714285714</v>
      </c>
      <c r="F1211" s="9"/>
      <c r="G1211" s="9"/>
      <c r="H1211" s="9"/>
      <c r="I1211" s="9"/>
      <c r="J1211" s="0" t="s">
        <v>17</v>
      </c>
      <c r="K1211" s="3" t="n">
        <f aca="false">SUM(C1211-D1211)</f>
        <v>-107810</v>
      </c>
    </row>
    <row r="1212" customFormat="false" ht="12.75" hidden="false" customHeight="false" outlineLevel="0" collapsed="false">
      <c r="A1212" s="0" t="n">
        <v>28</v>
      </c>
      <c r="B1212" s="8" t="n">
        <v>37109</v>
      </c>
      <c r="C1212" s="0" t="n">
        <v>618496</v>
      </c>
      <c r="D1212" s="0" t="n">
        <v>700000</v>
      </c>
      <c r="E1212" s="1" t="n">
        <f aca="false">+C1212/D1212</f>
        <v>0.883565714285714</v>
      </c>
      <c r="F1212" s="9"/>
      <c r="G1212" s="9"/>
      <c r="H1212" s="9"/>
      <c r="I1212" s="9"/>
      <c r="J1212" s="0" t="s">
        <v>17</v>
      </c>
      <c r="K1212" s="3" t="n">
        <f aca="false">SUM(C1212-D1212)</f>
        <v>-81504</v>
      </c>
    </row>
    <row r="1213" customFormat="false" ht="12.75" hidden="false" customHeight="false" outlineLevel="0" collapsed="false">
      <c r="A1213" s="0" t="n">
        <v>28</v>
      </c>
      <c r="B1213" s="8" t="n">
        <v>37110</v>
      </c>
      <c r="C1213" s="0" t="n">
        <v>621975</v>
      </c>
      <c r="D1213" s="0" t="n">
        <v>700000</v>
      </c>
      <c r="E1213" s="1" t="n">
        <f aca="false">+C1213/D1213</f>
        <v>0.888535714285714</v>
      </c>
      <c r="F1213" s="9"/>
      <c r="G1213" s="9"/>
      <c r="H1213" s="9"/>
      <c r="I1213" s="9"/>
      <c r="J1213" s="0" t="s">
        <v>17</v>
      </c>
      <c r="K1213" s="3" t="n">
        <f aca="false">SUM(C1213-D1213)</f>
        <v>-78025</v>
      </c>
    </row>
    <row r="1214" customFormat="false" ht="12.75" hidden="false" customHeight="false" outlineLevel="0" collapsed="false">
      <c r="A1214" s="0" t="n">
        <v>28</v>
      </c>
      <c r="B1214" s="8" t="n">
        <v>37111</v>
      </c>
      <c r="C1214" s="0" t="n">
        <v>652787</v>
      </c>
      <c r="D1214" s="0" t="n">
        <v>700000</v>
      </c>
      <c r="E1214" s="1" t="n">
        <f aca="false">+C1214/D1214</f>
        <v>0.932552857142857</v>
      </c>
      <c r="F1214" s="9"/>
      <c r="G1214" s="9"/>
      <c r="H1214" s="9"/>
      <c r="I1214" s="9"/>
      <c r="J1214" s="0" t="s">
        <v>17</v>
      </c>
      <c r="K1214" s="3" t="n">
        <f aca="false">SUM(C1214-D1214)</f>
        <v>-47213</v>
      </c>
    </row>
    <row r="1215" customFormat="false" ht="12.75" hidden="false" customHeight="false" outlineLevel="0" collapsed="false">
      <c r="A1215" s="0" t="n">
        <v>28</v>
      </c>
      <c r="B1215" s="8" t="n">
        <v>37112</v>
      </c>
      <c r="C1215" s="0" t="n">
        <v>642819</v>
      </c>
      <c r="D1215" s="0" t="n">
        <v>700000</v>
      </c>
      <c r="E1215" s="1" t="n">
        <f aca="false">+C1215/D1215</f>
        <v>0.918312857142857</v>
      </c>
      <c r="F1215" s="9"/>
      <c r="G1215" s="9"/>
      <c r="H1215" s="9"/>
      <c r="I1215" s="9"/>
      <c r="J1215" s="0" t="s">
        <v>17</v>
      </c>
      <c r="K1215" s="3" t="n">
        <f aca="false">SUM(C1215-D1215)</f>
        <v>-57181</v>
      </c>
    </row>
    <row r="1216" customFormat="false" ht="12.75" hidden="false" customHeight="false" outlineLevel="0" collapsed="false">
      <c r="A1216" s="0" t="n">
        <v>28</v>
      </c>
      <c r="B1216" s="8" t="n">
        <v>37113</v>
      </c>
      <c r="C1216" s="0" t="n">
        <v>644984</v>
      </c>
      <c r="D1216" s="0" t="n">
        <v>700000</v>
      </c>
      <c r="E1216" s="1" t="n">
        <f aca="false">+C1216/D1216</f>
        <v>0.921405714285714</v>
      </c>
      <c r="F1216" s="9"/>
      <c r="G1216" s="9"/>
      <c r="H1216" s="9"/>
      <c r="I1216" s="9"/>
      <c r="J1216" s="0" t="s">
        <v>17</v>
      </c>
      <c r="K1216" s="3" t="n">
        <f aca="false">SUM(C1216-D1216)</f>
        <v>-55016</v>
      </c>
    </row>
    <row r="1217" customFormat="false" ht="12.75" hidden="false" customHeight="false" outlineLevel="0" collapsed="false">
      <c r="A1217" s="0" t="n">
        <v>28</v>
      </c>
      <c r="B1217" s="8" t="n">
        <v>37114</v>
      </c>
      <c r="C1217" s="0" t="n">
        <v>678803</v>
      </c>
      <c r="D1217" s="0" t="n">
        <v>700000</v>
      </c>
      <c r="E1217" s="1" t="n">
        <f aca="false">+C1217/D1217</f>
        <v>0.969718571428571</v>
      </c>
      <c r="F1217" s="9" t="n">
        <v>1</v>
      </c>
      <c r="G1217" s="9"/>
      <c r="H1217" s="9"/>
      <c r="I1217" s="9"/>
      <c r="J1217" s="0" t="s">
        <v>17</v>
      </c>
      <c r="K1217" s="3" t="n">
        <f aca="false">SUM(C1217-D1217)</f>
        <v>-21197</v>
      </c>
    </row>
    <row r="1218" customFormat="false" ht="12.75" hidden="false" customHeight="false" outlineLevel="0" collapsed="false">
      <c r="A1218" s="0" t="n">
        <v>28</v>
      </c>
      <c r="B1218" s="8" t="n">
        <v>37115</v>
      </c>
      <c r="C1218" s="0" t="n">
        <v>665102</v>
      </c>
      <c r="D1218" s="0" t="n">
        <v>700000</v>
      </c>
      <c r="E1218" s="1" t="n">
        <f aca="false">+C1218/D1218</f>
        <v>0.950145714285714</v>
      </c>
      <c r="F1218" s="9" t="n">
        <v>1</v>
      </c>
      <c r="G1218" s="9"/>
      <c r="H1218" s="9"/>
      <c r="I1218" s="9"/>
      <c r="J1218" s="0" t="s">
        <v>17</v>
      </c>
      <c r="K1218" s="3" t="n">
        <f aca="false">SUM(C1218-D1218)</f>
        <v>-34898</v>
      </c>
    </row>
    <row r="1219" customFormat="false" ht="12.75" hidden="false" customHeight="false" outlineLevel="0" collapsed="false">
      <c r="A1219" s="0" t="n">
        <v>28</v>
      </c>
      <c r="B1219" s="8" t="n">
        <v>37116</v>
      </c>
      <c r="C1219" s="0" t="n">
        <v>666959</v>
      </c>
      <c r="D1219" s="0" t="n">
        <v>700000</v>
      </c>
      <c r="E1219" s="1" t="n">
        <f aca="false">+C1219/D1219</f>
        <v>0.952798571428571</v>
      </c>
      <c r="F1219" s="9" t="n">
        <v>1</v>
      </c>
      <c r="G1219" s="9"/>
      <c r="H1219" s="9"/>
      <c r="I1219" s="9"/>
      <c r="J1219" s="0" t="s">
        <v>17</v>
      </c>
      <c r="K1219" s="3" t="n">
        <f aca="false">SUM(C1219-D1219)</f>
        <v>-33041</v>
      </c>
    </row>
    <row r="1220" customFormat="false" ht="12.75" hidden="false" customHeight="false" outlineLevel="0" collapsed="false">
      <c r="A1220" s="0" t="n">
        <v>28</v>
      </c>
      <c r="B1220" s="8" t="n">
        <v>37117</v>
      </c>
      <c r="C1220" s="0" t="n">
        <v>628363</v>
      </c>
      <c r="D1220" s="0" t="n">
        <v>700000</v>
      </c>
      <c r="E1220" s="1" t="n">
        <f aca="false">+C1220/D1220</f>
        <v>0.897661428571429</v>
      </c>
      <c r="F1220" s="9"/>
      <c r="G1220" s="9"/>
      <c r="H1220" s="9"/>
      <c r="I1220" s="9"/>
      <c r="J1220" s="0" t="s">
        <v>17</v>
      </c>
      <c r="K1220" s="3" t="n">
        <f aca="false">SUM(C1220-D1220)</f>
        <v>-71637</v>
      </c>
    </row>
    <row r="1221" customFormat="false" ht="12.75" hidden="false" customHeight="false" outlineLevel="0" collapsed="false">
      <c r="A1221" s="0" t="n">
        <v>28</v>
      </c>
      <c r="B1221" s="8" t="n">
        <v>37118</v>
      </c>
      <c r="C1221" s="0" t="n">
        <v>663762</v>
      </c>
      <c r="D1221" s="0" t="n">
        <v>700000</v>
      </c>
      <c r="E1221" s="1" t="n">
        <f aca="false">+C1221/D1221</f>
        <v>0.948231428571429</v>
      </c>
      <c r="F1221" s="9" t="n">
        <v>1</v>
      </c>
      <c r="G1221" s="9"/>
      <c r="H1221" s="9"/>
      <c r="I1221" s="9"/>
      <c r="J1221" s="0" t="s">
        <v>17</v>
      </c>
      <c r="K1221" s="3" t="n">
        <f aca="false">SUM(C1221-D1221)</f>
        <v>-36238</v>
      </c>
    </row>
    <row r="1222" customFormat="false" ht="12.75" hidden="false" customHeight="false" outlineLevel="0" collapsed="false">
      <c r="A1222" s="0" t="n">
        <v>28</v>
      </c>
      <c r="B1222" s="8" t="n">
        <v>37119</v>
      </c>
      <c r="C1222" s="0" t="n">
        <v>690061</v>
      </c>
      <c r="D1222" s="0" t="n">
        <v>700000</v>
      </c>
      <c r="E1222" s="1" t="n">
        <f aca="false">+C1222/D1222</f>
        <v>0.985801428571429</v>
      </c>
      <c r="F1222" s="9"/>
      <c r="G1222" s="9"/>
      <c r="H1222" s="9" t="n">
        <v>1</v>
      </c>
      <c r="I1222" s="9"/>
      <c r="J1222" s="0" t="s">
        <v>17</v>
      </c>
      <c r="K1222" s="3" t="n">
        <f aca="false">SUM(C1222-D1222)</f>
        <v>-9939</v>
      </c>
      <c r="M1222" s="10" t="n">
        <v>2</v>
      </c>
      <c r="N1222" s="0" t="s">
        <v>23</v>
      </c>
    </row>
    <row r="1223" customFormat="false" ht="12.75" hidden="false" customHeight="false" outlineLevel="0" collapsed="false">
      <c r="A1223" s="0" t="n">
        <v>28</v>
      </c>
      <c r="B1223" s="8" t="n">
        <v>37120</v>
      </c>
      <c r="C1223" s="0" t="n">
        <v>666898</v>
      </c>
      <c r="D1223" s="0" t="n">
        <v>700000</v>
      </c>
      <c r="E1223" s="1" t="n">
        <f aca="false">+C1223/D1223</f>
        <v>0.952711428571429</v>
      </c>
      <c r="F1223" s="9" t="n">
        <v>1</v>
      </c>
      <c r="G1223" s="9"/>
      <c r="H1223" s="9"/>
      <c r="I1223" s="9"/>
      <c r="J1223" s="0" t="s">
        <v>17</v>
      </c>
      <c r="K1223" s="3" t="n">
        <f aca="false">SUM(C1223-D1223)</f>
        <v>-33102</v>
      </c>
      <c r="M1223" s="10" t="n">
        <v>2</v>
      </c>
      <c r="N1223" s="0" t="s">
        <v>23</v>
      </c>
    </row>
    <row r="1224" customFormat="false" ht="12.75" hidden="false" customHeight="false" outlineLevel="0" collapsed="false">
      <c r="A1224" s="0" t="n">
        <v>28</v>
      </c>
      <c r="B1224" s="8" t="n">
        <v>37121</v>
      </c>
      <c r="C1224" s="0" t="n">
        <v>697645</v>
      </c>
      <c r="D1224" s="0" t="n">
        <v>700000</v>
      </c>
      <c r="E1224" s="1" t="n">
        <f aca="false">+C1224/D1224</f>
        <v>0.996635714285714</v>
      </c>
      <c r="F1224" s="9"/>
      <c r="G1224" s="9"/>
      <c r="H1224" s="9"/>
      <c r="I1224" s="9" t="n">
        <v>1</v>
      </c>
      <c r="J1224" s="0" t="s">
        <v>17</v>
      </c>
      <c r="K1224" s="3" t="n">
        <f aca="false">SUM(C1224-D1224)</f>
        <v>-2355</v>
      </c>
      <c r="M1224" s="10" t="n">
        <v>4</v>
      </c>
      <c r="N1224" s="0" t="s">
        <v>23</v>
      </c>
    </row>
    <row r="1225" customFormat="false" ht="12.75" hidden="false" customHeight="false" outlineLevel="0" collapsed="false">
      <c r="A1225" s="0" t="n">
        <v>28</v>
      </c>
      <c r="B1225" s="8" t="n">
        <v>37122</v>
      </c>
      <c r="C1225" s="0" t="n">
        <v>683870</v>
      </c>
      <c r="D1225" s="0" t="n">
        <v>700000</v>
      </c>
      <c r="E1225" s="1" t="n">
        <f aca="false">+C1225/D1225</f>
        <v>0.976957142857143</v>
      </c>
      <c r="F1225" s="9"/>
      <c r="G1225" s="9"/>
      <c r="H1225" s="9" t="n">
        <v>1</v>
      </c>
      <c r="I1225" s="9"/>
      <c r="J1225" s="0" t="s">
        <v>17</v>
      </c>
      <c r="K1225" s="3" t="n">
        <f aca="false">SUM(C1225-D1225)</f>
        <v>-16130</v>
      </c>
      <c r="M1225" s="10" t="n">
        <v>2</v>
      </c>
      <c r="N1225" s="0" t="s">
        <v>23</v>
      </c>
    </row>
    <row r="1226" customFormat="false" ht="12.75" hidden="false" customHeight="false" outlineLevel="0" collapsed="false">
      <c r="A1226" s="0" t="n">
        <v>28</v>
      </c>
      <c r="B1226" s="8" t="n">
        <v>37123</v>
      </c>
      <c r="C1226" s="0" t="n">
        <v>617526</v>
      </c>
      <c r="D1226" s="0" t="n">
        <v>700000</v>
      </c>
      <c r="E1226" s="1" t="n">
        <f aca="false">+C1226/D1226</f>
        <v>0.88218</v>
      </c>
      <c r="F1226" s="9"/>
      <c r="G1226" s="9"/>
      <c r="H1226" s="9"/>
      <c r="I1226" s="9"/>
      <c r="J1226" s="0" t="s">
        <v>17</v>
      </c>
      <c r="K1226" s="3" t="n">
        <f aca="false">SUM(C1226-D1226)</f>
        <v>-82474</v>
      </c>
      <c r="M1226" s="10" t="n">
        <v>4</v>
      </c>
      <c r="N1226" s="0" t="s">
        <v>23</v>
      </c>
    </row>
    <row r="1227" customFormat="false" ht="12.75" hidden="false" customHeight="false" outlineLevel="0" collapsed="false">
      <c r="A1227" s="0" t="n">
        <v>28</v>
      </c>
      <c r="B1227" s="8" t="n">
        <v>37124</v>
      </c>
      <c r="C1227" s="0" t="n">
        <v>641570</v>
      </c>
      <c r="D1227" s="0" t="n">
        <v>700000</v>
      </c>
      <c r="E1227" s="1" t="n">
        <f aca="false">+C1227/D1227</f>
        <v>0.916528571428572</v>
      </c>
      <c r="F1227" s="9"/>
      <c r="G1227" s="9"/>
      <c r="H1227" s="9"/>
      <c r="I1227" s="9"/>
      <c r="J1227" s="0" t="s">
        <v>17</v>
      </c>
      <c r="K1227" s="3" t="n">
        <f aca="false">SUM(C1227-D1227)</f>
        <v>-58430</v>
      </c>
      <c r="M1227" s="10" t="n">
        <v>2</v>
      </c>
      <c r="N1227" s="0" t="s">
        <v>23</v>
      </c>
    </row>
    <row r="1228" customFormat="false" ht="12.75" hidden="false" customHeight="false" outlineLevel="0" collapsed="false">
      <c r="A1228" s="0" t="n">
        <v>28</v>
      </c>
      <c r="B1228" s="8" t="n">
        <v>37125</v>
      </c>
      <c r="C1228" s="0" t="n">
        <v>649174</v>
      </c>
      <c r="D1228" s="0" t="n">
        <v>700000</v>
      </c>
      <c r="E1228" s="1" t="n">
        <f aca="false">+C1228/D1228</f>
        <v>0.927391428571429</v>
      </c>
      <c r="F1228" s="9"/>
      <c r="G1228" s="9"/>
      <c r="H1228" s="9"/>
      <c r="I1228" s="9"/>
      <c r="J1228" s="0" t="s">
        <v>17</v>
      </c>
      <c r="K1228" s="3" t="n">
        <f aca="false">SUM(C1228-D1228)</f>
        <v>-50826</v>
      </c>
    </row>
    <row r="1229" customFormat="false" ht="12.75" hidden="false" customHeight="false" outlineLevel="0" collapsed="false">
      <c r="A1229" s="0" t="n">
        <v>28</v>
      </c>
      <c r="B1229" s="8" t="n">
        <v>37126</v>
      </c>
      <c r="C1229" s="0" t="n">
        <v>663124</v>
      </c>
      <c r="D1229" s="0" t="n">
        <v>700000</v>
      </c>
      <c r="E1229" s="1" t="n">
        <f aca="false">+C1229/D1229</f>
        <v>0.94732</v>
      </c>
      <c r="F1229" s="9" t="n">
        <v>1</v>
      </c>
      <c r="G1229" s="9"/>
      <c r="H1229" s="9"/>
      <c r="I1229" s="9"/>
      <c r="J1229" s="0" t="s">
        <v>17</v>
      </c>
      <c r="K1229" s="3" t="n">
        <f aca="false">SUM(C1229-D1229)</f>
        <v>-36876</v>
      </c>
      <c r="M1229" s="10" t="n">
        <v>4</v>
      </c>
      <c r="N1229" s="0" t="s">
        <v>23</v>
      </c>
    </row>
    <row r="1230" customFormat="false" ht="12.75" hidden="false" customHeight="false" outlineLevel="0" collapsed="false">
      <c r="A1230" s="0" t="n">
        <v>28</v>
      </c>
      <c r="B1230" s="8" t="n">
        <v>37127</v>
      </c>
      <c r="C1230" s="0" t="n">
        <v>685334</v>
      </c>
      <c r="D1230" s="0" t="n">
        <v>700000</v>
      </c>
      <c r="E1230" s="1" t="n">
        <f aca="false">+C1230/D1230</f>
        <v>0.979048571428571</v>
      </c>
      <c r="F1230" s="9"/>
      <c r="G1230" s="9"/>
      <c r="H1230" s="9" t="n">
        <v>1</v>
      </c>
      <c r="I1230" s="9"/>
      <c r="J1230" s="0" t="s">
        <v>17</v>
      </c>
      <c r="K1230" s="3" t="n">
        <f aca="false">SUM(C1230-D1230)</f>
        <v>-14666</v>
      </c>
      <c r="M1230" s="10" t="n">
        <v>3</v>
      </c>
      <c r="N1230" s="0" t="s">
        <v>23</v>
      </c>
    </row>
    <row r="1231" customFormat="false" ht="12.75" hidden="false" customHeight="false" outlineLevel="0" collapsed="false">
      <c r="A1231" s="0" t="n">
        <v>28</v>
      </c>
      <c r="B1231" s="8" t="n">
        <v>37128</v>
      </c>
      <c r="C1231" s="0" t="n">
        <v>620718</v>
      </c>
      <c r="D1231" s="0" t="n">
        <v>700000</v>
      </c>
      <c r="E1231" s="1" t="n">
        <f aca="false">+C1231/D1231</f>
        <v>0.88674</v>
      </c>
      <c r="F1231" s="9"/>
      <c r="G1231" s="9"/>
      <c r="H1231" s="9"/>
      <c r="I1231" s="9"/>
      <c r="J1231" s="0" t="s">
        <v>17</v>
      </c>
      <c r="K1231" s="3" t="n">
        <f aca="false">SUM(C1231-D1231)</f>
        <v>-79282</v>
      </c>
    </row>
    <row r="1232" customFormat="false" ht="12.75" hidden="false" customHeight="false" outlineLevel="0" collapsed="false">
      <c r="A1232" s="0" t="n">
        <v>28</v>
      </c>
      <c r="B1232" s="8" t="n">
        <v>37129</v>
      </c>
      <c r="C1232" s="0" t="n">
        <v>596927</v>
      </c>
      <c r="D1232" s="0" t="n">
        <v>700000</v>
      </c>
      <c r="E1232" s="1" t="n">
        <f aca="false">+C1232/D1232</f>
        <v>0.852752857142857</v>
      </c>
      <c r="F1232" s="9"/>
      <c r="G1232" s="9"/>
      <c r="H1232" s="9"/>
      <c r="I1232" s="9"/>
      <c r="J1232" s="0" t="s">
        <v>17</v>
      </c>
      <c r="K1232" s="3" t="n">
        <f aca="false">SUM(C1232-D1232)</f>
        <v>-103073</v>
      </c>
    </row>
    <row r="1233" customFormat="false" ht="12.75" hidden="false" customHeight="false" outlineLevel="0" collapsed="false">
      <c r="A1233" s="0" t="n">
        <v>28</v>
      </c>
      <c r="B1233" s="8" t="n">
        <v>37130</v>
      </c>
      <c r="C1233" s="0" t="n">
        <v>638250</v>
      </c>
      <c r="D1233" s="0" t="n">
        <v>700000</v>
      </c>
      <c r="E1233" s="1" t="n">
        <f aca="false">+C1233/D1233</f>
        <v>0.911785714285714</v>
      </c>
      <c r="F1233" s="9"/>
      <c r="G1233" s="9"/>
      <c r="H1233" s="9"/>
      <c r="I1233" s="9"/>
      <c r="J1233" s="0" t="s">
        <v>17</v>
      </c>
      <c r="K1233" s="3" t="n">
        <f aca="false">SUM(C1233-D1233)</f>
        <v>-61750</v>
      </c>
    </row>
    <row r="1234" customFormat="false" ht="12.75" hidden="false" customHeight="false" outlineLevel="0" collapsed="false">
      <c r="A1234" s="0" t="n">
        <v>28</v>
      </c>
      <c r="B1234" s="8" t="n">
        <v>37131</v>
      </c>
      <c r="C1234" s="0" t="n">
        <v>642911</v>
      </c>
      <c r="D1234" s="0" t="n">
        <v>700000</v>
      </c>
      <c r="E1234" s="1" t="n">
        <f aca="false">+C1234/D1234</f>
        <v>0.918444285714286</v>
      </c>
      <c r="F1234" s="9"/>
      <c r="G1234" s="9"/>
      <c r="H1234" s="9"/>
      <c r="I1234" s="9"/>
      <c r="J1234" s="0" t="s">
        <v>17</v>
      </c>
      <c r="K1234" s="3" t="n">
        <f aca="false">SUM(C1234-D1234)</f>
        <v>-57089</v>
      </c>
    </row>
    <row r="1235" customFormat="false" ht="12.75" hidden="false" customHeight="false" outlineLevel="0" collapsed="false">
      <c r="A1235" s="0" t="n">
        <v>28</v>
      </c>
      <c r="B1235" s="8" t="n">
        <v>37132</v>
      </c>
      <c r="C1235" s="0" t="n">
        <v>598820</v>
      </c>
      <c r="D1235" s="0" t="n">
        <v>700000</v>
      </c>
      <c r="E1235" s="1" t="n">
        <f aca="false">+C1235/D1235</f>
        <v>0.855457142857143</v>
      </c>
      <c r="F1235" s="9"/>
      <c r="G1235" s="9"/>
      <c r="H1235" s="9"/>
      <c r="I1235" s="9"/>
      <c r="J1235" s="0" t="s">
        <v>17</v>
      </c>
      <c r="K1235" s="3" t="n">
        <f aca="false">SUM(C1235-D1235)</f>
        <v>-101180</v>
      </c>
    </row>
    <row r="1236" customFormat="false" ht="12.75" hidden="false" customHeight="false" outlineLevel="0" collapsed="false">
      <c r="A1236" s="0" t="n">
        <v>28</v>
      </c>
      <c r="B1236" s="8" t="n">
        <v>37133</v>
      </c>
      <c r="C1236" s="0" t="n">
        <v>610323</v>
      </c>
      <c r="D1236" s="0" t="n">
        <v>700000</v>
      </c>
      <c r="E1236" s="1" t="n">
        <f aca="false">+C1236/D1236</f>
        <v>0.87189</v>
      </c>
      <c r="F1236" s="9"/>
      <c r="G1236" s="9"/>
      <c r="H1236" s="9"/>
      <c r="I1236" s="9"/>
      <c r="J1236" s="0" t="s">
        <v>17</v>
      </c>
      <c r="K1236" s="3" t="n">
        <f aca="false">SUM(C1236-D1236)</f>
        <v>-89677</v>
      </c>
    </row>
    <row r="1237" customFormat="false" ht="13.5" hidden="false" customHeight="false" outlineLevel="0" collapsed="false">
      <c r="A1237" s="0" t="n">
        <v>28</v>
      </c>
      <c r="B1237" s="8" t="n">
        <v>37134</v>
      </c>
      <c r="C1237" s="0" t="n">
        <v>594206</v>
      </c>
      <c r="D1237" s="0" t="n">
        <v>700000</v>
      </c>
      <c r="E1237" s="1" t="n">
        <f aca="false">+C1237/D1237</f>
        <v>0.848865714285714</v>
      </c>
      <c r="F1237" s="16"/>
      <c r="G1237" s="16"/>
      <c r="H1237" s="16"/>
      <c r="I1237" s="16"/>
      <c r="J1237" s="0" t="s">
        <v>17</v>
      </c>
      <c r="K1237" s="3" t="n">
        <f aca="false">SUM(C1237-D1237)</f>
        <v>-105794</v>
      </c>
    </row>
    <row r="1238" customFormat="false" ht="12.75" hidden="false" customHeight="false" outlineLevel="0" collapsed="false">
      <c r="B1238" s="8"/>
      <c r="F1238" s="9" t="n">
        <f aca="false">SUM(F1210:F1237)</f>
        <v>6</v>
      </c>
      <c r="G1238" s="9"/>
      <c r="H1238" s="9" t="n">
        <f aca="false">SUM(H1210:H1237)</f>
        <v>3</v>
      </c>
      <c r="I1238" s="9" t="n">
        <f aca="false">SUM(I1210:I1237)</f>
        <v>1</v>
      </c>
    </row>
    <row r="1239" customFormat="false" ht="12.75" hidden="false" customHeight="false" outlineLevel="0" collapsed="false">
      <c r="B1239" s="8"/>
      <c r="F1239" s="9"/>
      <c r="G1239" s="9"/>
      <c r="H1239" s="9"/>
      <c r="I1239" s="9"/>
    </row>
    <row r="1240" customFormat="false" ht="12.75" hidden="false" customHeight="false" outlineLevel="0" collapsed="false">
      <c r="A1240" s="4" t="s">
        <v>0</v>
      </c>
      <c r="B1240" s="5" t="s">
        <v>1</v>
      </c>
      <c r="C1240" s="4" t="s">
        <v>2</v>
      </c>
      <c r="D1240" s="5" t="s">
        <v>3</v>
      </c>
      <c r="E1240" s="6" t="s">
        <v>4</v>
      </c>
      <c r="F1240" s="7" t="n">
        <v>0.95</v>
      </c>
      <c r="G1240" s="7"/>
      <c r="H1240" s="7" t="n">
        <v>0.98</v>
      </c>
      <c r="I1240" s="7" t="n">
        <v>1</v>
      </c>
      <c r="J1240" s="4" t="s">
        <v>5</v>
      </c>
      <c r="M1240" s="4" t="s">
        <v>6</v>
      </c>
      <c r="N1240" s="4" t="s">
        <v>7</v>
      </c>
    </row>
    <row r="1241" customFormat="false" ht="12.75" hidden="false" customHeight="false" outlineLevel="0" collapsed="false">
      <c r="A1241" s="0" t="n">
        <v>28</v>
      </c>
      <c r="B1241" s="8" t="n">
        <v>37135</v>
      </c>
      <c r="C1241" s="0" t="n">
        <v>580001</v>
      </c>
      <c r="D1241" s="0" t="n">
        <v>700000</v>
      </c>
      <c r="E1241" s="1" t="n">
        <f aca="false">+C1241/D1241</f>
        <v>0.828572857142857</v>
      </c>
      <c r="F1241" s="9"/>
      <c r="G1241" s="9"/>
      <c r="H1241" s="9"/>
      <c r="I1241" s="9"/>
      <c r="J1241" s="0" t="s">
        <v>17</v>
      </c>
      <c r="K1241" s="3" t="n">
        <f aca="false">SUM(C1241-D1241)</f>
        <v>-119999</v>
      </c>
    </row>
    <row r="1242" customFormat="false" ht="12.75" hidden="false" customHeight="false" outlineLevel="0" collapsed="false">
      <c r="A1242" s="0" t="n">
        <v>28</v>
      </c>
      <c r="B1242" s="8" t="n">
        <v>37136</v>
      </c>
      <c r="C1242" s="0" t="n">
        <v>564169</v>
      </c>
      <c r="D1242" s="0" t="n">
        <v>700000</v>
      </c>
      <c r="E1242" s="1" t="n">
        <f aca="false">+C1242/D1242</f>
        <v>0.805955714285714</v>
      </c>
      <c r="F1242" s="9"/>
      <c r="G1242" s="9"/>
      <c r="H1242" s="9"/>
      <c r="I1242" s="9"/>
      <c r="J1242" s="0" t="s">
        <v>17</v>
      </c>
      <c r="K1242" s="3" t="n">
        <f aca="false">SUM(C1242-D1242)</f>
        <v>-135831</v>
      </c>
    </row>
    <row r="1243" customFormat="false" ht="12.75" hidden="false" customHeight="false" outlineLevel="0" collapsed="false">
      <c r="A1243" s="0" t="n">
        <v>28</v>
      </c>
      <c r="B1243" s="8" t="n">
        <v>37137</v>
      </c>
      <c r="C1243" s="0" t="n">
        <v>602318</v>
      </c>
      <c r="D1243" s="0" t="n">
        <v>700000</v>
      </c>
      <c r="E1243" s="1" t="n">
        <f aca="false">+C1243/D1243</f>
        <v>0.860454285714286</v>
      </c>
      <c r="F1243" s="9"/>
      <c r="G1243" s="9"/>
      <c r="H1243" s="9"/>
      <c r="I1243" s="9"/>
      <c r="J1243" s="0" t="s">
        <v>17</v>
      </c>
      <c r="K1243" s="3" t="n">
        <f aca="false">SUM(C1243-D1243)</f>
        <v>-97682</v>
      </c>
    </row>
    <row r="1244" customFormat="false" ht="12.75" hidden="false" customHeight="false" outlineLevel="0" collapsed="false">
      <c r="A1244" s="0" t="n">
        <v>28</v>
      </c>
      <c r="B1244" s="8" t="n">
        <v>37138</v>
      </c>
      <c r="C1244" s="0" t="n">
        <v>591694</v>
      </c>
      <c r="D1244" s="0" t="n">
        <v>700000</v>
      </c>
      <c r="E1244" s="1" t="n">
        <f aca="false">+C1244/D1244</f>
        <v>0.845277142857143</v>
      </c>
      <c r="F1244" s="9"/>
      <c r="G1244" s="9"/>
      <c r="H1244" s="9"/>
      <c r="I1244" s="9"/>
      <c r="J1244" s="0" t="s">
        <v>17</v>
      </c>
      <c r="K1244" s="3" t="n">
        <f aca="false">SUM(C1244-D1244)</f>
        <v>-108306</v>
      </c>
    </row>
    <row r="1245" customFormat="false" ht="12.75" hidden="false" customHeight="false" outlineLevel="0" collapsed="false">
      <c r="A1245" s="0" t="n">
        <v>28</v>
      </c>
      <c r="B1245" s="8" t="n">
        <v>37139</v>
      </c>
      <c r="C1245" s="0" t="n">
        <v>674709</v>
      </c>
      <c r="D1245" s="0" t="n">
        <v>700000</v>
      </c>
      <c r="E1245" s="1" t="n">
        <f aca="false">+C1245/D1245</f>
        <v>0.96387</v>
      </c>
      <c r="F1245" s="9" t="n">
        <v>1</v>
      </c>
      <c r="G1245" s="9"/>
      <c r="H1245" s="9"/>
      <c r="I1245" s="9"/>
      <c r="J1245" s="0" t="s">
        <v>17</v>
      </c>
      <c r="K1245" s="3" t="n">
        <f aca="false">SUM(C1245-D1245)</f>
        <v>-25291</v>
      </c>
      <c r="M1245" s="10" t="n">
        <v>3</v>
      </c>
      <c r="N1245" s="0" t="s">
        <v>23</v>
      </c>
    </row>
    <row r="1246" customFormat="false" ht="12.75" hidden="false" customHeight="false" outlineLevel="0" collapsed="false">
      <c r="A1246" s="0" t="n">
        <v>28</v>
      </c>
      <c r="B1246" s="8" t="n">
        <v>37140</v>
      </c>
      <c r="C1246" s="0" t="n">
        <v>635388</v>
      </c>
      <c r="D1246" s="0" t="n">
        <v>700000</v>
      </c>
      <c r="E1246" s="1" t="n">
        <f aca="false">+C1246/D1246</f>
        <v>0.907697142857143</v>
      </c>
      <c r="F1246" s="9"/>
      <c r="G1246" s="9"/>
      <c r="H1246" s="9"/>
      <c r="I1246" s="9"/>
      <c r="J1246" s="0" t="s">
        <v>17</v>
      </c>
      <c r="K1246" s="3" t="n">
        <f aca="false">SUM(C1246-D1246)</f>
        <v>-64612</v>
      </c>
      <c r="M1246" s="10" t="n">
        <v>3</v>
      </c>
      <c r="N1246" s="0" t="s">
        <v>23</v>
      </c>
    </row>
    <row r="1247" customFormat="false" ht="12.75" hidden="false" customHeight="false" outlineLevel="0" collapsed="false">
      <c r="A1247" s="0" t="n">
        <v>28</v>
      </c>
      <c r="B1247" s="8" t="n">
        <v>37141</v>
      </c>
      <c r="C1247" s="0" t="n">
        <v>628570</v>
      </c>
      <c r="D1247" s="0" t="n">
        <v>700000</v>
      </c>
      <c r="E1247" s="1" t="n">
        <f aca="false">+C1247/D1247</f>
        <v>0.897957142857143</v>
      </c>
      <c r="F1247" s="9"/>
      <c r="G1247" s="9"/>
      <c r="H1247" s="9"/>
      <c r="I1247" s="9"/>
      <c r="J1247" s="0" t="s">
        <v>17</v>
      </c>
      <c r="K1247" s="3" t="n">
        <f aca="false">SUM(C1247-D1247)</f>
        <v>-71430</v>
      </c>
    </row>
    <row r="1248" customFormat="false" ht="12.75" hidden="false" customHeight="false" outlineLevel="0" collapsed="false">
      <c r="A1248" s="0" t="n">
        <v>28</v>
      </c>
      <c r="B1248" s="8" t="n">
        <v>37142</v>
      </c>
      <c r="C1248" s="0" t="n">
        <v>635926</v>
      </c>
      <c r="D1248" s="0" t="n">
        <v>700000</v>
      </c>
      <c r="E1248" s="1" t="n">
        <f aca="false">+C1248/D1248</f>
        <v>0.908465714285714</v>
      </c>
      <c r="F1248" s="9"/>
      <c r="G1248" s="9"/>
      <c r="H1248" s="9"/>
      <c r="I1248" s="9"/>
      <c r="J1248" s="0" t="s">
        <v>17</v>
      </c>
      <c r="K1248" s="3" t="n">
        <f aca="false">SUM(C1248-D1248)</f>
        <v>-64074</v>
      </c>
    </row>
    <row r="1249" customFormat="false" ht="12.75" hidden="false" customHeight="false" outlineLevel="0" collapsed="false">
      <c r="A1249" s="0" t="n">
        <v>28</v>
      </c>
      <c r="B1249" s="8" t="n">
        <v>37143</v>
      </c>
      <c r="C1249" s="0" t="n">
        <v>640449</v>
      </c>
      <c r="D1249" s="0" t="n">
        <v>700000</v>
      </c>
      <c r="E1249" s="1" t="n">
        <f aca="false">+C1249/D1249</f>
        <v>0.914927142857143</v>
      </c>
      <c r="F1249" s="9"/>
      <c r="G1249" s="9"/>
      <c r="H1249" s="9"/>
      <c r="I1249" s="9"/>
      <c r="J1249" s="0" t="s">
        <v>17</v>
      </c>
      <c r="K1249" s="3" t="n">
        <f aca="false">SUM(C1249-D1249)</f>
        <v>-59551</v>
      </c>
    </row>
    <row r="1250" customFormat="false" ht="12.75" hidden="false" customHeight="false" outlineLevel="0" collapsed="false">
      <c r="A1250" s="0" t="n">
        <v>28</v>
      </c>
      <c r="B1250" s="8" t="n">
        <v>37144</v>
      </c>
      <c r="C1250" s="0" t="n">
        <v>630434</v>
      </c>
      <c r="D1250" s="0" t="n">
        <v>700000</v>
      </c>
      <c r="E1250" s="1" t="n">
        <f aca="false">+C1250/D1250</f>
        <v>0.90062</v>
      </c>
      <c r="F1250" s="9"/>
      <c r="G1250" s="9"/>
      <c r="H1250" s="9"/>
      <c r="I1250" s="9"/>
      <c r="J1250" s="0" t="s">
        <v>17</v>
      </c>
      <c r="K1250" s="3" t="n">
        <f aca="false">SUM(C1250-D1250)</f>
        <v>-69566</v>
      </c>
    </row>
    <row r="1251" customFormat="false" ht="12.75" hidden="false" customHeight="false" outlineLevel="0" collapsed="false">
      <c r="A1251" s="0" t="n">
        <v>28</v>
      </c>
      <c r="B1251" s="8" t="n">
        <v>37145</v>
      </c>
      <c r="C1251" s="0" t="n">
        <v>645215</v>
      </c>
      <c r="D1251" s="0" t="n">
        <v>700000</v>
      </c>
      <c r="E1251" s="1" t="n">
        <f aca="false">+C1251/D1251</f>
        <v>0.921735714285714</v>
      </c>
      <c r="F1251" s="9"/>
      <c r="G1251" s="9"/>
      <c r="H1251" s="9"/>
      <c r="I1251" s="9"/>
      <c r="J1251" s="0" t="s">
        <v>17</v>
      </c>
      <c r="K1251" s="3" t="n">
        <f aca="false">SUM(C1251-D1251)</f>
        <v>-54785</v>
      </c>
    </row>
    <row r="1252" customFormat="false" ht="12.75" hidden="false" customHeight="false" outlineLevel="0" collapsed="false">
      <c r="A1252" s="0" t="n">
        <v>28</v>
      </c>
      <c r="B1252" s="8" t="n">
        <v>37146</v>
      </c>
      <c r="C1252" s="0" t="n">
        <v>633651</v>
      </c>
      <c r="D1252" s="0" t="n">
        <v>700000</v>
      </c>
      <c r="E1252" s="1" t="n">
        <f aca="false">+C1252/D1252</f>
        <v>0.905215714285714</v>
      </c>
      <c r="F1252" s="9"/>
      <c r="G1252" s="9"/>
      <c r="H1252" s="9"/>
      <c r="I1252" s="9"/>
      <c r="J1252" s="0" t="s">
        <v>17</v>
      </c>
      <c r="K1252" s="3" t="n">
        <f aca="false">SUM(C1252-D1252)</f>
        <v>-66349</v>
      </c>
    </row>
    <row r="1253" customFormat="false" ht="12.75" hidden="false" customHeight="false" outlineLevel="0" collapsed="false">
      <c r="A1253" s="0" t="n">
        <v>28</v>
      </c>
      <c r="B1253" s="8" t="n">
        <v>37147</v>
      </c>
      <c r="C1253" s="0" t="n">
        <v>583000</v>
      </c>
      <c r="D1253" s="0" t="n">
        <v>700000</v>
      </c>
      <c r="E1253" s="1" t="n">
        <f aca="false">+C1253/D1253</f>
        <v>0.832857142857143</v>
      </c>
      <c r="F1253" s="9"/>
      <c r="G1253" s="9"/>
      <c r="H1253" s="9"/>
      <c r="I1253" s="9"/>
      <c r="J1253" s="0" t="s">
        <v>17</v>
      </c>
      <c r="K1253" s="3" t="n">
        <f aca="false">SUM(C1253-D1253)</f>
        <v>-117000</v>
      </c>
    </row>
    <row r="1254" customFormat="false" ht="12.75" hidden="false" customHeight="false" outlineLevel="0" collapsed="false">
      <c r="A1254" s="0" t="n">
        <v>28</v>
      </c>
      <c r="B1254" s="8" t="n">
        <v>37148</v>
      </c>
      <c r="C1254" s="0" t="n">
        <v>675653</v>
      </c>
      <c r="D1254" s="0" t="n">
        <v>700000</v>
      </c>
      <c r="E1254" s="1" t="n">
        <f aca="false">+C1254/D1254</f>
        <v>0.965218571428572</v>
      </c>
      <c r="F1254" s="9" t="n">
        <v>1</v>
      </c>
      <c r="G1254" s="9"/>
      <c r="H1254" s="9"/>
      <c r="I1254" s="9"/>
      <c r="J1254" s="0" t="s">
        <v>17</v>
      </c>
      <c r="K1254" s="3" t="n">
        <f aca="false">SUM(C1254-D1254)</f>
        <v>-24347</v>
      </c>
    </row>
    <row r="1255" customFormat="false" ht="12.75" hidden="false" customHeight="false" outlineLevel="0" collapsed="false">
      <c r="A1255" s="0" t="n">
        <v>28</v>
      </c>
      <c r="B1255" s="8" t="n">
        <v>37149</v>
      </c>
      <c r="C1255" s="0" t="n">
        <v>634142</v>
      </c>
      <c r="D1255" s="0" t="n">
        <v>700000</v>
      </c>
      <c r="E1255" s="1" t="n">
        <f aca="false">+C1255/D1255</f>
        <v>0.905917142857143</v>
      </c>
      <c r="F1255" s="9"/>
      <c r="G1255" s="9"/>
      <c r="H1255" s="9"/>
      <c r="I1255" s="9"/>
      <c r="J1255" s="0" t="s">
        <v>17</v>
      </c>
      <c r="K1255" s="3" t="n">
        <f aca="false">SUM(C1255-D1255)</f>
        <v>-65858</v>
      </c>
    </row>
    <row r="1256" customFormat="false" ht="12.75" hidden="false" customHeight="false" outlineLevel="0" collapsed="false">
      <c r="A1256" s="0" t="n">
        <v>28</v>
      </c>
      <c r="B1256" s="8" t="n">
        <v>37150</v>
      </c>
      <c r="C1256" s="0" t="n">
        <v>626119</v>
      </c>
      <c r="D1256" s="0" t="n">
        <v>700000</v>
      </c>
      <c r="E1256" s="1" t="n">
        <f aca="false">+C1256/D1256</f>
        <v>0.894455714285714</v>
      </c>
      <c r="F1256" s="9"/>
      <c r="G1256" s="9"/>
      <c r="H1256" s="9"/>
      <c r="I1256" s="9"/>
      <c r="J1256" s="0" t="s">
        <v>17</v>
      </c>
      <c r="K1256" s="3" t="n">
        <f aca="false">SUM(C1256-D1256)</f>
        <v>-73881</v>
      </c>
    </row>
    <row r="1257" customFormat="false" ht="12.75" hidden="false" customHeight="false" outlineLevel="0" collapsed="false">
      <c r="A1257" s="0" t="n">
        <v>28</v>
      </c>
      <c r="B1257" s="8" t="n">
        <v>37151</v>
      </c>
      <c r="C1257" s="0" t="n">
        <v>586571</v>
      </c>
      <c r="D1257" s="0" t="n">
        <v>700000</v>
      </c>
      <c r="E1257" s="1" t="n">
        <f aca="false">+C1257/D1257</f>
        <v>0.837958571428571</v>
      </c>
      <c r="F1257" s="9"/>
      <c r="G1257" s="9"/>
      <c r="H1257" s="9"/>
      <c r="I1257" s="9"/>
      <c r="J1257" s="0" t="s">
        <v>17</v>
      </c>
      <c r="K1257" s="3" t="n">
        <f aca="false">SUM(C1257-D1257)</f>
        <v>-113429</v>
      </c>
    </row>
    <row r="1258" customFormat="false" ht="12.75" hidden="false" customHeight="false" outlineLevel="0" collapsed="false">
      <c r="A1258" s="0" t="n">
        <v>28</v>
      </c>
      <c r="B1258" s="8" t="n">
        <v>37152</v>
      </c>
      <c r="C1258" s="0" t="n">
        <v>587287</v>
      </c>
      <c r="D1258" s="0" t="n">
        <v>700000</v>
      </c>
      <c r="E1258" s="1" t="n">
        <f aca="false">+C1258/D1258</f>
        <v>0.838981428571429</v>
      </c>
      <c r="F1258" s="9"/>
      <c r="G1258" s="9"/>
      <c r="H1258" s="9"/>
      <c r="I1258" s="9"/>
      <c r="J1258" s="0" t="s">
        <v>17</v>
      </c>
      <c r="K1258" s="3" t="n">
        <f aca="false">SUM(C1258-D1258)</f>
        <v>-112713</v>
      </c>
    </row>
    <row r="1259" customFormat="false" ht="12.75" hidden="false" customHeight="false" outlineLevel="0" collapsed="false">
      <c r="A1259" s="0" t="n">
        <v>28</v>
      </c>
      <c r="B1259" s="8" t="n">
        <v>37153</v>
      </c>
      <c r="C1259" s="0" t="n">
        <v>571354</v>
      </c>
      <c r="D1259" s="0" t="n">
        <v>700000</v>
      </c>
      <c r="E1259" s="1" t="n">
        <f aca="false">+C1259/D1259</f>
        <v>0.81622</v>
      </c>
      <c r="F1259" s="9"/>
      <c r="G1259" s="9"/>
      <c r="H1259" s="9"/>
      <c r="I1259" s="9"/>
      <c r="J1259" s="0" t="s">
        <v>17</v>
      </c>
      <c r="K1259" s="3" t="n">
        <f aca="false">SUM(C1259-D1259)</f>
        <v>-128646</v>
      </c>
    </row>
    <row r="1260" customFormat="false" ht="12.75" hidden="false" customHeight="false" outlineLevel="0" collapsed="false">
      <c r="A1260" s="0" t="n">
        <v>28</v>
      </c>
      <c r="B1260" s="8" t="n">
        <v>37154</v>
      </c>
      <c r="C1260" s="0" t="n">
        <v>520423</v>
      </c>
      <c r="D1260" s="0" t="n">
        <v>700000</v>
      </c>
      <c r="E1260" s="1" t="n">
        <f aca="false">+C1260/D1260</f>
        <v>0.743461428571429</v>
      </c>
      <c r="F1260" s="9"/>
      <c r="G1260" s="9"/>
      <c r="H1260" s="9"/>
      <c r="I1260" s="9"/>
      <c r="J1260" s="0" t="s">
        <v>17</v>
      </c>
      <c r="K1260" s="3" t="n">
        <f aca="false">SUM(C1260-D1260)</f>
        <v>-179577</v>
      </c>
    </row>
    <row r="1261" customFormat="false" ht="12.75" hidden="false" customHeight="false" outlineLevel="0" collapsed="false">
      <c r="A1261" s="0" t="n">
        <v>28</v>
      </c>
      <c r="B1261" s="8" t="n">
        <v>37155</v>
      </c>
      <c r="C1261" s="0" t="n">
        <v>604675</v>
      </c>
      <c r="D1261" s="0" t="n">
        <v>700000</v>
      </c>
      <c r="E1261" s="1" t="n">
        <f aca="false">+C1261/D1261</f>
        <v>0.863821428571429</v>
      </c>
      <c r="F1261" s="9"/>
      <c r="G1261" s="9"/>
      <c r="H1261" s="9"/>
      <c r="I1261" s="9"/>
      <c r="J1261" s="0" t="s">
        <v>17</v>
      </c>
      <c r="K1261" s="3" t="n">
        <f aca="false">SUM(C1261-D1261)</f>
        <v>-95325</v>
      </c>
    </row>
    <row r="1262" customFormat="false" ht="12.75" hidden="false" customHeight="false" outlineLevel="0" collapsed="false">
      <c r="A1262" s="0" t="n">
        <v>28</v>
      </c>
      <c r="B1262" s="8" t="n">
        <v>37156</v>
      </c>
      <c r="C1262" s="0" t="n">
        <v>628836</v>
      </c>
      <c r="D1262" s="0" t="n">
        <v>700000</v>
      </c>
      <c r="E1262" s="1" t="n">
        <f aca="false">+C1262/D1262</f>
        <v>0.898337142857143</v>
      </c>
      <c r="F1262" s="9"/>
      <c r="G1262" s="9"/>
      <c r="H1262" s="9"/>
      <c r="I1262" s="9"/>
      <c r="J1262" s="0" t="s">
        <v>17</v>
      </c>
      <c r="K1262" s="3" t="n">
        <f aca="false">SUM(C1262-D1262)</f>
        <v>-71164</v>
      </c>
    </row>
    <row r="1263" customFormat="false" ht="12.75" hidden="false" customHeight="false" outlineLevel="0" collapsed="false">
      <c r="A1263" s="0" t="n">
        <v>28</v>
      </c>
      <c r="B1263" s="8" t="n">
        <v>37157</v>
      </c>
      <c r="C1263" s="0" t="n">
        <v>620505</v>
      </c>
      <c r="D1263" s="0" t="n">
        <v>700000</v>
      </c>
      <c r="E1263" s="1" t="n">
        <f aca="false">+C1263/D1263</f>
        <v>0.886435714285714</v>
      </c>
      <c r="F1263" s="9"/>
      <c r="G1263" s="9"/>
      <c r="H1263" s="9"/>
      <c r="I1263" s="9"/>
      <c r="J1263" s="0" t="s">
        <v>17</v>
      </c>
      <c r="K1263" s="3" t="n">
        <f aca="false">SUM(C1263-D1263)</f>
        <v>-79495</v>
      </c>
    </row>
    <row r="1264" customFormat="false" ht="12.75" hidden="false" customHeight="false" outlineLevel="0" collapsed="false">
      <c r="A1264" s="0" t="n">
        <v>28</v>
      </c>
      <c r="B1264" s="8" t="n">
        <v>37158</v>
      </c>
      <c r="C1264" s="0" t="n">
        <v>652491</v>
      </c>
      <c r="D1264" s="0" t="n">
        <v>700000</v>
      </c>
      <c r="E1264" s="1" t="n">
        <f aca="false">+C1264/D1264</f>
        <v>0.93213</v>
      </c>
      <c r="F1264" s="9"/>
      <c r="G1264" s="9"/>
      <c r="H1264" s="9"/>
      <c r="I1264" s="9"/>
      <c r="J1264" s="0" t="s">
        <v>17</v>
      </c>
      <c r="K1264" s="3" t="n">
        <f aca="false">SUM(C1264-D1264)</f>
        <v>-47509</v>
      </c>
    </row>
    <row r="1265" customFormat="false" ht="12.75" hidden="false" customHeight="false" outlineLevel="0" collapsed="false">
      <c r="A1265" s="0" t="n">
        <v>28</v>
      </c>
      <c r="B1265" s="8" t="n">
        <v>37159</v>
      </c>
      <c r="C1265" s="0" t="n">
        <v>586783</v>
      </c>
      <c r="D1265" s="0" t="n">
        <v>700000</v>
      </c>
      <c r="E1265" s="1" t="n">
        <f aca="false">+C1265/D1265</f>
        <v>0.838261428571429</v>
      </c>
      <c r="F1265" s="9"/>
      <c r="G1265" s="9"/>
      <c r="H1265" s="9"/>
      <c r="I1265" s="9"/>
      <c r="J1265" s="0" t="s">
        <v>17</v>
      </c>
      <c r="K1265" s="3" t="n">
        <f aca="false">SUM(C1265-D1265)</f>
        <v>-113217</v>
      </c>
    </row>
    <row r="1266" customFormat="false" ht="12.75" hidden="false" customHeight="false" outlineLevel="0" collapsed="false">
      <c r="A1266" s="0" t="n">
        <v>28</v>
      </c>
      <c r="B1266" s="8" t="n">
        <v>37160</v>
      </c>
      <c r="C1266" s="0" t="n">
        <v>615568</v>
      </c>
      <c r="D1266" s="0" t="n">
        <v>700000</v>
      </c>
      <c r="E1266" s="1" t="n">
        <f aca="false">+C1266/D1266</f>
        <v>0.879382857142857</v>
      </c>
      <c r="F1266" s="9"/>
      <c r="G1266" s="9"/>
      <c r="H1266" s="9"/>
      <c r="I1266" s="9"/>
      <c r="J1266" s="0" t="s">
        <v>17</v>
      </c>
      <c r="K1266" s="3" t="n">
        <f aca="false">SUM(C1266-D1266)</f>
        <v>-84432</v>
      </c>
    </row>
    <row r="1267" customFormat="false" ht="12.75" hidden="false" customHeight="false" outlineLevel="0" collapsed="false">
      <c r="A1267" s="0" t="n">
        <v>28</v>
      </c>
      <c r="B1267" s="8" t="n">
        <v>37161</v>
      </c>
      <c r="C1267" s="0" t="n">
        <v>642530</v>
      </c>
      <c r="D1267" s="0" t="n">
        <v>700000</v>
      </c>
      <c r="E1267" s="1" t="n">
        <f aca="false">+C1267/D1267</f>
        <v>0.9179</v>
      </c>
      <c r="F1267" s="9"/>
      <c r="G1267" s="9"/>
      <c r="H1267" s="9"/>
      <c r="I1267" s="9"/>
      <c r="J1267" s="0" t="s">
        <v>17</v>
      </c>
      <c r="K1267" s="3" t="n">
        <f aca="false">SUM(C1267-D1267)</f>
        <v>-57470</v>
      </c>
    </row>
    <row r="1268" customFormat="false" ht="12.75" hidden="false" customHeight="false" outlineLevel="0" collapsed="false">
      <c r="A1268" s="0" t="n">
        <v>28</v>
      </c>
      <c r="B1268" s="8" t="n">
        <v>37162</v>
      </c>
      <c r="C1268" s="0" t="n">
        <v>660873</v>
      </c>
      <c r="D1268" s="0" t="n">
        <v>700000</v>
      </c>
      <c r="E1268" s="1" t="n">
        <f aca="false">+C1268/D1268</f>
        <v>0.944104285714286</v>
      </c>
      <c r="F1268" s="9"/>
      <c r="G1268" s="9"/>
      <c r="H1268" s="9"/>
      <c r="I1268" s="9"/>
      <c r="J1268" s="0" t="s">
        <v>17</v>
      </c>
      <c r="K1268" s="3" t="n">
        <f aca="false">SUM(C1268-D1268)</f>
        <v>-39127</v>
      </c>
    </row>
    <row r="1269" customFormat="false" ht="12.75" hidden="false" customHeight="false" outlineLevel="0" collapsed="false">
      <c r="A1269" s="0" t="n">
        <v>28</v>
      </c>
      <c r="B1269" s="8" t="n">
        <v>37163</v>
      </c>
      <c r="C1269" s="0" t="n">
        <v>654800</v>
      </c>
      <c r="D1269" s="0" t="n">
        <v>700000</v>
      </c>
      <c r="E1269" s="1" t="n">
        <f aca="false">+C1269/D1269</f>
        <v>0.935428571428571</v>
      </c>
      <c r="F1269" s="9"/>
      <c r="G1269" s="9"/>
      <c r="H1269" s="9"/>
      <c r="I1269" s="9"/>
      <c r="J1269" s="0" t="s">
        <v>17</v>
      </c>
      <c r="K1269" s="3" t="n">
        <f aca="false">SUM(C1269-D1269)</f>
        <v>-45200</v>
      </c>
    </row>
    <row r="1270" customFormat="false" ht="13.5" hidden="false" customHeight="false" outlineLevel="0" collapsed="false">
      <c r="A1270" s="0" t="n">
        <v>28</v>
      </c>
      <c r="B1270" s="8" t="n">
        <v>37164</v>
      </c>
      <c r="C1270" s="0" t="n">
        <v>632261</v>
      </c>
      <c r="D1270" s="0" t="n">
        <v>700000</v>
      </c>
      <c r="E1270" s="1" t="n">
        <f aca="false">+C1270/D1270</f>
        <v>0.90323</v>
      </c>
      <c r="F1270" s="16"/>
      <c r="G1270" s="16"/>
      <c r="H1270" s="16"/>
      <c r="I1270" s="16"/>
      <c r="J1270" s="0" t="s">
        <v>17</v>
      </c>
      <c r="K1270" s="3" t="n">
        <f aca="false">SUM(C1270-D1270)</f>
        <v>-67739</v>
      </c>
    </row>
    <row r="1271" customFormat="false" ht="12.75" hidden="false" customHeight="false" outlineLevel="0" collapsed="false">
      <c r="B1271" s="8"/>
      <c r="F1271" s="9" t="n">
        <f aca="false">SUM(F1243:F1270)</f>
        <v>2</v>
      </c>
      <c r="G1271" s="9"/>
      <c r="H1271" s="9" t="n">
        <f aca="false">SUM(H1243:H1270)</f>
        <v>0</v>
      </c>
      <c r="I1271" s="9" t="n">
        <f aca="false">SUM(I1243:I1270)</f>
        <v>0</v>
      </c>
    </row>
    <row r="1272" customFormat="false" ht="12.75" hidden="false" customHeight="false" outlineLevel="0" collapsed="false">
      <c r="B1272" s="8"/>
      <c r="F1272" s="9"/>
      <c r="G1272" s="9"/>
      <c r="H1272" s="9"/>
      <c r="I1272" s="9"/>
    </row>
    <row r="1273" customFormat="false" ht="12.75" hidden="false" customHeight="false" outlineLevel="0" collapsed="false">
      <c r="A1273" s="4" t="s">
        <v>0</v>
      </c>
      <c r="B1273" s="5" t="s">
        <v>1</v>
      </c>
      <c r="C1273" s="4" t="s">
        <v>2</v>
      </c>
      <c r="D1273" s="5" t="s">
        <v>3</v>
      </c>
      <c r="E1273" s="6" t="s">
        <v>4</v>
      </c>
      <c r="F1273" s="7" t="n">
        <v>0.95</v>
      </c>
      <c r="G1273" s="7"/>
      <c r="H1273" s="7" t="n">
        <v>0.98</v>
      </c>
      <c r="I1273" s="7" t="n">
        <v>1</v>
      </c>
      <c r="J1273" s="4" t="s">
        <v>5</v>
      </c>
      <c r="M1273" s="4" t="s">
        <v>6</v>
      </c>
      <c r="N1273" s="4" t="s">
        <v>7</v>
      </c>
    </row>
    <row r="1274" customFormat="false" ht="12.75" hidden="false" customHeight="false" outlineLevel="0" collapsed="false">
      <c r="A1274" s="0" t="n">
        <v>28</v>
      </c>
      <c r="B1274" s="8" t="n">
        <v>37165</v>
      </c>
      <c r="C1274" s="0" t="n">
        <v>639688</v>
      </c>
      <c r="D1274" s="0" t="n">
        <v>705000</v>
      </c>
      <c r="E1274" s="1" t="n">
        <f aca="false">+C1274/D1274</f>
        <v>0.907358865248227</v>
      </c>
      <c r="F1274" s="9"/>
      <c r="G1274" s="9"/>
      <c r="H1274" s="9"/>
      <c r="I1274" s="9"/>
      <c r="J1274" s="0" t="s">
        <v>17</v>
      </c>
      <c r="K1274" s="3" t="n">
        <f aca="false">SUM(C1274-D1274)</f>
        <v>-65312</v>
      </c>
      <c r="M1274" s="10" t="n">
        <v>4</v>
      </c>
      <c r="N1274" s="0" t="s">
        <v>23</v>
      </c>
    </row>
    <row r="1275" customFormat="false" ht="12.75" hidden="false" customHeight="false" outlineLevel="0" collapsed="false">
      <c r="A1275" s="0" t="n">
        <v>28</v>
      </c>
      <c r="B1275" s="8" t="n">
        <v>37166</v>
      </c>
      <c r="C1275" s="0" t="n">
        <v>625478</v>
      </c>
      <c r="D1275" s="0" t="n">
        <v>705000</v>
      </c>
      <c r="E1275" s="1" t="n">
        <f aca="false">+C1275/D1275</f>
        <v>0.887202836879433</v>
      </c>
      <c r="F1275" s="9"/>
      <c r="G1275" s="9"/>
      <c r="H1275" s="9"/>
      <c r="I1275" s="9"/>
      <c r="J1275" s="0" t="s">
        <v>17</v>
      </c>
      <c r="K1275" s="3" t="n">
        <f aca="false">SUM(C1275-D1275)</f>
        <v>-79522</v>
      </c>
      <c r="M1275" s="10" t="n">
        <v>4</v>
      </c>
      <c r="N1275" s="0" t="s">
        <v>23</v>
      </c>
    </row>
    <row r="1276" customFormat="false" ht="12.75" hidden="false" customHeight="false" outlineLevel="0" collapsed="false">
      <c r="A1276" s="0" t="n">
        <v>28</v>
      </c>
      <c r="B1276" s="8" t="n">
        <v>37167</v>
      </c>
      <c r="C1276" s="0" t="n">
        <v>631692</v>
      </c>
      <c r="D1276" s="0" t="n">
        <v>705000</v>
      </c>
      <c r="E1276" s="1" t="n">
        <f aca="false">+C1276/D1276</f>
        <v>0.896017021276596</v>
      </c>
      <c r="F1276" s="9"/>
      <c r="G1276" s="9"/>
      <c r="H1276" s="9"/>
      <c r="I1276" s="9"/>
      <c r="J1276" s="0" t="s">
        <v>17</v>
      </c>
      <c r="K1276" s="3" t="n">
        <f aca="false">SUM(C1276-D1276)</f>
        <v>-73308</v>
      </c>
      <c r="M1276" s="10" t="n">
        <v>2</v>
      </c>
      <c r="N1276" s="0" t="s">
        <v>23</v>
      </c>
    </row>
    <row r="1277" customFormat="false" ht="12.75" hidden="false" customHeight="false" outlineLevel="0" collapsed="false">
      <c r="A1277" s="0" t="n">
        <v>28</v>
      </c>
      <c r="B1277" s="8" t="n">
        <v>37168</v>
      </c>
      <c r="C1277" s="0" t="n">
        <v>615029</v>
      </c>
      <c r="D1277" s="0" t="n">
        <v>705000</v>
      </c>
      <c r="E1277" s="1" t="n">
        <f aca="false">+C1277/D1277</f>
        <v>0.872381560283688</v>
      </c>
      <c r="F1277" s="9"/>
      <c r="G1277" s="9"/>
      <c r="H1277" s="9"/>
      <c r="I1277" s="9"/>
      <c r="J1277" s="0" t="s">
        <v>17</v>
      </c>
      <c r="K1277" s="3" t="n">
        <f aca="false">SUM(C1277-D1277)</f>
        <v>-89971</v>
      </c>
      <c r="M1277" s="10" t="n">
        <v>3</v>
      </c>
      <c r="N1277" s="0" t="s">
        <v>23</v>
      </c>
    </row>
    <row r="1278" customFormat="false" ht="12.75" hidden="false" customHeight="false" outlineLevel="0" collapsed="false">
      <c r="A1278" s="0" t="n">
        <v>28</v>
      </c>
      <c r="B1278" s="8" t="n">
        <v>37169</v>
      </c>
      <c r="C1278" s="0" t="n">
        <v>653286</v>
      </c>
      <c r="D1278" s="0" t="n">
        <v>705000</v>
      </c>
      <c r="E1278" s="1" t="n">
        <f aca="false">+C1278/D1278</f>
        <v>0.926646808510638</v>
      </c>
      <c r="F1278" s="9"/>
      <c r="G1278" s="9"/>
      <c r="H1278" s="9"/>
      <c r="I1278" s="9"/>
      <c r="J1278" s="0" t="s">
        <v>17</v>
      </c>
      <c r="K1278" s="3" t="n">
        <f aca="false">SUM(C1278-D1278)</f>
        <v>-51714</v>
      </c>
      <c r="M1278" s="10" t="n">
        <v>4</v>
      </c>
      <c r="N1278" s="0" t="s">
        <v>23</v>
      </c>
    </row>
    <row r="1279" customFormat="false" ht="12.75" hidden="false" customHeight="false" outlineLevel="0" collapsed="false">
      <c r="A1279" s="0" t="n">
        <v>28</v>
      </c>
      <c r="B1279" s="8" t="n">
        <v>37170</v>
      </c>
      <c r="C1279" s="0" t="n">
        <v>604974</v>
      </c>
      <c r="D1279" s="0" t="n">
        <v>705000</v>
      </c>
      <c r="E1279" s="1" t="n">
        <f aca="false">+C1279/D1279</f>
        <v>0.85811914893617</v>
      </c>
      <c r="F1279" s="9"/>
      <c r="G1279" s="9"/>
      <c r="H1279" s="9"/>
      <c r="I1279" s="9"/>
      <c r="J1279" s="0" t="s">
        <v>17</v>
      </c>
      <c r="K1279" s="3" t="n">
        <f aca="false">SUM(C1279-D1279)</f>
        <v>-100026</v>
      </c>
      <c r="M1279" s="10" t="n">
        <v>4</v>
      </c>
      <c r="N1279" s="0" t="s">
        <v>23</v>
      </c>
    </row>
    <row r="1280" customFormat="false" ht="12.75" hidden="false" customHeight="false" outlineLevel="0" collapsed="false">
      <c r="A1280" s="0" t="n">
        <v>28</v>
      </c>
      <c r="B1280" s="8" t="n">
        <v>37171</v>
      </c>
      <c r="C1280" s="0" t="n">
        <v>601872</v>
      </c>
      <c r="D1280" s="0" t="n">
        <v>705000</v>
      </c>
      <c r="E1280" s="1" t="n">
        <f aca="false">+C1280/D1280</f>
        <v>0.85371914893617</v>
      </c>
      <c r="F1280" s="9"/>
      <c r="G1280" s="9"/>
      <c r="H1280" s="9"/>
      <c r="I1280" s="9"/>
      <c r="J1280" s="0" t="s">
        <v>17</v>
      </c>
      <c r="K1280" s="3" t="n">
        <f aca="false">SUM(C1280-D1280)</f>
        <v>-103128</v>
      </c>
      <c r="M1280" s="10" t="n">
        <v>4</v>
      </c>
      <c r="N1280" s="0" t="s">
        <v>23</v>
      </c>
    </row>
    <row r="1281" customFormat="false" ht="12.75" hidden="false" customHeight="false" outlineLevel="0" collapsed="false">
      <c r="A1281" s="0" t="n">
        <v>28</v>
      </c>
      <c r="B1281" s="8" t="n">
        <v>37172</v>
      </c>
      <c r="C1281" s="0" t="n">
        <v>601787</v>
      </c>
      <c r="D1281" s="0" t="n">
        <v>705000</v>
      </c>
      <c r="E1281" s="1" t="n">
        <f aca="false">+C1281/D1281</f>
        <v>0.853598581560284</v>
      </c>
      <c r="F1281" s="9"/>
      <c r="G1281" s="9"/>
      <c r="H1281" s="9"/>
      <c r="I1281" s="9"/>
      <c r="J1281" s="0" t="s">
        <v>17</v>
      </c>
      <c r="K1281" s="3" t="n">
        <f aca="false">SUM(C1281-D1281)</f>
        <v>-103213</v>
      </c>
      <c r="M1281" s="10" t="n">
        <v>4</v>
      </c>
      <c r="N1281" s="0" t="s">
        <v>23</v>
      </c>
    </row>
    <row r="1282" customFormat="false" ht="12.75" hidden="false" customHeight="false" outlineLevel="0" collapsed="false">
      <c r="A1282" s="0" t="n">
        <v>28</v>
      </c>
      <c r="B1282" s="8" t="n">
        <v>37173</v>
      </c>
      <c r="C1282" s="0" t="n">
        <v>612692</v>
      </c>
      <c r="D1282" s="0" t="n">
        <v>705000</v>
      </c>
      <c r="E1282" s="1" t="n">
        <f aca="false">+C1282/D1282</f>
        <v>0.869066666666667</v>
      </c>
      <c r="F1282" s="9"/>
      <c r="G1282" s="9"/>
      <c r="H1282" s="9"/>
      <c r="I1282" s="9"/>
      <c r="J1282" s="0" t="s">
        <v>17</v>
      </c>
      <c r="K1282" s="3" t="n">
        <f aca="false">SUM(C1282-D1282)</f>
        <v>-92308</v>
      </c>
      <c r="M1282" s="10" t="n">
        <v>2</v>
      </c>
      <c r="N1282" s="0" t="s">
        <v>23</v>
      </c>
    </row>
    <row r="1283" customFormat="false" ht="12.75" hidden="false" customHeight="false" outlineLevel="0" collapsed="false">
      <c r="A1283" s="0" t="n">
        <v>28</v>
      </c>
      <c r="B1283" s="8" t="n">
        <v>37174</v>
      </c>
      <c r="C1283" s="0" t="n">
        <v>636212</v>
      </c>
      <c r="D1283" s="0" t="n">
        <v>705000</v>
      </c>
      <c r="E1283" s="1" t="n">
        <f aca="false">+C1283/D1283</f>
        <v>0.902428368794326</v>
      </c>
      <c r="F1283" s="9"/>
      <c r="G1283" s="9"/>
      <c r="H1283" s="9"/>
      <c r="I1283" s="9"/>
      <c r="J1283" s="0" t="s">
        <v>17</v>
      </c>
      <c r="K1283" s="3" t="n">
        <f aca="false">SUM(C1283-D1283)</f>
        <v>-68788</v>
      </c>
      <c r="M1283" s="10" t="n">
        <v>4</v>
      </c>
      <c r="N1283" s="0" t="s">
        <v>23</v>
      </c>
    </row>
    <row r="1284" customFormat="false" ht="12.75" hidden="false" customHeight="false" outlineLevel="0" collapsed="false">
      <c r="A1284" s="0" t="n">
        <v>28</v>
      </c>
      <c r="B1284" s="8" t="n">
        <v>37175</v>
      </c>
      <c r="C1284" s="0" t="n">
        <v>644805</v>
      </c>
      <c r="D1284" s="0" t="n">
        <v>705000</v>
      </c>
      <c r="E1284" s="1" t="n">
        <f aca="false">+C1284/D1284</f>
        <v>0.914617021276596</v>
      </c>
      <c r="F1284" s="9"/>
      <c r="G1284" s="9"/>
      <c r="H1284" s="9"/>
      <c r="I1284" s="9"/>
      <c r="J1284" s="0" t="s">
        <v>17</v>
      </c>
      <c r="K1284" s="3" t="n">
        <f aca="false">SUM(C1284-D1284)</f>
        <v>-60195</v>
      </c>
      <c r="M1284" s="10" t="n">
        <v>4</v>
      </c>
      <c r="N1284" s="0" t="s">
        <v>23</v>
      </c>
    </row>
    <row r="1285" customFormat="false" ht="12.75" hidden="false" customHeight="false" outlineLevel="0" collapsed="false">
      <c r="A1285" s="0" t="n">
        <v>28</v>
      </c>
      <c r="B1285" s="8" t="n">
        <v>37176</v>
      </c>
      <c r="C1285" s="0" t="n">
        <v>638419</v>
      </c>
      <c r="D1285" s="0" t="n">
        <v>705000</v>
      </c>
      <c r="E1285" s="1" t="n">
        <f aca="false">+C1285/D1285</f>
        <v>0.905558865248227</v>
      </c>
      <c r="F1285" s="9"/>
      <c r="G1285" s="9"/>
      <c r="H1285" s="9"/>
      <c r="I1285" s="9"/>
      <c r="J1285" s="0" t="s">
        <v>17</v>
      </c>
      <c r="K1285" s="3" t="n">
        <f aca="false">SUM(C1285-D1285)</f>
        <v>-66581</v>
      </c>
      <c r="M1285" s="10" t="n">
        <v>4</v>
      </c>
      <c r="N1285" s="0" t="s">
        <v>23</v>
      </c>
    </row>
    <row r="1286" customFormat="false" ht="12.75" hidden="false" customHeight="false" outlineLevel="0" collapsed="false">
      <c r="A1286" s="0" t="n">
        <v>28</v>
      </c>
      <c r="B1286" s="8" t="n">
        <v>37177</v>
      </c>
      <c r="C1286" s="0" t="n">
        <v>651052</v>
      </c>
      <c r="D1286" s="0" t="n">
        <v>705000</v>
      </c>
      <c r="E1286" s="1" t="n">
        <f aca="false">+C1286/D1286</f>
        <v>0.923478014184397</v>
      </c>
      <c r="F1286" s="9"/>
      <c r="G1286" s="9"/>
      <c r="H1286" s="9"/>
      <c r="I1286" s="9"/>
      <c r="J1286" s="0" t="s">
        <v>17</v>
      </c>
      <c r="K1286" s="3" t="n">
        <f aca="false">SUM(C1286-D1286)</f>
        <v>-53948</v>
      </c>
      <c r="M1286" s="10" t="n">
        <v>4</v>
      </c>
      <c r="N1286" s="0" t="s">
        <v>23</v>
      </c>
    </row>
    <row r="1287" customFormat="false" ht="12.75" hidden="false" customHeight="false" outlineLevel="0" collapsed="false">
      <c r="A1287" s="0" t="n">
        <v>28</v>
      </c>
      <c r="B1287" s="8" t="n">
        <v>37178</v>
      </c>
      <c r="C1287" s="0" t="n">
        <v>617154</v>
      </c>
      <c r="D1287" s="0" t="n">
        <v>705000</v>
      </c>
      <c r="E1287" s="1" t="n">
        <f aca="false">+C1287/D1287</f>
        <v>0.875395744680851</v>
      </c>
      <c r="F1287" s="9"/>
      <c r="G1287" s="9"/>
      <c r="H1287" s="9"/>
      <c r="I1287" s="9"/>
      <c r="J1287" s="0" t="s">
        <v>17</v>
      </c>
      <c r="K1287" s="3" t="n">
        <f aca="false">SUM(C1287-D1287)</f>
        <v>-87846</v>
      </c>
      <c r="M1287" s="10" t="n">
        <v>4</v>
      </c>
      <c r="N1287" s="0" t="s">
        <v>23</v>
      </c>
    </row>
    <row r="1288" customFormat="false" ht="12.75" hidden="false" customHeight="false" outlineLevel="0" collapsed="false">
      <c r="A1288" s="0" t="n">
        <v>28</v>
      </c>
      <c r="B1288" s="8" t="n">
        <v>37179</v>
      </c>
      <c r="C1288" s="0" t="n">
        <v>640649</v>
      </c>
      <c r="D1288" s="0" t="n">
        <v>705000</v>
      </c>
      <c r="E1288" s="1" t="n">
        <f aca="false">+C1288/D1288</f>
        <v>0.908721985815603</v>
      </c>
      <c r="F1288" s="9"/>
      <c r="G1288" s="9"/>
      <c r="H1288" s="9"/>
      <c r="I1288" s="9"/>
      <c r="J1288" s="0" t="s">
        <v>17</v>
      </c>
      <c r="K1288" s="3" t="n">
        <f aca="false">SUM(C1288-D1288)</f>
        <v>-64351</v>
      </c>
      <c r="M1288" s="10" t="n">
        <v>2</v>
      </c>
      <c r="N1288" s="0" t="s">
        <v>23</v>
      </c>
    </row>
    <row r="1289" customFormat="false" ht="12.75" hidden="false" customHeight="false" outlineLevel="0" collapsed="false">
      <c r="A1289" s="0" t="n">
        <v>28</v>
      </c>
      <c r="B1289" s="8" t="n">
        <v>37180</v>
      </c>
      <c r="C1289" s="0" t="n">
        <v>667348</v>
      </c>
      <c r="D1289" s="0" t="n">
        <v>705000</v>
      </c>
      <c r="E1289" s="1" t="n">
        <f aca="false">+C1289/D1289</f>
        <v>0.946592907801419</v>
      </c>
      <c r="F1289" s="9" t="n">
        <v>1</v>
      </c>
      <c r="G1289" s="9"/>
      <c r="H1289" s="9"/>
      <c r="I1289" s="9"/>
      <c r="J1289" s="0" t="s">
        <v>17</v>
      </c>
      <c r="K1289" s="3" t="n">
        <f aca="false">SUM(C1289-D1289)</f>
        <v>-37652</v>
      </c>
      <c r="M1289" s="10" t="n">
        <v>4</v>
      </c>
      <c r="N1289" s="0" t="s">
        <v>23</v>
      </c>
    </row>
    <row r="1290" customFormat="false" ht="12.75" hidden="false" customHeight="false" outlineLevel="0" collapsed="false">
      <c r="A1290" s="0" t="n">
        <v>28</v>
      </c>
      <c r="B1290" s="8" t="n">
        <v>37181</v>
      </c>
      <c r="C1290" s="0" t="n">
        <v>679998</v>
      </c>
      <c r="D1290" s="0" t="n">
        <v>705000</v>
      </c>
      <c r="E1290" s="1" t="n">
        <f aca="false">+C1290/D1290</f>
        <v>0.964536170212766</v>
      </c>
      <c r="F1290" s="9" t="n">
        <v>1</v>
      </c>
      <c r="G1290" s="9"/>
      <c r="H1290" s="9"/>
      <c r="I1290" s="9"/>
      <c r="J1290" s="0" t="s">
        <v>17</v>
      </c>
      <c r="K1290" s="3" t="n">
        <f aca="false">SUM(C1290-D1290)</f>
        <v>-25002</v>
      </c>
      <c r="M1290" s="10" t="n">
        <v>4</v>
      </c>
      <c r="N1290" s="0" t="s">
        <v>23</v>
      </c>
    </row>
    <row r="1291" customFormat="false" ht="12.75" hidden="false" customHeight="false" outlineLevel="0" collapsed="false">
      <c r="A1291" s="0" t="n">
        <v>28</v>
      </c>
      <c r="B1291" s="8" t="n">
        <v>37182</v>
      </c>
      <c r="C1291" s="0" t="n">
        <v>686111</v>
      </c>
      <c r="D1291" s="0" t="n">
        <v>705000</v>
      </c>
      <c r="E1291" s="1" t="n">
        <f aca="false">+C1291/D1291</f>
        <v>0.973207092198582</v>
      </c>
      <c r="F1291" s="9" t="n">
        <v>1</v>
      </c>
      <c r="G1291" s="9"/>
      <c r="H1291" s="9"/>
      <c r="I1291" s="9"/>
      <c r="J1291" s="0" t="s">
        <v>17</v>
      </c>
      <c r="K1291" s="3" t="n">
        <f aca="false">SUM(C1291-D1291)</f>
        <v>-18889</v>
      </c>
      <c r="M1291" s="10" t="n">
        <v>4</v>
      </c>
      <c r="N1291" s="0" t="s">
        <v>23</v>
      </c>
    </row>
    <row r="1292" customFormat="false" ht="12.75" hidden="false" customHeight="false" outlineLevel="0" collapsed="false">
      <c r="A1292" s="0" t="n">
        <v>28</v>
      </c>
      <c r="B1292" s="8" t="n">
        <v>37183</v>
      </c>
      <c r="C1292" s="0" t="n">
        <v>649141</v>
      </c>
      <c r="D1292" s="0" t="n">
        <v>705000</v>
      </c>
      <c r="E1292" s="1" t="n">
        <f aca="false">+C1292/D1292</f>
        <v>0.920767375886525</v>
      </c>
      <c r="F1292" s="9"/>
      <c r="G1292" s="9"/>
      <c r="H1292" s="9"/>
      <c r="I1292" s="9"/>
      <c r="J1292" s="0" t="s">
        <v>17</v>
      </c>
      <c r="K1292" s="3" t="n">
        <f aca="false">SUM(C1292-D1292)</f>
        <v>-55859</v>
      </c>
      <c r="M1292" s="10" t="n">
        <v>4</v>
      </c>
      <c r="N1292" s="0" t="s">
        <v>23</v>
      </c>
    </row>
    <row r="1293" customFormat="false" ht="12.75" hidden="false" customHeight="false" outlineLevel="0" collapsed="false">
      <c r="A1293" s="0" t="n">
        <v>28</v>
      </c>
      <c r="B1293" s="8" t="n">
        <v>37184</v>
      </c>
      <c r="C1293" s="0" t="n">
        <v>632839</v>
      </c>
      <c r="D1293" s="0" t="n">
        <v>705000</v>
      </c>
      <c r="E1293" s="1" t="n">
        <f aca="false">+C1293/D1293</f>
        <v>0.897643971631206</v>
      </c>
      <c r="F1293" s="9"/>
      <c r="G1293" s="9"/>
      <c r="H1293" s="9"/>
      <c r="I1293" s="9"/>
      <c r="J1293" s="0" t="s">
        <v>17</v>
      </c>
      <c r="K1293" s="3" t="n">
        <f aca="false">SUM(C1293-D1293)</f>
        <v>-72161</v>
      </c>
    </row>
    <row r="1294" customFormat="false" ht="12.75" hidden="false" customHeight="false" outlineLevel="0" collapsed="false">
      <c r="A1294" s="0" t="n">
        <v>28</v>
      </c>
      <c r="B1294" s="8" t="n">
        <v>37185</v>
      </c>
      <c r="C1294" s="0" t="n">
        <v>643914</v>
      </c>
      <c r="D1294" s="0" t="n">
        <v>705000</v>
      </c>
      <c r="E1294" s="1" t="n">
        <f aca="false">+C1294/D1294</f>
        <v>0.913353191489362</v>
      </c>
      <c r="F1294" s="9"/>
      <c r="G1294" s="9"/>
      <c r="H1294" s="9"/>
      <c r="I1294" s="9"/>
      <c r="J1294" s="0" t="s">
        <v>17</v>
      </c>
      <c r="K1294" s="3" t="n">
        <f aca="false">SUM(C1294-D1294)</f>
        <v>-61086</v>
      </c>
      <c r="M1294" s="10" t="n">
        <v>4</v>
      </c>
      <c r="N1294" s="0" t="s">
        <v>23</v>
      </c>
    </row>
    <row r="1295" customFormat="false" ht="12.75" hidden="false" customHeight="false" outlineLevel="0" collapsed="false">
      <c r="A1295" s="0" t="n">
        <v>28</v>
      </c>
      <c r="B1295" s="8" t="n">
        <v>37186</v>
      </c>
      <c r="C1295" s="0" t="n">
        <v>623937</v>
      </c>
      <c r="D1295" s="0" t="n">
        <v>705000</v>
      </c>
      <c r="E1295" s="1" t="n">
        <f aca="false">+C1295/D1295</f>
        <v>0.885017021276596</v>
      </c>
      <c r="F1295" s="9"/>
      <c r="G1295" s="9"/>
      <c r="H1295" s="9"/>
      <c r="I1295" s="9"/>
      <c r="J1295" s="0" t="s">
        <v>17</v>
      </c>
      <c r="K1295" s="3" t="n">
        <f aca="false">SUM(C1295-D1295)</f>
        <v>-81063</v>
      </c>
    </row>
    <row r="1296" customFormat="false" ht="12.75" hidden="false" customHeight="false" outlineLevel="0" collapsed="false">
      <c r="A1296" s="0" t="n">
        <v>28</v>
      </c>
      <c r="B1296" s="8" t="n">
        <v>37187</v>
      </c>
      <c r="C1296" s="0" t="n">
        <v>647647</v>
      </c>
      <c r="D1296" s="0" t="n">
        <v>705000</v>
      </c>
      <c r="E1296" s="1" t="n">
        <f aca="false">+C1296/D1296</f>
        <v>0.918648226950355</v>
      </c>
      <c r="F1296" s="9"/>
      <c r="G1296" s="9"/>
      <c r="H1296" s="9"/>
      <c r="I1296" s="9"/>
      <c r="J1296" s="0" t="s">
        <v>17</v>
      </c>
      <c r="K1296" s="3" t="n">
        <f aca="false">SUM(C1296-D1296)</f>
        <v>-57353</v>
      </c>
      <c r="M1296" s="10" t="n">
        <v>4</v>
      </c>
      <c r="N1296" s="0" t="s">
        <v>23</v>
      </c>
    </row>
    <row r="1297" customFormat="false" ht="12.75" hidden="false" customHeight="false" outlineLevel="0" collapsed="false">
      <c r="A1297" s="0" t="n">
        <v>28</v>
      </c>
      <c r="B1297" s="8" t="n">
        <v>37188</v>
      </c>
      <c r="C1297" s="0" t="n">
        <v>614097</v>
      </c>
      <c r="D1297" s="0" t="n">
        <v>705000</v>
      </c>
      <c r="E1297" s="1" t="n">
        <f aca="false">+C1297/D1297</f>
        <v>0.871059574468085</v>
      </c>
      <c r="F1297" s="9"/>
      <c r="G1297" s="9"/>
      <c r="H1297" s="9"/>
      <c r="I1297" s="9"/>
      <c r="J1297" s="0" t="s">
        <v>17</v>
      </c>
      <c r="K1297" s="3" t="n">
        <f aca="false">SUM(C1297-D1297)</f>
        <v>-90903</v>
      </c>
      <c r="M1297" s="10" t="n">
        <v>2</v>
      </c>
      <c r="N1297" s="0" t="s">
        <v>23</v>
      </c>
    </row>
    <row r="1298" customFormat="false" ht="12.75" hidden="false" customHeight="false" outlineLevel="0" collapsed="false">
      <c r="A1298" s="0" t="n">
        <v>28</v>
      </c>
      <c r="B1298" s="8" t="n">
        <v>37189</v>
      </c>
      <c r="C1298" s="0" t="n">
        <v>631245</v>
      </c>
      <c r="D1298" s="0" t="n">
        <v>705000</v>
      </c>
      <c r="E1298" s="1" t="n">
        <f aca="false">+C1298/D1298</f>
        <v>0.895382978723404</v>
      </c>
      <c r="F1298" s="9"/>
      <c r="G1298" s="9"/>
      <c r="H1298" s="9"/>
      <c r="I1298" s="9"/>
      <c r="J1298" s="0" t="s">
        <v>17</v>
      </c>
      <c r="K1298" s="3" t="n">
        <f aca="false">SUM(C1298-D1298)</f>
        <v>-73755</v>
      </c>
      <c r="M1298" s="10" t="n">
        <v>4</v>
      </c>
      <c r="N1298" s="0" t="s">
        <v>23</v>
      </c>
    </row>
    <row r="1299" customFormat="false" ht="12.75" hidden="false" customHeight="false" outlineLevel="0" collapsed="false">
      <c r="A1299" s="0" t="n">
        <v>28</v>
      </c>
      <c r="B1299" s="8" t="n">
        <v>37190</v>
      </c>
      <c r="C1299" s="0" t="n">
        <v>679099</v>
      </c>
      <c r="D1299" s="0" t="n">
        <v>705000</v>
      </c>
      <c r="E1299" s="1" t="n">
        <f aca="false">+C1299/D1299</f>
        <v>0.963260992907801</v>
      </c>
      <c r="F1299" s="9" t="n">
        <v>1</v>
      </c>
      <c r="G1299" s="9"/>
      <c r="H1299" s="9"/>
      <c r="I1299" s="9"/>
      <c r="J1299" s="0" t="s">
        <v>17</v>
      </c>
      <c r="K1299" s="3" t="n">
        <f aca="false">SUM(C1299-D1299)</f>
        <v>-25901</v>
      </c>
      <c r="M1299" s="10" t="n">
        <v>4</v>
      </c>
      <c r="N1299" s="0" t="s">
        <v>23</v>
      </c>
    </row>
    <row r="1300" customFormat="false" ht="12.75" hidden="false" customHeight="false" outlineLevel="0" collapsed="false">
      <c r="A1300" s="0" t="n">
        <v>28</v>
      </c>
      <c r="B1300" s="8" t="n">
        <v>37191</v>
      </c>
      <c r="C1300" s="0" t="n">
        <v>577264</v>
      </c>
      <c r="D1300" s="0" t="n">
        <v>705000</v>
      </c>
      <c r="E1300" s="1" t="n">
        <f aca="false">+C1300/D1300</f>
        <v>0.818814184397163</v>
      </c>
      <c r="F1300" s="9"/>
      <c r="G1300" s="9"/>
      <c r="H1300" s="9"/>
      <c r="I1300" s="9"/>
      <c r="J1300" s="0" t="s">
        <v>17</v>
      </c>
      <c r="K1300" s="3" t="n">
        <f aca="false">SUM(C1300-D1300)</f>
        <v>-127736</v>
      </c>
    </row>
    <row r="1301" customFormat="false" ht="12.75" hidden="false" customHeight="false" outlineLevel="0" collapsed="false">
      <c r="A1301" s="0" t="n">
        <v>28</v>
      </c>
      <c r="B1301" s="8" t="n">
        <v>37192</v>
      </c>
      <c r="C1301" s="0" t="n">
        <v>596037</v>
      </c>
      <c r="D1301" s="0" t="n">
        <v>705000</v>
      </c>
      <c r="E1301" s="1" t="n">
        <f aca="false">+C1301/D1301</f>
        <v>0.845442553191489</v>
      </c>
      <c r="F1301" s="9"/>
      <c r="G1301" s="9"/>
      <c r="H1301" s="9"/>
      <c r="I1301" s="9"/>
      <c r="J1301" s="0" t="s">
        <v>17</v>
      </c>
      <c r="K1301" s="3" t="n">
        <f aca="false">SUM(C1301-D1301)</f>
        <v>-108963</v>
      </c>
    </row>
    <row r="1302" customFormat="false" ht="12.75" hidden="false" customHeight="false" outlineLevel="0" collapsed="false">
      <c r="A1302" s="0" t="n">
        <v>28</v>
      </c>
      <c r="B1302" s="8" t="n">
        <v>37193</v>
      </c>
      <c r="C1302" s="0" t="n">
        <v>619625</v>
      </c>
      <c r="D1302" s="0" t="n">
        <v>705000</v>
      </c>
      <c r="E1302" s="1" t="n">
        <f aca="false">+C1302/D1302</f>
        <v>0.878900709219858</v>
      </c>
      <c r="F1302" s="9"/>
      <c r="G1302" s="9"/>
      <c r="H1302" s="9"/>
      <c r="I1302" s="9"/>
      <c r="J1302" s="0" t="s">
        <v>17</v>
      </c>
      <c r="K1302" s="3" t="n">
        <f aca="false">SUM(C1302-D1302)</f>
        <v>-85375</v>
      </c>
      <c r="M1302" s="10" t="n">
        <v>3</v>
      </c>
      <c r="N1302" s="0" t="s">
        <v>23</v>
      </c>
    </row>
    <row r="1303" customFormat="false" ht="13.5" hidden="false" customHeight="false" outlineLevel="0" collapsed="false">
      <c r="A1303" s="0" t="n">
        <v>28</v>
      </c>
      <c r="B1303" s="8" t="n">
        <v>37194</v>
      </c>
      <c r="C1303" s="0" t="n">
        <v>622153</v>
      </c>
      <c r="D1303" s="0" t="n">
        <v>705000</v>
      </c>
      <c r="E1303" s="1" t="n">
        <f aca="false">+C1303/D1303</f>
        <v>0.882486524822695</v>
      </c>
      <c r="F1303" s="16"/>
      <c r="G1303" s="16"/>
      <c r="H1303" s="16"/>
      <c r="I1303" s="16"/>
      <c r="J1303" s="0" t="s">
        <v>17</v>
      </c>
      <c r="K1303" s="3" t="n">
        <f aca="false">SUM(C1303-D1303)</f>
        <v>-82847</v>
      </c>
      <c r="M1303" s="10" t="n">
        <v>4</v>
      </c>
      <c r="N1303" s="0" t="s">
        <v>23</v>
      </c>
    </row>
    <row r="1304" customFormat="false" ht="12.75" hidden="false" customHeight="false" outlineLevel="0" collapsed="false">
      <c r="F1304" s="9" t="n">
        <f aca="false">SUM(F1276:F1303)</f>
        <v>4</v>
      </c>
      <c r="G1304" s="9"/>
      <c r="H1304" s="9" t="n">
        <f aca="false">SUM(H1276:H1303)</f>
        <v>0</v>
      </c>
      <c r="I1304" s="9" t="n">
        <f aca="false">SUM(I1276:I1303)</f>
        <v>0</v>
      </c>
      <c r="M1304" s="10"/>
    </row>
    <row r="1305" customFormat="false" ht="12.75" hidden="false" customHeight="false" outlineLevel="0" collapsed="false">
      <c r="M1305" s="10"/>
    </row>
    <row r="1307" customFormat="false" ht="12.75" hidden="false" customHeight="false" outlineLevel="0" collapsed="false">
      <c r="M1307" s="10"/>
    </row>
    <row r="1308" customFormat="false" ht="12.75" hidden="false" customHeight="false" outlineLevel="0" collapsed="false">
      <c r="M1308" s="10"/>
    </row>
    <row r="1309" customFormat="false" ht="12.75" hidden="false" customHeight="false" outlineLevel="0" collapsed="false">
      <c r="M1309" s="10"/>
    </row>
    <row r="1310" customFormat="false" ht="12.75" hidden="false" customHeight="false" outlineLevel="0" collapsed="false">
      <c r="M1310" s="10"/>
    </row>
    <row r="1335" customFormat="false" ht="18" hidden="false" customHeight="false" outlineLevel="0" collapsed="false">
      <c r="A1335" s="29" t="s">
        <v>24</v>
      </c>
    </row>
    <row r="1337" customFormat="false" ht="18" hidden="false" customHeight="false" outlineLevel="0" collapsed="false">
      <c r="A1337" s="30" t="s">
        <v>25</v>
      </c>
      <c r="H1337" s="7" t="n">
        <v>0.95</v>
      </c>
      <c r="I1337" s="7" t="n">
        <v>0.98</v>
      </c>
      <c r="J1337" s="7" t="n">
        <v>1</v>
      </c>
      <c r="K1337" s="0"/>
    </row>
    <row r="1338" customFormat="false" ht="12.75" hidden="false" customHeight="false" outlineLevel="0" collapsed="false">
      <c r="J1338" s="2"/>
      <c r="K1338" s="0"/>
    </row>
    <row r="1339" customFormat="false" ht="12.75" hidden="false" customHeight="false" outlineLevel="0" collapsed="false">
      <c r="A1339" s="31" t="s">
        <v>26</v>
      </c>
      <c r="C1339" s="10" t="n">
        <v>11</v>
      </c>
      <c r="D1339" s="0" t="s">
        <v>27</v>
      </c>
      <c r="F1339" s="32" t="n">
        <f aca="false">11/31</f>
        <v>0.354838709677419</v>
      </c>
      <c r="G1339" s="32"/>
      <c r="H1339" s="9" t="n">
        <v>9</v>
      </c>
      <c r="I1339" s="9" t="n">
        <v>10</v>
      </c>
      <c r="J1339" s="9" t="n">
        <v>11</v>
      </c>
    </row>
    <row r="1340" customFormat="false" ht="12.75" hidden="false" customHeight="false" outlineLevel="0" collapsed="false">
      <c r="A1340" s="33" t="s">
        <v>28</v>
      </c>
      <c r="C1340" s="10" t="n">
        <v>26</v>
      </c>
      <c r="D1340" s="0" t="s">
        <v>27</v>
      </c>
      <c r="F1340" s="32" t="n">
        <f aca="false">26/30</f>
        <v>0.866666666666667</v>
      </c>
      <c r="G1340" s="32"/>
      <c r="H1340" s="9" t="n">
        <v>2</v>
      </c>
      <c r="I1340" s="9" t="n">
        <v>9</v>
      </c>
      <c r="J1340" s="9" t="n">
        <v>17</v>
      </c>
    </row>
    <row r="1341" customFormat="false" ht="12.75" hidden="false" customHeight="false" outlineLevel="0" collapsed="false">
      <c r="A1341" s="0" t="s">
        <v>29</v>
      </c>
      <c r="C1341" s="10" t="n">
        <v>31</v>
      </c>
      <c r="D1341" s="0" t="s">
        <v>27</v>
      </c>
      <c r="F1341" s="32" t="n">
        <f aca="false">31/31</f>
        <v>1</v>
      </c>
      <c r="G1341" s="32"/>
      <c r="H1341" s="9" t="n">
        <v>4</v>
      </c>
      <c r="I1341" s="9" t="n">
        <v>22</v>
      </c>
      <c r="J1341" s="9" t="n">
        <v>5</v>
      </c>
    </row>
    <row r="1342" customFormat="false" ht="12.75" hidden="false" customHeight="false" outlineLevel="0" collapsed="false">
      <c r="A1342" s="0" t="s">
        <v>30</v>
      </c>
      <c r="C1342" s="10" t="n">
        <v>31</v>
      </c>
      <c r="D1342" s="0" t="s">
        <v>27</v>
      </c>
      <c r="F1342" s="32" t="n">
        <f aca="false">31/31</f>
        <v>1</v>
      </c>
      <c r="G1342" s="32"/>
      <c r="H1342" s="9" t="n">
        <v>1</v>
      </c>
      <c r="I1342" s="9" t="n">
        <v>21</v>
      </c>
      <c r="J1342" s="9" t="n">
        <v>9</v>
      </c>
    </row>
    <row r="1343" customFormat="false" ht="12.75" hidden="false" customHeight="false" outlineLevel="0" collapsed="false">
      <c r="A1343" s="0" t="s">
        <v>31</v>
      </c>
      <c r="C1343" s="10" t="n">
        <v>27</v>
      </c>
      <c r="D1343" s="0" t="s">
        <v>27</v>
      </c>
      <c r="F1343" s="32" t="n">
        <f aca="false">27/28</f>
        <v>0.964285714285714</v>
      </c>
      <c r="G1343" s="32"/>
      <c r="H1343" s="9" t="n">
        <v>2</v>
      </c>
      <c r="I1343" s="9" t="n">
        <v>13</v>
      </c>
      <c r="J1343" s="9" t="n">
        <v>12</v>
      </c>
    </row>
    <row r="1344" customFormat="false" ht="12.75" hidden="false" customHeight="false" outlineLevel="0" collapsed="false">
      <c r="A1344" s="0" t="s">
        <v>32</v>
      </c>
      <c r="C1344" s="10" t="n">
        <v>31</v>
      </c>
      <c r="D1344" s="0" t="s">
        <v>27</v>
      </c>
      <c r="F1344" s="32" t="n">
        <f aca="false">31/31</f>
        <v>1</v>
      </c>
      <c r="G1344" s="32"/>
      <c r="H1344" s="9" t="n">
        <v>1</v>
      </c>
      <c r="I1344" s="9" t="n">
        <v>14</v>
      </c>
      <c r="J1344" s="9" t="n">
        <v>16</v>
      </c>
    </row>
    <row r="1345" customFormat="false" ht="12.75" hidden="false" customHeight="false" outlineLevel="0" collapsed="false">
      <c r="A1345" s="0" t="s">
        <v>33</v>
      </c>
      <c r="C1345" s="10" t="n">
        <v>30</v>
      </c>
      <c r="D1345" s="0" t="s">
        <v>27</v>
      </c>
      <c r="F1345" s="32" t="n">
        <f aca="false">30/30</f>
        <v>1</v>
      </c>
      <c r="G1345" s="32"/>
      <c r="H1345" s="9" t="n">
        <v>12</v>
      </c>
      <c r="I1345" s="9" t="n">
        <v>11</v>
      </c>
      <c r="J1345" s="9" t="n">
        <v>4</v>
      </c>
    </row>
    <row r="1346" customFormat="false" ht="12.75" hidden="false" customHeight="false" outlineLevel="0" collapsed="false">
      <c r="A1346" s="0" t="s">
        <v>34</v>
      </c>
      <c r="C1346" s="10" t="n">
        <v>30</v>
      </c>
      <c r="D1346" s="0" t="s">
        <v>27</v>
      </c>
      <c r="F1346" s="32" t="n">
        <f aca="false">31/31</f>
        <v>1</v>
      </c>
      <c r="G1346" s="32"/>
      <c r="H1346" s="9" t="n">
        <v>5</v>
      </c>
      <c r="I1346" s="9" t="n">
        <v>6</v>
      </c>
      <c r="J1346" s="9" t="n">
        <v>11</v>
      </c>
    </row>
    <row r="1347" customFormat="false" ht="12.75" hidden="false" customHeight="false" outlineLevel="0" collapsed="false">
      <c r="A1347" s="0" t="s">
        <v>35</v>
      </c>
      <c r="C1347" s="10" t="n">
        <v>21</v>
      </c>
      <c r="D1347" s="0" t="s">
        <v>27</v>
      </c>
      <c r="F1347" s="32" t="n">
        <f aca="false">21/30</f>
        <v>0.7</v>
      </c>
      <c r="G1347" s="32"/>
      <c r="H1347" s="9" t="n">
        <v>5</v>
      </c>
      <c r="I1347" s="9" t="n">
        <v>2</v>
      </c>
      <c r="J1347" s="9" t="n">
        <v>8</v>
      </c>
    </row>
    <row r="1348" customFormat="false" ht="12.75" hidden="false" customHeight="false" outlineLevel="0" collapsed="false">
      <c r="A1348" s="0" t="s">
        <v>36</v>
      </c>
      <c r="C1348" s="10" t="n">
        <v>22</v>
      </c>
      <c r="D1348" s="0" t="s">
        <v>27</v>
      </c>
      <c r="F1348" s="32" t="n">
        <f aca="false">22/31</f>
        <v>0.709677419354839</v>
      </c>
      <c r="G1348" s="32"/>
      <c r="H1348" s="9" t="n">
        <v>3</v>
      </c>
      <c r="I1348" s="9" t="n">
        <v>7</v>
      </c>
      <c r="J1348" s="9" t="n">
        <v>11</v>
      </c>
    </row>
    <row r="1349" customFormat="false" ht="12.75" hidden="false" customHeight="false" outlineLevel="0" collapsed="false">
      <c r="A1349" s="0" t="s">
        <v>37</v>
      </c>
      <c r="C1349" s="10" t="n">
        <v>27</v>
      </c>
      <c r="D1349" s="0" t="s">
        <v>27</v>
      </c>
      <c r="F1349" s="32" t="n">
        <f aca="false">27/31</f>
        <v>0.870967741935484</v>
      </c>
      <c r="G1349" s="32"/>
      <c r="H1349" s="9" t="n">
        <v>2</v>
      </c>
      <c r="I1349" s="9" t="n">
        <v>8</v>
      </c>
      <c r="J1349" s="9" t="n">
        <v>19</v>
      </c>
    </row>
    <row r="1350" customFormat="false" ht="12.75" hidden="false" customHeight="false" outlineLevel="0" collapsed="false">
      <c r="A1350" s="0" t="s">
        <v>38</v>
      </c>
      <c r="C1350" s="10" t="n">
        <v>5</v>
      </c>
      <c r="D1350" s="0" t="s">
        <v>27</v>
      </c>
      <c r="F1350" s="32" t="n">
        <f aca="false">5/30</f>
        <v>0.166666666666667</v>
      </c>
      <c r="G1350" s="32"/>
      <c r="H1350" s="9" t="n">
        <v>4</v>
      </c>
      <c r="I1350" s="9" t="n">
        <v>2</v>
      </c>
      <c r="J1350" s="9" t="n">
        <v>6</v>
      </c>
    </row>
    <row r="1351" customFormat="false" ht="13.5" hidden="false" customHeight="false" outlineLevel="0" collapsed="false">
      <c r="A1351" s="34" t="s">
        <v>39</v>
      </c>
      <c r="B1351" s="34"/>
      <c r="C1351" s="35" t="n">
        <v>3</v>
      </c>
      <c r="D1351" s="34" t="s">
        <v>27</v>
      </c>
      <c r="E1351" s="36"/>
      <c r="F1351" s="37" t="n">
        <f aca="false">3/31</f>
        <v>0.0967741935483871</v>
      </c>
      <c r="G1351" s="37"/>
      <c r="H1351" s="16" t="n">
        <v>2</v>
      </c>
      <c r="I1351" s="16" t="n">
        <v>2</v>
      </c>
      <c r="J1351" s="16" t="n">
        <v>1</v>
      </c>
    </row>
    <row r="1352" customFormat="false" ht="12.75" hidden="false" customHeight="false" outlineLevel="0" collapsed="false">
      <c r="B1352" s="4" t="s">
        <v>40</v>
      </c>
      <c r="C1352" s="10" t="n">
        <f aca="false">SUM(C1339:C1351)</f>
        <v>295</v>
      </c>
      <c r="D1352" s="4" t="s">
        <v>41</v>
      </c>
      <c r="F1352" s="38" t="n">
        <f aca="false">295/396</f>
        <v>0.744949494949495</v>
      </c>
      <c r="G1352" s="38"/>
      <c r="H1352" s="9" t="n">
        <f aca="false">SUM(H1339:H1351)</f>
        <v>52</v>
      </c>
      <c r="I1352" s="9" t="n">
        <f aca="false">SUM(I1339:I1351)</f>
        <v>127</v>
      </c>
      <c r="J1352" s="9" t="n">
        <f aca="false">SUM(J1339:J1351)</f>
        <v>130</v>
      </c>
    </row>
    <row r="1353" customFormat="false" ht="12.75" hidden="false" customHeight="false" outlineLevel="0" collapsed="false">
      <c r="B1353" s="4"/>
      <c r="C1353" s="10"/>
      <c r="D1353" s="4"/>
      <c r="F1353" s="38"/>
      <c r="G1353" s="38"/>
      <c r="H1353" s="9"/>
      <c r="I1353" s="9"/>
      <c r="J1353" s="9"/>
    </row>
    <row r="1354" customFormat="false" ht="12.75" hidden="false" customHeight="false" outlineLevel="0" collapsed="false">
      <c r="B1354" s="4"/>
      <c r="C1354" s="10"/>
      <c r="D1354" s="4"/>
      <c r="F1354" s="38"/>
      <c r="G1354" s="38"/>
      <c r="H1354" s="9"/>
      <c r="I1354" s="9"/>
      <c r="J1354" s="9" t="s">
        <v>42</v>
      </c>
      <c r="K1354" s="3" t="n">
        <f aca="false">SUM(H1352:J1352)</f>
        <v>309</v>
      </c>
      <c r="L1354" s="0" t="s">
        <v>43</v>
      </c>
    </row>
    <row r="1355" customFormat="false" ht="12.75" hidden="false" customHeight="false" outlineLevel="0" collapsed="false">
      <c r="B1355" s="4"/>
      <c r="C1355" s="10"/>
      <c r="D1355" s="4"/>
      <c r="F1355" s="38"/>
      <c r="G1355" s="38"/>
      <c r="H1355" s="9"/>
      <c r="I1355" s="9"/>
      <c r="J1355" s="9"/>
      <c r="K1355" s="39" t="n">
        <f aca="false">307/396</f>
        <v>0.775252525252525</v>
      </c>
      <c r="L1355" s="0" t="s">
        <v>44</v>
      </c>
    </row>
    <row r="1356" customFormat="false" ht="12.75" hidden="false" customHeight="false" outlineLevel="0" collapsed="false">
      <c r="B1356" s="4"/>
      <c r="C1356" s="10"/>
      <c r="D1356" s="4"/>
      <c r="F1356" s="38"/>
      <c r="G1356" s="38"/>
      <c r="H1356" s="9"/>
      <c r="I1356" s="9"/>
      <c r="J1356" s="9" t="s">
        <v>45</v>
      </c>
      <c r="K1356" s="3" t="n">
        <f aca="false">SUM(I1352:J1352)</f>
        <v>257</v>
      </c>
      <c r="L1356" s="0" t="s">
        <v>46</v>
      </c>
    </row>
    <row r="1357" customFormat="false" ht="12.75" hidden="false" customHeight="false" outlineLevel="0" collapsed="false">
      <c r="B1357" s="4"/>
      <c r="C1357" s="10"/>
      <c r="D1357" s="4"/>
      <c r="F1357" s="38"/>
      <c r="G1357" s="38"/>
      <c r="H1357" s="9"/>
      <c r="I1357" s="9"/>
      <c r="J1357" s="9"/>
      <c r="K1357" s="39" t="n">
        <f aca="false">255/396</f>
        <v>0.643939393939394</v>
      </c>
      <c r="L1357" s="0" t="s">
        <v>44</v>
      </c>
    </row>
    <row r="1358" customFormat="false" ht="12.75" hidden="false" customHeight="false" outlineLevel="0" collapsed="false">
      <c r="B1358" s="4"/>
      <c r="C1358" s="10"/>
      <c r="D1358" s="4"/>
      <c r="F1358" s="38"/>
      <c r="G1358" s="38"/>
      <c r="H1358" s="9"/>
      <c r="I1358" s="9"/>
      <c r="J1358" s="9" t="s">
        <v>47</v>
      </c>
      <c r="K1358" s="3" t="n">
        <f aca="false">SUM(J1352)</f>
        <v>130</v>
      </c>
      <c r="L1358" s="0" t="s">
        <v>48</v>
      </c>
    </row>
    <row r="1359" customFormat="false" ht="12.75" hidden="false" customHeight="false" outlineLevel="0" collapsed="false">
      <c r="B1359" s="4"/>
      <c r="C1359" s="10"/>
      <c r="D1359" s="4"/>
      <c r="F1359" s="38"/>
      <c r="G1359" s="38"/>
      <c r="H1359" s="9"/>
      <c r="I1359" s="9"/>
      <c r="J1359" s="9"/>
      <c r="K1359" s="39" t="n">
        <f aca="false">129/396</f>
        <v>0.325757575757576</v>
      </c>
      <c r="L1359" s="0" t="s">
        <v>44</v>
      </c>
    </row>
    <row r="1361" customFormat="false" ht="18" hidden="false" customHeight="false" outlineLevel="0" collapsed="false">
      <c r="A1361" s="30" t="s">
        <v>49</v>
      </c>
      <c r="F1361" s="0"/>
      <c r="G1361" s="0"/>
      <c r="H1361" s="7" t="n">
        <v>0.95</v>
      </c>
      <c r="I1361" s="7" t="n">
        <v>0.98</v>
      </c>
      <c r="J1361" s="7" t="n">
        <v>1</v>
      </c>
    </row>
    <row r="1362" customFormat="false" ht="12.75" hidden="false" customHeight="false" outlineLevel="0" collapsed="false">
      <c r="F1362" s="0"/>
      <c r="G1362" s="0"/>
      <c r="J1362" s="2"/>
    </row>
    <row r="1363" customFormat="false" ht="12.75" hidden="false" customHeight="false" outlineLevel="0" collapsed="false">
      <c r="A1363" s="31" t="s">
        <v>26</v>
      </c>
      <c r="C1363" s="10" t="n">
        <v>25</v>
      </c>
      <c r="D1363" s="0" t="s">
        <v>27</v>
      </c>
      <c r="F1363" s="32" t="n">
        <f aca="false">C1363/31</f>
        <v>0.806451612903226</v>
      </c>
      <c r="G1363" s="32"/>
      <c r="H1363" s="9" t="n">
        <v>3</v>
      </c>
      <c r="I1363" s="9" t="n">
        <v>12</v>
      </c>
      <c r="J1363" s="9" t="n">
        <v>11</v>
      </c>
      <c r="N1363" s="33"/>
    </row>
    <row r="1364" customFormat="false" ht="12.75" hidden="false" customHeight="false" outlineLevel="0" collapsed="false">
      <c r="A1364" s="33" t="s">
        <v>28</v>
      </c>
      <c r="C1364" s="10" t="n">
        <v>16</v>
      </c>
      <c r="D1364" s="0" t="s">
        <v>27</v>
      </c>
      <c r="F1364" s="32" t="n">
        <f aca="false">C1364/30</f>
        <v>0.533333333333333</v>
      </c>
      <c r="G1364" s="32"/>
      <c r="H1364" s="9" t="n">
        <v>5</v>
      </c>
      <c r="I1364" s="9" t="n">
        <v>5</v>
      </c>
      <c r="J1364" s="9" t="n">
        <v>5</v>
      </c>
    </row>
    <row r="1365" customFormat="false" ht="12.75" hidden="false" customHeight="false" outlineLevel="0" collapsed="false">
      <c r="A1365" s="0" t="s">
        <v>29</v>
      </c>
      <c r="C1365" s="10" t="n">
        <v>25</v>
      </c>
      <c r="D1365" s="0" t="s">
        <v>27</v>
      </c>
      <c r="F1365" s="32" t="n">
        <f aca="false">C1365/31</f>
        <v>0.806451612903226</v>
      </c>
      <c r="G1365" s="32"/>
      <c r="H1365" s="9" t="n">
        <v>4</v>
      </c>
      <c r="I1365" s="9" t="n">
        <v>12</v>
      </c>
      <c r="J1365" s="9" t="n">
        <v>10</v>
      </c>
    </row>
    <row r="1366" customFormat="false" ht="12.75" hidden="false" customHeight="false" outlineLevel="0" collapsed="false">
      <c r="A1366" s="0" t="s">
        <v>30</v>
      </c>
      <c r="C1366" s="10" t="n">
        <v>8</v>
      </c>
      <c r="D1366" s="0" t="s">
        <v>27</v>
      </c>
      <c r="F1366" s="32" t="n">
        <f aca="false">C1366/31</f>
        <v>0.258064516129032</v>
      </c>
      <c r="G1366" s="32"/>
      <c r="H1366" s="9" t="n">
        <v>7</v>
      </c>
      <c r="I1366" s="9" t="n">
        <v>7</v>
      </c>
      <c r="J1366" s="9" t="n">
        <v>5</v>
      </c>
    </row>
    <row r="1367" customFormat="false" ht="12.75" hidden="false" customHeight="false" outlineLevel="0" collapsed="false">
      <c r="A1367" s="0" t="s">
        <v>31</v>
      </c>
      <c r="C1367" s="10" t="n">
        <v>10</v>
      </c>
      <c r="D1367" s="0" t="s">
        <v>27</v>
      </c>
      <c r="F1367" s="32" t="n">
        <f aca="false">C1367/28</f>
        <v>0.357142857142857</v>
      </c>
      <c r="G1367" s="32"/>
      <c r="H1367" s="9" t="n">
        <v>9</v>
      </c>
      <c r="I1367" s="9" t="n">
        <v>10</v>
      </c>
      <c r="J1367" s="9" t="n">
        <v>1</v>
      </c>
    </row>
    <row r="1368" customFormat="false" ht="12.75" hidden="false" customHeight="false" outlineLevel="0" collapsed="false">
      <c r="A1368" s="0" t="s">
        <v>32</v>
      </c>
      <c r="C1368" s="10" t="n">
        <v>18</v>
      </c>
      <c r="D1368" s="0" t="s">
        <v>27</v>
      </c>
      <c r="F1368" s="32" t="n">
        <f aca="false">C1368/31</f>
        <v>0.580645161290323</v>
      </c>
      <c r="G1368" s="32"/>
      <c r="H1368" s="9" t="n">
        <v>9</v>
      </c>
      <c r="I1368" s="9" t="n">
        <v>7</v>
      </c>
      <c r="J1368" s="9" t="n">
        <v>10</v>
      </c>
    </row>
    <row r="1369" customFormat="false" ht="12.75" hidden="false" customHeight="false" outlineLevel="0" collapsed="false">
      <c r="A1369" s="0" t="s">
        <v>33</v>
      </c>
      <c r="C1369" s="10" t="n">
        <v>10</v>
      </c>
      <c r="D1369" s="0" t="s">
        <v>27</v>
      </c>
      <c r="F1369" s="32" t="n">
        <f aca="false">C1369/30</f>
        <v>0.333333333333333</v>
      </c>
      <c r="G1369" s="32"/>
      <c r="H1369" s="9" t="n">
        <v>9</v>
      </c>
      <c r="I1369" s="9" t="n">
        <v>8</v>
      </c>
      <c r="J1369" s="9" t="n">
        <v>3</v>
      </c>
    </row>
    <row r="1370" customFormat="false" ht="12.75" hidden="false" customHeight="false" outlineLevel="0" collapsed="false">
      <c r="A1370" s="0" t="s">
        <v>34</v>
      </c>
      <c r="C1370" s="10" t="n">
        <v>15</v>
      </c>
      <c r="D1370" s="0" t="s">
        <v>27</v>
      </c>
      <c r="F1370" s="32" t="n">
        <f aca="false">C1370/31</f>
        <v>0.483870967741936</v>
      </c>
      <c r="G1370" s="32"/>
      <c r="H1370" s="9" t="n">
        <v>8</v>
      </c>
      <c r="I1370" s="9" t="n">
        <v>5</v>
      </c>
      <c r="J1370" s="9" t="n">
        <v>6</v>
      </c>
    </row>
    <row r="1371" customFormat="false" ht="12.75" hidden="false" customHeight="false" outlineLevel="0" collapsed="false">
      <c r="A1371" s="0" t="s">
        <v>35</v>
      </c>
      <c r="C1371" s="10" t="n">
        <v>18</v>
      </c>
      <c r="D1371" s="0" t="s">
        <v>27</v>
      </c>
      <c r="F1371" s="32" t="n">
        <f aca="false">C1371/30</f>
        <v>0.6</v>
      </c>
      <c r="G1371" s="32"/>
      <c r="H1371" s="9" t="n">
        <v>2</v>
      </c>
      <c r="I1371" s="9" t="n">
        <v>14</v>
      </c>
      <c r="J1371" s="9" t="n">
        <v>9</v>
      </c>
    </row>
    <row r="1372" customFormat="false" ht="12.75" hidden="false" customHeight="false" outlineLevel="0" collapsed="false">
      <c r="A1372" s="0" t="s">
        <v>36</v>
      </c>
      <c r="C1372" s="10" t="n">
        <v>7</v>
      </c>
      <c r="D1372" s="0" t="s">
        <v>27</v>
      </c>
      <c r="F1372" s="32" t="n">
        <f aca="false">C1372/31</f>
        <v>0.225806451612903</v>
      </c>
      <c r="G1372" s="32"/>
      <c r="H1372" s="9" t="n">
        <v>9</v>
      </c>
      <c r="I1372" s="9" t="n">
        <v>10</v>
      </c>
      <c r="J1372" s="9" t="n">
        <v>5</v>
      </c>
    </row>
    <row r="1373" customFormat="false" ht="12.75" hidden="false" customHeight="false" outlineLevel="0" collapsed="false">
      <c r="A1373" s="0" t="s">
        <v>37</v>
      </c>
      <c r="C1373" s="10" t="n">
        <v>24</v>
      </c>
      <c r="D1373" s="0" t="s">
        <v>27</v>
      </c>
      <c r="F1373" s="32" t="n">
        <f aca="false">C1373/31</f>
        <v>0.774193548387097</v>
      </c>
      <c r="G1373" s="32"/>
      <c r="H1373" s="9" t="n">
        <v>2</v>
      </c>
      <c r="I1373" s="9" t="n">
        <v>12</v>
      </c>
      <c r="J1373" s="9" t="n">
        <v>14</v>
      </c>
    </row>
    <row r="1374" customFormat="false" ht="12.75" hidden="false" customHeight="false" outlineLevel="0" collapsed="false">
      <c r="A1374" s="0" t="s">
        <v>38</v>
      </c>
      <c r="C1374" s="10" t="n">
        <v>26</v>
      </c>
      <c r="D1374" s="0" t="s">
        <v>27</v>
      </c>
      <c r="F1374" s="32" t="n">
        <f aca="false">C1374/30</f>
        <v>0.866666666666667</v>
      </c>
      <c r="G1374" s="32"/>
      <c r="H1374" s="9" t="n">
        <v>8</v>
      </c>
      <c r="I1374" s="9" t="n">
        <v>3</v>
      </c>
      <c r="J1374" s="9" t="n">
        <v>18</v>
      </c>
    </row>
    <row r="1375" customFormat="false" ht="13.5" hidden="false" customHeight="false" outlineLevel="0" collapsed="false">
      <c r="A1375" s="34" t="s">
        <v>39</v>
      </c>
      <c r="B1375" s="34"/>
      <c r="C1375" s="35" t="n">
        <v>29</v>
      </c>
      <c r="D1375" s="34" t="s">
        <v>27</v>
      </c>
      <c r="E1375" s="36"/>
      <c r="F1375" s="37" t="n">
        <f aca="false">C1375/31</f>
        <v>0.935483870967742</v>
      </c>
      <c r="G1375" s="37"/>
      <c r="H1375" s="16" t="n">
        <v>13</v>
      </c>
      <c r="I1375" s="16" t="n">
        <v>16</v>
      </c>
      <c r="J1375" s="16" t="n">
        <v>0</v>
      </c>
      <c r="N1375" s="40"/>
    </row>
    <row r="1376" customFormat="false" ht="12.75" hidden="false" customHeight="false" outlineLevel="0" collapsed="false">
      <c r="B1376" s="4" t="s">
        <v>40</v>
      </c>
      <c r="C1376" s="5" t="n">
        <f aca="false">SUM(C1363:C1375)</f>
        <v>231</v>
      </c>
      <c r="D1376" s="4" t="s">
        <v>41</v>
      </c>
      <c r="F1376" s="38" t="n">
        <f aca="false">231/396</f>
        <v>0.583333333333333</v>
      </c>
      <c r="G1376" s="38"/>
      <c r="H1376" s="9" t="n">
        <f aca="false">SUM(H1363:H1375)</f>
        <v>88</v>
      </c>
      <c r="I1376" s="9" t="n">
        <f aca="false">SUM(I1363:I1375)</f>
        <v>121</v>
      </c>
      <c r="J1376" s="9" t="n">
        <f aca="false">SUM(J1363:J1375)</f>
        <v>97</v>
      </c>
    </row>
    <row r="1377" customFormat="false" ht="12.75" hidden="false" customHeight="false" outlineLevel="0" collapsed="false">
      <c r="B1377" s="4"/>
      <c r="C1377" s="5"/>
      <c r="D1377" s="4"/>
      <c r="F1377" s="38"/>
      <c r="G1377" s="38"/>
      <c r="H1377" s="9"/>
      <c r="I1377" s="9"/>
      <c r="J1377" s="9"/>
    </row>
    <row r="1378" customFormat="false" ht="12.75" hidden="false" customHeight="false" outlineLevel="0" collapsed="false">
      <c r="B1378" s="4"/>
      <c r="C1378" s="5"/>
      <c r="D1378" s="4"/>
      <c r="F1378" s="38"/>
      <c r="G1378" s="38"/>
      <c r="H1378" s="9"/>
      <c r="I1378" s="9"/>
      <c r="J1378" s="9" t="s">
        <v>42</v>
      </c>
      <c r="K1378" s="3" t="n">
        <f aca="false">SUM(H1376:J1376)</f>
        <v>306</v>
      </c>
      <c r="L1378" s="0" t="s">
        <v>43</v>
      </c>
    </row>
    <row r="1379" customFormat="false" ht="12.75" hidden="false" customHeight="false" outlineLevel="0" collapsed="false">
      <c r="B1379" s="4"/>
      <c r="C1379" s="5"/>
      <c r="D1379" s="4"/>
      <c r="F1379" s="38"/>
      <c r="G1379" s="38"/>
      <c r="H1379" s="9"/>
      <c r="I1379" s="9"/>
      <c r="J1379" s="9"/>
      <c r="K1379" s="39" t="n">
        <f aca="false">306/396</f>
        <v>0.772727272727273</v>
      </c>
      <c r="L1379" s="0" t="s">
        <v>44</v>
      </c>
    </row>
    <row r="1380" customFormat="false" ht="12.75" hidden="false" customHeight="false" outlineLevel="0" collapsed="false">
      <c r="B1380" s="4"/>
      <c r="C1380" s="5"/>
      <c r="D1380" s="4"/>
      <c r="F1380" s="38"/>
      <c r="G1380" s="38"/>
      <c r="H1380" s="9"/>
      <c r="I1380" s="9"/>
      <c r="J1380" s="9" t="s">
        <v>45</v>
      </c>
      <c r="K1380" s="3" t="n">
        <f aca="false">SUM(I1376:J1376)</f>
        <v>218</v>
      </c>
      <c r="L1380" s="0" t="s">
        <v>46</v>
      </c>
    </row>
    <row r="1381" customFormat="false" ht="12.75" hidden="false" customHeight="false" outlineLevel="0" collapsed="false">
      <c r="B1381" s="4"/>
      <c r="C1381" s="5"/>
      <c r="D1381" s="4"/>
      <c r="F1381" s="38"/>
      <c r="G1381" s="38"/>
      <c r="H1381" s="9"/>
      <c r="I1381" s="9"/>
      <c r="J1381" s="9"/>
      <c r="K1381" s="39" t="n">
        <f aca="false">218/396</f>
        <v>0.550505050505051</v>
      </c>
      <c r="L1381" s="0" t="s">
        <v>44</v>
      </c>
    </row>
    <row r="1382" customFormat="false" ht="12.75" hidden="false" customHeight="false" outlineLevel="0" collapsed="false">
      <c r="B1382" s="4"/>
      <c r="C1382" s="5"/>
      <c r="D1382" s="4"/>
      <c r="F1382" s="38"/>
      <c r="G1382" s="38"/>
      <c r="H1382" s="9"/>
      <c r="I1382" s="9"/>
      <c r="J1382" s="9" t="s">
        <v>47</v>
      </c>
      <c r="K1382" s="3" t="n">
        <f aca="false">SUM(J1376)</f>
        <v>97</v>
      </c>
      <c r="L1382" s="0" t="s">
        <v>48</v>
      </c>
    </row>
    <row r="1383" customFormat="false" ht="12.75" hidden="false" customHeight="false" outlineLevel="0" collapsed="false">
      <c r="B1383" s="4"/>
      <c r="C1383" s="5"/>
      <c r="D1383" s="4"/>
      <c r="F1383" s="38"/>
      <c r="G1383" s="38"/>
      <c r="H1383" s="9"/>
      <c r="I1383" s="9"/>
      <c r="J1383" s="9"/>
      <c r="K1383" s="39" t="n">
        <f aca="false">97/396</f>
        <v>0.244949494949495</v>
      </c>
      <c r="L1383" s="0" t="s">
        <v>44</v>
      </c>
    </row>
    <row r="1385" customFormat="false" ht="18" hidden="false" customHeight="false" outlineLevel="0" collapsed="false">
      <c r="A1385" s="30" t="s">
        <v>50</v>
      </c>
      <c r="H1385" s="7" t="n">
        <v>0.95</v>
      </c>
      <c r="I1385" s="7" t="n">
        <v>0.98</v>
      </c>
      <c r="J1385" s="7" t="n">
        <v>1</v>
      </c>
      <c r="K1385" s="0"/>
    </row>
    <row r="1386" customFormat="false" ht="12.75" hidden="false" customHeight="false" outlineLevel="0" collapsed="false">
      <c r="F1386" s="0"/>
      <c r="G1386" s="0"/>
      <c r="J1386" s="2"/>
      <c r="O1386" s="40"/>
      <c r="P1386" s="40"/>
      <c r="Q1386" s="40"/>
    </row>
    <row r="1387" customFormat="false" ht="12.75" hidden="false" customHeight="false" outlineLevel="0" collapsed="false">
      <c r="A1387" s="31" t="s">
        <v>26</v>
      </c>
      <c r="C1387" s="10" t="n">
        <v>0</v>
      </c>
      <c r="D1387" s="0" t="s">
        <v>27</v>
      </c>
      <c r="F1387" s="32" t="n">
        <f aca="false">C1387/31</f>
        <v>0</v>
      </c>
      <c r="G1387" s="32"/>
      <c r="H1387" s="9" t="n">
        <v>0</v>
      </c>
      <c r="I1387" s="9" t="n">
        <v>0</v>
      </c>
      <c r="J1387" s="9" t="n">
        <v>0</v>
      </c>
    </row>
    <row r="1388" customFormat="false" ht="12.75" hidden="false" customHeight="false" outlineLevel="0" collapsed="false">
      <c r="A1388" s="33" t="s">
        <v>28</v>
      </c>
      <c r="C1388" s="10" t="n">
        <v>0</v>
      </c>
      <c r="D1388" s="0" t="s">
        <v>27</v>
      </c>
      <c r="F1388" s="32" t="n">
        <f aca="false">C1388/30</f>
        <v>0</v>
      </c>
      <c r="G1388" s="32"/>
      <c r="H1388" s="9" t="n">
        <v>0</v>
      </c>
      <c r="I1388" s="9" t="n">
        <v>0</v>
      </c>
      <c r="J1388" s="9" t="n">
        <v>0</v>
      </c>
    </row>
    <row r="1389" customFormat="false" ht="12.75" hidden="false" customHeight="false" outlineLevel="0" collapsed="false">
      <c r="A1389" s="0" t="s">
        <v>29</v>
      </c>
      <c r="C1389" s="10" t="n">
        <v>0</v>
      </c>
      <c r="D1389" s="0" t="s">
        <v>27</v>
      </c>
      <c r="F1389" s="32" t="n">
        <f aca="false">C1389/31</f>
        <v>0</v>
      </c>
      <c r="G1389" s="32"/>
      <c r="H1389" s="9" t="n">
        <v>0</v>
      </c>
      <c r="I1389" s="9" t="n">
        <v>0</v>
      </c>
      <c r="J1389" s="9" t="n">
        <v>0</v>
      </c>
    </row>
    <row r="1390" customFormat="false" ht="12.75" hidden="false" customHeight="false" outlineLevel="0" collapsed="false">
      <c r="A1390" s="0" t="s">
        <v>30</v>
      </c>
      <c r="C1390" s="10" t="n">
        <v>0</v>
      </c>
      <c r="D1390" s="0" t="s">
        <v>27</v>
      </c>
      <c r="F1390" s="32" t="n">
        <f aca="false">C1390/31</f>
        <v>0</v>
      </c>
      <c r="G1390" s="32"/>
      <c r="H1390" s="9" t="n">
        <v>0</v>
      </c>
      <c r="I1390" s="9" t="n">
        <v>0</v>
      </c>
      <c r="J1390" s="9" t="n">
        <v>0</v>
      </c>
    </row>
    <row r="1391" customFormat="false" ht="12.75" hidden="false" customHeight="false" outlineLevel="0" collapsed="false">
      <c r="A1391" s="0" t="s">
        <v>31</v>
      </c>
      <c r="C1391" s="10" t="n">
        <v>0</v>
      </c>
      <c r="D1391" s="0" t="s">
        <v>27</v>
      </c>
      <c r="F1391" s="32" t="n">
        <f aca="false">C1391/28</f>
        <v>0</v>
      </c>
      <c r="G1391" s="32"/>
      <c r="H1391" s="9" t="n">
        <v>0</v>
      </c>
      <c r="I1391" s="9" t="n">
        <v>0</v>
      </c>
      <c r="J1391" s="9" t="n">
        <v>0</v>
      </c>
    </row>
    <row r="1392" customFormat="false" ht="12.75" hidden="false" customHeight="false" outlineLevel="0" collapsed="false">
      <c r="A1392" s="0" t="s">
        <v>32</v>
      </c>
      <c r="C1392" s="10" t="n">
        <v>0</v>
      </c>
      <c r="D1392" s="0" t="s">
        <v>27</v>
      </c>
      <c r="F1392" s="32" t="n">
        <f aca="false">C1392/31</f>
        <v>0</v>
      </c>
      <c r="G1392" s="32"/>
      <c r="H1392" s="9" t="n">
        <v>0</v>
      </c>
      <c r="I1392" s="9" t="n">
        <v>0</v>
      </c>
      <c r="J1392" s="9" t="n">
        <v>0</v>
      </c>
    </row>
    <row r="1393" customFormat="false" ht="12.75" hidden="false" customHeight="false" outlineLevel="0" collapsed="false">
      <c r="A1393" s="0" t="s">
        <v>33</v>
      </c>
      <c r="C1393" s="10" t="n">
        <v>0</v>
      </c>
      <c r="D1393" s="0" t="s">
        <v>27</v>
      </c>
      <c r="F1393" s="32" t="n">
        <f aca="false">C1393/30</f>
        <v>0</v>
      </c>
      <c r="G1393" s="32"/>
      <c r="H1393" s="9" t="n">
        <v>0</v>
      </c>
      <c r="I1393" s="9" t="n">
        <v>0</v>
      </c>
      <c r="J1393" s="9" t="n">
        <v>0</v>
      </c>
    </row>
    <row r="1394" customFormat="false" ht="12.75" hidden="false" customHeight="false" outlineLevel="0" collapsed="false">
      <c r="A1394" s="0" t="s">
        <v>34</v>
      </c>
      <c r="C1394" s="10" t="n">
        <v>0</v>
      </c>
      <c r="D1394" s="0" t="s">
        <v>27</v>
      </c>
      <c r="F1394" s="32" t="n">
        <f aca="false">C1394/31</f>
        <v>0</v>
      </c>
      <c r="G1394" s="32"/>
      <c r="H1394" s="9" t="n">
        <v>0</v>
      </c>
      <c r="I1394" s="9" t="n">
        <v>0</v>
      </c>
      <c r="J1394" s="9" t="n">
        <v>0</v>
      </c>
    </row>
    <row r="1395" customFormat="false" ht="12.75" hidden="false" customHeight="false" outlineLevel="0" collapsed="false">
      <c r="A1395" s="0" t="s">
        <v>35</v>
      </c>
      <c r="C1395" s="10" t="n">
        <v>5</v>
      </c>
      <c r="D1395" s="0" t="s">
        <v>27</v>
      </c>
      <c r="F1395" s="32" t="n">
        <f aca="false">C1395/30</f>
        <v>0.166666666666667</v>
      </c>
      <c r="G1395" s="32"/>
      <c r="H1395" s="9" t="n">
        <v>0</v>
      </c>
      <c r="I1395" s="9" t="n">
        <v>0</v>
      </c>
      <c r="J1395" s="9" t="n">
        <v>0</v>
      </c>
    </row>
    <row r="1396" customFormat="false" ht="12.75" hidden="false" customHeight="false" outlineLevel="0" collapsed="false">
      <c r="A1396" s="0" t="s">
        <v>36</v>
      </c>
      <c r="C1396" s="10" t="n">
        <v>9</v>
      </c>
      <c r="D1396" s="0" t="s">
        <v>27</v>
      </c>
      <c r="F1396" s="32" t="n">
        <f aca="false">C1396/31</f>
        <v>0.290322580645161</v>
      </c>
      <c r="G1396" s="32"/>
      <c r="H1396" s="9" t="n">
        <v>3</v>
      </c>
      <c r="I1396" s="9" t="n">
        <v>1</v>
      </c>
      <c r="J1396" s="9" t="n">
        <v>0</v>
      </c>
    </row>
    <row r="1397" customFormat="false" ht="12.75" hidden="false" customHeight="false" outlineLevel="0" collapsed="false">
      <c r="A1397" s="0" t="s">
        <v>37</v>
      </c>
      <c r="C1397" s="10" t="n">
        <v>8</v>
      </c>
      <c r="D1397" s="0" t="s">
        <v>27</v>
      </c>
      <c r="F1397" s="32" t="n">
        <f aca="false">C1397/31</f>
        <v>0.258064516129032</v>
      </c>
      <c r="G1397" s="32"/>
      <c r="H1397" s="9" t="n">
        <v>6</v>
      </c>
      <c r="I1397" s="9" t="n">
        <v>3</v>
      </c>
      <c r="J1397" s="9" t="n">
        <v>1</v>
      </c>
    </row>
    <row r="1398" customFormat="false" ht="12.75" hidden="false" customHeight="false" outlineLevel="0" collapsed="false">
      <c r="A1398" s="0" t="s">
        <v>38</v>
      </c>
      <c r="C1398" s="10" t="n">
        <v>2</v>
      </c>
      <c r="D1398" s="0" t="s">
        <v>27</v>
      </c>
      <c r="F1398" s="32" t="n">
        <f aca="false">C1398/30</f>
        <v>0.0666666666666667</v>
      </c>
      <c r="G1398" s="32"/>
      <c r="H1398" s="9" t="n">
        <v>2</v>
      </c>
      <c r="I1398" s="9" t="n">
        <v>0</v>
      </c>
      <c r="J1398" s="9" t="n">
        <v>0</v>
      </c>
    </row>
    <row r="1399" customFormat="false" ht="13.5" hidden="false" customHeight="false" outlineLevel="0" collapsed="false">
      <c r="A1399" s="34" t="s">
        <v>39</v>
      </c>
      <c r="B1399" s="34"/>
      <c r="C1399" s="35" t="n">
        <v>26</v>
      </c>
      <c r="D1399" s="34" t="s">
        <v>27</v>
      </c>
      <c r="E1399" s="36"/>
      <c r="F1399" s="37" t="n">
        <f aca="false">C1399/31</f>
        <v>0.838709677419355</v>
      </c>
      <c r="G1399" s="37"/>
      <c r="H1399" s="16" t="n">
        <v>4</v>
      </c>
      <c r="I1399" s="16" t="n">
        <v>0</v>
      </c>
      <c r="J1399" s="16" t="n">
        <v>0</v>
      </c>
    </row>
    <row r="1400" customFormat="false" ht="12.75" hidden="false" customHeight="false" outlineLevel="0" collapsed="false">
      <c r="B1400" s="4" t="s">
        <v>40</v>
      </c>
      <c r="C1400" s="4" t="s">
        <v>51</v>
      </c>
      <c r="F1400" s="38" t="n">
        <f aca="false">50/396</f>
        <v>0.126262626262626</v>
      </c>
      <c r="G1400" s="38"/>
      <c r="H1400" s="9" t="n">
        <f aca="false">SUM(H1387:H1399)</f>
        <v>15</v>
      </c>
      <c r="I1400" s="9" t="n">
        <f aca="false">SUM(I1387:I1399)</f>
        <v>4</v>
      </c>
      <c r="J1400" s="9" t="n">
        <f aca="false">SUM(J1387:J1399)</f>
        <v>1</v>
      </c>
    </row>
    <row r="1402" customFormat="false" ht="12.75" hidden="false" customHeight="false" outlineLevel="0" collapsed="false">
      <c r="J1402" s="9" t="s">
        <v>42</v>
      </c>
      <c r="K1402" s="3" t="n">
        <f aca="false">SUM(H1400:J1400)</f>
        <v>20</v>
      </c>
      <c r="L1402" s="0" t="s">
        <v>43</v>
      </c>
    </row>
    <row r="1403" customFormat="false" ht="12.75" hidden="false" customHeight="false" outlineLevel="0" collapsed="false">
      <c r="J1403" s="9"/>
      <c r="K1403" s="39" t="n">
        <f aca="false">20/396</f>
        <v>0.0505050505050505</v>
      </c>
      <c r="L1403" s="0" t="s">
        <v>44</v>
      </c>
    </row>
    <row r="1404" customFormat="false" ht="12.75" hidden="false" customHeight="false" outlineLevel="0" collapsed="false">
      <c r="J1404" s="9" t="s">
        <v>45</v>
      </c>
      <c r="K1404" s="3" t="n">
        <f aca="false">SUM(I1400:J1400)</f>
        <v>5</v>
      </c>
      <c r="L1404" s="0" t="s">
        <v>46</v>
      </c>
    </row>
    <row r="1405" customFormat="false" ht="12.75" hidden="false" customHeight="false" outlineLevel="0" collapsed="false">
      <c r="J1405" s="9"/>
      <c r="K1405" s="39" t="n">
        <f aca="false">5/396</f>
        <v>0.0126262626262626</v>
      </c>
      <c r="L1405" s="0" t="s">
        <v>44</v>
      </c>
    </row>
    <row r="1406" customFormat="false" ht="12.75" hidden="false" customHeight="false" outlineLevel="0" collapsed="false">
      <c r="J1406" s="9" t="s">
        <v>47</v>
      </c>
      <c r="K1406" s="3" t="n">
        <f aca="false">SUM(J1400)</f>
        <v>1</v>
      </c>
      <c r="L1406" s="0" t="s">
        <v>48</v>
      </c>
    </row>
    <row r="1407" customFormat="false" ht="12.75" hidden="false" customHeight="false" outlineLevel="0" collapsed="false">
      <c r="J1407" s="9"/>
      <c r="K1407" s="39" t="n">
        <f aca="false">1/396</f>
        <v>0.00252525252525253</v>
      </c>
      <c r="L1407" s="0" t="s">
        <v>44</v>
      </c>
    </row>
    <row r="1409" customFormat="false" ht="12.75" hidden="false" customHeight="false" outlineLevel="0" collapsed="false">
      <c r="A1409" s="4" t="s">
        <v>52</v>
      </c>
    </row>
    <row r="1410" customFormat="false" ht="12.75" hidden="false" customHeight="false" outlineLevel="0" collapsed="false">
      <c r="A1410" s="0" t="s">
        <v>53</v>
      </c>
    </row>
    <row r="1411" customFormat="false" ht="12.75" hidden="false" customHeight="false" outlineLevel="0" collapsed="false">
      <c r="A1411" s="0" t="s">
        <v>54</v>
      </c>
    </row>
  </sheetData>
  <printOptions headings="false" gridLines="false" gridLinesSet="true" horizontalCentered="false" verticalCentered="false"/>
  <pageMargins left="0" right="0" top="0" bottom="0.620138888888889" header="0.511811023622047" footer="0.5"/>
  <pageSetup paperSize="5" scale="69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&amp;LDRAFT REVISION: &amp;D&amp;C&amp;P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2001-11-05T22:01:12Z</dcterms:created>
  <dc:creator>Joe V. Hoang</dc:creator>
  <dc:description/>
  <dc:language>en-US</dc:language>
  <cp:lastModifiedBy>tkowalk</cp:lastModifiedBy>
  <cp:lastPrinted>2001-12-20T10:49:39Z</cp:lastPrinted>
  <dcterms:modified xsi:type="dcterms:W3CDTF">2001-12-20T13:27:16Z</dcterms:modified>
  <cp:revision>0</cp:revision>
  <dc:subject/>
  <dc:title/>
</cp:coreProperties>
</file>