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s>
  <definedNames>
    <definedName function="false" hidden="false" localSheetId="0" name="_xlnm.Print_Area" vbProcedure="false">Sheet1!$A$1:$AA$38</definedName>
  </definedNames>
  <calcPr iterateCount="100" refMode="A1" iterate="tru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1" authorId="0">
      <text>
        <r>
          <rPr>
            <b val="true"/>
            <sz val="8"/>
            <color rgb="FF000000"/>
            <rFont val="Tahoma"/>
            <family val="0"/>
          </rPr>
          <t xml:space="preserve">gtholen:
</t>
        </r>
        <r>
          <rPr>
            <sz val="8"/>
            <color rgb="FF000000"/>
            <rFont val="Tahoma"/>
            <family val="0"/>
          </rPr>
          <t xml:space="preserve">Per Karen Gruesen and payment schedule</t>
        </r>
      </text>
      <mc:AlternateContent>
        <mc:Choice Requires="v2">
          <commentPr autoFill="true" autoScale="false" colHidden="false" locked="false" rowHidden="false" textHAlign="justify" textVAlign="top">
            <anchor moveWithCells="false" sizeWithCells="false">
              <xdr:from>
                <xdr:col>10</xdr:col>
                <xdr:colOff>109</xdr:colOff>
                <xdr:row>9</xdr:row>
                <xdr:rowOff>23</xdr:rowOff>
              </xdr:from>
              <xdr:to>
                <xdr:col>16</xdr:col>
                <xdr:colOff>47</xdr:colOff>
                <xdr:row>11</xdr:row>
                <xdr:rowOff>31</xdr:rowOff>
              </xdr:to>
            </anchor>
          </commentPr>
        </mc:Choice>
        <mc:Fallback/>
      </mc:AlternateContent>
    </comment>
    <comment ref="O11" authorId="0">
      <text>
        <r>
          <rPr>
            <b val="true"/>
            <sz val="8"/>
            <color rgb="FF000000"/>
            <rFont val="Tahoma"/>
            <family val="0"/>
          </rPr>
          <t xml:space="preserve">gtholen:
</t>
        </r>
        <r>
          <rPr>
            <sz val="8"/>
            <color rgb="FF000000"/>
            <rFont val="Tahoma"/>
            <family val="0"/>
          </rPr>
          <t xml:space="preserve">Per Karen Gruesen and payment schedule</t>
        </r>
      </text>
      <mc:AlternateContent>
        <mc:Choice Requires="v2">
          <commentPr autoFill="true" autoScale="false" colHidden="false" locked="false" rowHidden="false" textHAlign="justify" textVAlign="top">
            <anchor moveWithCells="false" sizeWithCells="false">
              <xdr:from>
                <xdr:col>14</xdr:col>
                <xdr:colOff>109</xdr:colOff>
                <xdr:row>9</xdr:row>
                <xdr:rowOff>23</xdr:rowOff>
              </xdr:from>
              <xdr:to>
                <xdr:col>18</xdr:col>
                <xdr:colOff>42</xdr:colOff>
                <xdr:row>11</xdr:row>
                <xdr:rowOff>31</xdr:rowOff>
              </xdr:to>
            </anchor>
          </commentPr>
        </mc:Choice>
        <mc:Fallback/>
      </mc:AlternateContent>
    </comment>
    <comment ref="O14" authorId="0">
      <text>
        <r>
          <rPr>
            <b val="true"/>
            <sz val="8"/>
            <color rgb="FF000000"/>
            <rFont val="Tahoma"/>
            <family val="0"/>
          </rPr>
          <t xml:space="preserve">gtholen:
</t>
        </r>
        <r>
          <rPr>
            <sz val="8"/>
            <color rgb="FF000000"/>
            <rFont val="Tahoma"/>
            <family val="0"/>
          </rPr>
          <t xml:space="preserve">Includes original debt plus amounts drawn down on revolver</t>
        </r>
      </text>
      <mc:AlternateContent>
        <mc:Choice Requires="v2">
          <commentPr autoFill="true" autoScale="false" colHidden="false" locked="false" rowHidden="false" textHAlign="justify" textVAlign="top">
            <anchor moveWithCells="false" sizeWithCells="false">
              <xdr:from>
                <xdr:col>14</xdr:col>
                <xdr:colOff>109</xdr:colOff>
                <xdr:row>12</xdr:row>
                <xdr:rowOff>21</xdr:rowOff>
              </xdr:from>
              <xdr:to>
                <xdr:col>16</xdr:col>
                <xdr:colOff>94</xdr:colOff>
                <xdr:row>14</xdr:row>
                <xdr:rowOff>32</xdr:rowOff>
              </xdr:to>
            </anchor>
          </commentPr>
        </mc:Choice>
        <mc:Fallback/>
      </mc:AlternateContent>
    </comment>
    <comment ref="O15" authorId="0">
      <text>
        <r>
          <rPr>
            <b val="true"/>
            <sz val="8"/>
            <color rgb="FF000000"/>
            <rFont val="Tahoma"/>
            <family val="0"/>
          </rPr>
          <t xml:space="preserve">gtholen:
</t>
        </r>
        <r>
          <rPr>
            <sz val="8"/>
            <color rgb="FF000000"/>
            <rFont val="Tahoma"/>
            <family val="0"/>
          </rPr>
          <t xml:space="preserve">Includes original debt plus amounts drawn down on revolver</t>
        </r>
      </text>
      <mc:AlternateContent>
        <mc:Choice Requires="v2">
          <commentPr autoFill="true" autoScale="false" colHidden="false" locked="false" rowHidden="false" textHAlign="justify" textVAlign="top">
            <anchor moveWithCells="false" sizeWithCells="false">
              <xdr:from>
                <xdr:col>14</xdr:col>
                <xdr:colOff>109</xdr:colOff>
                <xdr:row>13</xdr:row>
                <xdr:rowOff>21</xdr:rowOff>
              </xdr:from>
              <xdr:to>
                <xdr:col>16</xdr:col>
                <xdr:colOff>94</xdr:colOff>
                <xdr:row>15</xdr:row>
                <xdr:rowOff>32</xdr:rowOff>
              </xdr:to>
            </anchor>
          </commentPr>
        </mc:Choice>
        <mc:Fallback/>
      </mc:AlternateContent>
    </comment>
    <comment ref="O26" authorId="0">
      <text>
        <r>
          <rPr>
            <b val="true"/>
            <sz val="8"/>
            <color rgb="FF000000"/>
            <rFont val="Tahoma"/>
            <family val="0"/>
          </rPr>
          <t xml:space="preserve">lmulbrec:
</t>
        </r>
        <r>
          <rPr>
            <sz val="8"/>
            <color rgb="FF000000"/>
            <rFont val="Tahoma"/>
            <family val="0"/>
          </rPr>
          <t xml:space="preserve">This number represents the nominal cash flows on the fixed leg of the swap,</t>
        </r>
      </text>
      <mc:AlternateContent>
        <mc:Choice Requires="v2">
          <commentPr autoFill="true" autoScale="false" colHidden="false" locked="false" rowHidden="false" textHAlign="justify" textVAlign="top">
            <anchor moveWithCells="false" sizeWithCells="false">
              <xdr:from>
                <xdr:col>14</xdr:col>
                <xdr:colOff>109</xdr:colOff>
                <xdr:row>24</xdr:row>
                <xdr:rowOff>21</xdr:rowOff>
              </xdr:from>
              <xdr:to>
                <xdr:col>16</xdr:col>
                <xdr:colOff>94</xdr:colOff>
                <xdr:row>26</xdr:row>
                <xdr:rowOff>29</xdr:rowOff>
              </xdr:to>
            </anchor>
          </commentPr>
        </mc:Choice>
        <mc:Fallback/>
      </mc:AlternateContent>
    </comment>
    <comment ref="O27" authorId="0">
      <text>
        <r>
          <rPr>
            <b val="true"/>
            <sz val="8"/>
            <color rgb="FF000000"/>
            <rFont val="Tahoma"/>
            <family val="0"/>
          </rPr>
          <t xml:space="preserve">lmulbrec:
</t>
        </r>
        <r>
          <rPr>
            <sz val="8"/>
            <color rgb="FF000000"/>
            <rFont val="Tahoma"/>
            <family val="0"/>
          </rPr>
          <t xml:space="preserve">This number represents the notional amount of the expected cash flows on the floating leg based on base case results.</t>
        </r>
      </text>
      <mc:AlternateContent>
        <mc:Choice Requires="v2">
          <commentPr autoFill="true" autoScale="false" colHidden="false" locked="false" rowHidden="false" textHAlign="justify" textVAlign="top">
            <anchor moveWithCells="false" sizeWithCells="false">
              <xdr:from>
                <xdr:col>14</xdr:col>
                <xdr:colOff>109</xdr:colOff>
                <xdr:row>25</xdr:row>
                <xdr:rowOff>21</xdr:rowOff>
              </xdr:from>
              <xdr:to>
                <xdr:col>16</xdr:col>
                <xdr:colOff>94</xdr:colOff>
                <xdr:row>27</xdr:row>
                <xdr:rowOff>27</xdr:rowOff>
              </xdr:to>
            </anchor>
          </commentPr>
        </mc:Choice>
        <mc:Fallback/>
      </mc:AlternateContent>
    </comment>
    <comment ref="Q12" authorId="0">
      <text>
        <r>
          <rPr>
            <b val="true"/>
            <sz val="8"/>
            <color rgb="FF000000"/>
            <rFont val="Tahoma"/>
            <family val="0"/>
          </rPr>
          <t xml:space="preserve">gtholen:
</t>
        </r>
        <r>
          <rPr>
            <sz val="8"/>
            <color rgb="FF000000"/>
            <rFont val="Tahoma"/>
            <family val="0"/>
          </rPr>
          <t xml:space="preserve">P er L'Sheryl Hudson</t>
        </r>
      </text>
      <mc:AlternateContent>
        <mc:Choice Requires="v2">
          <commentPr autoFill="true" autoScale="false" colHidden="false" locked="false" rowHidden="false" textHAlign="justify" textVAlign="top">
            <anchor moveWithCells="false" sizeWithCells="false">
              <xdr:from>
                <xdr:col>16</xdr:col>
                <xdr:colOff>68</xdr:colOff>
                <xdr:row>10</xdr:row>
                <xdr:rowOff>23</xdr:rowOff>
              </xdr:from>
              <xdr:to>
                <xdr:col>17</xdr:col>
                <xdr:colOff>-22</xdr:colOff>
                <xdr:row>12</xdr:row>
                <xdr:rowOff>31</xdr:rowOff>
              </xdr:to>
            </anchor>
          </commentPr>
        </mc:Choice>
        <mc:Fallback/>
      </mc:AlternateContent>
    </comment>
    <comment ref="Q14" authorId="0">
      <text>
        <r>
          <rPr>
            <b val="true"/>
            <sz val="8"/>
            <color rgb="FF000000"/>
            <rFont val="Tahoma"/>
            <family val="0"/>
          </rPr>
          <t xml:space="preserve">gtholen:
</t>
        </r>
        <r>
          <rPr>
            <sz val="8"/>
            <color rgb="FF000000"/>
            <rFont val="Tahoma"/>
            <family val="0"/>
          </rPr>
          <t xml:space="preserve">Angeles Beltri Confirm Value</t>
        </r>
      </text>
      <mc:AlternateContent>
        <mc:Choice Requires="v2">
          <commentPr autoFill="true" autoScale="false" colHidden="false" locked="false" rowHidden="false" textHAlign="justify" textVAlign="top">
            <anchor moveWithCells="false" sizeWithCells="false">
              <xdr:from>
                <xdr:col>16</xdr:col>
                <xdr:colOff>68</xdr:colOff>
                <xdr:row>12</xdr:row>
                <xdr:rowOff>23</xdr:rowOff>
              </xdr:from>
              <xdr:to>
                <xdr:col>17</xdr:col>
                <xdr:colOff>-22</xdr:colOff>
                <xdr:row>15</xdr:row>
                <xdr:rowOff>1</xdr:rowOff>
              </xdr:to>
            </anchor>
          </commentPr>
        </mc:Choice>
        <mc:Fallback/>
      </mc:AlternateContent>
    </comment>
    <comment ref="Q17" authorId="0">
      <text>
        <r>
          <rPr>
            <b val="true"/>
            <sz val="8"/>
            <color rgb="FF000000"/>
            <rFont val="Tahoma"/>
            <family val="0"/>
          </rPr>
          <t xml:space="preserve">gtholen:
</t>
        </r>
        <r>
          <rPr>
            <sz val="8"/>
            <color rgb="FF000000"/>
            <rFont val="Tahoma"/>
            <family val="0"/>
          </rPr>
          <t xml:space="preserve">Per Jill Erwin, last minute entry by Christina Young, information was not convey to Gail</t>
        </r>
      </text>
      <mc:AlternateContent>
        <mc:Choice Requires="v2">
          <commentPr autoFill="true" autoScale="false" colHidden="false" locked="false" rowHidden="false" textHAlign="justify" textVAlign="top">
            <anchor moveWithCells="false" sizeWithCells="false">
              <xdr:from>
                <xdr:col>16</xdr:col>
                <xdr:colOff>124</xdr:colOff>
                <xdr:row>15</xdr:row>
                <xdr:rowOff>21</xdr:rowOff>
              </xdr:from>
              <xdr:to>
                <xdr:col>18</xdr:col>
                <xdr:colOff>61</xdr:colOff>
                <xdr:row>18</xdr:row>
                <xdr:rowOff>1</xdr:rowOff>
              </xdr:to>
            </anchor>
          </commentPr>
        </mc:Choice>
        <mc:Fallback/>
      </mc:AlternateContent>
    </comment>
    <comment ref="Q23" authorId="0">
      <text>
        <r>
          <rPr>
            <b val="true"/>
            <sz val="10"/>
            <color rgb="FF000000"/>
            <rFont val="Tahoma"/>
            <family val="0"/>
          </rPr>
          <t xml:space="preserve">cwright:
</t>
        </r>
        <r>
          <rPr>
            <sz val="10"/>
            <color rgb="FF000000"/>
            <rFont val="Tahoma"/>
            <family val="0"/>
          </rPr>
          <t xml:space="preserve">represents movement in US$ to UK£ exchange rate in 2nd quarter only</t>
        </r>
      </text>
      <mc:AlternateContent>
        <mc:Choice Requires="v2">
          <commentPr autoFill="true" autoScale="false" colHidden="false" locked="false" rowHidden="false" textHAlign="justify" textVAlign="top">
            <anchor moveWithCells="false" sizeWithCells="false">
              <xdr:from>
                <xdr:col>16</xdr:col>
                <xdr:colOff>68</xdr:colOff>
                <xdr:row>21</xdr:row>
                <xdr:rowOff>19</xdr:rowOff>
              </xdr:from>
              <xdr:to>
                <xdr:col>17</xdr:col>
                <xdr:colOff>-22</xdr:colOff>
                <xdr:row>23</xdr:row>
                <xdr:rowOff>9</xdr:rowOff>
              </xdr:to>
            </anchor>
          </commentPr>
        </mc:Choice>
        <mc:Fallback/>
      </mc:AlternateContent>
    </comment>
    <comment ref="Q24" authorId="0">
      <text>
        <r>
          <rPr>
            <b val="true"/>
            <sz val="10"/>
            <color rgb="FF000000"/>
            <rFont val="Tahoma"/>
            <family val="0"/>
          </rPr>
          <t xml:space="preserve">cwright:
</t>
        </r>
        <r>
          <rPr>
            <sz val="10"/>
            <color rgb="FF000000"/>
            <rFont val="Tahoma"/>
            <family val="0"/>
          </rPr>
          <t xml:space="preserve">represents movement in US$ to UK£ exchange rate in 2nd quarter only</t>
        </r>
      </text>
      <mc:AlternateContent>
        <mc:Choice Requires="v2">
          <commentPr autoFill="true" autoScale="false" colHidden="false" locked="false" rowHidden="false" textHAlign="justify" textVAlign="top">
            <anchor moveWithCells="false" sizeWithCells="false">
              <xdr:from>
                <xdr:col>16</xdr:col>
                <xdr:colOff>68</xdr:colOff>
                <xdr:row>22</xdr:row>
                <xdr:rowOff>7</xdr:rowOff>
              </xdr:from>
              <xdr:to>
                <xdr:col>17</xdr:col>
                <xdr:colOff>-22</xdr:colOff>
                <xdr:row>23</xdr:row>
                <xdr:rowOff>32</xdr:rowOff>
              </xdr:to>
            </anchor>
          </commentPr>
        </mc:Choice>
        <mc:Fallback/>
      </mc:AlternateContent>
    </comment>
    <comment ref="S18" authorId="0">
      <text>
        <r>
          <rPr>
            <b val="true"/>
            <sz val="8"/>
            <color rgb="FF000000"/>
            <rFont val="Tahoma"/>
            <family val="0"/>
          </rPr>
          <t xml:space="preserve">gtholen:
</t>
        </r>
        <r>
          <rPr>
            <sz val="8"/>
            <color rgb="FF000000"/>
            <rFont val="Tahoma"/>
            <family val="0"/>
          </rPr>
          <t xml:space="preserve">Per Jill Erwin this fair value happened in the 2nd quarter but was missed and booked in the 3rd quarter.</t>
        </r>
      </text>
      <mc:AlternateContent>
        <mc:Choice Requires="v2">
          <commentPr autoFill="true" autoScale="false" colHidden="false" locked="false" rowHidden="false" textHAlign="justify" textVAlign="top">
            <anchor moveWithCells="false" sizeWithCells="false">
              <xdr:from>
                <xdr:col>18</xdr:col>
                <xdr:colOff>114</xdr:colOff>
                <xdr:row>16</xdr:row>
                <xdr:rowOff>21</xdr:rowOff>
              </xdr:from>
              <xdr:to>
                <xdr:col>20</xdr:col>
                <xdr:colOff>94</xdr:colOff>
                <xdr:row>18</xdr:row>
                <xdr:rowOff>32</xdr:rowOff>
              </xdr:to>
            </anchor>
          </commentPr>
        </mc:Choice>
        <mc:Fallback/>
      </mc:AlternateContent>
    </comment>
    <comment ref="S26" authorId="0">
      <text>
        <r>
          <rPr>
            <b val="true"/>
            <sz val="8"/>
            <color rgb="FF000000"/>
            <rFont val="Tahoma"/>
            <family val="0"/>
          </rPr>
          <t xml:space="preserve">lmulbrec:
</t>
        </r>
        <r>
          <rPr>
            <sz val="8"/>
            <color rgb="FF000000"/>
            <rFont val="Tahoma"/>
            <family val="0"/>
          </rPr>
          <t xml:space="preserve">Any change in value on the fixed leg would be eliminated in consolidation because Enron picks up 100% of the economics of Whitewing.</t>
        </r>
      </text>
      <mc:AlternateContent>
        <mc:Choice Requires="v2">
          <commentPr autoFill="true" autoScale="false" colHidden="false" locked="false" rowHidden="false" textHAlign="justify" textVAlign="top">
            <anchor moveWithCells="false" sizeWithCells="false">
              <xdr:from>
                <xdr:col>18</xdr:col>
                <xdr:colOff>114</xdr:colOff>
                <xdr:row>24</xdr:row>
                <xdr:rowOff>21</xdr:rowOff>
              </xdr:from>
              <xdr:to>
                <xdr:col>22</xdr:col>
                <xdr:colOff>69</xdr:colOff>
                <xdr:row>26</xdr:row>
                <xdr:rowOff>15</xdr:rowOff>
              </xdr:to>
            </anchor>
          </commentPr>
        </mc:Choice>
        <mc:Fallback/>
      </mc:AlternateContent>
    </comment>
    <comment ref="S27" authorId="0">
      <text>
        <r>
          <rPr>
            <b val="true"/>
            <sz val="8"/>
            <color rgb="FF000000"/>
            <rFont val="Tahoma"/>
            <family val="0"/>
          </rPr>
          <t xml:space="preserve">lmulbrec: 
</t>
        </r>
        <r>
          <rPr>
            <sz val="8"/>
            <color rgb="FF000000"/>
            <rFont val="Tahoma"/>
            <family val="0"/>
          </rPr>
          <t xml:space="preserve">Any change in the fair value of the floating leg of the swap would flow through the P&amp;L as the floating leg has been assigned to a cost method investment.</t>
        </r>
      </text>
      <mc:AlternateContent>
        <mc:Choice Requires="v2">
          <commentPr autoFill="true" autoScale="false" colHidden="false" locked="false" rowHidden="false" textHAlign="justify" textVAlign="top">
            <anchor moveWithCells="false" sizeWithCells="false">
              <xdr:from>
                <xdr:col>18</xdr:col>
                <xdr:colOff>114</xdr:colOff>
                <xdr:row>25</xdr:row>
                <xdr:rowOff>21</xdr:rowOff>
              </xdr:from>
              <xdr:to>
                <xdr:col>22</xdr:col>
                <xdr:colOff>5</xdr:colOff>
                <xdr:row>29</xdr:row>
                <xdr:rowOff>37</xdr:rowOff>
              </xdr:to>
            </anchor>
          </commentPr>
        </mc:Choice>
        <mc:Fallback/>
      </mc:AlternateContent>
    </comment>
    <comment ref="U23" authorId="0">
      <text>
        <r>
          <rPr>
            <b val="true"/>
            <sz val="8"/>
            <color rgb="FF000000"/>
            <rFont val="Tahoma"/>
            <family val="0"/>
          </rPr>
          <t xml:space="preserve">jsaunder:
</t>
        </r>
        <r>
          <rPr>
            <sz val="8"/>
            <color rgb="FF000000"/>
            <rFont val="Tahoma"/>
            <family val="0"/>
          </rPr>
          <t xml:space="preserve">Represents movement in US $ to UK£ exhange rate during Q3 only</t>
        </r>
      </text>
      <mc:AlternateContent>
        <mc:Choice Requires="v2">
          <commentPr autoFill="true" autoScale="false" colHidden="false" locked="false" rowHidden="false" textHAlign="justify" textVAlign="top">
            <anchor moveWithCells="false" sizeWithCells="false">
              <xdr:from>
                <xdr:col>22</xdr:col>
                <xdr:colOff>423</xdr:colOff>
                <xdr:row>21</xdr:row>
                <xdr:rowOff>23</xdr:rowOff>
              </xdr:from>
              <xdr:to>
                <xdr:col>24</xdr:col>
                <xdr:colOff>65</xdr:colOff>
                <xdr:row>23</xdr:row>
                <xdr:rowOff>9</xdr:rowOff>
              </xdr:to>
            </anchor>
          </commentPr>
        </mc:Choice>
        <mc:Fallback/>
      </mc:AlternateContent>
    </comment>
    <comment ref="U24" authorId="0">
      <text>
        <r>
          <rPr>
            <b val="true"/>
            <sz val="8"/>
            <color rgb="FF000000"/>
            <rFont val="Tahoma"/>
            <family val="0"/>
          </rPr>
          <t xml:space="preserve">jsaunder:
</t>
        </r>
        <r>
          <rPr>
            <sz val="8"/>
            <color rgb="FF000000"/>
            <rFont val="Tahoma"/>
            <family val="0"/>
          </rPr>
          <t xml:space="preserve">Represents movement in US $ to UK£ exhange rate during Q3 only</t>
        </r>
      </text>
      <mc:AlternateContent>
        <mc:Choice Requires="v2">
          <commentPr autoFill="true" autoScale="false" colHidden="false" locked="false" rowHidden="false" textHAlign="justify" textVAlign="top">
            <anchor moveWithCells="false" sizeWithCells="false">
              <xdr:from>
                <xdr:col>22</xdr:col>
                <xdr:colOff>423</xdr:colOff>
                <xdr:row>22</xdr:row>
                <xdr:rowOff>15</xdr:rowOff>
              </xdr:from>
              <xdr:to>
                <xdr:col>24</xdr:col>
                <xdr:colOff>65</xdr:colOff>
                <xdr:row>23</xdr:row>
                <xdr:rowOff>29</xdr:rowOff>
              </xdr:to>
            </anchor>
          </commentPr>
        </mc:Choice>
        <mc:Fallback/>
      </mc:AlternateContent>
    </comment>
    <comment ref="W10" authorId="0">
      <text>
        <r>
          <rPr>
            <b val="true"/>
            <sz val="8"/>
            <color rgb="FF000000"/>
            <rFont val="Tahoma"/>
            <family val="0"/>
          </rPr>
          <t xml:space="preserve">gtholen:
</t>
        </r>
        <r>
          <rPr>
            <sz val="8"/>
            <color rgb="FF000000"/>
            <rFont val="Tahoma"/>
            <family val="0"/>
          </rPr>
          <t xml:space="preserve">Spoke to Sarah Forristal, Larry Lawyer.  May need to talk to Kevin Howard</t>
        </r>
      </text>
      <mc:AlternateContent>
        <mc:Choice Requires="v2">
          <commentPr autoFill="true" autoScale="false" colHidden="false" locked="false" rowHidden="false" textHAlign="justify" textVAlign="top">
            <anchor moveWithCells="false" sizeWithCells="false">
              <xdr:from>
                <xdr:col>20</xdr:col>
                <xdr:colOff>65</xdr:colOff>
                <xdr:row>8</xdr:row>
                <xdr:rowOff>8</xdr:rowOff>
              </xdr:from>
              <xdr:to>
                <xdr:col>21</xdr:col>
                <xdr:colOff>-47</xdr:colOff>
                <xdr:row>10</xdr:row>
                <xdr:rowOff>32</xdr:rowOff>
              </xdr:to>
            </anchor>
          </commentPr>
        </mc:Choice>
        <mc:Fallback/>
      </mc:AlternateContent>
    </comment>
    <comment ref="W11" authorId="0">
      <text>
        <r>
          <rPr>
            <b val="true"/>
            <sz val="8"/>
            <color rgb="FF000000"/>
            <rFont val="Tahoma"/>
            <family val="0"/>
          </rPr>
          <t xml:space="preserve">gtholen:
</t>
        </r>
        <r>
          <rPr>
            <sz val="8"/>
            <color rgb="FF000000"/>
            <rFont val="Tahoma"/>
            <family val="0"/>
          </rPr>
          <t xml:space="preserve">Spoke to Sarah Forristal, Larry Lawyer.  May need to talk to Kevin Howard</t>
        </r>
      </text>
      <mc:AlternateContent>
        <mc:Choice Requires="v2">
          <commentPr autoFill="true" autoScale="false" colHidden="false" locked="false" rowHidden="false" textHAlign="justify" textVAlign="top">
            <anchor moveWithCells="false" sizeWithCells="false">
              <xdr:from>
                <xdr:col>20</xdr:col>
                <xdr:colOff>65</xdr:colOff>
                <xdr:row>9</xdr:row>
                <xdr:rowOff>23</xdr:rowOff>
              </xdr:from>
              <xdr:to>
                <xdr:col>21</xdr:col>
                <xdr:colOff>-47</xdr:colOff>
                <xdr:row>11</xdr:row>
                <xdr:rowOff>31</xdr:rowOff>
              </xdr:to>
            </anchor>
          </commentPr>
        </mc:Choice>
        <mc:Fallback/>
      </mc:AlternateContent>
    </comment>
    <comment ref="W12" authorId="0">
      <text>
        <r>
          <rPr>
            <b val="true"/>
            <sz val="8"/>
            <color rgb="FF000000"/>
            <rFont val="Tahoma"/>
            <family val="0"/>
          </rPr>
          <t xml:space="preserve">gtholen:
</t>
        </r>
        <r>
          <rPr>
            <sz val="8"/>
            <color rgb="FF000000"/>
            <rFont val="Tahoma"/>
            <family val="0"/>
          </rPr>
          <t xml:space="preserve">Get loan balances from Huy Dihn</t>
        </r>
      </text>
      <mc:AlternateContent>
        <mc:Choice Requires="v2">
          <commentPr autoFill="true" autoScale="false" colHidden="false" locked="false" rowHidden="false" textHAlign="justify" textVAlign="top">
            <anchor moveWithCells="false" sizeWithCells="false">
              <xdr:from>
                <xdr:col>20</xdr:col>
                <xdr:colOff>77</xdr:colOff>
                <xdr:row>10</xdr:row>
                <xdr:rowOff>23</xdr:rowOff>
              </xdr:from>
              <xdr:to>
                <xdr:col>24</xdr:col>
                <xdr:colOff>99</xdr:colOff>
                <xdr:row>12</xdr:row>
                <xdr:rowOff>31</xdr:rowOff>
              </xdr:to>
            </anchor>
          </commentPr>
        </mc:Choice>
        <mc:Fallback/>
      </mc:AlternateContent>
    </comment>
  </commentList>
</comments>
</file>

<file path=xl/sharedStrings.xml><?xml version="1.0" encoding="utf-8"?>
<sst xmlns="http://schemas.openxmlformats.org/spreadsheetml/2006/main" count="165" uniqueCount="117">
  <si>
    <t xml:space="preserve">Enron Corporation</t>
  </si>
  <si>
    <t xml:space="preserve">STATUS REPORT</t>
  </si>
  <si>
    <t xml:space="preserve">Analysis of Total Return Swaps and Other Off B/S Obligations</t>
  </si>
  <si>
    <t xml:space="preserve">As of October 16, 2000</t>
  </si>
  <si>
    <t xml:space="preserve">Origination</t>
  </si>
  <si>
    <t xml:space="preserve">Maturity</t>
  </si>
  <si>
    <t xml:space="preserve">Notional Amount</t>
  </si>
  <si>
    <t xml:space="preserve">Fair Value</t>
  </si>
  <si>
    <t xml:space="preserve">Booked Value</t>
  </si>
  <si>
    <t xml:space="preserve">Contact</t>
  </si>
  <si>
    <t xml:space="preserve">Business Unit</t>
  </si>
  <si>
    <t xml:space="preserve">Deal Name</t>
  </si>
  <si>
    <t xml:space="preserve">Description</t>
  </si>
  <si>
    <t xml:space="preserve">Date</t>
  </si>
  <si>
    <t xml:space="preserve">06/30/2000</t>
  </si>
  <si>
    <t xml:space="preserve">09/30/2000</t>
  </si>
  <si>
    <t xml:space="preserve">Person</t>
  </si>
  <si>
    <t xml:space="preserve">Auditor</t>
  </si>
  <si>
    <t xml:space="preserve">Comments</t>
  </si>
  <si>
    <t xml:space="preserve">Plan of Action</t>
  </si>
  <si>
    <t xml:space="preserve">Todo</t>
  </si>
  <si>
    <t xml:space="preserve">North America</t>
  </si>
  <si>
    <t xml:space="preserve">Bammel Looper</t>
  </si>
  <si>
    <t xml:space="preserve">TRS 97% Terminal Value Guarantee=$29.1MM</t>
  </si>
  <si>
    <t xml:space="preserve">12/31/98</t>
  </si>
  <si>
    <t xml:space="preserve">12/30/13</t>
  </si>
  <si>
    <r>
      <rPr>
        <b val="true"/>
        <sz val="7.5"/>
        <rFont val="Arial"/>
        <family val="2"/>
      </rPr>
      <t xml:space="preserve">Jesus Melendrez,</t>
    </r>
    <r>
      <rPr>
        <sz val="7.5"/>
        <rFont val="Arial"/>
        <family val="2"/>
      </rPr>
      <t xml:space="preserve"> Mike Vigeant</t>
    </r>
    <r>
      <rPr>
        <sz val="10"/>
        <rFont val="Arial"/>
        <family val="0"/>
      </rPr>
      <t xml:space="preserve">, Larry Lawyer, Kevin Howard, Karen Gruesen, </t>
    </r>
  </si>
  <si>
    <t xml:space="preserve">Clint Carlin</t>
  </si>
  <si>
    <t xml:space="preserve">Nothing changed in our original assuptions since the deal booked.  See memo</t>
  </si>
  <si>
    <t xml:space="preserve">Eugenio Perez to develop model to support nominal value.  RAROC to take over.</t>
  </si>
  <si>
    <t xml:space="preserve">Mid Texas</t>
  </si>
  <si>
    <t xml:space="preserve">TRS 100% Terminal Value Guarantee=$33MM</t>
  </si>
  <si>
    <t xml:space="preserve">6/30/13</t>
  </si>
  <si>
    <r>
      <rPr>
        <b val="true"/>
        <sz val="7.5"/>
        <rFont val="Arial"/>
        <family val="2"/>
      </rPr>
      <t xml:space="preserve">Jesus Melendrez</t>
    </r>
    <r>
      <rPr>
        <sz val="10"/>
        <rFont val="Arial"/>
        <family val="0"/>
      </rPr>
      <t xml:space="preserve">, Mike Vigeant, Larry Lawyer, </t>
    </r>
    <r>
      <rPr>
        <sz val="7.5"/>
        <rFont val="Arial"/>
        <family val="2"/>
      </rPr>
      <t xml:space="preserve">Kevin Howard</t>
    </r>
    <r>
      <rPr>
        <sz val="10"/>
        <rFont val="Arial"/>
        <family val="2"/>
      </rPr>
      <t xml:space="preserve">,</t>
    </r>
    <r>
      <rPr>
        <sz val="10"/>
        <rFont val="Arial"/>
        <family val="0"/>
      </rPr>
      <t xml:space="preserve"> Karen Gruesen, Mike Shannon</t>
    </r>
  </si>
  <si>
    <t xml:space="preserve">American Coal</t>
  </si>
  <si>
    <t xml:space="preserve">Fixed Price Put Option</t>
  </si>
  <si>
    <t xml:space="preserve">12/30/98</t>
  </si>
  <si>
    <t xml:space="preserve">12/15/00</t>
  </si>
  <si>
    <r>
      <rPr>
        <b val="true"/>
        <sz val="7.5"/>
        <rFont val="Arial"/>
        <family val="2"/>
      </rPr>
      <t xml:space="preserve">L'sheryl Hudson</t>
    </r>
    <r>
      <rPr>
        <sz val="10"/>
        <rFont val="Arial"/>
        <family val="0"/>
      </rPr>
      <t xml:space="preserve">, </t>
    </r>
    <r>
      <rPr>
        <b val="true"/>
        <sz val="10"/>
        <rFont val="Arial"/>
        <family val="2"/>
      </rPr>
      <t xml:space="preserve">Huy Dihn</t>
    </r>
    <r>
      <rPr>
        <sz val="10"/>
        <rFont val="Arial"/>
        <family val="0"/>
      </rPr>
      <t xml:space="preserve">, Tim Proffitt, Cris Sherman, Bill Doran, Travis McCullough</t>
    </r>
  </si>
  <si>
    <t xml:space="preserve">Jennifer Stevenson</t>
  </si>
  <si>
    <t xml:space="preserve">Get support from Travis Muccullcough</t>
  </si>
  <si>
    <t xml:space="preserve">Working through issues.  Do not want to revalue.</t>
  </si>
  <si>
    <t xml:space="preserve">North America changed to EGM</t>
  </si>
  <si>
    <t xml:space="preserve">EEX</t>
  </si>
  <si>
    <t xml:space="preserve">TRS</t>
  </si>
  <si>
    <t xml:space="preserve">05/31/00</t>
  </si>
  <si>
    <t xml:space="preserve">02/05/05</t>
  </si>
  <si>
    <r>
      <rPr>
        <b val="true"/>
        <sz val="7.5"/>
        <rFont val="Arial"/>
        <family val="2"/>
      </rPr>
      <t xml:space="preserve">Malind Pasad</t>
    </r>
    <r>
      <rPr>
        <sz val="10"/>
        <rFont val="Arial"/>
        <family val="0"/>
      </rPr>
      <t xml:space="preserve">, John Best, Cris Sherman, Mike Galvan</t>
    </r>
  </si>
  <si>
    <t xml:space="preserve">Motown</t>
  </si>
  <si>
    <t xml:space="preserve">04/10/00</t>
  </si>
  <si>
    <t xml:space="preserve">01/01/01</t>
  </si>
  <si>
    <t xml:space="preserve">a</t>
  </si>
  <si>
    <t xml:space="preserve">(f)</t>
  </si>
  <si>
    <r>
      <rPr>
        <b val="true"/>
        <sz val="7.5"/>
        <rFont val="Arial"/>
        <family val="2"/>
      </rPr>
      <t xml:space="preserve">David LeBoe, John King</t>
    </r>
    <r>
      <rPr>
        <sz val="7.5"/>
        <rFont val="Arial"/>
        <family val="2"/>
      </rPr>
      <t xml:space="preserve">, Rick Hill, Mike Galvan</t>
    </r>
  </si>
  <si>
    <t xml:space="preserve">$2.3MM settlement under swap, really up $111K</t>
  </si>
  <si>
    <t xml:space="preserve">Get JE and support</t>
  </si>
  <si>
    <t xml:space="preserve">Corn Husker</t>
  </si>
  <si>
    <t xml:space="preserve">06/30/00</t>
  </si>
  <si>
    <t xml:space="preserve">04/01/01</t>
  </si>
  <si>
    <t xml:space="preserve">b</t>
  </si>
  <si>
    <r>
      <rPr>
        <b val="true"/>
        <sz val="7.5"/>
        <rFont val="Arial"/>
        <family val="2"/>
      </rPr>
      <t xml:space="preserve">Pam Becton, David LeBoe, </t>
    </r>
    <r>
      <rPr>
        <sz val="7.5"/>
        <rFont val="Arial"/>
        <family val="2"/>
      </rPr>
      <t xml:space="preserve">Angeles Beltri</t>
    </r>
    <r>
      <rPr>
        <b val="true"/>
        <sz val="7.5"/>
        <rFont val="Arial"/>
        <family val="2"/>
      </rPr>
      <t xml:space="preserve">, </t>
    </r>
    <r>
      <rPr>
        <sz val="8"/>
        <rFont val="Arial"/>
        <family val="2"/>
      </rPr>
      <t xml:space="preserve">Rick Hill</t>
    </r>
  </si>
  <si>
    <t xml:space="preserve">Spit value between equity and TRS, value up $1.5MM</t>
  </si>
  <si>
    <t xml:space="preserve">EES</t>
  </si>
  <si>
    <t xml:space="preserve">Hawaii 125-0 Series McGarret A</t>
  </si>
  <si>
    <t xml:space="preserve">TRS &amp; Put</t>
  </si>
  <si>
    <t xml:space="preserve">03/31/00</t>
  </si>
  <si>
    <t xml:space="preserve">n/a</t>
  </si>
  <si>
    <t xml:space="preserve">c</t>
  </si>
  <si>
    <r>
      <rPr>
        <b val="true"/>
        <sz val="7.5"/>
        <rFont val="Arial"/>
        <family val="2"/>
      </rPr>
      <t xml:space="preserve">David Saindon &amp; Brenda Funk (contracts), Jill Erwin (values)</t>
    </r>
    <r>
      <rPr>
        <sz val="7.5"/>
        <rFont val="Arial"/>
        <family val="2"/>
      </rPr>
      <t xml:space="preserve">,Lisa Bills</t>
    </r>
    <r>
      <rPr>
        <b val="true"/>
        <sz val="7.5"/>
        <rFont val="Arial"/>
        <family val="2"/>
      </rPr>
      <t xml:space="preserve">, </t>
    </r>
    <r>
      <rPr>
        <sz val="7.5"/>
        <rFont val="Arial"/>
        <family val="2"/>
      </rPr>
      <t xml:space="preserve">Dana Lee, Debra Brannnen,</t>
    </r>
    <r>
      <rPr>
        <b val="true"/>
        <sz val="7.5"/>
        <rFont val="Arial"/>
        <family val="2"/>
      </rPr>
      <t xml:space="preserve"> Jodi Coulter</t>
    </r>
  </si>
  <si>
    <t xml:space="preserve">Warrants monetized with CIBC - Q1 2000</t>
  </si>
  <si>
    <t xml:space="preserve">Hawaii 125-0 Series McGarret B</t>
  </si>
  <si>
    <t xml:space="preserve">06/29/00</t>
  </si>
  <si>
    <t xml:space="preserve">3/29/01</t>
  </si>
  <si>
    <t xml:space="preserve">Unwound 9/29/00</t>
  </si>
  <si>
    <r>
      <rPr>
        <b val="true"/>
        <sz val="7.5"/>
        <rFont val="Arial"/>
        <family val="2"/>
      </rPr>
      <t xml:space="preserve"> David Saindon &amp; Brenda Funk (contracts), Jill Erwin (values), </t>
    </r>
    <r>
      <rPr>
        <sz val="7.5"/>
        <rFont val="Arial"/>
        <family val="2"/>
      </rPr>
      <t xml:space="preserve">Dana Lee</t>
    </r>
    <r>
      <rPr>
        <sz val="10"/>
        <rFont val="Arial"/>
        <family val="0"/>
      </rPr>
      <t xml:space="preserve">, Charles Delacy</t>
    </r>
  </si>
  <si>
    <t xml:space="preserve">Warrants monetized with CIBC - Q2 2000 - swap rolled into Series McGarret D</t>
  </si>
  <si>
    <t xml:space="preserve">Hawaii 125-0 Series McGarret C</t>
  </si>
  <si>
    <t xml:space="preserve">8/31/00</t>
  </si>
  <si>
    <t xml:space="preserve">5/31/01</t>
  </si>
  <si>
    <t xml:space="preserve">Warrants monetized with CIBC - Q3 2000</t>
  </si>
  <si>
    <t xml:space="preserve">Put option agreement from Brenda Funk</t>
  </si>
  <si>
    <t xml:space="preserve">Hawaii 125-0 Series McGarret D</t>
  </si>
  <si>
    <t xml:space="preserve">9/29/00</t>
  </si>
  <si>
    <t xml:space="preserve">6/30/01</t>
  </si>
  <si>
    <t xml:space="preserve">Series B Warrants revalued</t>
  </si>
  <si>
    <t xml:space="preserve">Hawaii 125-0 - Danno B (Alchemy)</t>
  </si>
  <si>
    <t xml:space="preserve">6/15/00</t>
  </si>
  <si>
    <t xml:space="preserve">3/15/01</t>
  </si>
  <si>
    <t xml:space="preserve">Equity interest in Owens Corning LLC (Alchemy) sold to Hawaii 125-0</t>
  </si>
  <si>
    <t xml:space="preserve">Europe</t>
  </si>
  <si>
    <t xml:space="preserve">Riverside 3/6</t>
  </si>
  <si>
    <t xml:space="preserve">Guarantee/ 50% TRS</t>
  </si>
  <si>
    <t xml:space="preserve">01/15/99</t>
  </si>
  <si>
    <t xml:space="preserve">01/15/02</t>
  </si>
  <si>
    <t xml:space="preserve">Claire Wright, Joanne Saunders</t>
  </si>
  <si>
    <t xml:space="preserve">Mellisa Allen</t>
  </si>
  <si>
    <t xml:space="preserve">As long as value booked, ok.  Europe AA has audited models.  </t>
  </si>
  <si>
    <t xml:space="preserve">none  make sure to get proper exchange rate</t>
  </si>
  <si>
    <t xml:space="preserve">Riverside 9/EEP5 &amp; ECTRL</t>
  </si>
  <si>
    <t xml:space="preserve">09/28/99</t>
  </si>
  <si>
    <t xml:space="preserve">12/17/13</t>
  </si>
  <si>
    <t xml:space="preserve">none</t>
  </si>
  <si>
    <t xml:space="preserve">Corp</t>
  </si>
  <si>
    <t xml:space="preserve">Margaux</t>
  </si>
  <si>
    <t xml:space="preserve">Fixed for Floating Swap - Fixed Leg</t>
  </si>
  <si>
    <t xml:space="preserve">d</t>
  </si>
  <si>
    <t xml:space="preserve">Liisa Mulbrecht 78303-4205</t>
  </si>
  <si>
    <t xml:space="preserve">Fixed for Floating Swap - Floating Leg</t>
  </si>
  <si>
    <t xml:space="preserve">Same as above</t>
  </si>
  <si>
    <t xml:space="preserve">e</t>
  </si>
  <si>
    <t xml:space="preserve">(a)   Tied TRS maturity to call option exercise period = 1) maturity date of note (04/01/01) or 2) on or after 01/01/01</t>
  </si>
  <si>
    <t xml:space="preserve">(b)   Tied TRS maturity to call option exercise period = 1) maturity date of note (06/28/01) or 2) on or after 04/01/01</t>
  </si>
  <si>
    <t xml:space="preserve">(c)   Information will not tie to previous schedule.  Information was not provided in 2Q.</t>
  </si>
  <si>
    <t xml:space="preserve">(d)  Any change in value on the fixed leg would be eliminated in consolidation because Enron picks up 100% of the economics of Whitewing.</t>
  </si>
  <si>
    <t xml:space="preserve">(e)  Any change in the fair value of the floating leg of the swap would flow through the P&amp;L as the floating leg has been assigned to a cost method investment.</t>
  </si>
  <si>
    <t xml:space="preserve">(f) 2,280,997 swap settlement in 3Q00.</t>
  </si>
  <si>
    <t xml:space="preserve">Fair value is the gain we booked after marked-to-market the assets, which means the net prsent value of the project, I.e. present value of the projected cash flow from the project minus all the obligation of debt or other. We marked-to-market quarterly</t>
  </si>
</sst>
</file>

<file path=xl/styles.xml><?xml version="1.0" encoding="utf-8"?>
<styleSheet xmlns="http://schemas.openxmlformats.org/spreadsheetml/2006/main">
  <numFmts count="8">
    <numFmt numFmtId="164" formatCode="General"/>
    <numFmt numFmtId="165" formatCode="[$-409]m/d/yyyy"/>
    <numFmt numFmtId="166" formatCode="_(\$* #,##0_);_(\$* \(#,##0\);_(\$* \-_);_(@_)"/>
    <numFmt numFmtId="167" formatCode="_(\$* #,##0.00_);_(\$* \(#,##0.00\);_(\$* \-??_);_(@_)"/>
    <numFmt numFmtId="168" formatCode="_(\$* #,##0_);_(\$* \(#,##0\);_(\$* \-??_);_(@_)"/>
    <numFmt numFmtId="169" formatCode="[$-409]mmm\-yy"/>
    <numFmt numFmtId="170" formatCode="_(* #,##0.00_);_(* \(#,##0.00\);_(* \-??_);_(@_)"/>
    <numFmt numFmtId="171" formatCode="_(* #,##0_);_(* \(#,##0\);_(* \-??_);_(@_)"/>
  </numFmts>
  <fonts count="16">
    <font>
      <sz val="10"/>
      <name val="Arial"/>
      <family val="0"/>
    </font>
    <font>
      <sz val="10"/>
      <name val="Arial"/>
      <family val="0"/>
    </font>
    <font>
      <sz val="10"/>
      <name val="Arial"/>
      <family val="0"/>
    </font>
    <font>
      <sz val="10"/>
      <name val="Arial"/>
      <family val="0"/>
    </font>
    <font>
      <b val="true"/>
      <sz val="12"/>
      <name val="Arial"/>
      <family val="2"/>
    </font>
    <font>
      <b val="true"/>
      <sz val="10"/>
      <name val="Arial"/>
      <family val="2"/>
    </font>
    <font>
      <b val="true"/>
      <sz val="7.5"/>
      <name val="Arial"/>
      <family val="2"/>
    </font>
    <font>
      <sz val="7.5"/>
      <name val="Arial"/>
      <family val="2"/>
    </font>
    <font>
      <sz val="10"/>
      <name val="Arial"/>
      <family val="2"/>
    </font>
    <font>
      <sz val="8"/>
      <name val="Arial"/>
      <family val="2"/>
    </font>
    <font>
      <b val="true"/>
      <sz val="10"/>
      <color rgb="FFFF0000"/>
      <name val="Arial"/>
      <family val="2"/>
    </font>
    <font>
      <sz val="10"/>
      <color rgb="FFFF0000"/>
      <name val="Arial"/>
      <family val="2"/>
    </font>
    <font>
      <b val="true"/>
      <sz val="8"/>
      <color rgb="FF000000"/>
      <name val="Tahoma"/>
      <family val="0"/>
    </font>
    <font>
      <sz val="8"/>
      <color rgb="FF000000"/>
      <name val="Tahoma"/>
      <family val="0"/>
    </font>
    <font>
      <b val="true"/>
      <sz val="10"/>
      <color rgb="FF000000"/>
      <name val="Tahoma"/>
      <family val="0"/>
    </font>
    <font>
      <sz val="10"/>
      <color rgb="FF000000"/>
      <name val="Tahoma"/>
      <family val="0"/>
    </font>
  </fonts>
  <fills count="3">
    <fill>
      <patternFill patternType="none"/>
    </fill>
    <fill>
      <patternFill patternType="gray125"/>
    </fill>
    <fill>
      <patternFill patternType="solid">
        <fgColor rgb="FFC0C0C0"/>
        <bgColor rgb="FFCCCCFF"/>
      </patternFill>
    </fill>
  </fills>
  <borders count="28">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thin"/>
      <right style="medium"/>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right style="medium"/>
      <top/>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medium"/>
      <top style="medium"/>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right" vertical="bottom" textRotation="0" wrapText="false" indent="0" shrinkToFit="false"/>
      <protection locked="true" hidden="false"/>
    </xf>
    <xf numFmtId="165" fontId="5" fillId="2" borderId="4" xfId="0" applyFont="true" applyBorder="true" applyAlignment="true" applyProtection="false">
      <alignment horizontal="center" vertical="bottom" textRotation="0" wrapText="false" indent="0" shrinkToFit="false"/>
      <protection locked="true" hidden="false"/>
    </xf>
    <xf numFmtId="165" fontId="5" fillId="2" borderId="3" xfId="0" applyFont="true" applyBorder="true" applyAlignment="true" applyProtection="false">
      <alignment horizontal="center" vertical="bottom" textRotation="0" wrapText="false" indent="0" shrinkToFit="false"/>
      <protection locked="true" hidden="false"/>
    </xf>
    <xf numFmtId="164" fontId="5" fillId="2" borderId="5" xfId="0" applyFont="true" applyBorder="true" applyAlignment="true" applyProtection="false">
      <alignment horizontal="center" vertical="bottom" textRotation="0" wrapText="false" indent="0" shrinkToFit="false"/>
      <protection locked="true" hidden="false"/>
    </xf>
    <xf numFmtId="164" fontId="5" fillId="2" borderId="6"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2" borderId="7" xfId="0" applyFont="true" applyBorder="true" applyAlignment="true" applyProtection="false">
      <alignment horizontal="center" vertical="bottom" textRotation="0" wrapText="false" indent="0" shrinkToFit="false"/>
      <protection locked="true" hidden="false"/>
    </xf>
    <xf numFmtId="164" fontId="5" fillId="2" borderId="8" xfId="0" applyFont="true" applyBorder="true" applyAlignment="true" applyProtection="false">
      <alignment horizontal="center" vertical="bottom" textRotation="0" wrapText="false" indent="0" shrinkToFit="false"/>
      <protection locked="true" hidden="false"/>
    </xf>
    <xf numFmtId="164" fontId="5" fillId="2" borderId="9" xfId="0" applyFont="true" applyBorder="true" applyAlignment="true" applyProtection="false">
      <alignment horizontal="center" vertical="bottom" textRotation="0" wrapText="false" indent="0" shrinkToFit="false"/>
      <protection locked="true" hidden="false"/>
    </xf>
    <xf numFmtId="164" fontId="5" fillId="2" borderId="8" xfId="0" applyFont="true" applyBorder="true" applyAlignment="true" applyProtection="false">
      <alignment horizontal="right" vertical="bottom" textRotation="0" wrapText="false" indent="0" shrinkToFit="false"/>
      <protection locked="true" hidden="false"/>
    </xf>
    <xf numFmtId="165" fontId="5" fillId="2" borderId="10" xfId="0" applyFont="true" applyBorder="true" applyAlignment="true" applyProtection="false">
      <alignment horizontal="center" vertical="bottom" textRotation="0" wrapText="false" indent="0" shrinkToFit="false"/>
      <protection locked="true" hidden="false"/>
    </xf>
    <xf numFmtId="165" fontId="5" fillId="2" borderId="9" xfId="0" applyFont="true" applyBorder="true" applyAlignment="true" applyProtection="false">
      <alignment horizontal="center" vertical="bottom" textRotation="0" wrapText="false" indent="0" shrinkToFit="false"/>
      <protection locked="true" hidden="false"/>
    </xf>
    <xf numFmtId="164" fontId="5" fillId="2" borderId="11" xfId="0" applyFont="true" applyBorder="true" applyAlignment="true" applyProtection="false">
      <alignment horizontal="center" vertical="bottom" textRotation="0" wrapText="false" indent="0" shrinkToFit="false"/>
      <protection locked="true" hidden="false"/>
    </xf>
    <xf numFmtId="164" fontId="5" fillId="2" borderId="12" xfId="0" applyFont="true" applyBorder="true" applyAlignment="true" applyProtection="false">
      <alignment horizontal="center" vertical="bottom" textRotation="0" wrapText="false" indent="0" shrinkToFit="false"/>
      <protection locked="true" hidden="false"/>
    </xf>
    <xf numFmtId="164" fontId="5" fillId="2" borderId="13"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5" fontId="0" fillId="0" borderId="15" xfId="0" applyFont="true" applyBorder="true" applyAlignment="true" applyProtection="false">
      <alignment horizontal="right" vertical="bottom" textRotation="0" wrapText="false" indent="0" shrinkToFit="false"/>
      <protection locked="true" hidden="false"/>
    </xf>
    <xf numFmtId="165" fontId="0" fillId="0" borderId="15" xfId="0" applyFont="true" applyBorder="true" applyAlignment="true" applyProtection="false">
      <alignment horizontal="right" vertical="bottom" textRotation="0" wrapText="false" indent="0" shrinkToFit="false"/>
      <protection locked="true" hidden="false"/>
    </xf>
    <xf numFmtId="166" fontId="0" fillId="0" borderId="15" xfId="0" applyFont="false" applyBorder="true" applyAlignment="false" applyProtection="false">
      <alignment horizontal="general" vertical="bottom" textRotation="0" wrapText="false" indent="0" shrinkToFit="false"/>
      <protection locked="true" hidden="false"/>
    </xf>
    <xf numFmtId="166" fontId="0" fillId="0" borderId="16" xfId="0" applyFont="false" applyBorder="true" applyAlignment="false" applyProtection="false">
      <alignment horizontal="general" vertical="bottom" textRotation="0" wrapText="false" indent="0" shrinkToFit="false"/>
      <protection locked="true" hidden="false"/>
    </xf>
    <xf numFmtId="166" fontId="0" fillId="0" borderId="15" xfId="0" applyFont="false" applyBorder="true" applyAlignment="false" applyProtection="false">
      <alignment horizontal="general" vertical="bottom" textRotation="0" wrapText="false" indent="0" shrinkToFit="false"/>
      <protection locked="true" hidden="false"/>
    </xf>
    <xf numFmtId="164" fontId="6" fillId="0" borderId="15" xfId="0" applyFont="true" applyBorder="true" applyAlignment="false" applyProtection="false">
      <alignment horizontal="general" vertical="bottom" textRotation="0" wrapText="false" indent="0" shrinkToFit="false"/>
      <protection locked="true" hidden="false"/>
    </xf>
    <xf numFmtId="164" fontId="7" fillId="0" borderId="15"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0" borderId="19" xfId="0" applyFont="tru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5" fontId="0" fillId="0" borderId="20" xfId="0" applyFont="true" applyBorder="true" applyAlignment="true" applyProtection="false">
      <alignment horizontal="right" vertical="bottom" textRotation="0" wrapText="false" indent="0" shrinkToFit="false"/>
      <protection locked="true" hidden="false"/>
    </xf>
    <xf numFmtId="168" fontId="0" fillId="0" borderId="20" xfId="17" applyFont="true" applyBorder="true" applyAlignment="true" applyProtection="true">
      <alignment horizontal="general" vertical="bottom" textRotation="0" wrapText="false" indent="0" shrinkToFit="false"/>
      <protection locked="true" hidden="false"/>
    </xf>
    <xf numFmtId="166" fontId="0" fillId="0" borderId="21" xfId="0" applyFont="false" applyBorder="true" applyAlignment="false" applyProtection="false">
      <alignment horizontal="general" vertical="bottom" textRotation="0" wrapText="false" indent="0" shrinkToFit="false"/>
      <protection locked="true" hidden="false"/>
    </xf>
    <xf numFmtId="166"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19" xfId="0" applyFont="true" applyBorder="true" applyAlignment="false" applyProtection="false">
      <alignment horizontal="general"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6" fontId="0" fillId="0" borderId="22" xfId="0" applyFont="false" applyBorder="true" applyAlignment="false" applyProtection="false">
      <alignment horizontal="general" vertical="bottom" textRotation="0" wrapText="false" indent="0" shrinkToFit="false"/>
      <protection locked="true" hidden="false"/>
    </xf>
    <xf numFmtId="166" fontId="0" fillId="0" borderId="21" xfId="0" applyFont="false" applyBorder="true" applyAlignment="false" applyProtection="false">
      <alignment horizontal="general" vertical="bottom" textRotation="0" wrapText="false" indent="0" shrinkToFit="false"/>
      <protection locked="true" hidden="false"/>
    </xf>
    <xf numFmtId="166" fontId="0" fillId="0" borderId="20" xfId="0" applyFont="false" applyBorder="true" applyAlignment="false" applyProtection="false">
      <alignment horizontal="general" vertical="bottom" textRotation="0" wrapText="false" indent="0" shrinkToFit="false"/>
      <protection locked="true" hidden="false"/>
    </xf>
    <xf numFmtId="164" fontId="6" fillId="0" borderId="20"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9" xfId="0" applyFont="true" applyBorder="true" applyAlignment="true" applyProtection="false">
      <alignment horizontal="general" vertical="bottom" textRotation="0" wrapText="true" indent="0" shrinkToFit="false"/>
      <protection locked="true" hidden="false"/>
    </xf>
    <xf numFmtId="164" fontId="0" fillId="0" borderId="20" xfId="0" applyFont="true" applyBorder="true" applyAlignment="true" applyProtection="false">
      <alignment horizontal="right" vertical="bottom" textRotation="0" wrapText="false" indent="0" shrinkToFit="false"/>
      <protection locked="true" hidden="false"/>
    </xf>
    <xf numFmtId="164" fontId="6" fillId="0" borderId="20" xfId="0" applyFont="tru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8" fillId="0" borderId="23" xfId="0" applyFont="true" applyBorder="true" applyAlignment="false" applyProtection="false">
      <alignment horizontal="general" vertical="bottom" textRotation="0" wrapText="false" indent="0" shrinkToFit="false"/>
      <protection locked="true" hidden="false"/>
    </xf>
    <xf numFmtId="166" fontId="0" fillId="0" borderId="22" xfId="0" applyFont="false" applyBorder="true" applyAlignment="false" applyProtection="false">
      <alignment horizontal="general" vertical="bottom" textRotation="0" wrapText="false" indent="0" shrinkToFit="false"/>
      <protection locked="true" hidden="false"/>
    </xf>
    <xf numFmtId="169" fontId="0" fillId="0" borderId="20" xfId="0" applyFont="true" applyBorder="true" applyAlignment="true" applyProtection="false">
      <alignment horizontal="right" vertical="bottom" textRotation="0" wrapText="false" indent="0" shrinkToFit="false"/>
      <protection locked="true" hidden="false"/>
    </xf>
    <xf numFmtId="166" fontId="0" fillId="0" borderId="20" xfId="0" applyFont="true" applyBorder="true" applyAlignment="true" applyProtection="false">
      <alignment horizontal="right" vertical="bottom" textRotation="0" wrapText="false" indent="0" shrinkToFit="false"/>
      <protection locked="true" hidden="false"/>
    </xf>
    <xf numFmtId="166" fontId="0" fillId="0" borderId="21" xfId="0" applyFont="false" applyBorder="true" applyAlignment="true" applyProtection="false">
      <alignment horizontal="right" vertical="bottom" textRotation="0" wrapText="false" indent="0" shrinkToFit="false"/>
      <protection locked="true" hidden="false"/>
    </xf>
    <xf numFmtId="166" fontId="0" fillId="0" borderId="22" xfId="0" applyFont="true" applyBorder="true" applyAlignment="true" applyProtection="false">
      <alignment horizontal="right"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5" fontId="8" fillId="0" borderId="20" xfId="0" applyFont="true" applyBorder="true" applyAlignment="true" applyProtection="false">
      <alignment horizontal="right"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6" fontId="0" fillId="0" borderId="21" xfId="0" applyFont="false" applyBorder="true" applyAlignment="true" applyProtection="false">
      <alignment horizontal="right" vertical="bottom" textRotation="0" wrapText="false" indent="0" shrinkToFit="false"/>
      <protection locked="true" hidden="false"/>
    </xf>
    <xf numFmtId="164" fontId="0" fillId="0" borderId="20" xfId="0" applyFont="false" applyBorder="true" applyAlignment="true" applyProtection="false">
      <alignment horizontal="right" vertical="bottom" textRotation="0" wrapText="false" indent="0" shrinkToFit="false"/>
      <protection locked="true" hidden="false"/>
    </xf>
    <xf numFmtId="165" fontId="10" fillId="0" borderId="20" xfId="0" applyFont="true" applyBorder="true" applyAlignment="true" applyProtection="false">
      <alignment horizontal="right"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0" fillId="0" borderId="25" xfId="0" applyFont="fals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true" applyProtection="false">
      <alignment horizontal="right" vertical="bottom" textRotation="0" wrapText="false" indent="0" shrinkToFit="false"/>
      <protection locked="true" hidden="false"/>
    </xf>
    <xf numFmtId="165" fontId="0" fillId="0" borderId="25" xfId="0" applyFont="false" applyBorder="true" applyAlignment="true" applyProtection="false">
      <alignment horizontal="right" vertical="bottom" textRotation="0" wrapText="false" indent="0" shrinkToFit="false"/>
      <protection locked="true" hidden="false"/>
    </xf>
    <xf numFmtId="166" fontId="5" fillId="0" borderId="25" xfId="0" applyFont="true" applyBorder="true" applyAlignment="false" applyProtection="false">
      <alignment horizontal="general" vertical="bottom" textRotation="0" wrapText="false" indent="0" shrinkToFit="false"/>
      <protection locked="true" hidden="false"/>
    </xf>
    <xf numFmtId="166" fontId="5" fillId="0" borderId="26" xfId="0" applyFont="true" applyBorder="true" applyAlignment="false" applyProtection="false">
      <alignment horizontal="general" vertical="bottom" textRotation="0" wrapText="false" indent="0" shrinkToFit="false"/>
      <protection locked="true" hidden="false"/>
    </xf>
    <xf numFmtId="166" fontId="0" fillId="0" borderId="25"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Y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5.13"/>
    <col collapsed="false" customWidth="true" hidden="false" outlineLevel="0" max="2" min="2" style="0" width="2.56"/>
    <col collapsed="false" customWidth="true" hidden="false" outlineLevel="0" max="3" min="3" style="0" width="31.42"/>
    <col collapsed="false" customWidth="true" hidden="false" outlineLevel="0" max="4" min="4" style="0" width="1.85"/>
    <col collapsed="false" customWidth="true" hidden="false" outlineLevel="0" max="5" min="5" style="1" width="38.85"/>
    <col collapsed="false" customWidth="true" hidden="false" outlineLevel="0" max="6" min="6" style="0" width="2.56"/>
    <col collapsed="false" customWidth="true" hidden="false" outlineLevel="0" max="7" min="7" style="0" width="15.13"/>
    <col collapsed="false" customWidth="true" hidden="false" outlineLevel="0" max="8" min="8" style="0" width="2.42"/>
    <col collapsed="false" customWidth="true" hidden="false" outlineLevel="0" max="9" min="9" style="2" width="14.7"/>
    <col collapsed="false" customWidth="true" hidden="false" outlineLevel="0" max="10" min="10" style="0" width="2.13"/>
    <col collapsed="false" customWidth="true" hidden="false" outlineLevel="0" max="11" min="11" style="0" width="19.56"/>
    <col collapsed="false" customWidth="true" hidden="false" outlineLevel="0" max="12" min="12" style="3" width="1.99"/>
    <col collapsed="false" customWidth="true" hidden="true" outlineLevel="0" max="13" min="13" style="0" width="15.85"/>
    <col collapsed="false" customWidth="true" hidden="true" outlineLevel="0" max="14" min="14" style="0" width="2.7"/>
    <col collapsed="false" customWidth="true" hidden="false" outlineLevel="0" max="15" min="15" style="0" width="18.28"/>
    <col collapsed="false" customWidth="true" hidden="false" outlineLevel="0" max="16" min="16" style="0" width="1.99"/>
    <col collapsed="false" customWidth="true" hidden="false" outlineLevel="0" max="17" min="17" style="0" width="20.13"/>
    <col collapsed="false" customWidth="true" hidden="false" outlineLevel="0" max="18" min="18" style="0" width="1.99"/>
    <col collapsed="false" customWidth="true" hidden="false" outlineLevel="0" max="19" min="19" style="0" width="18.99"/>
    <col collapsed="false" customWidth="true" hidden="false" outlineLevel="0" max="20" min="20" style="0" width="1.99"/>
    <col collapsed="false" customWidth="true" hidden="false" outlineLevel="0" max="21" min="21" style="0" width="18.99"/>
    <col collapsed="false" customWidth="true" hidden="false" outlineLevel="0" max="22" min="22" style="0" width="1.99"/>
    <col collapsed="false" customWidth="true" hidden="false" outlineLevel="0" max="23" min="23" style="0" width="62.28"/>
    <col collapsed="false" customWidth="true" hidden="false" outlineLevel="0" max="24" min="24" style="0" width="1.7"/>
    <col collapsed="false" customWidth="true" hidden="false" outlineLevel="0" max="25" min="25" style="1" width="18.99"/>
    <col collapsed="false" customWidth="true" hidden="false" outlineLevel="0" max="26" min="26" style="0" width="2.7"/>
    <col collapsed="false" customWidth="true" hidden="false" outlineLevel="0" max="27" min="27" style="0" width="80.7"/>
    <col collapsed="false" customWidth="true" hidden="true" outlineLevel="0" max="28" min="28" style="0" width="2.99"/>
    <col collapsed="false" customWidth="true" hidden="true" outlineLevel="0" max="29" min="29" style="0" width="86.41"/>
    <col collapsed="false" customWidth="true" hidden="false" outlineLevel="0" max="30" min="30" style="0" width="93.56"/>
  </cols>
  <sheetData>
    <row r="1" customFormat="false" ht="15.75" hidden="false" customHeight="false" outlineLevel="0" collapsed="false">
      <c r="A1" s="4" t="s">
        <v>0</v>
      </c>
      <c r="B1" s="4"/>
      <c r="C1" s="4"/>
      <c r="D1" s="4"/>
      <c r="E1" s="5"/>
      <c r="F1" s="4"/>
      <c r="G1" s="4"/>
      <c r="H1" s="4"/>
      <c r="I1" s="6"/>
      <c r="J1" s="4"/>
      <c r="K1" s="4"/>
      <c r="L1" s="7"/>
      <c r="M1" s="4"/>
      <c r="N1" s="4"/>
      <c r="O1" s="4"/>
      <c r="P1" s="4"/>
      <c r="Q1" s="4"/>
      <c r="R1" s="4"/>
      <c r="S1" s="4"/>
      <c r="T1" s="4"/>
      <c r="U1" s="4"/>
      <c r="V1" s="4"/>
      <c r="W1" s="5" t="s">
        <v>1</v>
      </c>
      <c r="X1" s="5"/>
      <c r="Y1" s="5"/>
      <c r="Z1" s="4"/>
      <c r="AA1" s="4"/>
      <c r="AB1" s="4"/>
      <c r="AC1" s="4"/>
      <c r="AD1" s="4"/>
    </row>
    <row r="2" customFormat="false" ht="15.75" hidden="false" customHeight="false" outlineLevel="0" collapsed="false">
      <c r="A2" s="4" t="s">
        <v>2</v>
      </c>
      <c r="B2" s="4"/>
      <c r="C2" s="4"/>
      <c r="D2" s="4"/>
      <c r="E2" s="5"/>
      <c r="F2" s="4"/>
      <c r="G2" s="4"/>
      <c r="H2" s="4"/>
      <c r="I2" s="6"/>
      <c r="J2" s="4"/>
      <c r="K2" s="4"/>
      <c r="L2" s="7"/>
      <c r="M2" s="4"/>
      <c r="N2" s="4"/>
      <c r="O2" s="4"/>
      <c r="P2" s="4"/>
      <c r="Q2" s="4"/>
      <c r="R2" s="4"/>
      <c r="S2" s="4"/>
      <c r="T2" s="4"/>
      <c r="U2" s="4"/>
      <c r="V2" s="4"/>
      <c r="W2" s="4"/>
      <c r="X2" s="4"/>
      <c r="Y2" s="5"/>
      <c r="Z2" s="4"/>
      <c r="AA2" s="4"/>
      <c r="AB2" s="4"/>
      <c r="AC2" s="4"/>
      <c r="AD2" s="4"/>
    </row>
    <row r="3" customFormat="false" ht="15.75" hidden="false" customHeight="false" outlineLevel="0" collapsed="false">
      <c r="A3" s="4" t="s">
        <v>3</v>
      </c>
      <c r="B3" s="4"/>
      <c r="C3" s="4"/>
      <c r="D3" s="4"/>
      <c r="E3" s="5"/>
      <c r="F3" s="4"/>
      <c r="G3" s="4"/>
      <c r="H3" s="4"/>
      <c r="I3" s="6"/>
      <c r="J3" s="4"/>
      <c r="K3" s="4"/>
      <c r="L3" s="7"/>
      <c r="M3" s="4"/>
      <c r="N3" s="4"/>
      <c r="O3" s="4"/>
      <c r="P3" s="4"/>
      <c r="Q3" s="4"/>
      <c r="R3" s="4"/>
      <c r="S3" s="4"/>
      <c r="T3" s="4"/>
      <c r="U3" s="4"/>
      <c r="V3" s="4"/>
      <c r="W3" s="4"/>
      <c r="X3" s="4"/>
      <c r="Y3" s="5"/>
      <c r="Z3" s="4"/>
      <c r="AA3" s="4"/>
      <c r="AB3" s="4"/>
      <c r="AC3" s="4"/>
      <c r="AD3" s="4"/>
    </row>
    <row r="4" customFormat="false" ht="12.75" hidden="false" customHeight="false" outlineLevel="0" collapsed="false">
      <c r="A4" s="8"/>
      <c r="B4" s="8"/>
      <c r="C4" s="8"/>
      <c r="D4" s="8"/>
      <c r="E4" s="9"/>
      <c r="F4" s="8"/>
      <c r="G4" s="8"/>
      <c r="H4" s="8"/>
      <c r="I4" s="10"/>
      <c r="J4" s="8"/>
      <c r="K4" s="8"/>
      <c r="L4" s="11"/>
      <c r="M4" s="8"/>
      <c r="N4" s="8"/>
      <c r="O4" s="8"/>
      <c r="P4" s="8"/>
      <c r="Q4" s="8"/>
      <c r="R4" s="8"/>
      <c r="S4" s="8"/>
      <c r="T4" s="8"/>
      <c r="U4" s="8"/>
      <c r="V4" s="8"/>
      <c r="W4" s="8"/>
      <c r="X4" s="8"/>
      <c r="Y4" s="9"/>
      <c r="Z4" s="8"/>
      <c r="AA4" s="8"/>
      <c r="AB4" s="8"/>
      <c r="AC4" s="8"/>
      <c r="AD4" s="8"/>
    </row>
    <row r="5" customFormat="false" ht="12.75" hidden="false" customHeight="false" outlineLevel="0" collapsed="false">
      <c r="A5" s="8"/>
      <c r="B5" s="8"/>
      <c r="C5" s="8"/>
      <c r="D5" s="8"/>
      <c r="E5" s="9"/>
      <c r="F5" s="8"/>
      <c r="G5" s="8"/>
      <c r="H5" s="8"/>
      <c r="I5" s="10"/>
      <c r="J5" s="8"/>
      <c r="K5" s="8"/>
      <c r="L5" s="11"/>
      <c r="M5" s="8"/>
      <c r="N5" s="8"/>
      <c r="O5" s="8"/>
      <c r="P5" s="8"/>
      <c r="Q5" s="8"/>
      <c r="R5" s="8"/>
      <c r="S5" s="8"/>
      <c r="T5" s="8"/>
      <c r="U5" s="8"/>
      <c r="V5" s="8"/>
      <c r="W5" s="8"/>
      <c r="X5" s="8"/>
      <c r="Y5" s="9"/>
      <c r="Z5" s="8"/>
      <c r="AA5" s="8"/>
      <c r="AB5" s="8"/>
      <c r="AC5" s="8"/>
      <c r="AD5" s="8"/>
    </row>
    <row r="6" customFormat="false" ht="12.75" hidden="false" customHeight="false" outlineLevel="0" collapsed="false">
      <c r="A6" s="8"/>
      <c r="B6" s="8"/>
      <c r="C6" s="8"/>
      <c r="D6" s="8"/>
      <c r="E6" s="9"/>
      <c r="F6" s="8"/>
      <c r="G6" s="8"/>
      <c r="H6" s="8"/>
      <c r="I6" s="10"/>
      <c r="J6" s="8"/>
      <c r="K6" s="8"/>
      <c r="L6" s="11"/>
      <c r="M6" s="8"/>
      <c r="N6" s="8"/>
      <c r="O6" s="8"/>
      <c r="P6" s="8"/>
      <c r="Q6" s="8"/>
      <c r="R6" s="8"/>
      <c r="S6" s="8"/>
      <c r="T6" s="8"/>
      <c r="U6" s="8"/>
      <c r="V6" s="8"/>
      <c r="W6" s="8"/>
      <c r="X6" s="8"/>
      <c r="Y6" s="9"/>
      <c r="Z6" s="8"/>
      <c r="AA6" s="8"/>
      <c r="AB6" s="8"/>
      <c r="AC6" s="8"/>
      <c r="AD6" s="8"/>
    </row>
    <row r="7" customFormat="false" ht="13.5" hidden="false" customHeight="false" outlineLevel="0" collapsed="false">
      <c r="A7" s="8"/>
      <c r="B7" s="8"/>
      <c r="C7" s="8"/>
      <c r="D7" s="8"/>
      <c r="E7" s="9"/>
      <c r="F7" s="8"/>
      <c r="G7" s="8"/>
      <c r="H7" s="8"/>
      <c r="I7" s="10"/>
      <c r="J7" s="8"/>
      <c r="K7" s="8"/>
      <c r="L7" s="11"/>
      <c r="M7" s="8"/>
      <c r="N7" s="8"/>
      <c r="O7" s="8"/>
      <c r="P7" s="8"/>
      <c r="Q7" s="8"/>
      <c r="R7" s="8"/>
      <c r="S7" s="8"/>
      <c r="T7" s="8"/>
      <c r="U7" s="8"/>
      <c r="V7" s="8"/>
      <c r="W7" s="8"/>
      <c r="X7" s="8"/>
      <c r="Y7" s="9"/>
      <c r="Z7" s="8"/>
      <c r="AA7" s="8"/>
      <c r="AB7" s="8"/>
      <c r="AC7" s="8"/>
      <c r="AD7" s="8"/>
    </row>
    <row r="8" customFormat="false" ht="12.75" hidden="false" customHeight="false" outlineLevel="0" collapsed="false">
      <c r="A8" s="12"/>
      <c r="B8" s="13"/>
      <c r="C8" s="13"/>
      <c r="D8" s="13"/>
      <c r="E8" s="14"/>
      <c r="F8" s="13"/>
      <c r="G8" s="13" t="s">
        <v>4</v>
      </c>
      <c r="H8" s="13"/>
      <c r="I8" s="15" t="s">
        <v>5</v>
      </c>
      <c r="J8" s="14"/>
      <c r="K8" s="16" t="s">
        <v>6</v>
      </c>
      <c r="L8" s="13"/>
      <c r="M8" s="17" t="s">
        <v>7</v>
      </c>
      <c r="N8" s="13"/>
      <c r="O8" s="16" t="s">
        <v>6</v>
      </c>
      <c r="P8" s="13"/>
      <c r="Q8" s="13" t="s">
        <v>8</v>
      </c>
      <c r="R8" s="13"/>
      <c r="S8" s="13" t="s">
        <v>7</v>
      </c>
      <c r="T8" s="13"/>
      <c r="U8" s="13" t="s">
        <v>8</v>
      </c>
      <c r="V8" s="13"/>
      <c r="W8" s="14" t="s">
        <v>9</v>
      </c>
      <c r="X8" s="14"/>
      <c r="Y8" s="14"/>
      <c r="Z8" s="13"/>
      <c r="AA8" s="18"/>
      <c r="AB8" s="14"/>
      <c r="AC8" s="19"/>
      <c r="AD8" s="20"/>
      <c r="AE8" s="20"/>
      <c r="AF8" s="20"/>
      <c r="AG8" s="20"/>
      <c r="AH8" s="20"/>
      <c r="AI8" s="20"/>
      <c r="AJ8" s="20"/>
      <c r="AK8" s="20"/>
      <c r="AL8" s="20"/>
      <c r="AM8" s="20"/>
      <c r="AN8" s="20"/>
      <c r="AO8" s="20"/>
      <c r="AP8" s="20"/>
      <c r="AQ8" s="20"/>
      <c r="AR8" s="20"/>
      <c r="AS8" s="20"/>
      <c r="AT8" s="20"/>
      <c r="AU8" s="20"/>
      <c r="AV8" s="20"/>
      <c r="AW8" s="20"/>
      <c r="AX8" s="20"/>
      <c r="AY8" s="20"/>
    </row>
    <row r="9" customFormat="false" ht="13.5" hidden="false" customHeight="false" outlineLevel="0" collapsed="false">
      <c r="A9" s="21" t="s">
        <v>10</v>
      </c>
      <c r="B9" s="22"/>
      <c r="C9" s="22" t="s">
        <v>11</v>
      </c>
      <c r="D9" s="22"/>
      <c r="E9" s="23" t="s">
        <v>12</v>
      </c>
      <c r="F9" s="22"/>
      <c r="G9" s="22" t="s">
        <v>13</v>
      </c>
      <c r="H9" s="22"/>
      <c r="I9" s="24" t="s">
        <v>13</v>
      </c>
      <c r="J9" s="23"/>
      <c r="K9" s="25" t="s">
        <v>14</v>
      </c>
      <c r="L9" s="22"/>
      <c r="M9" s="26" t="n">
        <v>36525</v>
      </c>
      <c r="N9" s="22"/>
      <c r="O9" s="25" t="s">
        <v>15</v>
      </c>
      <c r="P9" s="22"/>
      <c r="Q9" s="22" t="s">
        <v>14</v>
      </c>
      <c r="R9" s="22"/>
      <c r="S9" s="22" t="s">
        <v>15</v>
      </c>
      <c r="T9" s="22"/>
      <c r="U9" s="22" t="s">
        <v>15</v>
      </c>
      <c r="V9" s="22"/>
      <c r="W9" s="23" t="s">
        <v>16</v>
      </c>
      <c r="X9" s="23"/>
      <c r="Y9" s="23" t="s">
        <v>17</v>
      </c>
      <c r="Z9" s="27"/>
      <c r="AA9" s="28" t="s">
        <v>18</v>
      </c>
      <c r="AB9" s="23"/>
      <c r="AC9" s="29" t="s">
        <v>19</v>
      </c>
      <c r="AD9" s="20" t="s">
        <v>20</v>
      </c>
      <c r="AE9" s="20"/>
      <c r="AF9" s="20"/>
      <c r="AG9" s="20"/>
      <c r="AH9" s="20"/>
      <c r="AI9" s="20"/>
      <c r="AJ9" s="20"/>
      <c r="AK9" s="20"/>
      <c r="AL9" s="20"/>
      <c r="AM9" s="20"/>
      <c r="AN9" s="20"/>
      <c r="AO9" s="20"/>
      <c r="AP9" s="20"/>
      <c r="AQ9" s="20"/>
      <c r="AR9" s="20"/>
      <c r="AS9" s="20"/>
      <c r="AT9" s="20"/>
      <c r="AU9" s="20"/>
      <c r="AV9" s="20"/>
      <c r="AW9" s="20"/>
      <c r="AX9" s="20"/>
      <c r="AY9" s="20"/>
    </row>
    <row r="10" customFormat="false" ht="24.95" hidden="false" customHeight="true" outlineLevel="0" collapsed="false">
      <c r="A10" s="30" t="s">
        <v>21</v>
      </c>
      <c r="B10" s="31"/>
      <c r="C10" s="32" t="s">
        <v>22</v>
      </c>
      <c r="D10" s="31"/>
      <c r="E10" s="33" t="s">
        <v>23</v>
      </c>
      <c r="F10" s="31"/>
      <c r="G10" s="34" t="s">
        <v>24</v>
      </c>
      <c r="H10" s="31"/>
      <c r="I10" s="35" t="s">
        <v>25</v>
      </c>
      <c r="J10" s="31"/>
      <c r="K10" s="36" t="n">
        <v>82057068</v>
      </c>
      <c r="L10" s="31"/>
      <c r="M10" s="37" t="n">
        <v>0</v>
      </c>
      <c r="N10" s="38"/>
      <c r="O10" s="36" t="n">
        <v>82057068</v>
      </c>
      <c r="P10" s="31"/>
      <c r="Q10" s="36" t="n">
        <v>0</v>
      </c>
      <c r="R10" s="31"/>
      <c r="S10" s="36" t="n">
        <v>0</v>
      </c>
      <c r="T10" s="32"/>
      <c r="U10" s="36" t="n">
        <v>0</v>
      </c>
      <c r="V10" s="31"/>
      <c r="W10" s="39" t="s">
        <v>26</v>
      </c>
      <c r="X10" s="39"/>
      <c r="Y10" s="40" t="s">
        <v>27</v>
      </c>
      <c r="Z10" s="31"/>
      <c r="AA10" s="41" t="s">
        <v>28</v>
      </c>
      <c r="AB10" s="42"/>
      <c r="AC10" s="43" t="s">
        <v>29</v>
      </c>
      <c r="AD10" s="20"/>
      <c r="AE10" s="20"/>
      <c r="AF10" s="20"/>
      <c r="AG10" s="3"/>
      <c r="AH10" s="3"/>
      <c r="AI10" s="3"/>
      <c r="AJ10" s="3"/>
      <c r="AK10" s="3"/>
      <c r="AL10" s="3"/>
      <c r="AM10" s="3"/>
      <c r="AN10" s="3"/>
      <c r="AO10" s="3"/>
      <c r="AP10" s="3"/>
      <c r="AQ10" s="3"/>
      <c r="AR10" s="3"/>
      <c r="AS10" s="3"/>
      <c r="AT10" s="3"/>
      <c r="AU10" s="3"/>
      <c r="AV10" s="3"/>
      <c r="AW10" s="3"/>
      <c r="AX10" s="3"/>
      <c r="AY10" s="3"/>
    </row>
    <row r="11" customFormat="false" ht="24.95" hidden="false" customHeight="true" outlineLevel="0" collapsed="false">
      <c r="A11" s="44" t="s">
        <v>21</v>
      </c>
      <c r="B11" s="45"/>
      <c r="C11" s="46" t="s">
        <v>30</v>
      </c>
      <c r="D11" s="45"/>
      <c r="E11" s="47" t="s">
        <v>31</v>
      </c>
      <c r="F11" s="45"/>
      <c r="G11" s="34" t="s">
        <v>24</v>
      </c>
      <c r="H11" s="45"/>
      <c r="I11" s="48" t="s">
        <v>32</v>
      </c>
      <c r="J11" s="45"/>
      <c r="K11" s="49" t="n">
        <v>75426043</v>
      </c>
      <c r="L11" s="45"/>
      <c r="M11" s="50" t="n">
        <v>0</v>
      </c>
      <c r="N11" s="51"/>
      <c r="O11" s="49" t="n">
        <v>74902757</v>
      </c>
      <c r="P11" s="45"/>
      <c r="Q11" s="36" t="n">
        <v>0</v>
      </c>
      <c r="R11" s="45"/>
      <c r="S11" s="36" t="n">
        <v>0</v>
      </c>
      <c r="T11" s="46"/>
      <c r="U11" s="36" t="n">
        <v>0</v>
      </c>
      <c r="V11" s="45"/>
      <c r="W11" s="39" t="s">
        <v>33</v>
      </c>
      <c r="X11" s="31"/>
      <c r="Y11" s="40" t="s">
        <v>27</v>
      </c>
      <c r="Z11" s="45"/>
      <c r="AA11" s="43" t="s">
        <v>28</v>
      </c>
      <c r="AB11" s="52"/>
      <c r="AC11" s="43" t="s">
        <v>29</v>
      </c>
    </row>
    <row r="12" customFormat="false" ht="24.95" hidden="false" customHeight="true" outlineLevel="0" collapsed="false">
      <c r="A12" s="53" t="s">
        <v>21</v>
      </c>
      <c r="B12" s="46"/>
      <c r="C12" s="46" t="s">
        <v>34</v>
      </c>
      <c r="D12" s="46"/>
      <c r="E12" s="54" t="s">
        <v>35</v>
      </c>
      <c r="F12" s="46"/>
      <c r="G12" s="48" t="s">
        <v>36</v>
      </c>
      <c r="H12" s="46"/>
      <c r="I12" s="48" t="s">
        <v>37</v>
      </c>
      <c r="J12" s="46"/>
      <c r="K12" s="55" t="n">
        <v>107144828</v>
      </c>
      <c r="L12" s="46"/>
      <c r="M12" s="56" t="n">
        <v>35719</v>
      </c>
      <c r="N12" s="57"/>
      <c r="O12" s="55" t="n">
        <v>101809139</v>
      </c>
      <c r="P12" s="46"/>
      <c r="Q12" s="56" t="n">
        <v>0</v>
      </c>
      <c r="R12" s="46"/>
      <c r="S12" s="55" t="n">
        <v>-3725539</v>
      </c>
      <c r="T12" s="46"/>
      <c r="U12" s="55" t="n">
        <v>-3725539</v>
      </c>
      <c r="V12" s="46"/>
      <c r="W12" s="58" t="s">
        <v>38</v>
      </c>
      <c r="X12" s="46"/>
      <c r="Y12" s="40" t="s">
        <v>39</v>
      </c>
      <c r="Z12" s="46"/>
      <c r="AA12" s="59" t="s">
        <v>40</v>
      </c>
      <c r="AB12" s="60"/>
      <c r="AC12" s="59" t="s">
        <v>41</v>
      </c>
      <c r="AD12" s="61"/>
    </row>
    <row r="13" customFormat="false" ht="24" hidden="false" customHeight="true" outlineLevel="0" collapsed="false">
      <c r="A13" s="62" t="s">
        <v>42</v>
      </c>
      <c r="B13" s="45"/>
      <c r="C13" s="45" t="s">
        <v>43</v>
      </c>
      <c r="D13" s="45"/>
      <c r="E13" s="47" t="s">
        <v>44</v>
      </c>
      <c r="F13" s="45"/>
      <c r="G13" s="63" t="s">
        <v>45</v>
      </c>
      <c r="H13" s="45"/>
      <c r="I13" s="48" t="s">
        <v>46</v>
      </c>
      <c r="J13" s="45"/>
      <c r="K13" s="55" t="n">
        <v>19200000</v>
      </c>
      <c r="L13" s="45"/>
      <c r="M13" s="50"/>
      <c r="N13" s="51"/>
      <c r="O13" s="55" t="n">
        <v>18627483</v>
      </c>
      <c r="P13" s="45"/>
      <c r="Q13" s="57" t="n">
        <v>-60664</v>
      </c>
      <c r="R13" s="45"/>
      <c r="S13" s="57" t="n">
        <v>-60664</v>
      </c>
      <c r="T13" s="45"/>
      <c r="U13" s="57" t="n">
        <v>-60664</v>
      </c>
      <c r="V13" s="45"/>
      <c r="W13" s="64" t="s">
        <v>47</v>
      </c>
      <c r="X13" s="45"/>
      <c r="Y13" s="40" t="s">
        <v>39</v>
      </c>
      <c r="Z13" s="45"/>
      <c r="AA13" s="65"/>
      <c r="AB13" s="52"/>
      <c r="AC13" s="65"/>
    </row>
    <row r="14" customFormat="false" ht="24" hidden="false" customHeight="true" outlineLevel="0" collapsed="false">
      <c r="A14" s="44" t="s">
        <v>21</v>
      </c>
      <c r="B14" s="45"/>
      <c r="C14" s="45" t="s">
        <v>48</v>
      </c>
      <c r="D14" s="45"/>
      <c r="E14" s="47" t="s">
        <v>44</v>
      </c>
      <c r="F14" s="45"/>
      <c r="G14" s="63" t="s">
        <v>49</v>
      </c>
      <c r="H14" s="45"/>
      <c r="I14" s="48" t="s">
        <v>50</v>
      </c>
      <c r="J14" s="45" t="s">
        <v>51</v>
      </c>
      <c r="K14" s="55" t="n">
        <v>55775000</v>
      </c>
      <c r="L14" s="45"/>
      <c r="M14" s="50"/>
      <c r="N14" s="51"/>
      <c r="O14" s="55" t="n">
        <v>57125695</v>
      </c>
      <c r="P14" s="45"/>
      <c r="Q14" s="57" t="n">
        <v>12597000</v>
      </c>
      <c r="R14" s="45"/>
      <c r="S14" s="55" t="n">
        <v>10428003</v>
      </c>
      <c r="T14" s="46"/>
      <c r="U14" s="55" t="n">
        <v>10428003</v>
      </c>
      <c r="V14" s="45" t="s">
        <v>52</v>
      </c>
      <c r="W14" s="64" t="s">
        <v>53</v>
      </c>
      <c r="X14" s="45"/>
      <c r="Y14" s="40" t="s">
        <v>39</v>
      </c>
      <c r="Z14" s="45"/>
      <c r="AA14" s="66" t="s">
        <v>54</v>
      </c>
      <c r="AB14" s="52"/>
      <c r="AC14" s="65"/>
      <c r="AD14" s="0" t="s">
        <v>55</v>
      </c>
    </row>
    <row r="15" customFormat="false" ht="24" hidden="false" customHeight="true" outlineLevel="0" collapsed="false">
      <c r="A15" s="44" t="s">
        <v>21</v>
      </c>
      <c r="B15" s="45"/>
      <c r="C15" s="45" t="s">
        <v>56</v>
      </c>
      <c r="D15" s="45"/>
      <c r="E15" s="47" t="s">
        <v>44</v>
      </c>
      <c r="F15" s="45"/>
      <c r="G15" s="63" t="s">
        <v>57</v>
      </c>
      <c r="H15" s="45"/>
      <c r="I15" s="48" t="s">
        <v>58</v>
      </c>
      <c r="J15" s="45" t="s">
        <v>59</v>
      </c>
      <c r="K15" s="55" t="n">
        <v>200200000</v>
      </c>
      <c r="L15" s="45"/>
      <c r="M15" s="50"/>
      <c r="N15" s="51"/>
      <c r="O15" s="55" t="n">
        <v>207152486</v>
      </c>
      <c r="P15" s="45"/>
      <c r="Q15" s="57" t="n">
        <v>18831352</v>
      </c>
      <c r="R15" s="45"/>
      <c r="S15" s="55" t="n">
        <v>20340000</v>
      </c>
      <c r="T15" s="45"/>
      <c r="U15" s="55" t="n">
        <v>20340000</v>
      </c>
      <c r="V15" s="45"/>
      <c r="W15" s="64" t="s">
        <v>60</v>
      </c>
      <c r="X15" s="45"/>
      <c r="Y15" s="40" t="s">
        <v>39</v>
      </c>
      <c r="Z15" s="45"/>
      <c r="AA15" s="66" t="s">
        <v>61</v>
      </c>
      <c r="AB15" s="52"/>
      <c r="AC15" s="65"/>
      <c r="AD15" s="0" t="s">
        <v>55</v>
      </c>
    </row>
    <row r="16" customFormat="false" ht="24" hidden="false" customHeight="true" outlineLevel="0" collapsed="false">
      <c r="A16" s="44"/>
      <c r="B16" s="45"/>
      <c r="C16" s="45"/>
      <c r="D16" s="45"/>
      <c r="E16" s="47"/>
      <c r="F16" s="45"/>
      <c r="G16" s="63"/>
      <c r="H16" s="45"/>
      <c r="I16" s="48"/>
      <c r="J16" s="45"/>
      <c r="K16" s="67"/>
      <c r="L16" s="45"/>
      <c r="M16" s="50"/>
      <c r="N16" s="51"/>
      <c r="O16" s="67"/>
      <c r="P16" s="45"/>
      <c r="Q16" s="51"/>
      <c r="R16" s="45"/>
      <c r="S16" s="51"/>
      <c r="T16" s="45"/>
      <c r="U16" s="51"/>
      <c r="V16" s="45"/>
      <c r="W16" s="45"/>
      <c r="X16" s="45"/>
      <c r="Y16" s="40"/>
      <c r="Z16" s="45"/>
      <c r="AA16" s="65"/>
      <c r="AB16" s="52"/>
      <c r="AC16" s="65"/>
    </row>
    <row r="17" customFormat="false" ht="24" hidden="false" customHeight="true" outlineLevel="0" collapsed="false">
      <c r="A17" s="44" t="s">
        <v>62</v>
      </c>
      <c r="B17" s="45"/>
      <c r="C17" s="46" t="s">
        <v>63</v>
      </c>
      <c r="D17" s="45"/>
      <c r="E17" s="47" t="s">
        <v>64</v>
      </c>
      <c r="F17" s="45"/>
      <c r="G17" s="68" t="s">
        <v>65</v>
      </c>
      <c r="H17" s="45"/>
      <c r="I17" s="48" t="s">
        <v>37</v>
      </c>
      <c r="J17" s="45"/>
      <c r="K17" s="55" t="n">
        <v>19319937</v>
      </c>
      <c r="L17" s="45"/>
      <c r="M17" s="69" t="s">
        <v>66</v>
      </c>
      <c r="N17" s="51"/>
      <c r="O17" s="55" t="n">
        <v>19319937</v>
      </c>
      <c r="P17" s="45"/>
      <c r="Q17" s="55" t="n">
        <v>52000000</v>
      </c>
      <c r="R17" s="45" t="s">
        <v>67</v>
      </c>
      <c r="S17" s="55" t="n">
        <v>69364053</v>
      </c>
      <c r="T17" s="45"/>
      <c r="U17" s="55" t="n">
        <f aca="false">S17</f>
        <v>69364053</v>
      </c>
      <c r="V17" s="45"/>
      <c r="W17" s="64" t="s">
        <v>68</v>
      </c>
      <c r="X17" s="45"/>
      <c r="Y17" s="40" t="s">
        <v>39</v>
      </c>
      <c r="Z17" s="45"/>
      <c r="AA17" s="65" t="s">
        <v>69</v>
      </c>
      <c r="AB17" s="52"/>
      <c r="AC17" s="65"/>
    </row>
    <row r="18" customFormat="false" ht="24" hidden="false" customHeight="true" outlineLevel="0" collapsed="false">
      <c r="A18" s="44" t="s">
        <v>62</v>
      </c>
      <c r="B18" s="45"/>
      <c r="C18" s="46" t="s">
        <v>70</v>
      </c>
      <c r="D18" s="45"/>
      <c r="E18" s="47" t="s">
        <v>64</v>
      </c>
      <c r="F18" s="45"/>
      <c r="G18" s="68" t="s">
        <v>71</v>
      </c>
      <c r="H18" s="45"/>
      <c r="I18" s="48" t="s">
        <v>72</v>
      </c>
      <c r="J18" s="45"/>
      <c r="K18" s="55" t="n">
        <v>24230194</v>
      </c>
      <c r="L18" s="45"/>
      <c r="M18" s="70"/>
      <c r="N18" s="51"/>
      <c r="O18" s="71" t="s">
        <v>73</v>
      </c>
      <c r="P18" s="45"/>
      <c r="Q18" s="55" t="n">
        <v>0</v>
      </c>
      <c r="R18" s="45"/>
      <c r="S18" s="55" t="n">
        <v>65847846</v>
      </c>
      <c r="T18" s="45"/>
      <c r="U18" s="55" t="n">
        <f aca="false">+S18</f>
        <v>65847846</v>
      </c>
      <c r="V18" s="45"/>
      <c r="W18" s="64" t="s">
        <v>74</v>
      </c>
      <c r="X18" s="45"/>
      <c r="Y18" s="40" t="s">
        <v>39</v>
      </c>
      <c r="Z18" s="45"/>
      <c r="AA18" s="65" t="s">
        <v>75</v>
      </c>
      <c r="AB18" s="52"/>
      <c r="AC18" s="65"/>
    </row>
    <row r="19" customFormat="false" ht="24" hidden="false" customHeight="true" outlineLevel="0" collapsed="false">
      <c r="A19" s="44" t="s">
        <v>62</v>
      </c>
      <c r="B19" s="45"/>
      <c r="C19" s="46" t="s">
        <v>76</v>
      </c>
      <c r="D19" s="45"/>
      <c r="E19" s="47" t="s">
        <v>64</v>
      </c>
      <c r="F19" s="45"/>
      <c r="G19" s="68" t="s">
        <v>77</v>
      </c>
      <c r="H19" s="45"/>
      <c r="I19" s="48" t="s">
        <v>78</v>
      </c>
      <c r="J19" s="45"/>
      <c r="K19" s="55" t="n">
        <v>0</v>
      </c>
      <c r="L19" s="45"/>
      <c r="M19" s="70"/>
      <c r="N19" s="51"/>
      <c r="O19" s="55" t="n">
        <v>31217094</v>
      </c>
      <c r="P19" s="46"/>
      <c r="Q19" s="55" t="n">
        <v>0</v>
      </c>
      <c r="R19" s="45"/>
      <c r="S19" s="55" t="n">
        <v>28599150</v>
      </c>
      <c r="T19" s="45"/>
      <c r="U19" s="55" t="n">
        <f aca="false">+S19</f>
        <v>28599150</v>
      </c>
      <c r="V19" s="45"/>
      <c r="W19" s="64" t="s">
        <v>74</v>
      </c>
      <c r="X19" s="45"/>
      <c r="Y19" s="40" t="s">
        <v>39</v>
      </c>
      <c r="Z19" s="45"/>
      <c r="AA19" s="65" t="s">
        <v>79</v>
      </c>
      <c r="AB19" s="52"/>
      <c r="AC19" s="65"/>
      <c r="AD19" s="0" t="s">
        <v>80</v>
      </c>
    </row>
    <row r="20" customFormat="false" ht="24" hidden="false" customHeight="true" outlineLevel="0" collapsed="false">
      <c r="A20" s="44" t="s">
        <v>62</v>
      </c>
      <c r="B20" s="45"/>
      <c r="C20" s="46" t="s">
        <v>81</v>
      </c>
      <c r="D20" s="45"/>
      <c r="E20" s="47" t="s">
        <v>64</v>
      </c>
      <c r="F20" s="45"/>
      <c r="G20" s="68" t="s">
        <v>82</v>
      </c>
      <c r="H20" s="45"/>
      <c r="I20" s="48" t="s">
        <v>83</v>
      </c>
      <c r="J20" s="45"/>
      <c r="K20" s="55" t="n">
        <v>0</v>
      </c>
      <c r="L20" s="45"/>
      <c r="M20" s="70"/>
      <c r="N20" s="51"/>
      <c r="O20" s="55" t="n">
        <v>93259081</v>
      </c>
      <c r="P20" s="45"/>
      <c r="Q20" s="55" t="n">
        <v>0</v>
      </c>
      <c r="R20" s="45"/>
      <c r="S20" s="55" t="n">
        <v>86769954</v>
      </c>
      <c r="T20" s="45"/>
      <c r="U20" s="55" t="n">
        <f aca="false">+S20</f>
        <v>86769954</v>
      </c>
      <c r="V20" s="45"/>
      <c r="W20" s="64" t="s">
        <v>74</v>
      </c>
      <c r="X20" s="45"/>
      <c r="Y20" s="40" t="s">
        <v>39</v>
      </c>
      <c r="Z20" s="45"/>
      <c r="AA20" s="65" t="s">
        <v>84</v>
      </c>
      <c r="AB20" s="52"/>
      <c r="AC20" s="65"/>
    </row>
    <row r="21" customFormat="false" ht="24" hidden="false" customHeight="true" outlineLevel="0" collapsed="false">
      <c r="A21" s="44" t="s">
        <v>62</v>
      </c>
      <c r="B21" s="45"/>
      <c r="C21" s="46" t="s">
        <v>85</v>
      </c>
      <c r="D21" s="45"/>
      <c r="E21" s="47" t="s">
        <v>64</v>
      </c>
      <c r="F21" s="45"/>
      <c r="G21" s="68" t="s">
        <v>86</v>
      </c>
      <c r="H21" s="45"/>
      <c r="I21" s="68" t="s">
        <v>87</v>
      </c>
      <c r="J21" s="45"/>
      <c r="K21" s="55" t="n">
        <v>11910317</v>
      </c>
      <c r="L21" s="45"/>
      <c r="M21" s="70"/>
      <c r="N21" s="51"/>
      <c r="O21" s="55" t="n">
        <v>11910317</v>
      </c>
      <c r="P21" s="45"/>
      <c r="Q21" s="55" t="n">
        <v>0</v>
      </c>
      <c r="R21" s="45"/>
      <c r="S21" s="55" t="n">
        <v>0</v>
      </c>
      <c r="T21" s="45"/>
      <c r="U21" s="55" t="n">
        <f aca="false">+S21</f>
        <v>0</v>
      </c>
      <c r="V21" s="45"/>
      <c r="W21" s="64" t="s">
        <v>74</v>
      </c>
      <c r="X21" s="45"/>
      <c r="Y21" s="40" t="s">
        <v>39</v>
      </c>
      <c r="Z21" s="45"/>
      <c r="AA21" s="65" t="s">
        <v>88</v>
      </c>
      <c r="AB21" s="52"/>
      <c r="AC21" s="65"/>
    </row>
    <row r="22" customFormat="false" ht="24.95" hidden="false" customHeight="true" outlineLevel="0" collapsed="false">
      <c r="A22" s="44"/>
      <c r="B22" s="45"/>
      <c r="C22" s="45"/>
      <c r="D22" s="45"/>
      <c r="E22" s="47"/>
      <c r="F22" s="45"/>
      <c r="G22" s="63"/>
      <c r="H22" s="45"/>
      <c r="I22" s="48"/>
      <c r="J22" s="45"/>
      <c r="K22" s="67"/>
      <c r="L22" s="45"/>
      <c r="M22" s="50"/>
      <c r="N22" s="51"/>
      <c r="O22" s="67"/>
      <c r="P22" s="45"/>
      <c r="Q22" s="45"/>
      <c r="R22" s="45"/>
      <c r="S22" s="45"/>
      <c r="T22" s="45"/>
      <c r="U22" s="45"/>
      <c r="V22" s="45"/>
      <c r="W22" s="45"/>
      <c r="X22" s="45"/>
      <c r="Y22" s="47"/>
      <c r="Z22" s="45"/>
      <c r="AA22" s="65"/>
      <c r="AB22" s="52"/>
      <c r="AC22" s="65"/>
    </row>
    <row r="23" customFormat="false" ht="24.95" hidden="false" customHeight="true" outlineLevel="0" collapsed="false">
      <c r="A23" s="44" t="s">
        <v>89</v>
      </c>
      <c r="B23" s="45"/>
      <c r="C23" s="45" t="s">
        <v>90</v>
      </c>
      <c r="D23" s="45"/>
      <c r="E23" s="47" t="s">
        <v>91</v>
      </c>
      <c r="F23" s="45"/>
      <c r="G23" s="63" t="s">
        <v>92</v>
      </c>
      <c r="H23" s="45"/>
      <c r="I23" s="48" t="s">
        <v>93</v>
      </c>
      <c r="J23" s="45"/>
      <c r="K23" s="49" t="n">
        <f aca="false">75017000</f>
        <v>75017000</v>
      </c>
      <c r="L23" s="46"/>
      <c r="M23" s="72" t="n">
        <f aca="false">-2023397.26*1.615</f>
        <v>-3267786.5749</v>
      </c>
      <c r="N23" s="57"/>
      <c r="O23" s="49" t="n">
        <f aca="false">72987000</f>
        <v>72987000</v>
      </c>
      <c r="P23" s="45"/>
      <c r="Q23" s="49" t="n">
        <v>-3792000</v>
      </c>
      <c r="R23" s="45"/>
      <c r="S23" s="49" t="n">
        <f aca="false">O23-K23</f>
        <v>-2030000</v>
      </c>
      <c r="T23" s="46"/>
      <c r="U23" s="49" t="n">
        <f aca="false">S23</f>
        <v>-2030000</v>
      </c>
      <c r="V23" s="45"/>
      <c r="W23" s="45" t="s">
        <v>94</v>
      </c>
      <c r="X23" s="45"/>
      <c r="Y23" s="47" t="s">
        <v>95</v>
      </c>
      <c r="Z23" s="45"/>
      <c r="AA23" s="65" t="s">
        <v>96</v>
      </c>
      <c r="AB23" s="52"/>
      <c r="AC23" s="65" t="s">
        <v>97</v>
      </c>
    </row>
    <row r="24" customFormat="false" ht="24.95" hidden="false" customHeight="true" outlineLevel="0" collapsed="false">
      <c r="A24" s="44" t="s">
        <v>89</v>
      </c>
      <c r="B24" s="45"/>
      <c r="C24" s="45" t="s">
        <v>98</v>
      </c>
      <c r="D24" s="45"/>
      <c r="E24" s="47" t="s">
        <v>91</v>
      </c>
      <c r="F24" s="45"/>
      <c r="G24" s="63" t="s">
        <v>99</v>
      </c>
      <c r="H24" s="45"/>
      <c r="I24" s="73" t="s">
        <v>100</v>
      </c>
      <c r="J24" s="45"/>
      <c r="K24" s="74" t="n">
        <f aca="false">3031000</f>
        <v>3031000</v>
      </c>
      <c r="L24" s="46"/>
      <c r="M24" s="75" t="n">
        <f aca="false">-120219*1.615</f>
        <v>-194153.685</v>
      </c>
      <c r="N24" s="57"/>
      <c r="O24" s="49" t="n">
        <v>2949000</v>
      </c>
      <c r="P24" s="45"/>
      <c r="Q24" s="49" t="n">
        <v>-153000</v>
      </c>
      <c r="R24" s="45"/>
      <c r="S24" s="49" t="n">
        <f aca="false">O24-K24</f>
        <v>-82000</v>
      </c>
      <c r="T24" s="46"/>
      <c r="U24" s="49" t="n">
        <f aca="false">S24</f>
        <v>-82000</v>
      </c>
      <c r="V24" s="45"/>
      <c r="W24" s="45" t="s">
        <v>94</v>
      </c>
      <c r="X24" s="45"/>
      <c r="Y24" s="47" t="s">
        <v>95</v>
      </c>
      <c r="Z24" s="45"/>
      <c r="AA24" s="65" t="s">
        <v>96</v>
      </c>
      <c r="AB24" s="52"/>
      <c r="AC24" s="65" t="s">
        <v>101</v>
      </c>
    </row>
    <row r="25" customFormat="false" ht="24.95" hidden="false" customHeight="true" outlineLevel="0" collapsed="false">
      <c r="A25" s="53"/>
      <c r="B25" s="46"/>
      <c r="C25" s="46"/>
      <c r="D25" s="46"/>
      <c r="E25" s="54"/>
      <c r="F25" s="46"/>
      <c r="G25" s="76"/>
      <c r="H25" s="46"/>
      <c r="I25" s="77"/>
      <c r="J25" s="46"/>
      <c r="K25" s="55"/>
      <c r="L25" s="46"/>
      <c r="M25" s="56"/>
      <c r="N25" s="57"/>
      <c r="O25" s="55"/>
      <c r="P25" s="46"/>
      <c r="Q25" s="57"/>
      <c r="R25" s="46"/>
      <c r="S25" s="57"/>
      <c r="T25" s="46"/>
      <c r="U25" s="57"/>
      <c r="V25" s="46"/>
      <c r="W25" s="46"/>
      <c r="X25" s="46"/>
      <c r="Y25" s="54"/>
      <c r="Z25" s="46"/>
      <c r="AA25" s="59"/>
      <c r="AB25" s="60"/>
      <c r="AC25" s="59"/>
      <c r="AD25" s="61"/>
    </row>
    <row r="26" customFormat="false" ht="24.95" hidden="false" customHeight="true" outlineLevel="0" collapsed="false">
      <c r="A26" s="44" t="s">
        <v>102</v>
      </c>
      <c r="B26" s="45"/>
      <c r="C26" s="45" t="s">
        <v>103</v>
      </c>
      <c r="D26" s="45"/>
      <c r="E26" s="54" t="s">
        <v>104</v>
      </c>
      <c r="F26" s="46"/>
      <c r="G26" s="48" t="n">
        <v>36806</v>
      </c>
      <c r="H26" s="46"/>
      <c r="I26" s="48" t="n">
        <v>41189</v>
      </c>
      <c r="J26" s="46"/>
      <c r="K26" s="55" t="n">
        <v>0</v>
      </c>
      <c r="L26" s="46"/>
      <c r="M26" s="56"/>
      <c r="N26" s="57"/>
      <c r="O26" s="55" t="n">
        <v>566650000</v>
      </c>
      <c r="P26" s="46"/>
      <c r="Q26" s="49" t="n">
        <v>0</v>
      </c>
      <c r="R26" s="46"/>
      <c r="S26" s="55" t="n">
        <v>283100000</v>
      </c>
      <c r="T26" s="46" t="s">
        <v>105</v>
      </c>
      <c r="U26" s="55" t="n">
        <v>283100000</v>
      </c>
      <c r="V26" s="45"/>
      <c r="W26" s="45" t="s">
        <v>106</v>
      </c>
      <c r="X26" s="45"/>
      <c r="Y26" s="47" t="s">
        <v>95</v>
      </c>
      <c r="Z26" s="45"/>
      <c r="AA26" s="65"/>
      <c r="AB26" s="52"/>
      <c r="AC26" s="65"/>
    </row>
    <row r="27" customFormat="false" ht="24.95" hidden="false" customHeight="true" outlineLevel="0" collapsed="false">
      <c r="A27" s="44" t="s">
        <v>102</v>
      </c>
      <c r="B27" s="45"/>
      <c r="C27" s="45" t="s">
        <v>103</v>
      </c>
      <c r="D27" s="45"/>
      <c r="E27" s="54" t="s">
        <v>107</v>
      </c>
      <c r="F27" s="46"/>
      <c r="G27" s="48" t="n">
        <v>36806</v>
      </c>
      <c r="H27" s="46"/>
      <c r="I27" s="48" t="n">
        <v>41189</v>
      </c>
      <c r="J27" s="46"/>
      <c r="K27" s="55" t="n">
        <v>0</v>
      </c>
      <c r="L27" s="46"/>
      <c r="M27" s="56"/>
      <c r="N27" s="57"/>
      <c r="O27" s="55" t="s">
        <v>108</v>
      </c>
      <c r="P27" s="46"/>
      <c r="Q27" s="49" t="n">
        <v>0</v>
      </c>
      <c r="R27" s="46"/>
      <c r="S27" s="55" t="n">
        <v>-327700000</v>
      </c>
      <c r="T27" s="46" t="s">
        <v>109</v>
      </c>
      <c r="U27" s="55" t="n">
        <v>-327700000</v>
      </c>
      <c r="V27" s="45"/>
      <c r="W27" s="45" t="s">
        <v>106</v>
      </c>
      <c r="X27" s="45"/>
      <c r="Y27" s="47" t="s">
        <v>95</v>
      </c>
      <c r="Z27" s="45"/>
      <c r="AA27" s="65"/>
      <c r="AB27" s="52"/>
      <c r="AC27" s="65"/>
    </row>
    <row r="28" customFormat="false" ht="24.95" hidden="false" customHeight="true" outlineLevel="0" collapsed="false">
      <c r="A28" s="78"/>
      <c r="B28" s="79"/>
      <c r="C28" s="79"/>
      <c r="D28" s="79"/>
      <c r="E28" s="80"/>
      <c r="F28" s="79"/>
      <c r="G28" s="81"/>
      <c r="H28" s="79"/>
      <c r="I28" s="82"/>
      <c r="J28" s="79"/>
      <c r="K28" s="83" t="n">
        <f aca="false">SUM(K10:K27)</f>
        <v>673311387</v>
      </c>
      <c r="L28" s="83"/>
      <c r="M28" s="84" t="n">
        <f aca="false">SUM(M10:M26)</f>
        <v>-3426221.2599</v>
      </c>
      <c r="N28" s="85"/>
      <c r="O28" s="83" t="n">
        <f aca="false">SUM(O10:O27)</f>
        <v>1339967057</v>
      </c>
      <c r="P28" s="79"/>
      <c r="Q28" s="83" t="n">
        <f aca="false">SUM(Q10:Q27)</f>
        <v>79422688</v>
      </c>
      <c r="R28" s="79"/>
      <c r="S28" s="83" t="n">
        <f aca="false">SUM(S10:S27)</f>
        <v>230850803</v>
      </c>
      <c r="T28" s="79"/>
      <c r="U28" s="83" t="n">
        <f aca="false">SUM(U10:U27)</f>
        <v>230850803</v>
      </c>
      <c r="V28" s="79"/>
      <c r="W28" s="79"/>
      <c r="X28" s="79"/>
      <c r="Y28" s="80"/>
      <c r="Z28" s="79"/>
      <c r="AA28" s="86"/>
      <c r="AB28" s="87"/>
      <c r="AC28" s="86"/>
    </row>
    <row r="29" customFormat="false" ht="14.45" hidden="false" customHeight="true" outlineLevel="0" collapsed="false">
      <c r="I29" s="88"/>
      <c r="K29" s="89"/>
      <c r="L29" s="90"/>
      <c r="M29" s="89"/>
      <c r="N29" s="89"/>
      <c r="O29" s="89"/>
    </row>
    <row r="30" customFormat="false" ht="30" hidden="false" customHeight="true" outlineLevel="0" collapsed="false">
      <c r="A30" s="8"/>
      <c r="I30" s="88"/>
      <c r="K30" s="89"/>
      <c r="L30" s="90"/>
      <c r="M30" s="91"/>
      <c r="N30" s="89"/>
      <c r="O30" s="89"/>
      <c r="S30" s="92"/>
      <c r="T30" s="92"/>
      <c r="U30" s="93"/>
    </row>
    <row r="31" customFormat="false" ht="14.45" hidden="false" customHeight="true" outlineLevel="0" collapsed="false">
      <c r="I31" s="88"/>
      <c r="K31" s="89"/>
      <c r="L31" s="90"/>
      <c r="M31" s="89"/>
      <c r="N31" s="89"/>
      <c r="O31" s="89"/>
      <c r="S31" s="92"/>
      <c r="T31" s="92"/>
      <c r="U31" s="72"/>
    </row>
    <row r="32" customFormat="false" ht="14.45" hidden="false" customHeight="true" outlineLevel="0" collapsed="false">
      <c r="I32" s="88"/>
      <c r="K32" s="89"/>
      <c r="L32" s="90"/>
      <c r="M32" s="89"/>
      <c r="N32" s="89"/>
      <c r="O32" s="89"/>
      <c r="S32" s="92"/>
      <c r="T32" s="92"/>
      <c r="U32" s="93"/>
    </row>
    <row r="33" customFormat="false" ht="14.45" hidden="false" customHeight="true" outlineLevel="0" collapsed="false">
      <c r="A33" s="0" t="s">
        <v>110</v>
      </c>
      <c r="I33" s="88"/>
      <c r="K33" s="89"/>
      <c r="L33" s="90"/>
      <c r="M33" s="89"/>
      <c r="N33" s="89"/>
      <c r="O33" s="89"/>
    </row>
    <row r="34" customFormat="false" ht="14.25" hidden="false" customHeight="true" outlineLevel="0" collapsed="false">
      <c r="A34" s="0" t="s">
        <v>111</v>
      </c>
    </row>
    <row r="35" customFormat="false" ht="14.25" hidden="false" customHeight="true" outlineLevel="0" collapsed="false">
      <c r="A35" s="0" t="s">
        <v>112</v>
      </c>
      <c r="O35" s="94"/>
    </row>
    <row r="36" customFormat="false" ht="14.25" hidden="false" customHeight="true" outlineLevel="0" collapsed="false">
      <c r="A36" s="0" t="s">
        <v>113</v>
      </c>
    </row>
    <row r="37" customFormat="false" ht="14.25" hidden="false" customHeight="true" outlineLevel="0" collapsed="false">
      <c r="A37" s="0" t="s">
        <v>114</v>
      </c>
    </row>
    <row r="38" customFormat="false" ht="12.75" hidden="false" customHeight="false" outlineLevel="0" collapsed="false">
      <c r="A38" s="0" t="s">
        <v>115</v>
      </c>
    </row>
    <row r="40" customFormat="false" ht="12.75" hidden="false" customHeight="false" outlineLevel="0" collapsed="false">
      <c r="A40" s="95" t="s">
        <v>116</v>
      </c>
    </row>
    <row r="46" customFormat="false" ht="12.75" hidden="false" customHeight="false" outlineLevel="0" collapsed="false">
      <c r="A46" s="61"/>
    </row>
  </sheetData>
  <printOptions headings="false" gridLines="false" gridLinesSet="true" horizontalCentered="false" verticalCentered="false"/>
  <pageMargins left="0.5" right="0.5"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&amp;L&amp;8C:\WINNT\Personal\&amp;F {&amp;A}&amp;R&amp;8Page &amp;P of &amp;N
&amp;D    &amp;T</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1999-10-29T13:50:20Z</dcterms:created>
  <dc:creator>gtholen</dc:creator>
  <dc:description/>
  <dc:language>en-US</dc:language>
  <cp:lastModifiedBy>Li Sun</cp:lastModifiedBy>
  <cp:lastPrinted>2000-10-17T19:11:51Z</cp:lastPrinted>
  <cp:revision>0</cp:revision>
  <dc:subject/>
  <dc:title/>
</cp:coreProperties>
</file>