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BL-Invoice Status" sheetId="1" state="visible" r:id="rId3"/>
    <sheet name="Release Status" sheetId="2" state="visible" r:id="rId4"/>
    <sheet name="Release Revenue" sheetId="3" state="visible" r:id="rId5"/>
  </sheets>
  <externalReferences>
    <externalReference r:id="rId6"/>
    <externalReference r:id="rId7"/>
    <externalReference r:id="rId8"/>
    <externalReference r:id="rId9"/>
  </externalReferences>
  <definedNames>
    <definedName function="false" hidden="false" name="BasisIndexWarning" vbProcedure="false">OFFSET([2]Curves!$R$4,0,0,1,COUNT([2]Curves!$A$17:$XFD$17))</definedName>
    <definedName function="false" hidden="false" name="buckettable" vbProcedure="false">[3]DateTable!$D$4:$F$288</definedName>
    <definedName function="false" hidden="false" name="correlationone" vbProcedure="false">OFFSET([1]Intracorrel!$A$2,0,0,COUNT([1]Intracorrel!$A$1:$A$1048576)+2,COUNT([1]Intracorrel!$A$5:$XFD$5))</definedName>
    <definedName function="false" hidden="false" name="correlationtwo" vbProcedure="false">OFFSET([1]Intercorrel!$A$1,0,0,COUNT([1]Intercorrel!$A$1:$A$1048576),COUNT([1]Intercorrel!$A$3:$XFD$3))</definedName>
    <definedName function="false" hidden="false" name="correlfrom" vbProcedure="false">OFFSET([1]Intracorrel!$A$2,0,0,1,COUNT(correlmatchline))</definedName>
    <definedName function="false" hidden="false" name="correlmatchline" vbProcedure="false">OFFSET([1]Intracorrel!$A$1,0,0,1,COUNT([1]Intracorrel!$A$1:$XFD$1))</definedName>
    <definedName function="false" hidden="false" name="correlto" vbProcedure="false">OFFSET([1]Intracorrel!$A$3,0,0,1,COUNT(correlmatchline))</definedName>
    <definedName function="false" hidden="false" name="CurveCode" vbProcedure="false">OFFSET([2]Curves!$C$13,0,0,1,COUNT([2]Curves!$A$17:$XFD$17))</definedName>
    <definedName function="false" hidden="false" name="CurveTbl" vbProcedure="false">[4]Curves!$D$19:$DV$307</definedName>
    <definedName function="false" hidden="false" name="curvevalues2" vbProcedure="false">OFFSET([2]Curves!$C$11,0,0,COUNT([2]Curves!$C$1:$C$1048576)+5,COUNT([2]Curves!$A$17:$XFD$17))</definedName>
    <definedName function="false" hidden="false" name="Dailydemandcharge" vbProcedure="false">OFFSET('[1]Mainline to Leach'!$K$21,0,0,Enddate-'[1]Mainline to Leach'!$A$20,1)</definedName>
    <definedName function="false" hidden="false" name="Enddate" vbProcedure="false">'[1]Mainline to Leach'!$H$6</definedName>
    <definedName function="false" hidden="false" name="Dailydiscountedadjustedspread" vbProcedure="false">OFFSET('[1]Mainline to Leach'!$M$21,0,0,Enddate-'[1]Mainline to Leach'!$A$20,1)</definedName>
    <definedName function="false" hidden="false" name="Dailydiscountedintrinsicvalue" vbProcedure="false">OFFSET('[1]Mainline to Leach'!$O$21,0,0,Enddate-'[1]Mainline to Leach'!$A$20,1)</definedName>
    <definedName function="false" hidden="false" name="Dailydiscountedspread" vbProcedure="false">OFFSET('[1]Mainline to Leach'!$O$21,0,0,Enddate-'[1]Mainline to Leach'!$A$20,1)</definedName>
    <definedName function="false" hidden="false" name="Dailyoptionprice" vbProcedure="false">OFFSET('[1]Mainline to Leach'!$J$21,0,0,'[1]Mainline to Leach'!$H$6-'[1]Mainline to Leach'!$A$20,1)</definedName>
    <definedName function="false" hidden="false" name="mthend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mgarza1:
</t>
        </r>
        <r>
          <rPr>
            <sz val="8"/>
            <color rgb="FF000000"/>
            <rFont val="Tahoma"/>
            <family val="0"/>
          </rPr>
          <t xml:space="preserve">Post Petition claims calcualted based on Dec 3, 2002 forward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82</xdr:colOff>
                <xdr:row>4</xdr:row>
                <xdr:rowOff>16</xdr:rowOff>
              </xdr:from>
              <xdr:to>
                <xdr:col>7</xdr:col>
                <xdr:colOff>97</xdr:colOff>
                <xdr:row>7</xdr:row>
                <xdr:rowOff>15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<sst xmlns="http://schemas.openxmlformats.org/spreadsheetml/2006/main" count="72" uniqueCount="54">
  <si>
    <t xml:space="preserve">Pipeline</t>
  </si>
  <si>
    <t xml:space="preserve">Trailblazer</t>
  </si>
  <si>
    <t xml:space="preserve">Contact Name</t>
  </si>
  <si>
    <t xml:space="preserve">Contact Number</t>
  </si>
  <si>
    <t xml:space="preserve">Status</t>
  </si>
  <si>
    <t xml:space="preserve">Legal</t>
  </si>
  <si>
    <t xml:space="preserve">Commercial</t>
  </si>
  <si>
    <t xml:space="preserve">Ruth Concannon</t>
  </si>
  <si>
    <t xml:space="preserve">ENA</t>
  </si>
  <si>
    <t xml:space="preserve">Pre-Petition</t>
  </si>
  <si>
    <t xml:space="preserve">Post Petition</t>
  </si>
  <si>
    <t xml:space="preserve">Contract No.</t>
  </si>
  <si>
    <t xml:space="preserve">Rate Schedule</t>
  </si>
  <si>
    <t xml:space="preserve">Expiration</t>
  </si>
  <si>
    <t xml:space="preserve">Other Past Due Amounts</t>
  </si>
  <si>
    <t xml:space="preserve">Nov. 2001</t>
  </si>
  <si>
    <t xml:space="preserve">Dec. 2, 2001</t>
  </si>
  <si>
    <t xml:space="preserve">Total Pre-Petition</t>
  </si>
  <si>
    <t xml:space="preserve">Dec. 3-31,2001</t>
  </si>
  <si>
    <t xml:space="preserve">Jan. 2002</t>
  </si>
  <si>
    <t xml:space="preserve">Feb.2002</t>
  </si>
  <si>
    <t xml:space="preserve">Total Post Petition</t>
  </si>
  <si>
    <t xml:space="preserve">Notes</t>
  </si>
  <si>
    <t xml:space="preserve">FTS</t>
  </si>
  <si>
    <t xml:space="preserve">Cashout-Nov</t>
  </si>
  <si>
    <t xml:space="preserve">Interest </t>
  </si>
  <si>
    <t xml:space="preserve">Other:</t>
  </si>
  <si>
    <t xml:space="preserve">Totla Capacity Release Revenue</t>
  </si>
  <si>
    <t xml:space="preserve">Trailblazer claim of Release Revenue</t>
  </si>
  <si>
    <t xml:space="preserve">Difference</t>
  </si>
  <si>
    <t xml:space="preserve">RELEASED CAPACITY</t>
  </si>
  <si>
    <t xml:space="preserve">Contract</t>
  </si>
  <si>
    <t xml:space="preserve">Pipeline Release ID</t>
  </si>
  <si>
    <t xml:space="preserve">Release Status</t>
  </si>
  <si>
    <t xml:space="preserve">Receipt</t>
  </si>
  <si>
    <t xml:space="preserve">Delivery</t>
  </si>
  <si>
    <t xml:space="preserve">Begin Term</t>
  </si>
  <si>
    <t xml:space="preserve">End Term</t>
  </si>
  <si>
    <t xml:space="preserve">MDQ</t>
  </si>
  <si>
    <t xml:space="preserve">Aquiring Shipper</t>
  </si>
  <si>
    <t xml:space="preserve">Aquiring Bid (per Dth)</t>
  </si>
  <si>
    <t xml:space="preserve">ENA Contracted Demand</t>
  </si>
  <si>
    <t xml:space="preserve">Unitized Gain/Loss</t>
  </si>
  <si>
    <t xml:space="preserve">Nominal Cash Flow</t>
  </si>
  <si>
    <t xml:space="preserve">Temp Release</t>
  </si>
  <si>
    <t xml:space="preserve">Tomahawk</t>
  </si>
  <si>
    <t xml:space="preserve">Gage</t>
  </si>
  <si>
    <t xml:space="preserve">Reliant</t>
  </si>
  <si>
    <t xml:space="preserve">El Paso</t>
  </si>
  <si>
    <t xml:space="preserve">National Fuel</t>
  </si>
  <si>
    <t xml:space="preserve">BP</t>
  </si>
  <si>
    <t xml:space="preserve">Daily Demand Cost</t>
  </si>
  <si>
    <t xml:space="preserve">Release</t>
  </si>
  <si>
    <t xml:space="preserve">Net Total</t>
  </si>
</sst>
</file>

<file path=xl/styles.xml><?xml version="1.0" encoding="utf-8"?>
<styleSheet xmlns="http://schemas.openxmlformats.org/spreadsheetml/2006/main">
  <numFmts count="18">
    <numFmt numFmtId="164" formatCode="General"/>
    <numFmt numFmtId="165" formatCode="0"/>
    <numFmt numFmtId="166" formatCode="\$#,##0_);[RED]&quot;($&quot;#,##0\)"/>
    <numFmt numFmtId="167" formatCode="[$-409]#,##0_);\(#,##0\)"/>
    <numFmt numFmtId="168" formatCode="0.00%"/>
    <numFmt numFmtId="169" formatCode="[$-409]#,##0_);[RED]\(#,##0\)"/>
    <numFmt numFmtId="170" formatCode="[$-409]#,##0.00_);[RED]\(#,##0.00\)"/>
    <numFmt numFmtId="171" formatCode="#,##0"/>
    <numFmt numFmtId="172" formatCode="[$-409]mmm\-yy"/>
    <numFmt numFmtId="173" formatCode="mm/dd/yy"/>
    <numFmt numFmtId="174" formatCode="_(\$* #,##0.00_);_(\$* \(#,##0.00\);_(\$* \-??_);_(@_)"/>
    <numFmt numFmtId="175" formatCode="\$#,##0.00_);[RED]&quot;($&quot;#,##0.00\)"/>
    <numFmt numFmtId="176" formatCode="[$-409]m/d/yyyy"/>
    <numFmt numFmtId="177" formatCode="\$#,##0.0000_);[RED]&quot;($&quot;#,##0.0000\)"/>
    <numFmt numFmtId="178" formatCode="\$#,##0.000_);[RED]&quot;($&quot;#,##0.000\)"/>
    <numFmt numFmtId="179" formatCode="\$#,##0.000000_);[RED]&quot;($&quot;#,##0.000000\)"/>
    <numFmt numFmtId="180" formatCode="\$#,##0.00000_);[RED]&quot;($&quot;#,##0.00000\)"/>
    <numFmt numFmtId="181" formatCode="m/d/yy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0"/>
    </font>
    <font>
      <b val="true"/>
      <sz val="10"/>
      <name val="Arial"/>
      <family val="0"/>
    </font>
    <font>
      <b val="true"/>
      <sz val="8"/>
      <name val="Arial"/>
      <family val="0"/>
    </font>
    <font>
      <sz val="11"/>
      <name val="??"/>
      <family val="3"/>
      <charset val="129"/>
    </font>
    <font>
      <u val="single"/>
      <sz val="10"/>
      <color rgb="FF800080"/>
      <name val="Arial"/>
      <family val="0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8"/>
      <name val="Arial"/>
      <family val="0"/>
    </font>
    <font>
      <sz val="8"/>
      <color rgb="FF0000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8">
    <fill>
      <patternFill patternType="none"/>
    </fill>
    <fill>
      <patternFill patternType="gray125"/>
    </fill>
    <fill>
      <patternFill patternType="solid">
        <fgColor rgb="FFA6CAF0"/>
        <bgColor rgb="FFC0C0C0"/>
      </patternFill>
    </fill>
    <fill>
      <patternFill patternType="solid">
        <fgColor rgb="FFC0C0C0"/>
        <bgColor rgb="FFA6CAF0"/>
      </patternFill>
    </fill>
    <fill>
      <patternFill patternType="solid">
        <fgColor rgb="FFFFFFC0"/>
        <bgColor rgb="FFFFFF99"/>
      </patternFill>
    </fill>
    <fill>
      <patternFill patternType="solid">
        <fgColor rgb="FFFFFF99"/>
        <bgColor rgb="FFFFFFC0"/>
      </patternFill>
    </fill>
    <fill>
      <patternFill patternType="solid">
        <fgColor rgb="FFE3E3E3"/>
        <bgColor rgb="FFCCFFCC"/>
      </patternFill>
    </fill>
    <fill>
      <patternFill patternType="solid">
        <fgColor rgb="FFFFFF00"/>
        <bgColor rgb="FFFFFF00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</borders>
  <cellStyleXfs count="4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4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0" applyFont="true" applyBorder="false" applyAlignment="false" applyProtection="false"/>
    <xf numFmtId="164" fontId="9" fillId="3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1" fillId="0" borderId="3" applyFont="true" applyBorder="true" applyAlignment="false" applyProtection="false"/>
    <xf numFmtId="164" fontId="9" fillId="4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64" fontId="0" fillId="0" borderId="4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9" fillId="5" borderId="0" applyFont="true" applyBorder="false" applyAlignment="false" applyProtection="false"/>
    <xf numFmtId="167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5" fillId="0" borderId="3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1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7" fillId="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7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1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7" fillId="6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3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3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6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9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9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9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2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2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2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2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3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0" xfId="20"/>
    <cellStyle name="Actual Date" xfId="21"/>
    <cellStyle name="Column_Title" xfId="22"/>
    <cellStyle name="Date" xfId="23"/>
    <cellStyle name="Fixed" xfId="24"/>
    <cellStyle name="Followe೤ Hyperlink" xfId="25"/>
    <cellStyle name="Grey" xfId="26"/>
    <cellStyle name="HEADER" xfId="27"/>
    <cellStyle name="Heading 1" xfId="28"/>
    <cellStyle name="Heading2" xfId="29"/>
    <cellStyle name="HIGHLIGHT" xfId="30"/>
    <cellStyle name="Input [yellow]" xfId="31"/>
    <cellStyle name="Milliers [0]_laroux" xfId="32"/>
    <cellStyle name="Milliers_laroux" xfId="33"/>
    <cellStyle name="Monétaire [0]_laroux" xfId="34"/>
    <cellStyle name="Monétaire_laroux" xfId="35"/>
    <cellStyle name="no dec" xfId="36"/>
    <cellStyle name="Normal - Style1" xfId="37"/>
    <cellStyle name="Percent [2]" xfId="38"/>
    <cellStyle name="Total" xfId="39"/>
    <cellStyle name="Tusental (0)_laroux" xfId="40"/>
    <cellStyle name="Tusental_laroux" xfId="41"/>
    <cellStyle name="Unprot" xfId="42"/>
    <cellStyle name="Unprot$" xfId="43"/>
    <cellStyle name="Unprotect" xfId="44"/>
    <cellStyle name="Valuta (0)_laroux" xfId="45"/>
    <cellStyle name="Valuta_laroux" xfId="46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as%20Structuring/Bankruptcy%20Folder/Transportation/FGT/FGT%20MTM%20Valuation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XCEL/Fall%201999%20Projects/Transport%20Book/Positions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Physical%20Deals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pgregor/Local%20Settings/Temporary%20Internet%20Files/OLKF/Financial%20Transport%201217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 MTM"/>
      <sheetName val="Detailed Summary"/>
      <sheetName val="FGT Z1"/>
      <sheetName val="FGT Z2"/>
      <sheetName val="FGT Z3"/>
      <sheetName val="FGT Volumes"/>
      <sheetName val="Forward Curves"/>
      <sheetName val="Market Curves"/>
      <sheetName val="Cu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Summary"/>
      <sheetName val="Mainline to Leach"/>
      <sheetName val="Onshore to Mainline"/>
      <sheetName val="Niagara to Leidy"/>
      <sheetName val="Brazos 133B to TSta. 30"/>
      <sheetName val="Mobile Bay to Colonial"/>
      <sheetName val="Ventura to Chicago"/>
      <sheetName val="Monchy to Chicago"/>
      <sheetName val="NGPLTXOK to Gulf"/>
      <sheetName val="SJ to Valero"/>
      <sheetName val="Ignacio to Bloomfield"/>
      <sheetName val="LaPlata to Pecos"/>
      <sheetName val="Topock to PGECG"/>
      <sheetName val="Topock to PGECG 2"/>
      <sheetName val="Kingsgate to Malin"/>
      <sheetName val="ELSJ to Socal"/>
      <sheetName val="ELSJ to Topock"/>
      <sheetName val="Curves"/>
      <sheetName val="Intracorrel"/>
      <sheetName val="Intercorrel"/>
      <sheetName val="Correlations"/>
      <sheetName val="Data"/>
      <sheetName val="DateTable"/>
      <sheetName val="POSI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Summary"/>
      <sheetName val="Mainline to Leach"/>
      <sheetName val="Onshore to Mainline"/>
      <sheetName val="Niagara to Leidy"/>
      <sheetName val="Brazos 133B to TSta. 30"/>
      <sheetName val="Mobile Bay to Colonial"/>
      <sheetName val="Ventura to Chicago"/>
      <sheetName val="Monchy to Chicago"/>
      <sheetName val="NGPLTXOK to Gulf"/>
      <sheetName val="SJ to Valero"/>
      <sheetName val="Ignacio to Bloomfield"/>
      <sheetName val="LaPlata to Pecos"/>
      <sheetName val="Topock to PGECG"/>
      <sheetName val="Topock to PGECG 2"/>
      <sheetName val="Kingsgate to Malin"/>
      <sheetName val="ELSJ to Socal"/>
      <sheetName val="ELSJ to Topock"/>
      <sheetName val="Curves"/>
      <sheetName val="Intracorrel"/>
      <sheetName val="Intercorrel"/>
      <sheetName val="Correlations"/>
      <sheetName val="Data"/>
      <sheetName val="Date 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aily Operation"/>
      <sheetName val="Contract DB (Central)"/>
      <sheetName val="Contract DB (West)"/>
      <sheetName val="Contract DB (East)"/>
      <sheetName val="Contract DB (Ontario)"/>
      <sheetName val="P&amp;L Report"/>
      <sheetName val="Curves"/>
      <sheetName val="Correlations"/>
      <sheetName val="P&amp;L Template"/>
      <sheetName val="Central Position Rpt"/>
      <sheetName val="WestHolst Position Rpt"/>
      <sheetName val="WestErmis Position Rpt"/>
      <sheetName val="WestGrigsby Position Rpt"/>
      <sheetName val="WestAllen Position Rpt"/>
      <sheetName val="Denver Positions"/>
      <sheetName val="Phillip Delta Positions"/>
      <sheetName val="Keith Delta Positions"/>
      <sheetName val="East Postition Rpt"/>
      <sheetName val="Ontario Position Rpt"/>
      <sheetName val="sTOREY"/>
      <sheetName val="LongTerm1"/>
      <sheetName val="LongTerm2"/>
      <sheetName val="LongTerm9"/>
      <sheetName val="LongTerm10"/>
      <sheetName val="LongTerm17"/>
      <sheetName val="LongTerm19"/>
      <sheetName val="LongTerm20"/>
      <sheetName val="LongTerm21"/>
      <sheetName val="LongTerm24"/>
      <sheetName val="LongTerm25"/>
      <sheetName val="LongTerm26"/>
      <sheetName val="LongTerm50"/>
      <sheetName val="LongTerm51"/>
      <sheetName val="LongTerm52"/>
      <sheetName val="LongTerm53"/>
      <sheetName val="LongTerm54"/>
      <sheetName val="LongTerm55"/>
      <sheetName val="LongTerm56"/>
      <sheetName val="LongTerm57"/>
      <sheetName val="LongTerm62"/>
      <sheetName val="LongTerm72"/>
      <sheetName val="LongTerm73"/>
      <sheetName val="LongTerm74"/>
      <sheetName val="LongTerm83"/>
      <sheetName val="LongTerm84"/>
      <sheetName val="LongTerm85"/>
      <sheetName val="LongTerm86"/>
      <sheetName val="LongTerm87"/>
      <sheetName val="LongTerm88"/>
      <sheetName val="LongTerm89"/>
      <sheetName val="LongTerm90"/>
      <sheetName val="LongTerm100"/>
      <sheetName val="LongTerm101"/>
      <sheetName val="LongTerm102"/>
      <sheetName val="LongTerm103"/>
      <sheetName val="LongTerm104"/>
      <sheetName val="LongTerm105"/>
      <sheetName val="LongTerm106"/>
      <sheetName val="LongTerm107"/>
      <sheetName val="LongTerm108"/>
      <sheetName val="Help"/>
      <sheetName val="Codes"/>
      <sheetName val="Book and CPID"/>
      <sheetName val="Configuration"/>
      <sheetName val="Lavorato Rp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99"/>
    <col collapsed="false" customWidth="true" hidden="false" outlineLevel="0" max="2" min="2" style="0" width="12.28"/>
    <col collapsed="false" customWidth="true" hidden="false" outlineLevel="0" max="3" min="3" style="0" width="14.28"/>
    <col collapsed="false" customWidth="true" hidden="false" outlineLevel="0" max="4" min="4" style="0" width="15.13"/>
    <col collapsed="false" customWidth="true" hidden="false" outlineLevel="0" max="5" min="5" style="0" width="13.41"/>
    <col collapsed="false" customWidth="true" hidden="false" outlineLevel="0" max="6" min="6" style="0" width="12.7"/>
    <col collapsed="false" customWidth="true" hidden="false" outlineLevel="0" max="7" min="7" style="0" width="16.13"/>
    <col collapsed="false" customWidth="true" hidden="false" outlineLevel="0" max="8" min="8" style="0" width="14.28"/>
    <col collapsed="false" customWidth="true" hidden="false" outlineLevel="0" max="11" min="9" style="0" width="14.41"/>
    <col collapsed="false" customWidth="true" hidden="false" outlineLevel="0" max="12" min="12" style="0" width="13.41"/>
    <col collapsed="false" customWidth="true" hidden="false" outlineLevel="0" max="13" min="13" style="0" width="48.56"/>
    <col collapsed="false" customWidth="true" hidden="false" outlineLevel="0" max="14" min="14" style="0" width="11.28"/>
  </cols>
  <sheetData>
    <row r="1" customFormat="false" ht="15.75" hidden="false" customHeight="false" outlineLevel="0" collapsed="false">
      <c r="A1" s="1" t="s">
        <v>0</v>
      </c>
      <c r="B1" s="2" t="s">
        <v>1</v>
      </c>
    </row>
    <row r="2" customFormat="false" ht="15.75" hidden="false" customHeight="false" outlineLevel="0" collapsed="false">
      <c r="A2" s="1" t="s">
        <v>2</v>
      </c>
      <c r="B2" s="2"/>
    </row>
    <row r="3" customFormat="false" ht="15.75" hidden="false" customHeight="false" outlineLevel="0" collapsed="false">
      <c r="A3" s="1" t="s">
        <v>3</v>
      </c>
      <c r="B3" s="2"/>
    </row>
    <row r="4" customFormat="false" ht="15.75" hidden="false" customHeight="false" outlineLevel="0" collapsed="false">
      <c r="A4" s="1" t="s">
        <v>4</v>
      </c>
      <c r="B4" s="3"/>
    </row>
    <row r="5" customFormat="false" ht="15.75" hidden="false" customHeight="false" outlineLevel="0" collapsed="false">
      <c r="A5" s="1" t="s">
        <v>5</v>
      </c>
      <c r="B5" s="3"/>
    </row>
    <row r="6" customFormat="false" ht="15.75" hidden="false" customHeight="false" outlineLevel="0" collapsed="false">
      <c r="A6" s="1" t="s">
        <v>6</v>
      </c>
      <c r="B6" s="3" t="s">
        <v>7</v>
      </c>
    </row>
    <row r="9" customFormat="false" ht="15.75" hidden="false" customHeight="false" outlineLevel="0" collapsed="false">
      <c r="A9" s="1" t="s">
        <v>8</v>
      </c>
    </row>
    <row r="10" customFormat="false" ht="15" hidden="false" customHeight="false" outlineLevel="0" collapsed="false">
      <c r="A10" s="4"/>
      <c r="B10" s="5"/>
      <c r="C10" s="6"/>
      <c r="D10" s="7" t="s">
        <v>9</v>
      </c>
      <c r="E10" s="7"/>
      <c r="F10" s="7"/>
      <c r="G10" s="8"/>
      <c r="H10" s="9" t="s">
        <v>10</v>
      </c>
      <c r="I10" s="9"/>
      <c r="J10" s="9"/>
      <c r="K10" s="10"/>
      <c r="L10" s="8"/>
      <c r="M10" s="11"/>
    </row>
    <row r="11" customFormat="false" ht="25.5" hidden="false" customHeight="false" outlineLevel="0" collapsed="false">
      <c r="A11" s="12" t="s">
        <v>11</v>
      </c>
      <c r="B11" s="13" t="s">
        <v>12</v>
      </c>
      <c r="C11" s="14" t="s">
        <v>13</v>
      </c>
      <c r="D11" s="15" t="s">
        <v>14</v>
      </c>
      <c r="E11" s="16" t="s">
        <v>15</v>
      </c>
      <c r="F11" s="16" t="s">
        <v>16</v>
      </c>
      <c r="G11" s="17" t="s">
        <v>17</v>
      </c>
      <c r="H11" s="14" t="s">
        <v>18</v>
      </c>
      <c r="I11" s="16" t="s">
        <v>19</v>
      </c>
      <c r="J11" s="16" t="s">
        <v>20</v>
      </c>
      <c r="K11" s="16" t="s">
        <v>20</v>
      </c>
      <c r="L11" s="17" t="s">
        <v>21</v>
      </c>
      <c r="M11" s="18" t="s">
        <v>22</v>
      </c>
    </row>
    <row r="12" customFormat="false" ht="12.75" hidden="false" customHeight="false" outlineLevel="0" collapsed="false">
      <c r="A12" s="19" t="n">
        <v>903145</v>
      </c>
      <c r="B12" s="20" t="s">
        <v>23</v>
      </c>
      <c r="C12" s="21"/>
      <c r="D12" s="22"/>
      <c r="E12" s="23" t="n">
        <v>92721.71</v>
      </c>
      <c r="F12" s="24" t="n">
        <f aca="false">90107.5/31*2</f>
        <v>5813.38709677419</v>
      </c>
      <c r="G12" s="25" t="n">
        <f aca="false">SUM(D12:F12)</f>
        <v>98535.0970967742</v>
      </c>
      <c r="H12" s="26" t="n">
        <f aca="false">90107.5-F12</f>
        <v>84294.1129032258</v>
      </c>
      <c r="I12" s="26" t="n">
        <v>90107.5</v>
      </c>
      <c r="J12" s="26" t="n">
        <f aca="false">-SUM('Release Revenue'!E7:E12)</f>
        <v>19308.75</v>
      </c>
      <c r="K12" s="27" t="n">
        <f aca="false">-SUM('Release Revenue'!E13:E34)</f>
        <v>-42897.25</v>
      </c>
      <c r="L12" s="25" t="n">
        <f aca="false">SUM(H12:K12)</f>
        <v>150813.112903226</v>
      </c>
      <c r="M12" s="28"/>
    </row>
    <row r="13" customFormat="false" ht="12.75" hidden="false" customHeight="false" outlineLevel="0" collapsed="false">
      <c r="A13" s="19" t="n">
        <v>903145</v>
      </c>
      <c r="B13" s="29" t="s">
        <v>24</v>
      </c>
      <c r="C13" s="21"/>
      <c r="D13" s="30"/>
      <c r="E13" s="23"/>
      <c r="F13" s="24" t="n">
        <v>2.19</v>
      </c>
      <c r="G13" s="25" t="n">
        <f aca="false">SUM(D13:F13)</f>
        <v>2.19</v>
      </c>
      <c r="H13" s="27"/>
      <c r="I13" s="27"/>
      <c r="J13" s="27"/>
      <c r="K13" s="27"/>
      <c r="L13" s="25" t="n">
        <f aca="false">SUM(H13:K13)</f>
        <v>0</v>
      </c>
      <c r="M13" s="28"/>
    </row>
    <row r="14" customFormat="false" ht="12.75" hidden="false" customHeight="false" outlineLevel="0" collapsed="false">
      <c r="A14" s="19" t="n">
        <v>903145</v>
      </c>
      <c r="B14" s="29" t="s">
        <v>25</v>
      </c>
      <c r="C14" s="21"/>
      <c r="D14" s="30"/>
      <c r="E14" s="23"/>
      <c r="F14" s="24" t="n">
        <f aca="false">190.02+345.48+125.58</f>
        <v>661.08</v>
      </c>
      <c r="G14" s="25" t="n">
        <f aca="false">SUM(D14:F14)</f>
        <v>661.08</v>
      </c>
      <c r="H14" s="27" t="n">
        <f aca="false">345.48-345.48</f>
        <v>0</v>
      </c>
      <c r="I14" s="27" t="n">
        <f aca="false">125.58-125.58</f>
        <v>0</v>
      </c>
      <c r="J14" s="27"/>
      <c r="K14" s="27"/>
      <c r="L14" s="25" t="n">
        <f aca="false">SUM(H14:K14)</f>
        <v>0</v>
      </c>
      <c r="M14" s="28"/>
    </row>
    <row r="15" customFormat="false" ht="12.75" hidden="false" customHeight="false" outlineLevel="0" collapsed="false">
      <c r="A15" s="19"/>
      <c r="B15" s="29"/>
      <c r="C15" s="21"/>
      <c r="D15" s="30"/>
      <c r="E15" s="23"/>
      <c r="F15" s="24"/>
      <c r="G15" s="25" t="n">
        <f aca="false">SUM(D15:F15)</f>
        <v>0</v>
      </c>
      <c r="H15" s="27"/>
      <c r="I15" s="27"/>
      <c r="J15" s="27"/>
      <c r="K15" s="27"/>
      <c r="L15" s="25" t="n">
        <f aca="false">SUM(H15:K15)</f>
        <v>0</v>
      </c>
      <c r="M15" s="28"/>
    </row>
    <row r="16" customFormat="false" ht="12.75" hidden="false" customHeight="false" outlineLevel="0" collapsed="false">
      <c r="A16" s="19"/>
      <c r="B16" s="20"/>
      <c r="D16" s="31"/>
      <c r="E16" s="24"/>
      <c r="F16" s="24"/>
      <c r="G16" s="25" t="n">
        <f aca="false">SUM(D16:F16)</f>
        <v>0</v>
      </c>
      <c r="H16" s="27"/>
      <c r="I16" s="27"/>
      <c r="J16" s="27"/>
      <c r="K16" s="27"/>
      <c r="L16" s="25" t="n">
        <f aca="false">SUM(H16:K16)</f>
        <v>0</v>
      </c>
      <c r="M16" s="32"/>
    </row>
    <row r="17" customFormat="false" ht="12.75" hidden="false" customHeight="false" outlineLevel="0" collapsed="false">
      <c r="A17" s="19"/>
      <c r="B17" s="20"/>
      <c r="D17" s="31"/>
      <c r="E17" s="24"/>
      <c r="F17" s="24"/>
      <c r="G17" s="25" t="n">
        <f aca="false">I17</f>
        <v>0</v>
      </c>
      <c r="H17" s="27"/>
      <c r="I17" s="27"/>
      <c r="J17" s="27"/>
      <c r="K17" s="27"/>
      <c r="L17" s="25" t="n">
        <v>0</v>
      </c>
      <c r="M17" s="28"/>
    </row>
    <row r="18" customFormat="false" ht="12.75" hidden="false" customHeight="false" outlineLevel="0" collapsed="false">
      <c r="A18" s="31"/>
      <c r="B18" s="33"/>
      <c r="C18" s="34"/>
      <c r="D18" s="31"/>
      <c r="E18" s="24"/>
      <c r="F18" s="24"/>
      <c r="G18" s="25"/>
      <c r="H18" s="24"/>
      <c r="I18" s="24"/>
      <c r="J18" s="24"/>
      <c r="K18" s="24"/>
      <c r="L18" s="25"/>
      <c r="M18" s="28"/>
    </row>
    <row r="19" customFormat="false" ht="12.75" hidden="false" customHeight="false" outlineLevel="0" collapsed="false">
      <c r="A19" s="35"/>
      <c r="B19" s="36"/>
      <c r="C19" s="37"/>
      <c r="D19" s="38" t="n">
        <f aca="false">SUM(D12:D18)</f>
        <v>0</v>
      </c>
      <c r="E19" s="39" t="n">
        <f aca="false">SUM(E12:E18)</f>
        <v>92721.71</v>
      </c>
      <c r="F19" s="39" t="n">
        <f aca="false">SUM(F12:F18)</f>
        <v>6476.65709677419</v>
      </c>
      <c r="G19" s="40" t="n">
        <f aca="false">SUM(G12:G18)</f>
        <v>99198.3670967742</v>
      </c>
      <c r="H19" s="39" t="n">
        <f aca="false">SUM(H12:H18)</f>
        <v>84294.1129032258</v>
      </c>
      <c r="I19" s="39" t="n">
        <f aca="false">SUM(I12:I18)</f>
        <v>90107.5</v>
      </c>
      <c r="J19" s="39" t="n">
        <f aca="false">SUM(J12:J18)</f>
        <v>19308.75</v>
      </c>
      <c r="K19" s="39" t="n">
        <f aca="false">SUM(K12:K18)</f>
        <v>-42897.25</v>
      </c>
      <c r="L19" s="40" t="n">
        <f aca="false">SUM(L12:L18)</f>
        <v>150813.112903226</v>
      </c>
      <c r="M19" s="41"/>
    </row>
    <row r="20" customFormat="false" ht="12.75" hidden="false" customHeight="false" outlineLevel="0" collapsed="false">
      <c r="B20" s="42"/>
      <c r="C20" s="34"/>
      <c r="D20" s="34"/>
      <c r="E20" s="43"/>
      <c r="F20" s="43"/>
      <c r="G20" s="44"/>
      <c r="H20" s="34"/>
    </row>
    <row r="21" customFormat="false" ht="12.75" hidden="false" customHeight="false" outlineLevel="0" collapsed="false">
      <c r="B21" s="42"/>
      <c r="C21" s="34"/>
      <c r="D21" s="34"/>
      <c r="E21" s="43"/>
      <c r="F21" s="43"/>
      <c r="G21" s="44"/>
      <c r="H21" s="34"/>
    </row>
    <row r="22" customFormat="false" ht="12.75" hidden="false" customHeight="false" outlineLevel="0" collapsed="false">
      <c r="A22" s="45" t="s">
        <v>26</v>
      </c>
      <c r="B22" s="42"/>
      <c r="C22" s="34"/>
      <c r="D22" s="34"/>
      <c r="E22" s="43"/>
      <c r="F22" s="43"/>
      <c r="G22" s="44"/>
      <c r="H22" s="34"/>
    </row>
    <row r="23" customFormat="false" ht="12.75" hidden="false" customHeight="false" outlineLevel="0" collapsed="false">
      <c r="B23" s="42"/>
      <c r="C23" s="34"/>
      <c r="D23" s="34"/>
      <c r="E23" s="43"/>
      <c r="F23" s="43"/>
      <c r="G23" s="44"/>
      <c r="H23" s="34"/>
    </row>
    <row r="24" customFormat="false" ht="12.75" hidden="false" customHeight="false" outlineLevel="0" collapsed="false">
      <c r="B24" s="42"/>
      <c r="C24" s="34"/>
      <c r="D24" s="34"/>
      <c r="E24" s="43"/>
      <c r="F24" s="43"/>
      <c r="G24" s="44"/>
      <c r="H24" s="34"/>
    </row>
    <row r="25" customFormat="false" ht="12.75" hidden="false" customHeight="false" outlineLevel="0" collapsed="false">
      <c r="A25" s="46" t="s">
        <v>21</v>
      </c>
      <c r="B25" s="47" t="n">
        <f aca="false">SUM(H12:J12)</f>
        <v>193710.362903226</v>
      </c>
      <c r="C25" s="48"/>
      <c r="D25" s="48"/>
      <c r="E25" s="43"/>
      <c r="F25" s="43"/>
      <c r="G25" s="44"/>
      <c r="H25" s="34"/>
    </row>
    <row r="26" customFormat="false" ht="12.75" hidden="false" customHeight="false" outlineLevel="0" collapsed="false">
      <c r="A26" s="46"/>
      <c r="B26" s="48"/>
      <c r="C26" s="48"/>
      <c r="D26" s="48"/>
      <c r="E26" s="49"/>
      <c r="F26" s="48"/>
      <c r="G26" s="48"/>
      <c r="H26" s="48"/>
      <c r="I26" s="48"/>
      <c r="J26" s="48"/>
      <c r="K26" s="48"/>
      <c r="L26" s="48"/>
      <c r="M26" s="48"/>
      <c r="N26" s="48"/>
    </row>
    <row r="27" customFormat="false" ht="12.75" hidden="false" customHeight="false" outlineLevel="0" collapsed="false">
      <c r="A27" s="46" t="s">
        <v>27</v>
      </c>
      <c r="B27" s="50"/>
      <c r="C27" s="47" t="n">
        <f aca="false">'Release Revenue'!M1</f>
        <v>1292990.75</v>
      </c>
      <c r="D27" s="48"/>
    </row>
    <row r="28" customFormat="false" ht="12.75" hidden="false" customHeight="false" outlineLevel="0" collapsed="false">
      <c r="A28" s="48"/>
      <c r="B28" s="48"/>
      <c r="C28" s="48"/>
      <c r="D28" s="48"/>
    </row>
    <row r="29" customFormat="false" ht="12.75" hidden="false" customHeight="false" outlineLevel="0" collapsed="false">
      <c r="A29" s="48" t="s">
        <v>28</v>
      </c>
      <c r="B29" s="48"/>
      <c r="C29" s="47" t="n">
        <v>1295000</v>
      </c>
      <c r="D29" s="48"/>
    </row>
    <row r="30" customFormat="false" ht="12.75" hidden="false" customHeight="false" outlineLevel="0" collapsed="false">
      <c r="A30" s="48"/>
      <c r="B30" s="48"/>
      <c r="C30" s="48"/>
      <c r="D30" s="48"/>
    </row>
    <row r="31" customFormat="false" ht="12.75" hidden="false" customHeight="false" outlineLevel="0" collapsed="false">
      <c r="A31" s="48"/>
      <c r="B31" s="48" t="s">
        <v>29</v>
      </c>
      <c r="C31" s="51" t="n">
        <f aca="false">C27-C29</f>
        <v>-2009.25</v>
      </c>
      <c r="D31" s="48"/>
    </row>
  </sheetData>
  <mergeCells count="2">
    <mergeCell ref="D10:F10"/>
    <mergeCell ref="H10:J10"/>
  </mergeCells>
  <printOptions headings="false" gridLines="false" gridLinesSet="true" horizontalCentered="false" verticalCentered="false"/>
  <pageMargins left="0.45" right="0.170138888888889" top="0.7" bottom="0.679861111111111" header="0.511811023622047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&amp;L&amp;F&amp;R&amp;D&amp;T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00"/>
  <sheetViews>
    <sheetView showFormulas="false" showGridLines="fals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I6" activeCellId="0" sqref="I6:I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56"/>
    <col collapsed="false" customWidth="true" hidden="false" outlineLevel="0" max="2" min="2" style="0" width="11.13"/>
    <col collapsed="false" customWidth="true" hidden="false" outlineLevel="0" max="3" min="3" style="0" width="15.85"/>
    <col collapsed="false" customWidth="true" hidden="false" outlineLevel="0" max="4" min="4" style="0" width="10.56"/>
    <col collapsed="false" customWidth="true" hidden="false" outlineLevel="0" max="6" min="6" style="0" width="12.14"/>
    <col collapsed="false" customWidth="true" hidden="false" outlineLevel="0" max="7" min="7" style="0" width="10.85"/>
    <col collapsed="false" customWidth="true" hidden="false" outlineLevel="0" max="9" min="9" style="0" width="22.85"/>
    <col collapsed="false" customWidth="true" hidden="false" outlineLevel="0" max="10" min="10" style="0" width="15.28"/>
    <col collapsed="false" customWidth="true" hidden="false" outlineLevel="0" max="11" min="11" style="0" width="17.14"/>
    <col collapsed="false" customWidth="true" hidden="false" outlineLevel="0" max="12" min="12" style="0" width="10.99"/>
    <col collapsed="false" customWidth="true" hidden="false" outlineLevel="0" max="13" min="13" style="0" width="12.85"/>
    <col collapsed="false" customWidth="true" hidden="false" outlineLevel="0" max="14" min="14" style="0" width="14.99"/>
  </cols>
  <sheetData>
    <row r="1" customFormat="false" ht="15.75" hidden="false" customHeight="false" outlineLevel="0" collapsed="false">
      <c r="A1" s="1" t="s">
        <v>30</v>
      </c>
    </row>
    <row r="2" customFormat="false" ht="12.75" hidden="false" customHeight="false" outlineLevel="0" collapsed="false">
      <c r="F2" s="52"/>
      <c r="G2" s="53"/>
    </row>
    <row r="3" customFormat="false" ht="28.5" hidden="false" customHeight="true" outlineLevel="0" collapsed="false">
      <c r="A3" s="54" t="s">
        <v>31</v>
      </c>
      <c r="B3" s="55" t="s">
        <v>32</v>
      </c>
      <c r="C3" s="55" t="s">
        <v>33</v>
      </c>
      <c r="D3" s="54" t="s">
        <v>34</v>
      </c>
      <c r="E3" s="54" t="s">
        <v>35</v>
      </c>
      <c r="F3" s="54" t="s">
        <v>36</v>
      </c>
      <c r="G3" s="54" t="s">
        <v>37</v>
      </c>
      <c r="H3" s="54" t="s">
        <v>38</v>
      </c>
      <c r="I3" s="55" t="s">
        <v>39</v>
      </c>
      <c r="J3" s="55" t="s">
        <v>40</v>
      </c>
      <c r="K3" s="55" t="s">
        <v>41</v>
      </c>
      <c r="L3" s="55" t="s">
        <v>42</v>
      </c>
      <c r="M3" s="56" t="s">
        <v>43</v>
      </c>
    </row>
    <row r="4" customFormat="false" ht="12.75" hidden="false" customHeight="false" outlineLevel="0" collapsed="false">
      <c r="A4" s="10" t="n">
        <v>903145</v>
      </c>
      <c r="B4" s="10" t="n">
        <v>15885</v>
      </c>
      <c r="C4" s="10" t="s">
        <v>44</v>
      </c>
      <c r="D4" s="6" t="s">
        <v>45</v>
      </c>
      <c r="E4" s="10" t="s">
        <v>46</v>
      </c>
      <c r="F4" s="57" t="n">
        <v>37294</v>
      </c>
      <c r="G4" s="58" t="n">
        <v>37315</v>
      </c>
      <c r="H4" s="59" t="n">
        <v>10000</v>
      </c>
      <c r="I4" s="6" t="s">
        <v>47</v>
      </c>
      <c r="J4" s="60" t="n">
        <v>0.2168</v>
      </c>
      <c r="K4" s="60" t="n">
        <v>0.1185</v>
      </c>
      <c r="L4" s="60" t="n">
        <f aca="false">J4-K4</f>
        <v>0.0983</v>
      </c>
      <c r="M4" s="61"/>
      <c r="N4" s="62"/>
    </row>
    <row r="5" customFormat="false" ht="12.75" hidden="false" customHeight="false" outlineLevel="0" collapsed="false">
      <c r="A5" s="43" t="n">
        <v>903145</v>
      </c>
      <c r="B5" s="43" t="n">
        <v>15886</v>
      </c>
      <c r="C5" s="43" t="s">
        <v>44</v>
      </c>
      <c r="D5" s="34" t="s">
        <v>45</v>
      </c>
      <c r="E5" s="43" t="s">
        <v>46</v>
      </c>
      <c r="F5" s="63" t="n">
        <v>37294</v>
      </c>
      <c r="G5" s="64" t="n">
        <v>37315</v>
      </c>
      <c r="H5" s="65" t="n">
        <v>15000</v>
      </c>
      <c r="I5" s="34" t="s">
        <v>48</v>
      </c>
      <c r="J5" s="66" t="n">
        <v>0.2</v>
      </c>
      <c r="K5" s="66" t="n">
        <v>0.1185</v>
      </c>
      <c r="L5" s="67" t="n">
        <f aca="false">J5-K5</f>
        <v>0.0815</v>
      </c>
      <c r="M5" s="61"/>
      <c r="N5" s="62"/>
    </row>
    <row r="6" customFormat="false" ht="12.75" hidden="false" customHeight="false" outlineLevel="0" collapsed="false">
      <c r="A6" s="43" t="n">
        <v>903145</v>
      </c>
      <c r="B6" s="43"/>
      <c r="C6" s="43" t="s">
        <v>44</v>
      </c>
      <c r="D6" s="34" t="s">
        <v>45</v>
      </c>
      <c r="E6" s="43" t="s">
        <v>46</v>
      </c>
      <c r="F6" s="63" t="n">
        <v>37316</v>
      </c>
      <c r="G6" s="64" t="n">
        <v>37529</v>
      </c>
      <c r="H6" s="65" t="n">
        <v>10000</v>
      </c>
      <c r="I6" s="48" t="s">
        <v>49</v>
      </c>
      <c r="J6" s="68" t="n">
        <v>0.365</v>
      </c>
      <c r="K6" s="66" t="n">
        <v>0.1185</v>
      </c>
      <c r="L6" s="67" t="n">
        <f aca="false">J6-K6</f>
        <v>0.2465</v>
      </c>
      <c r="M6" s="61"/>
      <c r="N6" s="62"/>
    </row>
    <row r="7" customFormat="false" ht="12.75" hidden="false" customHeight="false" outlineLevel="0" collapsed="false">
      <c r="A7" s="43" t="n">
        <v>903145</v>
      </c>
      <c r="B7" s="43"/>
      <c r="C7" s="43" t="s">
        <v>44</v>
      </c>
      <c r="D7" s="34" t="s">
        <v>45</v>
      </c>
      <c r="E7" s="43" t="s">
        <v>46</v>
      </c>
      <c r="F7" s="63" t="n">
        <v>37316</v>
      </c>
      <c r="G7" s="64" t="n">
        <v>37529</v>
      </c>
      <c r="H7" s="65" t="n">
        <v>15000</v>
      </c>
      <c r="I7" s="48" t="s">
        <v>50</v>
      </c>
      <c r="J7" s="68" t="n">
        <v>0.3426</v>
      </c>
      <c r="K7" s="66" t="n">
        <v>0.1185</v>
      </c>
      <c r="L7" s="67" t="n">
        <f aca="false">J7-K7</f>
        <v>0.2241</v>
      </c>
      <c r="M7" s="61"/>
      <c r="N7" s="62"/>
    </row>
    <row r="8" customFormat="false" ht="12.75" hidden="false" customHeight="false" outlineLevel="0" collapsed="false">
      <c r="A8" s="69"/>
      <c r="B8" s="69"/>
      <c r="C8" s="69"/>
      <c r="F8" s="70"/>
      <c r="G8" s="70"/>
      <c r="H8" s="71"/>
      <c r="J8" s="72"/>
      <c r="K8" s="72"/>
      <c r="L8" s="72"/>
      <c r="M8" s="73"/>
      <c r="N8" s="62"/>
    </row>
    <row r="9" customFormat="false" ht="12.75" hidden="false" customHeight="false" outlineLevel="0" collapsed="false">
      <c r="A9" s="69"/>
      <c r="B9" s="69"/>
      <c r="C9" s="69"/>
      <c r="F9" s="70"/>
      <c r="G9" s="70"/>
      <c r="H9" s="71"/>
      <c r="J9" s="72"/>
      <c r="K9" s="72"/>
      <c r="L9" s="72"/>
      <c r="M9" s="73"/>
      <c r="N9" s="62"/>
    </row>
    <row r="10" customFormat="false" ht="12.75" hidden="false" customHeight="false" outlineLevel="0" collapsed="false">
      <c r="M10" s="34"/>
    </row>
    <row r="11" customFormat="false" ht="12.75" hidden="false" customHeight="false" outlineLevel="0" collapsed="false">
      <c r="D11" s="74"/>
      <c r="L11" s="48"/>
      <c r="M11" s="48"/>
      <c r="N11" s="48"/>
    </row>
    <row r="12" customFormat="false" ht="12.75" hidden="false" customHeight="false" outlineLevel="0" collapsed="false">
      <c r="A12" s="69"/>
      <c r="D12" s="74"/>
      <c r="H12" s="71"/>
      <c r="L12" s="48"/>
      <c r="M12" s="75"/>
      <c r="N12" s="48"/>
    </row>
    <row r="13" customFormat="false" ht="12.75" hidden="false" customHeight="false" outlineLevel="0" collapsed="false">
      <c r="A13" s="69"/>
      <c r="C13" s="69"/>
      <c r="D13" s="74"/>
      <c r="G13" s="74"/>
      <c r="H13" s="71"/>
      <c r="L13" s="48"/>
      <c r="M13" s="48"/>
      <c r="N13" s="48"/>
    </row>
    <row r="14" customFormat="false" ht="12.75" hidden="false" customHeight="false" outlineLevel="0" collapsed="false">
      <c r="A14" s="69"/>
      <c r="C14" s="69"/>
      <c r="D14" s="74"/>
      <c r="G14" s="74"/>
      <c r="H14" s="71"/>
      <c r="L14" s="48"/>
      <c r="M14" s="48"/>
      <c r="N14" s="48"/>
    </row>
    <row r="15" customFormat="false" ht="12.75" hidden="false" customHeight="false" outlineLevel="0" collapsed="false">
      <c r="C15" s="69"/>
      <c r="D15" s="74"/>
      <c r="G15" s="74"/>
    </row>
    <row r="16" customFormat="false" ht="12.75" hidden="false" customHeight="false" outlineLevel="0" collapsed="false">
      <c r="C16" s="69"/>
      <c r="D16" s="74"/>
      <c r="G16" s="74"/>
    </row>
    <row r="17" customFormat="false" ht="12.75" hidden="false" customHeight="false" outlineLevel="0" collapsed="false">
      <c r="C17" s="69"/>
      <c r="D17" s="74"/>
      <c r="G17" s="74"/>
    </row>
    <row r="18" customFormat="false" ht="12.75" hidden="false" customHeight="false" outlineLevel="0" collapsed="false">
      <c r="C18" s="69"/>
      <c r="D18" s="74"/>
      <c r="G18" s="74"/>
    </row>
    <row r="19" customFormat="false" ht="12.75" hidden="false" customHeight="false" outlineLevel="0" collapsed="false">
      <c r="D19" s="74"/>
    </row>
    <row r="20" customFormat="false" ht="12.75" hidden="false" customHeight="false" outlineLevel="0" collapsed="false">
      <c r="D20" s="74"/>
    </row>
    <row r="21" customFormat="false" ht="12.75" hidden="false" customHeight="false" outlineLevel="0" collapsed="false">
      <c r="D21" s="74"/>
    </row>
    <row r="22" customFormat="false" ht="12.75" hidden="false" customHeight="false" outlineLevel="0" collapsed="false">
      <c r="D22" s="74"/>
    </row>
    <row r="23" customFormat="false" ht="12.75" hidden="false" customHeight="false" outlineLevel="0" collapsed="false">
      <c r="D23" s="74"/>
    </row>
    <row r="24" customFormat="false" ht="12.75" hidden="false" customHeight="false" outlineLevel="0" collapsed="false">
      <c r="D24" s="74"/>
    </row>
    <row r="25" customFormat="false" ht="12.75" hidden="false" customHeight="false" outlineLevel="0" collapsed="false">
      <c r="D25" s="74"/>
    </row>
    <row r="26" customFormat="false" ht="12.75" hidden="false" customHeight="false" outlineLevel="0" collapsed="false">
      <c r="D26" s="74"/>
    </row>
    <row r="27" customFormat="false" ht="12.75" hidden="false" customHeight="false" outlineLevel="0" collapsed="false">
      <c r="D27" s="74"/>
    </row>
    <row r="28" customFormat="false" ht="12.75" hidden="false" customHeight="false" outlineLevel="0" collapsed="false">
      <c r="D28" s="74"/>
    </row>
    <row r="29" customFormat="false" ht="12.75" hidden="false" customHeight="false" outlineLevel="0" collapsed="false">
      <c r="D29" s="74"/>
    </row>
    <row r="30" customFormat="false" ht="12.75" hidden="false" customHeight="false" outlineLevel="0" collapsed="false">
      <c r="D30" s="74"/>
    </row>
    <row r="31" customFormat="false" ht="12.75" hidden="false" customHeight="false" outlineLevel="0" collapsed="false">
      <c r="D31" s="74"/>
    </row>
    <row r="32" customFormat="false" ht="12.75" hidden="false" customHeight="false" outlineLevel="0" collapsed="false">
      <c r="D32" s="74"/>
    </row>
    <row r="33" customFormat="false" ht="12.75" hidden="false" customHeight="false" outlineLevel="0" collapsed="false">
      <c r="D33" s="74"/>
    </row>
    <row r="34" customFormat="false" ht="12.75" hidden="false" customHeight="false" outlineLevel="0" collapsed="false">
      <c r="D34" s="74"/>
    </row>
    <row r="35" customFormat="false" ht="12.75" hidden="false" customHeight="false" outlineLevel="0" collapsed="false">
      <c r="D35" s="74"/>
    </row>
    <row r="36" customFormat="false" ht="12.75" hidden="false" customHeight="false" outlineLevel="0" collapsed="false">
      <c r="D36" s="74"/>
    </row>
    <row r="37" customFormat="false" ht="12.75" hidden="false" customHeight="false" outlineLevel="0" collapsed="false">
      <c r="D37" s="74"/>
    </row>
    <row r="38" customFormat="false" ht="12.75" hidden="false" customHeight="false" outlineLevel="0" collapsed="false">
      <c r="D38" s="74"/>
    </row>
    <row r="39" customFormat="false" ht="12.75" hidden="false" customHeight="false" outlineLevel="0" collapsed="false">
      <c r="D39" s="74"/>
    </row>
    <row r="40" customFormat="false" ht="12.75" hidden="false" customHeight="false" outlineLevel="0" collapsed="false">
      <c r="D40" s="74"/>
    </row>
    <row r="41" customFormat="false" ht="12.75" hidden="false" customHeight="false" outlineLevel="0" collapsed="false">
      <c r="D41" s="74"/>
    </row>
    <row r="42" customFormat="false" ht="12.75" hidden="false" customHeight="false" outlineLevel="0" collapsed="false">
      <c r="D42" s="74"/>
    </row>
    <row r="43" customFormat="false" ht="12.75" hidden="false" customHeight="false" outlineLevel="0" collapsed="false">
      <c r="D43" s="74"/>
    </row>
    <row r="44" customFormat="false" ht="12.75" hidden="false" customHeight="false" outlineLevel="0" collapsed="false">
      <c r="D44" s="74"/>
    </row>
    <row r="45" customFormat="false" ht="12.75" hidden="false" customHeight="false" outlineLevel="0" collapsed="false">
      <c r="D45" s="74"/>
    </row>
    <row r="46" customFormat="false" ht="12.75" hidden="false" customHeight="false" outlineLevel="0" collapsed="false">
      <c r="D46" s="74"/>
    </row>
    <row r="47" customFormat="false" ht="12.75" hidden="false" customHeight="false" outlineLevel="0" collapsed="false">
      <c r="D47" s="74"/>
    </row>
    <row r="48" customFormat="false" ht="12.75" hidden="false" customHeight="false" outlineLevel="0" collapsed="false">
      <c r="D48" s="74"/>
    </row>
    <row r="49" customFormat="false" ht="12.75" hidden="false" customHeight="false" outlineLevel="0" collapsed="false">
      <c r="D49" s="74"/>
    </row>
    <row r="50" customFormat="false" ht="12.75" hidden="false" customHeight="false" outlineLevel="0" collapsed="false">
      <c r="D50" s="74"/>
    </row>
    <row r="51" customFormat="false" ht="12.75" hidden="false" customHeight="false" outlineLevel="0" collapsed="false">
      <c r="D51" s="74"/>
    </row>
    <row r="52" customFormat="false" ht="12.75" hidden="false" customHeight="false" outlineLevel="0" collapsed="false">
      <c r="D52" s="74"/>
    </row>
    <row r="53" customFormat="false" ht="12.75" hidden="false" customHeight="false" outlineLevel="0" collapsed="false">
      <c r="D53" s="74"/>
    </row>
    <row r="54" customFormat="false" ht="12.75" hidden="false" customHeight="false" outlineLevel="0" collapsed="false">
      <c r="D54" s="74"/>
    </row>
    <row r="55" customFormat="false" ht="12.75" hidden="false" customHeight="false" outlineLevel="0" collapsed="false">
      <c r="D55" s="74"/>
    </row>
    <row r="56" customFormat="false" ht="12.75" hidden="false" customHeight="false" outlineLevel="0" collapsed="false">
      <c r="D56" s="74"/>
    </row>
    <row r="57" customFormat="false" ht="12.75" hidden="false" customHeight="false" outlineLevel="0" collapsed="false">
      <c r="D57" s="74"/>
    </row>
    <row r="58" customFormat="false" ht="12.75" hidden="false" customHeight="false" outlineLevel="0" collapsed="false">
      <c r="D58" s="74"/>
    </row>
    <row r="59" customFormat="false" ht="12.75" hidden="false" customHeight="false" outlineLevel="0" collapsed="false">
      <c r="D59" s="74"/>
    </row>
    <row r="60" customFormat="false" ht="12.75" hidden="false" customHeight="false" outlineLevel="0" collapsed="false">
      <c r="D60" s="74"/>
    </row>
    <row r="61" customFormat="false" ht="12.75" hidden="false" customHeight="false" outlineLevel="0" collapsed="false">
      <c r="D61" s="74"/>
    </row>
    <row r="62" customFormat="false" ht="12.75" hidden="false" customHeight="false" outlineLevel="0" collapsed="false">
      <c r="D62" s="74"/>
    </row>
    <row r="63" customFormat="false" ht="12.75" hidden="false" customHeight="false" outlineLevel="0" collapsed="false">
      <c r="D63" s="74"/>
    </row>
    <row r="64" customFormat="false" ht="12.75" hidden="false" customHeight="false" outlineLevel="0" collapsed="false">
      <c r="D64" s="74"/>
    </row>
    <row r="65" customFormat="false" ht="12.75" hidden="false" customHeight="false" outlineLevel="0" collapsed="false">
      <c r="D65" s="74"/>
    </row>
    <row r="66" customFormat="false" ht="12.75" hidden="false" customHeight="false" outlineLevel="0" collapsed="false">
      <c r="D66" s="74"/>
    </row>
    <row r="67" customFormat="false" ht="12.75" hidden="false" customHeight="false" outlineLevel="0" collapsed="false">
      <c r="D67" s="74"/>
    </row>
    <row r="68" customFormat="false" ht="12.75" hidden="false" customHeight="false" outlineLevel="0" collapsed="false">
      <c r="D68" s="74"/>
    </row>
    <row r="69" customFormat="false" ht="12.75" hidden="false" customHeight="false" outlineLevel="0" collapsed="false">
      <c r="D69" s="74"/>
    </row>
    <row r="70" customFormat="false" ht="12.75" hidden="false" customHeight="false" outlineLevel="0" collapsed="false">
      <c r="D70" s="74"/>
    </row>
    <row r="71" customFormat="false" ht="12.75" hidden="false" customHeight="false" outlineLevel="0" collapsed="false">
      <c r="D71" s="74"/>
    </row>
    <row r="72" customFormat="false" ht="12.75" hidden="false" customHeight="false" outlineLevel="0" collapsed="false">
      <c r="D72" s="74"/>
    </row>
    <row r="73" customFormat="false" ht="12.75" hidden="false" customHeight="false" outlineLevel="0" collapsed="false">
      <c r="D73" s="74"/>
    </row>
    <row r="74" customFormat="false" ht="12.75" hidden="false" customHeight="false" outlineLevel="0" collapsed="false">
      <c r="D74" s="74"/>
    </row>
    <row r="75" customFormat="false" ht="12.75" hidden="false" customHeight="false" outlineLevel="0" collapsed="false">
      <c r="D75" s="74"/>
    </row>
    <row r="76" customFormat="false" ht="12.75" hidden="false" customHeight="false" outlineLevel="0" collapsed="false">
      <c r="D76" s="74"/>
    </row>
    <row r="77" customFormat="false" ht="12.75" hidden="false" customHeight="false" outlineLevel="0" collapsed="false">
      <c r="D77" s="74"/>
    </row>
    <row r="78" customFormat="false" ht="12.75" hidden="false" customHeight="false" outlineLevel="0" collapsed="false">
      <c r="D78" s="74"/>
    </row>
    <row r="79" customFormat="false" ht="12.75" hidden="false" customHeight="false" outlineLevel="0" collapsed="false">
      <c r="D79" s="74"/>
    </row>
    <row r="80" customFormat="false" ht="12.75" hidden="false" customHeight="false" outlineLevel="0" collapsed="false">
      <c r="D80" s="74"/>
    </row>
    <row r="81" customFormat="false" ht="12.75" hidden="false" customHeight="false" outlineLevel="0" collapsed="false">
      <c r="D81" s="74"/>
    </row>
    <row r="82" customFormat="false" ht="12.75" hidden="false" customHeight="false" outlineLevel="0" collapsed="false">
      <c r="D82" s="74"/>
    </row>
    <row r="83" customFormat="false" ht="12.75" hidden="false" customHeight="false" outlineLevel="0" collapsed="false">
      <c r="D83" s="74"/>
    </row>
    <row r="84" customFormat="false" ht="12.75" hidden="false" customHeight="false" outlineLevel="0" collapsed="false">
      <c r="D84" s="74"/>
    </row>
    <row r="85" customFormat="false" ht="12.75" hidden="false" customHeight="false" outlineLevel="0" collapsed="false">
      <c r="D85" s="74"/>
    </row>
    <row r="86" customFormat="false" ht="12.75" hidden="false" customHeight="false" outlineLevel="0" collapsed="false">
      <c r="D86" s="74"/>
    </row>
    <row r="87" customFormat="false" ht="12.75" hidden="false" customHeight="false" outlineLevel="0" collapsed="false">
      <c r="D87" s="74"/>
    </row>
    <row r="88" customFormat="false" ht="12.75" hidden="false" customHeight="false" outlineLevel="0" collapsed="false">
      <c r="D88" s="74"/>
    </row>
    <row r="89" customFormat="false" ht="12.75" hidden="false" customHeight="false" outlineLevel="0" collapsed="false">
      <c r="D89" s="74"/>
    </row>
    <row r="90" customFormat="false" ht="12.75" hidden="false" customHeight="false" outlineLevel="0" collapsed="false">
      <c r="D90" s="74"/>
    </row>
    <row r="91" customFormat="false" ht="12.75" hidden="false" customHeight="false" outlineLevel="0" collapsed="false">
      <c r="D91" s="74"/>
    </row>
    <row r="92" customFormat="false" ht="12.75" hidden="false" customHeight="false" outlineLevel="0" collapsed="false">
      <c r="D92" s="74"/>
    </row>
    <row r="93" customFormat="false" ht="12.75" hidden="false" customHeight="false" outlineLevel="0" collapsed="false">
      <c r="D93" s="74"/>
    </row>
    <row r="94" customFormat="false" ht="12.75" hidden="false" customHeight="false" outlineLevel="0" collapsed="false">
      <c r="D94" s="74"/>
    </row>
    <row r="95" customFormat="false" ht="12.75" hidden="false" customHeight="false" outlineLevel="0" collapsed="false">
      <c r="D95" s="74"/>
    </row>
    <row r="96" customFormat="false" ht="12.75" hidden="false" customHeight="false" outlineLevel="0" collapsed="false">
      <c r="D96" s="74"/>
    </row>
    <row r="97" customFormat="false" ht="12.75" hidden="false" customHeight="false" outlineLevel="0" collapsed="false">
      <c r="D97" s="74"/>
    </row>
    <row r="98" customFormat="false" ht="12.75" hidden="false" customHeight="false" outlineLevel="0" collapsed="false">
      <c r="D98" s="74"/>
    </row>
    <row r="99" customFormat="false" ht="12.75" hidden="false" customHeight="false" outlineLevel="0" collapsed="false">
      <c r="D99" s="74"/>
    </row>
    <row r="100" customFormat="false" ht="12.75" hidden="false" customHeight="false" outlineLevel="0" collapsed="false">
      <c r="D100" s="7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20"/>
  <sheetViews>
    <sheetView showFormulas="false" showGridLines="fals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28"/>
    <col collapsed="false" customWidth="true" hidden="false" outlineLevel="0" max="2" min="2" style="0" width="13.14"/>
    <col collapsed="false" customWidth="true" hidden="false" outlineLevel="0" max="4" min="3" style="0" width="13.85"/>
    <col collapsed="false" customWidth="true" hidden="false" outlineLevel="0" max="5" min="5" style="0" width="14.56"/>
    <col collapsed="false" customWidth="true" hidden="false" outlineLevel="0" max="6" min="6" style="0" width="3.99"/>
    <col collapsed="false" customWidth="true" hidden="false" outlineLevel="0" max="8" min="8" style="0" width="13.99"/>
    <col collapsed="false" customWidth="true" hidden="false" outlineLevel="0" max="9" min="9" style="0" width="14.99"/>
    <col collapsed="false" customWidth="true" hidden="false" outlineLevel="0" max="10" min="10" style="0" width="15.99"/>
    <col collapsed="false" customWidth="true" hidden="false" outlineLevel="0" max="11" min="11" style="0" width="14.14"/>
    <col collapsed="false" customWidth="true" hidden="false" outlineLevel="0" max="12" min="12" style="0" width="5.28"/>
    <col collapsed="false" customWidth="true" hidden="false" outlineLevel="0" max="13" min="13" style="0" width="18.56"/>
  </cols>
  <sheetData>
    <row r="1" customFormat="false" ht="13.5" hidden="false" customHeight="false" outlineLevel="0" collapsed="false">
      <c r="B1" s="76" t="s">
        <v>38</v>
      </c>
      <c r="C1" s="77" t="n">
        <v>10000</v>
      </c>
      <c r="D1" s="77" t="n">
        <v>15000</v>
      </c>
      <c r="E1" s="78" t="n">
        <f aca="false">C1+D1</f>
        <v>25000</v>
      </c>
      <c r="H1" s="76" t="s">
        <v>38</v>
      </c>
      <c r="I1" s="77" t="n">
        <v>10000</v>
      </c>
      <c r="J1" s="77" t="n">
        <v>15000</v>
      </c>
      <c r="K1" s="78" t="n">
        <f aca="false">I1+J1</f>
        <v>25000</v>
      </c>
      <c r="M1" s="79" t="n">
        <f aca="false">E3+K4</f>
        <v>1292990.75</v>
      </c>
    </row>
    <row r="2" customFormat="false" ht="12.75" hidden="false" customHeight="false" outlineLevel="0" collapsed="false">
      <c r="B2" s="80"/>
      <c r="C2" s="65"/>
      <c r="D2" s="65"/>
    </row>
    <row r="3" customFormat="false" ht="12.75" hidden="false" customHeight="false" outlineLevel="0" collapsed="false">
      <c r="B3" s="81" t="n">
        <f aca="false">SUM(B13:B34)</f>
        <v>-70798.75</v>
      </c>
      <c r="C3" s="81" t="n">
        <f aca="false">SUM(C13:C34)</f>
        <v>47696</v>
      </c>
      <c r="D3" s="81" t="n">
        <f aca="false">SUM(D13:D34)</f>
        <v>66000</v>
      </c>
      <c r="E3" s="81" t="n">
        <f aca="false">SUM(E13:E34)</f>
        <v>42897.25</v>
      </c>
      <c r="M3" s="82" t="n">
        <v>1295000</v>
      </c>
    </row>
    <row r="4" customFormat="false" ht="12.75" hidden="false" customHeight="false" outlineLevel="0" collapsed="false">
      <c r="B4" s="83" t="n">
        <f aca="false">SUM(B7:B34)</f>
        <v>-90107.5</v>
      </c>
      <c r="C4" s="84" t="n">
        <f aca="false">SUM(C7:C34)</f>
        <v>47696</v>
      </c>
      <c r="D4" s="85" t="n">
        <f aca="false">SUM(D7:D34)</f>
        <v>66000</v>
      </c>
      <c r="E4" s="84" t="n">
        <f aca="false">SUM(E7:E34)</f>
        <v>23588.5</v>
      </c>
      <c r="H4" s="83" t="n">
        <f aca="false">SUM(H7:H220)</f>
        <v>-630752.5</v>
      </c>
      <c r="I4" s="85" t="n">
        <f aca="false">SUM(I7:I220)</f>
        <v>781100</v>
      </c>
      <c r="J4" s="85" t="n">
        <f aca="false">SUM(J7:J220)</f>
        <v>1099746</v>
      </c>
      <c r="K4" s="86" t="n">
        <f aca="false">SUM(K7:K220)</f>
        <v>1250093.5</v>
      </c>
    </row>
    <row r="5" customFormat="false" ht="12.75" hidden="false" customHeight="false" outlineLevel="0" collapsed="false">
      <c r="B5" s="87" t="n">
        <v>0.1185</v>
      </c>
      <c r="C5" s="88" t="n">
        <v>0.2168</v>
      </c>
      <c r="D5" s="88" t="n">
        <v>0.2</v>
      </c>
      <c r="E5" s="89"/>
      <c r="H5" s="87" t="n">
        <v>0.1185</v>
      </c>
      <c r="I5" s="88" t="n">
        <v>0.365</v>
      </c>
      <c r="J5" s="88" t="n">
        <v>0.3426</v>
      </c>
      <c r="K5" s="89"/>
    </row>
    <row r="6" customFormat="false" ht="25.5" hidden="false" customHeight="false" outlineLevel="0" collapsed="false">
      <c r="B6" s="90" t="s">
        <v>51</v>
      </c>
      <c r="C6" s="91" t="s">
        <v>52</v>
      </c>
      <c r="D6" s="91" t="s">
        <v>52</v>
      </c>
      <c r="E6" s="92" t="s">
        <v>53</v>
      </c>
      <c r="H6" s="90" t="s">
        <v>51</v>
      </c>
      <c r="I6" s="91" t="s">
        <v>52</v>
      </c>
      <c r="J6" s="91" t="s">
        <v>52</v>
      </c>
      <c r="K6" s="92" t="s">
        <v>53</v>
      </c>
      <c r="M6" s="62" t="n">
        <f aca="false">M1-M3</f>
        <v>-2009.25</v>
      </c>
    </row>
    <row r="7" customFormat="false" ht="12.75" hidden="false" customHeight="false" outlineLevel="0" collapsed="false">
      <c r="A7" s="93" t="n">
        <v>37288</v>
      </c>
      <c r="B7" s="94" t="n">
        <f aca="false">-90107.5/28</f>
        <v>-3218.125</v>
      </c>
      <c r="C7" s="95"/>
      <c r="D7" s="6"/>
      <c r="E7" s="96" t="n">
        <f aca="false">B7+C7+D7</f>
        <v>-3218.125</v>
      </c>
      <c r="G7" s="93" t="n">
        <v>37316</v>
      </c>
      <c r="H7" s="94" t="n">
        <f aca="false">-90107.5/31</f>
        <v>-2906.6935483871</v>
      </c>
      <c r="I7" s="97" t="n">
        <f aca="false">I1*I5</f>
        <v>3650</v>
      </c>
      <c r="J7" s="98" t="n">
        <f aca="false">J1*J5</f>
        <v>5139</v>
      </c>
      <c r="K7" s="96" t="n">
        <f aca="false">H7+I7+J7</f>
        <v>5882.3064516129</v>
      </c>
    </row>
    <row r="8" customFormat="false" ht="12.75" hidden="false" customHeight="false" outlineLevel="0" collapsed="false">
      <c r="A8" s="93" t="n">
        <v>37289</v>
      </c>
      <c r="B8" s="99" t="n">
        <f aca="false">B7</f>
        <v>-3218.125</v>
      </c>
      <c r="C8" s="100"/>
      <c r="D8" s="34"/>
      <c r="E8" s="101" t="n">
        <f aca="false">B8+C8+D8</f>
        <v>-3218.125</v>
      </c>
      <c r="G8" s="93" t="n">
        <v>37317</v>
      </c>
      <c r="H8" s="99" t="n">
        <f aca="false">H7</f>
        <v>-2906.6935483871</v>
      </c>
      <c r="I8" s="97" t="n">
        <f aca="false">I7</f>
        <v>3650</v>
      </c>
      <c r="J8" s="98" t="n">
        <f aca="false">J7</f>
        <v>5139</v>
      </c>
      <c r="K8" s="101" t="n">
        <f aca="false">H8+I8+J8</f>
        <v>5882.3064516129</v>
      </c>
    </row>
    <row r="9" customFormat="false" ht="12.75" hidden="false" customHeight="false" outlineLevel="0" collapsed="false">
      <c r="A9" s="93" t="n">
        <v>37290</v>
      </c>
      <c r="B9" s="99" t="n">
        <f aca="false">B8</f>
        <v>-3218.125</v>
      </c>
      <c r="C9" s="100"/>
      <c r="D9" s="34"/>
      <c r="E9" s="101" t="n">
        <f aca="false">B9+C9+D9</f>
        <v>-3218.125</v>
      </c>
      <c r="G9" s="93" t="n">
        <v>37318</v>
      </c>
      <c r="H9" s="99" t="n">
        <f aca="false">H8</f>
        <v>-2906.6935483871</v>
      </c>
      <c r="I9" s="97" t="n">
        <f aca="false">I8</f>
        <v>3650</v>
      </c>
      <c r="J9" s="98" t="n">
        <f aca="false">J8</f>
        <v>5139</v>
      </c>
      <c r="K9" s="101" t="n">
        <f aca="false">H9+I9+J9</f>
        <v>5882.3064516129</v>
      </c>
    </row>
    <row r="10" customFormat="false" ht="12.75" hidden="false" customHeight="false" outlineLevel="0" collapsed="false">
      <c r="A10" s="93" t="n">
        <v>37291</v>
      </c>
      <c r="B10" s="99" t="n">
        <f aca="false">B9</f>
        <v>-3218.125</v>
      </c>
      <c r="C10" s="100"/>
      <c r="D10" s="34"/>
      <c r="E10" s="101" t="n">
        <f aca="false">B10+C10+D10</f>
        <v>-3218.125</v>
      </c>
      <c r="G10" s="93" t="n">
        <v>37319</v>
      </c>
      <c r="H10" s="99" t="n">
        <f aca="false">H9</f>
        <v>-2906.6935483871</v>
      </c>
      <c r="I10" s="97" t="n">
        <f aca="false">I9</f>
        <v>3650</v>
      </c>
      <c r="J10" s="98" t="n">
        <f aca="false">J9</f>
        <v>5139</v>
      </c>
      <c r="K10" s="101" t="n">
        <f aca="false">H10+I10+J10</f>
        <v>5882.3064516129</v>
      </c>
    </row>
    <row r="11" customFormat="false" ht="12.75" hidden="false" customHeight="false" outlineLevel="0" collapsed="false">
      <c r="A11" s="93" t="n">
        <v>37292</v>
      </c>
      <c r="B11" s="99" t="n">
        <f aca="false">B10</f>
        <v>-3218.125</v>
      </c>
      <c r="C11" s="100"/>
      <c r="D11" s="34"/>
      <c r="E11" s="101" t="n">
        <f aca="false">B11+C11+D11</f>
        <v>-3218.125</v>
      </c>
      <c r="G11" s="93" t="n">
        <v>37320</v>
      </c>
      <c r="H11" s="99" t="n">
        <f aca="false">H10</f>
        <v>-2906.6935483871</v>
      </c>
      <c r="I11" s="97" t="n">
        <f aca="false">I10</f>
        <v>3650</v>
      </c>
      <c r="J11" s="98" t="n">
        <f aca="false">J10</f>
        <v>5139</v>
      </c>
      <c r="K11" s="101" t="n">
        <f aca="false">H11+I11+J11</f>
        <v>5882.3064516129</v>
      </c>
    </row>
    <row r="12" customFormat="false" ht="12.75" hidden="false" customHeight="false" outlineLevel="0" collapsed="false">
      <c r="A12" s="93" t="n">
        <v>37293</v>
      </c>
      <c r="B12" s="99" t="n">
        <f aca="false">B11</f>
        <v>-3218.125</v>
      </c>
      <c r="C12" s="100"/>
      <c r="D12" s="34"/>
      <c r="E12" s="101" t="n">
        <f aca="false">B12+C12+D12</f>
        <v>-3218.125</v>
      </c>
      <c r="G12" s="93" t="n">
        <v>37321</v>
      </c>
      <c r="H12" s="99" t="n">
        <f aca="false">H11</f>
        <v>-2906.6935483871</v>
      </c>
      <c r="I12" s="97" t="n">
        <f aca="false">I11</f>
        <v>3650</v>
      </c>
      <c r="J12" s="98" t="n">
        <f aca="false">J11</f>
        <v>5139</v>
      </c>
      <c r="K12" s="101" t="n">
        <f aca="false">H12+I12+J12</f>
        <v>5882.3064516129</v>
      </c>
    </row>
    <row r="13" customFormat="false" ht="12.75" hidden="false" customHeight="false" outlineLevel="0" collapsed="false">
      <c r="A13" s="93" t="n">
        <v>37294</v>
      </c>
      <c r="B13" s="99" t="n">
        <f aca="false">B12</f>
        <v>-3218.125</v>
      </c>
      <c r="C13" s="97" t="n">
        <f aca="false">C1*C5</f>
        <v>2168</v>
      </c>
      <c r="D13" s="98" t="n">
        <f aca="false">D1*D5</f>
        <v>3000</v>
      </c>
      <c r="E13" s="101" t="n">
        <f aca="false">B13+C13+D13</f>
        <v>1949.875</v>
      </c>
      <c r="G13" s="93" t="n">
        <v>37322</v>
      </c>
      <c r="H13" s="99" t="n">
        <f aca="false">H12</f>
        <v>-2906.6935483871</v>
      </c>
      <c r="I13" s="97" t="n">
        <f aca="false">I12</f>
        <v>3650</v>
      </c>
      <c r="J13" s="98" t="n">
        <f aca="false">J12</f>
        <v>5139</v>
      </c>
      <c r="K13" s="101" t="n">
        <f aca="false">H13+I7+J7</f>
        <v>5882.3064516129</v>
      </c>
    </row>
    <row r="14" customFormat="false" ht="12.75" hidden="false" customHeight="false" outlineLevel="0" collapsed="false">
      <c r="A14" s="93" t="n">
        <v>37295</v>
      </c>
      <c r="B14" s="99" t="n">
        <f aca="false">B13</f>
        <v>-3218.125</v>
      </c>
      <c r="C14" s="97" t="n">
        <f aca="false">C13</f>
        <v>2168</v>
      </c>
      <c r="D14" s="98" t="n">
        <f aca="false">D13</f>
        <v>3000</v>
      </c>
      <c r="E14" s="101" t="n">
        <f aca="false">B14+C14+D14</f>
        <v>1949.875</v>
      </c>
      <c r="G14" s="93" t="n">
        <v>37323</v>
      </c>
      <c r="H14" s="99" t="n">
        <f aca="false">H13</f>
        <v>-2906.6935483871</v>
      </c>
      <c r="I14" s="97" t="n">
        <f aca="false">I7</f>
        <v>3650</v>
      </c>
      <c r="J14" s="98" t="n">
        <f aca="false">J7</f>
        <v>5139</v>
      </c>
      <c r="K14" s="101" t="n">
        <f aca="false">H14+I14+J14</f>
        <v>5882.3064516129</v>
      </c>
    </row>
    <row r="15" customFormat="false" ht="12.75" hidden="false" customHeight="false" outlineLevel="0" collapsed="false">
      <c r="A15" s="93" t="n">
        <v>37296</v>
      </c>
      <c r="B15" s="99" t="n">
        <f aca="false">B14</f>
        <v>-3218.125</v>
      </c>
      <c r="C15" s="97" t="n">
        <f aca="false">C14</f>
        <v>2168</v>
      </c>
      <c r="D15" s="98" t="n">
        <f aca="false">D14</f>
        <v>3000</v>
      </c>
      <c r="E15" s="101" t="n">
        <f aca="false">B15+C15+D15</f>
        <v>1949.875</v>
      </c>
      <c r="G15" s="93" t="n">
        <v>37324</v>
      </c>
      <c r="H15" s="99" t="n">
        <f aca="false">H14</f>
        <v>-2906.6935483871</v>
      </c>
      <c r="I15" s="97" t="n">
        <f aca="false">I14</f>
        <v>3650</v>
      </c>
      <c r="J15" s="98" t="n">
        <f aca="false">J14</f>
        <v>5139</v>
      </c>
      <c r="K15" s="101" t="n">
        <f aca="false">H15+I15+J15</f>
        <v>5882.3064516129</v>
      </c>
    </row>
    <row r="16" customFormat="false" ht="12.75" hidden="false" customHeight="false" outlineLevel="0" collapsed="false">
      <c r="A16" s="93" t="n">
        <v>37297</v>
      </c>
      <c r="B16" s="99" t="n">
        <f aca="false">B15</f>
        <v>-3218.125</v>
      </c>
      <c r="C16" s="97" t="n">
        <f aca="false">C15</f>
        <v>2168</v>
      </c>
      <c r="D16" s="98" t="n">
        <f aca="false">D15</f>
        <v>3000</v>
      </c>
      <c r="E16" s="101" t="n">
        <f aca="false">B16+C16+D16</f>
        <v>1949.875</v>
      </c>
      <c r="G16" s="93" t="n">
        <v>37325</v>
      </c>
      <c r="H16" s="99" t="n">
        <f aca="false">H15</f>
        <v>-2906.6935483871</v>
      </c>
      <c r="I16" s="97" t="n">
        <f aca="false">I15</f>
        <v>3650</v>
      </c>
      <c r="J16" s="98" t="n">
        <f aca="false">J15</f>
        <v>5139</v>
      </c>
      <c r="K16" s="101" t="n">
        <f aca="false">H16+I16+J16</f>
        <v>5882.3064516129</v>
      </c>
    </row>
    <row r="17" customFormat="false" ht="12.75" hidden="false" customHeight="false" outlineLevel="0" collapsed="false">
      <c r="A17" s="93" t="n">
        <v>37298</v>
      </c>
      <c r="B17" s="99" t="n">
        <f aca="false">B16</f>
        <v>-3218.125</v>
      </c>
      <c r="C17" s="97" t="n">
        <f aca="false">C16</f>
        <v>2168</v>
      </c>
      <c r="D17" s="98" t="n">
        <f aca="false">D16</f>
        <v>3000</v>
      </c>
      <c r="E17" s="101" t="n">
        <f aca="false">B17+C17+D17</f>
        <v>1949.875</v>
      </c>
      <c r="G17" s="93" t="n">
        <v>37326</v>
      </c>
      <c r="H17" s="99" t="n">
        <f aca="false">H16</f>
        <v>-2906.6935483871</v>
      </c>
      <c r="I17" s="97" t="n">
        <f aca="false">I16</f>
        <v>3650</v>
      </c>
      <c r="J17" s="98" t="n">
        <f aca="false">J16</f>
        <v>5139</v>
      </c>
      <c r="K17" s="101" t="n">
        <f aca="false">H17+I17+J17</f>
        <v>5882.3064516129</v>
      </c>
    </row>
    <row r="18" customFormat="false" ht="12.75" hidden="false" customHeight="false" outlineLevel="0" collapsed="false">
      <c r="A18" s="93" t="n">
        <v>37299</v>
      </c>
      <c r="B18" s="99" t="n">
        <f aca="false">B17</f>
        <v>-3218.125</v>
      </c>
      <c r="C18" s="97" t="n">
        <f aca="false">C17</f>
        <v>2168</v>
      </c>
      <c r="D18" s="98" t="n">
        <f aca="false">D17</f>
        <v>3000</v>
      </c>
      <c r="E18" s="101" t="n">
        <f aca="false">B18+C18+D18</f>
        <v>1949.875</v>
      </c>
      <c r="G18" s="93" t="n">
        <v>37327</v>
      </c>
      <c r="H18" s="99" t="n">
        <f aca="false">H17</f>
        <v>-2906.6935483871</v>
      </c>
      <c r="I18" s="97" t="n">
        <f aca="false">I17</f>
        <v>3650</v>
      </c>
      <c r="J18" s="98" t="n">
        <f aca="false">J17</f>
        <v>5139</v>
      </c>
      <c r="K18" s="101" t="n">
        <f aca="false">H18+I18+J18</f>
        <v>5882.3064516129</v>
      </c>
    </row>
    <row r="19" customFormat="false" ht="12.75" hidden="false" customHeight="false" outlineLevel="0" collapsed="false">
      <c r="A19" s="93" t="n">
        <v>37300</v>
      </c>
      <c r="B19" s="99" t="n">
        <f aca="false">B18</f>
        <v>-3218.125</v>
      </c>
      <c r="C19" s="97" t="n">
        <f aca="false">C18</f>
        <v>2168</v>
      </c>
      <c r="D19" s="98" t="n">
        <f aca="false">D18</f>
        <v>3000</v>
      </c>
      <c r="E19" s="101" t="n">
        <f aca="false">B19+C19+D19</f>
        <v>1949.875</v>
      </c>
      <c r="G19" s="93" t="n">
        <v>37328</v>
      </c>
      <c r="H19" s="99" t="n">
        <f aca="false">H18</f>
        <v>-2906.6935483871</v>
      </c>
      <c r="I19" s="97" t="n">
        <f aca="false">I18</f>
        <v>3650</v>
      </c>
      <c r="J19" s="98" t="n">
        <f aca="false">J18</f>
        <v>5139</v>
      </c>
      <c r="K19" s="101" t="n">
        <f aca="false">H19+I19+J19</f>
        <v>5882.3064516129</v>
      </c>
    </row>
    <row r="20" customFormat="false" ht="12.75" hidden="false" customHeight="false" outlineLevel="0" collapsed="false">
      <c r="A20" s="93" t="n">
        <v>37301</v>
      </c>
      <c r="B20" s="99" t="n">
        <f aca="false">B19</f>
        <v>-3218.125</v>
      </c>
      <c r="C20" s="97" t="n">
        <f aca="false">C19</f>
        <v>2168</v>
      </c>
      <c r="D20" s="98" t="n">
        <f aca="false">D19</f>
        <v>3000</v>
      </c>
      <c r="E20" s="101" t="n">
        <f aca="false">B20+C20+D20</f>
        <v>1949.875</v>
      </c>
      <c r="G20" s="93" t="n">
        <v>37329</v>
      </c>
      <c r="H20" s="99" t="n">
        <f aca="false">H19</f>
        <v>-2906.6935483871</v>
      </c>
      <c r="I20" s="97" t="n">
        <f aca="false">I19</f>
        <v>3650</v>
      </c>
      <c r="J20" s="98" t="n">
        <f aca="false">J19</f>
        <v>5139</v>
      </c>
      <c r="K20" s="101" t="n">
        <f aca="false">H20+I20+J20</f>
        <v>5882.3064516129</v>
      </c>
    </row>
    <row r="21" customFormat="false" ht="12.75" hidden="false" customHeight="false" outlineLevel="0" collapsed="false">
      <c r="A21" s="93" t="n">
        <v>37302</v>
      </c>
      <c r="B21" s="99" t="n">
        <f aca="false">B20</f>
        <v>-3218.125</v>
      </c>
      <c r="C21" s="97" t="n">
        <f aca="false">C20</f>
        <v>2168</v>
      </c>
      <c r="D21" s="98" t="n">
        <f aca="false">D20</f>
        <v>3000</v>
      </c>
      <c r="E21" s="101" t="n">
        <f aca="false">B21+C21+D21</f>
        <v>1949.875</v>
      </c>
      <c r="G21" s="93" t="n">
        <v>37330</v>
      </c>
      <c r="H21" s="99" t="n">
        <f aca="false">H20</f>
        <v>-2906.6935483871</v>
      </c>
      <c r="I21" s="97" t="n">
        <f aca="false">I20</f>
        <v>3650</v>
      </c>
      <c r="J21" s="98" t="n">
        <f aca="false">J20</f>
        <v>5139</v>
      </c>
      <c r="K21" s="101" t="n">
        <f aca="false">H21+I21+J21</f>
        <v>5882.3064516129</v>
      </c>
    </row>
    <row r="22" customFormat="false" ht="12.75" hidden="false" customHeight="false" outlineLevel="0" collapsed="false">
      <c r="A22" s="93" t="n">
        <v>37303</v>
      </c>
      <c r="B22" s="99" t="n">
        <f aca="false">B21</f>
        <v>-3218.125</v>
      </c>
      <c r="C22" s="97" t="n">
        <f aca="false">C21</f>
        <v>2168</v>
      </c>
      <c r="D22" s="98" t="n">
        <f aca="false">D21</f>
        <v>3000</v>
      </c>
      <c r="E22" s="101" t="n">
        <f aca="false">B22+C22+D22</f>
        <v>1949.875</v>
      </c>
      <c r="G22" s="93" t="n">
        <v>37331</v>
      </c>
      <c r="H22" s="99" t="n">
        <f aca="false">H21</f>
        <v>-2906.6935483871</v>
      </c>
      <c r="I22" s="97" t="n">
        <f aca="false">I21</f>
        <v>3650</v>
      </c>
      <c r="J22" s="98" t="n">
        <f aca="false">J21</f>
        <v>5139</v>
      </c>
      <c r="K22" s="101" t="n">
        <f aca="false">H22+I22+J22</f>
        <v>5882.3064516129</v>
      </c>
    </row>
    <row r="23" customFormat="false" ht="12.75" hidden="false" customHeight="false" outlineLevel="0" collapsed="false">
      <c r="A23" s="93" t="n">
        <v>37304</v>
      </c>
      <c r="B23" s="99" t="n">
        <f aca="false">B22</f>
        <v>-3218.125</v>
      </c>
      <c r="C23" s="97" t="n">
        <f aca="false">C22</f>
        <v>2168</v>
      </c>
      <c r="D23" s="98" t="n">
        <f aca="false">D22</f>
        <v>3000</v>
      </c>
      <c r="E23" s="101" t="n">
        <f aca="false">B23+C23+D23</f>
        <v>1949.875</v>
      </c>
      <c r="G23" s="93" t="n">
        <v>37332</v>
      </c>
      <c r="H23" s="99" t="n">
        <f aca="false">H22</f>
        <v>-2906.6935483871</v>
      </c>
      <c r="I23" s="97" t="n">
        <f aca="false">I22</f>
        <v>3650</v>
      </c>
      <c r="J23" s="98" t="n">
        <f aca="false">J22</f>
        <v>5139</v>
      </c>
      <c r="K23" s="101" t="n">
        <f aca="false">H23+I23+J23</f>
        <v>5882.3064516129</v>
      </c>
    </row>
    <row r="24" customFormat="false" ht="12.75" hidden="false" customHeight="false" outlineLevel="0" collapsed="false">
      <c r="A24" s="93" t="n">
        <v>37305</v>
      </c>
      <c r="B24" s="99" t="n">
        <f aca="false">B23</f>
        <v>-3218.125</v>
      </c>
      <c r="C24" s="97" t="n">
        <f aca="false">C23</f>
        <v>2168</v>
      </c>
      <c r="D24" s="98" t="n">
        <f aca="false">D23</f>
        <v>3000</v>
      </c>
      <c r="E24" s="101" t="n">
        <f aca="false">B24+C24+D24</f>
        <v>1949.875</v>
      </c>
      <c r="G24" s="93" t="n">
        <v>37333</v>
      </c>
      <c r="H24" s="99" t="n">
        <f aca="false">H23</f>
        <v>-2906.6935483871</v>
      </c>
      <c r="I24" s="97" t="n">
        <f aca="false">I23</f>
        <v>3650</v>
      </c>
      <c r="J24" s="98" t="n">
        <f aca="false">J23</f>
        <v>5139</v>
      </c>
      <c r="K24" s="101" t="n">
        <f aca="false">H24+I24+J24</f>
        <v>5882.3064516129</v>
      </c>
    </row>
    <row r="25" customFormat="false" ht="12.75" hidden="false" customHeight="false" outlineLevel="0" collapsed="false">
      <c r="A25" s="93" t="n">
        <v>37306</v>
      </c>
      <c r="B25" s="99" t="n">
        <f aca="false">B24</f>
        <v>-3218.125</v>
      </c>
      <c r="C25" s="97" t="n">
        <f aca="false">C24</f>
        <v>2168</v>
      </c>
      <c r="D25" s="98" t="n">
        <f aca="false">D24</f>
        <v>3000</v>
      </c>
      <c r="E25" s="101" t="n">
        <f aca="false">B25+C25+D25</f>
        <v>1949.875</v>
      </c>
      <c r="G25" s="93" t="n">
        <v>37334</v>
      </c>
      <c r="H25" s="99" t="n">
        <f aca="false">H24</f>
        <v>-2906.6935483871</v>
      </c>
      <c r="I25" s="97" t="n">
        <f aca="false">I24</f>
        <v>3650</v>
      </c>
      <c r="J25" s="98" t="n">
        <f aca="false">J24</f>
        <v>5139</v>
      </c>
      <c r="K25" s="101" t="n">
        <f aca="false">H25+I25+J25</f>
        <v>5882.3064516129</v>
      </c>
    </row>
    <row r="26" customFormat="false" ht="12.75" hidden="false" customHeight="false" outlineLevel="0" collapsed="false">
      <c r="A26" s="93" t="n">
        <v>37307</v>
      </c>
      <c r="B26" s="99" t="n">
        <f aca="false">B25</f>
        <v>-3218.125</v>
      </c>
      <c r="C26" s="97" t="n">
        <f aca="false">C25</f>
        <v>2168</v>
      </c>
      <c r="D26" s="98" t="n">
        <f aca="false">D25</f>
        <v>3000</v>
      </c>
      <c r="E26" s="101" t="n">
        <f aca="false">B26+C26+D26</f>
        <v>1949.875</v>
      </c>
      <c r="G26" s="93" t="n">
        <v>37335</v>
      </c>
      <c r="H26" s="99" t="n">
        <f aca="false">H25</f>
        <v>-2906.6935483871</v>
      </c>
      <c r="I26" s="97" t="n">
        <f aca="false">I25</f>
        <v>3650</v>
      </c>
      <c r="J26" s="98" t="n">
        <f aca="false">J25</f>
        <v>5139</v>
      </c>
      <c r="K26" s="101" t="n">
        <f aca="false">H26+I26+J26</f>
        <v>5882.3064516129</v>
      </c>
    </row>
    <row r="27" customFormat="false" ht="12.75" hidden="false" customHeight="false" outlineLevel="0" collapsed="false">
      <c r="A27" s="93" t="n">
        <v>37308</v>
      </c>
      <c r="B27" s="99" t="n">
        <f aca="false">B26</f>
        <v>-3218.125</v>
      </c>
      <c r="C27" s="97" t="n">
        <f aca="false">C26</f>
        <v>2168</v>
      </c>
      <c r="D27" s="98" t="n">
        <f aca="false">D26</f>
        <v>3000</v>
      </c>
      <c r="E27" s="101" t="n">
        <f aca="false">B27+C27+D27</f>
        <v>1949.875</v>
      </c>
      <c r="G27" s="93" t="n">
        <v>37336</v>
      </c>
      <c r="H27" s="99" t="n">
        <f aca="false">H26</f>
        <v>-2906.6935483871</v>
      </c>
      <c r="I27" s="97" t="n">
        <f aca="false">I26</f>
        <v>3650</v>
      </c>
      <c r="J27" s="98" t="n">
        <f aca="false">J26</f>
        <v>5139</v>
      </c>
      <c r="K27" s="101" t="n">
        <f aca="false">H27+I27+J27</f>
        <v>5882.3064516129</v>
      </c>
    </row>
    <row r="28" customFormat="false" ht="12.75" hidden="false" customHeight="false" outlineLevel="0" collapsed="false">
      <c r="A28" s="93" t="n">
        <v>37309</v>
      </c>
      <c r="B28" s="99" t="n">
        <f aca="false">B27</f>
        <v>-3218.125</v>
      </c>
      <c r="C28" s="97" t="n">
        <f aca="false">C27</f>
        <v>2168</v>
      </c>
      <c r="D28" s="98" t="n">
        <f aca="false">D27</f>
        <v>3000</v>
      </c>
      <c r="E28" s="101" t="n">
        <f aca="false">B28+C28+D28</f>
        <v>1949.875</v>
      </c>
      <c r="G28" s="93" t="n">
        <v>37337</v>
      </c>
      <c r="H28" s="99" t="n">
        <f aca="false">H27</f>
        <v>-2906.6935483871</v>
      </c>
      <c r="I28" s="97" t="n">
        <f aca="false">I27</f>
        <v>3650</v>
      </c>
      <c r="J28" s="98" t="n">
        <f aca="false">J27</f>
        <v>5139</v>
      </c>
      <c r="K28" s="101" t="n">
        <f aca="false">H28+I28+J28</f>
        <v>5882.3064516129</v>
      </c>
    </row>
    <row r="29" customFormat="false" ht="12.75" hidden="false" customHeight="false" outlineLevel="0" collapsed="false">
      <c r="A29" s="93" t="n">
        <v>37310</v>
      </c>
      <c r="B29" s="99" t="n">
        <f aca="false">B28</f>
        <v>-3218.125</v>
      </c>
      <c r="C29" s="97" t="n">
        <f aca="false">C28</f>
        <v>2168</v>
      </c>
      <c r="D29" s="98" t="n">
        <f aca="false">D28</f>
        <v>3000</v>
      </c>
      <c r="E29" s="101" t="n">
        <f aca="false">B29+C29+D29</f>
        <v>1949.875</v>
      </c>
      <c r="G29" s="93" t="n">
        <v>37338</v>
      </c>
      <c r="H29" s="99" t="n">
        <f aca="false">H28</f>
        <v>-2906.6935483871</v>
      </c>
      <c r="I29" s="97" t="n">
        <f aca="false">I28</f>
        <v>3650</v>
      </c>
      <c r="J29" s="98" t="n">
        <f aca="false">J28</f>
        <v>5139</v>
      </c>
      <c r="K29" s="101" t="n">
        <f aca="false">H29+I29+J29</f>
        <v>5882.3064516129</v>
      </c>
    </row>
    <row r="30" customFormat="false" ht="12.75" hidden="false" customHeight="false" outlineLevel="0" collapsed="false">
      <c r="A30" s="93" t="n">
        <v>37311</v>
      </c>
      <c r="B30" s="99" t="n">
        <f aca="false">B29</f>
        <v>-3218.125</v>
      </c>
      <c r="C30" s="97" t="n">
        <f aca="false">C29</f>
        <v>2168</v>
      </c>
      <c r="D30" s="98" t="n">
        <f aca="false">D29</f>
        <v>3000</v>
      </c>
      <c r="E30" s="101" t="n">
        <f aca="false">B30+C30+D30</f>
        <v>1949.875</v>
      </c>
      <c r="G30" s="93" t="n">
        <v>37339</v>
      </c>
      <c r="H30" s="99" t="n">
        <f aca="false">H29</f>
        <v>-2906.6935483871</v>
      </c>
      <c r="I30" s="97" t="n">
        <f aca="false">I29</f>
        <v>3650</v>
      </c>
      <c r="J30" s="98" t="n">
        <f aca="false">J29</f>
        <v>5139</v>
      </c>
      <c r="K30" s="101" t="n">
        <f aca="false">H30+I30+J30</f>
        <v>5882.3064516129</v>
      </c>
    </row>
    <row r="31" customFormat="false" ht="12.75" hidden="false" customHeight="false" outlineLevel="0" collapsed="false">
      <c r="A31" s="93" t="n">
        <v>37312</v>
      </c>
      <c r="B31" s="99" t="n">
        <f aca="false">B30</f>
        <v>-3218.125</v>
      </c>
      <c r="C31" s="97" t="n">
        <f aca="false">C30</f>
        <v>2168</v>
      </c>
      <c r="D31" s="98" t="n">
        <f aca="false">D30</f>
        <v>3000</v>
      </c>
      <c r="E31" s="101" t="n">
        <f aca="false">B31+C31+D31</f>
        <v>1949.875</v>
      </c>
      <c r="G31" s="93" t="n">
        <v>37340</v>
      </c>
      <c r="H31" s="99" t="n">
        <f aca="false">H30</f>
        <v>-2906.6935483871</v>
      </c>
      <c r="I31" s="97" t="n">
        <f aca="false">I30</f>
        <v>3650</v>
      </c>
      <c r="J31" s="98" t="n">
        <f aca="false">J30</f>
        <v>5139</v>
      </c>
      <c r="K31" s="101" t="n">
        <f aca="false">H31+I31+J31</f>
        <v>5882.3064516129</v>
      </c>
    </row>
    <row r="32" customFormat="false" ht="12.75" hidden="false" customHeight="false" outlineLevel="0" collapsed="false">
      <c r="A32" s="93" t="n">
        <v>37313</v>
      </c>
      <c r="B32" s="99" t="n">
        <f aca="false">B31</f>
        <v>-3218.125</v>
      </c>
      <c r="C32" s="97" t="n">
        <f aca="false">C31</f>
        <v>2168</v>
      </c>
      <c r="D32" s="98" t="n">
        <f aca="false">D31</f>
        <v>3000</v>
      </c>
      <c r="E32" s="101" t="n">
        <f aca="false">B32+C32+D32</f>
        <v>1949.875</v>
      </c>
      <c r="G32" s="93" t="n">
        <v>37341</v>
      </c>
      <c r="H32" s="99" t="n">
        <f aca="false">H31</f>
        <v>-2906.6935483871</v>
      </c>
      <c r="I32" s="97" t="n">
        <f aca="false">I31</f>
        <v>3650</v>
      </c>
      <c r="J32" s="98" t="n">
        <f aca="false">J31</f>
        <v>5139</v>
      </c>
      <c r="K32" s="101" t="n">
        <f aca="false">H32+I32+J32</f>
        <v>5882.3064516129</v>
      </c>
    </row>
    <row r="33" customFormat="false" ht="12.75" hidden="false" customHeight="false" outlineLevel="0" collapsed="false">
      <c r="A33" s="93" t="n">
        <v>37314</v>
      </c>
      <c r="B33" s="99" t="n">
        <f aca="false">B32</f>
        <v>-3218.125</v>
      </c>
      <c r="C33" s="97" t="n">
        <f aca="false">C32</f>
        <v>2168</v>
      </c>
      <c r="D33" s="98" t="n">
        <f aca="false">D32</f>
        <v>3000</v>
      </c>
      <c r="E33" s="101" t="n">
        <f aca="false">B33+C33+D33</f>
        <v>1949.875</v>
      </c>
      <c r="G33" s="93" t="n">
        <v>37342</v>
      </c>
      <c r="H33" s="99" t="n">
        <f aca="false">H32</f>
        <v>-2906.6935483871</v>
      </c>
      <c r="I33" s="97" t="n">
        <f aca="false">I32</f>
        <v>3650</v>
      </c>
      <c r="J33" s="98" t="n">
        <f aca="false">J32</f>
        <v>5139</v>
      </c>
      <c r="K33" s="101" t="n">
        <f aca="false">H33+I33+J33</f>
        <v>5882.3064516129</v>
      </c>
    </row>
    <row r="34" customFormat="false" ht="12.75" hidden="false" customHeight="false" outlineLevel="0" collapsed="false">
      <c r="A34" s="93" t="n">
        <v>37315</v>
      </c>
      <c r="B34" s="102" t="n">
        <f aca="false">B33</f>
        <v>-3218.125</v>
      </c>
      <c r="C34" s="103" t="n">
        <f aca="false">C33</f>
        <v>2168</v>
      </c>
      <c r="D34" s="102" t="n">
        <f aca="false">D33</f>
        <v>3000</v>
      </c>
      <c r="E34" s="104" t="n">
        <f aca="false">B34+C34+D34</f>
        <v>1949.875</v>
      </c>
      <c r="G34" s="93" t="n">
        <v>37343</v>
      </c>
      <c r="H34" s="99" t="n">
        <f aca="false">H33</f>
        <v>-2906.6935483871</v>
      </c>
      <c r="I34" s="97" t="n">
        <f aca="false">I33</f>
        <v>3650</v>
      </c>
      <c r="J34" s="98" t="n">
        <f aca="false">J33</f>
        <v>5139</v>
      </c>
      <c r="K34" s="101" t="n">
        <f aca="false">H34+I34+J34</f>
        <v>5882.3064516129</v>
      </c>
    </row>
    <row r="35" customFormat="false" ht="12.75" hidden="false" customHeight="false" outlineLevel="0" collapsed="false">
      <c r="A35" s="93"/>
      <c r="G35" s="93" t="n">
        <v>37344</v>
      </c>
      <c r="H35" s="99" t="n">
        <f aca="false">H34</f>
        <v>-2906.6935483871</v>
      </c>
      <c r="I35" s="97" t="n">
        <f aca="false">I34</f>
        <v>3650</v>
      </c>
      <c r="J35" s="98" t="n">
        <f aca="false">J34</f>
        <v>5139</v>
      </c>
      <c r="K35" s="101" t="n">
        <f aca="false">H35+I35+J35</f>
        <v>5882.3064516129</v>
      </c>
    </row>
    <row r="36" customFormat="false" ht="12.75" hidden="false" customHeight="false" outlineLevel="0" collapsed="false">
      <c r="A36" s="93"/>
      <c r="G36" s="93" t="n">
        <v>37345</v>
      </c>
      <c r="H36" s="99" t="n">
        <f aca="false">H35</f>
        <v>-2906.6935483871</v>
      </c>
      <c r="I36" s="97" t="n">
        <f aca="false">I35</f>
        <v>3650</v>
      </c>
      <c r="J36" s="98" t="n">
        <f aca="false">J35</f>
        <v>5139</v>
      </c>
      <c r="K36" s="101" t="n">
        <f aca="false">H36+I36+J36</f>
        <v>5882.3064516129</v>
      </c>
    </row>
    <row r="37" customFormat="false" ht="12.75" hidden="false" customHeight="false" outlineLevel="0" collapsed="false">
      <c r="G37" s="93" t="n">
        <v>37346</v>
      </c>
      <c r="H37" s="99" t="n">
        <f aca="false">H36</f>
        <v>-2906.6935483871</v>
      </c>
      <c r="I37" s="97" t="n">
        <f aca="false">I36</f>
        <v>3650</v>
      </c>
      <c r="J37" s="98" t="n">
        <f aca="false">J36</f>
        <v>5139</v>
      </c>
      <c r="K37" s="101" t="n">
        <f aca="false">H37+I37+J37</f>
        <v>5882.3064516129</v>
      </c>
    </row>
    <row r="38" customFormat="false" ht="12.75" hidden="false" customHeight="false" outlineLevel="0" collapsed="false">
      <c r="G38" s="93" t="n">
        <v>37347</v>
      </c>
      <c r="H38" s="99" t="n">
        <f aca="false">-90107.5/30</f>
        <v>-3003.58333333333</v>
      </c>
      <c r="I38" s="97" t="n">
        <f aca="false">I37</f>
        <v>3650</v>
      </c>
      <c r="J38" s="98" t="n">
        <f aca="false">J37</f>
        <v>5139</v>
      </c>
      <c r="K38" s="101" t="n">
        <f aca="false">H38+I38+J38</f>
        <v>5785.41666666667</v>
      </c>
    </row>
    <row r="39" customFormat="false" ht="12.75" hidden="false" customHeight="false" outlineLevel="0" collapsed="false">
      <c r="G39" s="93" t="n">
        <v>37348</v>
      </c>
      <c r="H39" s="99" t="n">
        <f aca="false">H38</f>
        <v>-3003.58333333333</v>
      </c>
      <c r="I39" s="97" t="n">
        <f aca="false">I38</f>
        <v>3650</v>
      </c>
      <c r="J39" s="98" t="n">
        <f aca="false">J38</f>
        <v>5139</v>
      </c>
      <c r="K39" s="101" t="n">
        <f aca="false">H39+I39+J39</f>
        <v>5785.41666666667</v>
      </c>
    </row>
    <row r="40" customFormat="false" ht="12.75" hidden="false" customHeight="false" outlineLevel="0" collapsed="false">
      <c r="G40" s="93" t="n">
        <v>37349</v>
      </c>
      <c r="H40" s="99" t="n">
        <f aca="false">H39</f>
        <v>-3003.58333333333</v>
      </c>
      <c r="I40" s="97" t="n">
        <f aca="false">I39</f>
        <v>3650</v>
      </c>
      <c r="J40" s="98" t="n">
        <f aca="false">J39</f>
        <v>5139</v>
      </c>
      <c r="K40" s="101" t="n">
        <f aca="false">H40+I40+J40</f>
        <v>5785.41666666667</v>
      </c>
    </row>
    <row r="41" customFormat="false" ht="12.75" hidden="false" customHeight="false" outlineLevel="0" collapsed="false">
      <c r="G41" s="93" t="n">
        <v>37350</v>
      </c>
      <c r="H41" s="99" t="n">
        <f aca="false">H40</f>
        <v>-3003.58333333333</v>
      </c>
      <c r="I41" s="97" t="n">
        <f aca="false">I40</f>
        <v>3650</v>
      </c>
      <c r="J41" s="98" t="n">
        <f aca="false">J40</f>
        <v>5139</v>
      </c>
      <c r="K41" s="101" t="n">
        <f aca="false">H41+I41+J41</f>
        <v>5785.41666666667</v>
      </c>
    </row>
    <row r="42" customFormat="false" ht="12.75" hidden="false" customHeight="false" outlineLevel="0" collapsed="false">
      <c r="G42" s="93" t="n">
        <v>37351</v>
      </c>
      <c r="H42" s="99" t="n">
        <f aca="false">H41</f>
        <v>-3003.58333333333</v>
      </c>
      <c r="I42" s="97" t="n">
        <f aca="false">I41</f>
        <v>3650</v>
      </c>
      <c r="J42" s="98" t="n">
        <f aca="false">J41</f>
        <v>5139</v>
      </c>
      <c r="K42" s="101" t="n">
        <f aca="false">H42+I42+J42</f>
        <v>5785.41666666667</v>
      </c>
    </row>
    <row r="43" customFormat="false" ht="12.75" hidden="false" customHeight="false" outlineLevel="0" collapsed="false">
      <c r="G43" s="93" t="n">
        <v>37352</v>
      </c>
      <c r="H43" s="99" t="n">
        <f aca="false">H42</f>
        <v>-3003.58333333333</v>
      </c>
      <c r="I43" s="97" t="n">
        <f aca="false">I42</f>
        <v>3650</v>
      </c>
      <c r="J43" s="98" t="n">
        <f aca="false">J42</f>
        <v>5139</v>
      </c>
      <c r="K43" s="101" t="n">
        <f aca="false">H43+I43+J43</f>
        <v>5785.41666666667</v>
      </c>
    </row>
    <row r="44" customFormat="false" ht="12.75" hidden="false" customHeight="false" outlineLevel="0" collapsed="false">
      <c r="G44" s="93" t="n">
        <v>37353</v>
      </c>
      <c r="H44" s="99" t="n">
        <f aca="false">H43</f>
        <v>-3003.58333333333</v>
      </c>
      <c r="I44" s="97" t="n">
        <f aca="false">I43</f>
        <v>3650</v>
      </c>
      <c r="J44" s="98" t="n">
        <f aca="false">J43</f>
        <v>5139</v>
      </c>
      <c r="K44" s="101" t="n">
        <f aca="false">H44+I44+J44</f>
        <v>5785.41666666667</v>
      </c>
    </row>
    <row r="45" customFormat="false" ht="12.75" hidden="false" customHeight="false" outlineLevel="0" collapsed="false">
      <c r="G45" s="93" t="n">
        <v>37354</v>
      </c>
      <c r="H45" s="99" t="n">
        <f aca="false">H44</f>
        <v>-3003.58333333333</v>
      </c>
      <c r="I45" s="97" t="n">
        <f aca="false">I44</f>
        <v>3650</v>
      </c>
      <c r="J45" s="98" t="n">
        <f aca="false">J44</f>
        <v>5139</v>
      </c>
      <c r="K45" s="101" t="n">
        <f aca="false">H45+I45+J45</f>
        <v>5785.41666666667</v>
      </c>
    </row>
    <row r="46" customFormat="false" ht="12.75" hidden="false" customHeight="false" outlineLevel="0" collapsed="false">
      <c r="G46" s="93" t="n">
        <v>37355</v>
      </c>
      <c r="H46" s="99" t="n">
        <f aca="false">H45</f>
        <v>-3003.58333333333</v>
      </c>
      <c r="I46" s="97" t="n">
        <f aca="false">I45</f>
        <v>3650</v>
      </c>
      <c r="J46" s="98" t="n">
        <f aca="false">J45</f>
        <v>5139</v>
      </c>
      <c r="K46" s="101" t="n">
        <f aca="false">H46+I46+J46</f>
        <v>5785.41666666667</v>
      </c>
    </row>
    <row r="47" customFormat="false" ht="12.75" hidden="false" customHeight="false" outlineLevel="0" collapsed="false">
      <c r="G47" s="93" t="n">
        <v>37356</v>
      </c>
      <c r="H47" s="99" t="n">
        <f aca="false">H46</f>
        <v>-3003.58333333333</v>
      </c>
      <c r="I47" s="97" t="n">
        <f aca="false">I46</f>
        <v>3650</v>
      </c>
      <c r="J47" s="98" t="n">
        <f aca="false">J46</f>
        <v>5139</v>
      </c>
      <c r="K47" s="101" t="n">
        <f aca="false">H47+I47+J47</f>
        <v>5785.41666666667</v>
      </c>
    </row>
    <row r="48" customFormat="false" ht="12.75" hidden="false" customHeight="false" outlineLevel="0" collapsed="false">
      <c r="G48" s="93" t="n">
        <v>37357</v>
      </c>
      <c r="H48" s="99" t="n">
        <f aca="false">H47</f>
        <v>-3003.58333333333</v>
      </c>
      <c r="I48" s="97" t="n">
        <f aca="false">I47</f>
        <v>3650</v>
      </c>
      <c r="J48" s="98" t="n">
        <f aca="false">J47</f>
        <v>5139</v>
      </c>
      <c r="K48" s="101" t="n">
        <f aca="false">H48+I48+J48</f>
        <v>5785.41666666667</v>
      </c>
    </row>
    <row r="49" customFormat="false" ht="12.75" hidden="false" customHeight="false" outlineLevel="0" collapsed="false">
      <c r="G49" s="93" t="n">
        <v>37358</v>
      </c>
      <c r="H49" s="99" t="n">
        <f aca="false">H48</f>
        <v>-3003.58333333333</v>
      </c>
      <c r="I49" s="97" t="n">
        <f aca="false">I48</f>
        <v>3650</v>
      </c>
      <c r="J49" s="98" t="n">
        <f aca="false">J48</f>
        <v>5139</v>
      </c>
      <c r="K49" s="101" t="n">
        <f aca="false">H49+I49+J49</f>
        <v>5785.41666666667</v>
      </c>
    </row>
    <row r="50" customFormat="false" ht="12.75" hidden="false" customHeight="false" outlineLevel="0" collapsed="false">
      <c r="G50" s="93" t="n">
        <v>37359</v>
      </c>
      <c r="H50" s="99" t="n">
        <f aca="false">H49</f>
        <v>-3003.58333333333</v>
      </c>
      <c r="I50" s="97" t="n">
        <f aca="false">I49</f>
        <v>3650</v>
      </c>
      <c r="J50" s="98" t="n">
        <f aca="false">J49</f>
        <v>5139</v>
      </c>
      <c r="K50" s="101" t="n">
        <f aca="false">H50+I50+J50</f>
        <v>5785.41666666667</v>
      </c>
    </row>
    <row r="51" customFormat="false" ht="12.75" hidden="false" customHeight="false" outlineLevel="0" collapsed="false">
      <c r="G51" s="93" t="n">
        <v>37360</v>
      </c>
      <c r="H51" s="99" t="n">
        <f aca="false">H50</f>
        <v>-3003.58333333333</v>
      </c>
      <c r="I51" s="97" t="n">
        <f aca="false">I50</f>
        <v>3650</v>
      </c>
      <c r="J51" s="98" t="n">
        <f aca="false">J50</f>
        <v>5139</v>
      </c>
      <c r="K51" s="101" t="n">
        <f aca="false">H51+I51+J51</f>
        <v>5785.41666666667</v>
      </c>
    </row>
    <row r="52" customFormat="false" ht="12.75" hidden="false" customHeight="false" outlineLevel="0" collapsed="false">
      <c r="G52" s="93" t="n">
        <v>37361</v>
      </c>
      <c r="H52" s="99" t="n">
        <f aca="false">H51</f>
        <v>-3003.58333333333</v>
      </c>
      <c r="I52" s="97" t="n">
        <f aca="false">I51</f>
        <v>3650</v>
      </c>
      <c r="J52" s="98" t="n">
        <f aca="false">J51</f>
        <v>5139</v>
      </c>
      <c r="K52" s="101" t="n">
        <f aca="false">H52+I52+J52</f>
        <v>5785.41666666667</v>
      </c>
    </row>
    <row r="53" customFormat="false" ht="12.75" hidden="false" customHeight="false" outlineLevel="0" collapsed="false">
      <c r="G53" s="93" t="n">
        <v>37362</v>
      </c>
      <c r="H53" s="99" t="n">
        <f aca="false">H52</f>
        <v>-3003.58333333333</v>
      </c>
      <c r="I53" s="97" t="n">
        <f aca="false">I52</f>
        <v>3650</v>
      </c>
      <c r="J53" s="98" t="n">
        <f aca="false">J52</f>
        <v>5139</v>
      </c>
      <c r="K53" s="101" t="n">
        <f aca="false">H53+I53+J53</f>
        <v>5785.41666666667</v>
      </c>
    </row>
    <row r="54" customFormat="false" ht="12.75" hidden="false" customHeight="false" outlineLevel="0" collapsed="false">
      <c r="G54" s="93" t="n">
        <v>37363</v>
      </c>
      <c r="H54" s="99" t="n">
        <f aca="false">H53</f>
        <v>-3003.58333333333</v>
      </c>
      <c r="I54" s="97" t="n">
        <f aca="false">I53</f>
        <v>3650</v>
      </c>
      <c r="J54" s="98" t="n">
        <f aca="false">J53</f>
        <v>5139</v>
      </c>
      <c r="K54" s="101" t="n">
        <f aca="false">H54+I54+J54</f>
        <v>5785.41666666667</v>
      </c>
    </row>
    <row r="55" customFormat="false" ht="12.75" hidden="false" customHeight="false" outlineLevel="0" collapsed="false">
      <c r="G55" s="93" t="n">
        <v>37364</v>
      </c>
      <c r="H55" s="99" t="n">
        <f aca="false">H54</f>
        <v>-3003.58333333333</v>
      </c>
      <c r="I55" s="97" t="n">
        <f aca="false">I54</f>
        <v>3650</v>
      </c>
      <c r="J55" s="98" t="n">
        <f aca="false">J54</f>
        <v>5139</v>
      </c>
      <c r="K55" s="101" t="n">
        <f aca="false">H55+I55+J55</f>
        <v>5785.41666666667</v>
      </c>
    </row>
    <row r="56" customFormat="false" ht="12.75" hidden="false" customHeight="false" outlineLevel="0" collapsed="false">
      <c r="G56" s="93" t="n">
        <v>37365</v>
      </c>
      <c r="H56" s="99" t="n">
        <f aca="false">H55</f>
        <v>-3003.58333333333</v>
      </c>
      <c r="I56" s="97" t="n">
        <f aca="false">I55</f>
        <v>3650</v>
      </c>
      <c r="J56" s="98" t="n">
        <f aca="false">J55</f>
        <v>5139</v>
      </c>
      <c r="K56" s="101" t="n">
        <f aca="false">H56+I56+J56</f>
        <v>5785.41666666667</v>
      </c>
    </row>
    <row r="57" customFormat="false" ht="12.75" hidden="false" customHeight="false" outlineLevel="0" collapsed="false">
      <c r="G57" s="93" t="n">
        <v>37366</v>
      </c>
      <c r="H57" s="99" t="n">
        <f aca="false">H56</f>
        <v>-3003.58333333333</v>
      </c>
      <c r="I57" s="97" t="n">
        <f aca="false">I56</f>
        <v>3650</v>
      </c>
      <c r="J57" s="98" t="n">
        <f aca="false">J56</f>
        <v>5139</v>
      </c>
      <c r="K57" s="101" t="n">
        <f aca="false">H57+I57+J57</f>
        <v>5785.41666666667</v>
      </c>
    </row>
    <row r="58" customFormat="false" ht="12.75" hidden="false" customHeight="false" outlineLevel="0" collapsed="false">
      <c r="G58" s="93" t="n">
        <v>37367</v>
      </c>
      <c r="H58" s="99" t="n">
        <f aca="false">H57</f>
        <v>-3003.58333333333</v>
      </c>
      <c r="I58" s="97" t="n">
        <f aca="false">I57</f>
        <v>3650</v>
      </c>
      <c r="J58" s="98" t="n">
        <f aca="false">J57</f>
        <v>5139</v>
      </c>
      <c r="K58" s="101" t="n">
        <f aca="false">H58+I58+J58</f>
        <v>5785.41666666667</v>
      </c>
    </row>
    <row r="59" customFormat="false" ht="12.75" hidden="false" customHeight="false" outlineLevel="0" collapsed="false">
      <c r="G59" s="93" t="n">
        <v>37368</v>
      </c>
      <c r="H59" s="99" t="n">
        <f aca="false">H58</f>
        <v>-3003.58333333333</v>
      </c>
      <c r="I59" s="97" t="n">
        <f aca="false">I58</f>
        <v>3650</v>
      </c>
      <c r="J59" s="98" t="n">
        <f aca="false">J58</f>
        <v>5139</v>
      </c>
      <c r="K59" s="101" t="n">
        <f aca="false">H59+I59+J59</f>
        <v>5785.41666666667</v>
      </c>
    </row>
    <row r="60" customFormat="false" ht="12.75" hidden="false" customHeight="false" outlineLevel="0" collapsed="false">
      <c r="G60" s="93" t="n">
        <v>37369</v>
      </c>
      <c r="H60" s="99" t="n">
        <f aca="false">H59</f>
        <v>-3003.58333333333</v>
      </c>
      <c r="I60" s="97" t="n">
        <f aca="false">I59</f>
        <v>3650</v>
      </c>
      <c r="J60" s="98" t="n">
        <f aca="false">J59</f>
        <v>5139</v>
      </c>
      <c r="K60" s="101" t="n">
        <f aca="false">H60+I60+J60</f>
        <v>5785.41666666667</v>
      </c>
    </row>
    <row r="61" customFormat="false" ht="12.75" hidden="false" customHeight="false" outlineLevel="0" collapsed="false">
      <c r="G61" s="93" t="n">
        <v>37370</v>
      </c>
      <c r="H61" s="99" t="n">
        <f aca="false">H60</f>
        <v>-3003.58333333333</v>
      </c>
      <c r="I61" s="97" t="n">
        <f aca="false">I60</f>
        <v>3650</v>
      </c>
      <c r="J61" s="98" t="n">
        <f aca="false">J60</f>
        <v>5139</v>
      </c>
      <c r="K61" s="101" t="n">
        <f aca="false">H61+I61+J61</f>
        <v>5785.41666666667</v>
      </c>
    </row>
    <row r="62" customFormat="false" ht="12.75" hidden="false" customHeight="false" outlineLevel="0" collapsed="false">
      <c r="G62" s="93" t="n">
        <v>37371</v>
      </c>
      <c r="H62" s="99" t="n">
        <f aca="false">H61</f>
        <v>-3003.58333333333</v>
      </c>
      <c r="I62" s="97" t="n">
        <f aca="false">I61</f>
        <v>3650</v>
      </c>
      <c r="J62" s="98" t="n">
        <f aca="false">J61</f>
        <v>5139</v>
      </c>
      <c r="K62" s="101" t="n">
        <f aca="false">H62+I62+J62</f>
        <v>5785.41666666667</v>
      </c>
    </row>
    <row r="63" customFormat="false" ht="12.75" hidden="false" customHeight="false" outlineLevel="0" collapsed="false">
      <c r="G63" s="93" t="n">
        <v>37372</v>
      </c>
      <c r="H63" s="99" t="n">
        <f aca="false">H62</f>
        <v>-3003.58333333333</v>
      </c>
      <c r="I63" s="97" t="n">
        <f aca="false">I62</f>
        <v>3650</v>
      </c>
      <c r="J63" s="98" t="n">
        <f aca="false">J62</f>
        <v>5139</v>
      </c>
      <c r="K63" s="101" t="n">
        <f aca="false">H63+I63+J63</f>
        <v>5785.41666666667</v>
      </c>
    </row>
    <row r="64" customFormat="false" ht="12.75" hidden="false" customHeight="false" outlineLevel="0" collapsed="false">
      <c r="G64" s="93" t="n">
        <v>37373</v>
      </c>
      <c r="H64" s="99" t="n">
        <f aca="false">H63</f>
        <v>-3003.58333333333</v>
      </c>
      <c r="I64" s="97" t="n">
        <f aca="false">I63</f>
        <v>3650</v>
      </c>
      <c r="J64" s="98" t="n">
        <f aca="false">J63</f>
        <v>5139</v>
      </c>
      <c r="K64" s="101" t="n">
        <f aca="false">H64+I64+J64</f>
        <v>5785.41666666667</v>
      </c>
    </row>
    <row r="65" customFormat="false" ht="12.75" hidden="false" customHeight="false" outlineLevel="0" collapsed="false">
      <c r="G65" s="93" t="n">
        <v>37374</v>
      </c>
      <c r="H65" s="99" t="n">
        <f aca="false">H64</f>
        <v>-3003.58333333333</v>
      </c>
      <c r="I65" s="97" t="n">
        <f aca="false">I64</f>
        <v>3650</v>
      </c>
      <c r="J65" s="98" t="n">
        <f aca="false">J64</f>
        <v>5139</v>
      </c>
      <c r="K65" s="101" t="n">
        <f aca="false">H65+I65+J65</f>
        <v>5785.41666666667</v>
      </c>
    </row>
    <row r="66" customFormat="false" ht="12.75" hidden="false" customHeight="false" outlineLevel="0" collapsed="false">
      <c r="G66" s="93" t="n">
        <v>37375</v>
      </c>
      <c r="H66" s="99" t="n">
        <f aca="false">H65</f>
        <v>-3003.58333333333</v>
      </c>
      <c r="I66" s="97" t="n">
        <f aca="false">I65</f>
        <v>3650</v>
      </c>
      <c r="J66" s="98" t="n">
        <f aca="false">J65</f>
        <v>5139</v>
      </c>
      <c r="K66" s="101" t="n">
        <f aca="false">H66+I66+J66</f>
        <v>5785.41666666667</v>
      </c>
    </row>
    <row r="67" customFormat="false" ht="12.75" hidden="false" customHeight="false" outlineLevel="0" collapsed="false">
      <c r="G67" s="93" t="n">
        <v>37376</v>
      </c>
      <c r="H67" s="99" t="n">
        <f aca="false">H66</f>
        <v>-3003.58333333333</v>
      </c>
      <c r="I67" s="97" t="n">
        <f aca="false">I66</f>
        <v>3650</v>
      </c>
      <c r="J67" s="98" t="n">
        <f aca="false">J66</f>
        <v>5139</v>
      </c>
      <c r="K67" s="101" t="n">
        <f aca="false">H67+I67+J67</f>
        <v>5785.41666666667</v>
      </c>
    </row>
    <row r="68" customFormat="false" ht="12.75" hidden="false" customHeight="false" outlineLevel="0" collapsed="false">
      <c r="G68" s="93" t="n">
        <v>37377</v>
      </c>
      <c r="H68" s="99" t="n">
        <f aca="false">-90107.5/31</f>
        <v>-2906.6935483871</v>
      </c>
      <c r="I68" s="97" t="n">
        <f aca="false">I67</f>
        <v>3650</v>
      </c>
      <c r="J68" s="98" t="n">
        <f aca="false">J67</f>
        <v>5139</v>
      </c>
      <c r="K68" s="101" t="n">
        <f aca="false">H68+I68+J68</f>
        <v>5882.3064516129</v>
      </c>
    </row>
    <row r="69" customFormat="false" ht="12.75" hidden="false" customHeight="false" outlineLevel="0" collapsed="false">
      <c r="G69" s="93" t="n">
        <v>37378</v>
      </c>
      <c r="H69" s="99" t="n">
        <f aca="false">H68</f>
        <v>-2906.6935483871</v>
      </c>
      <c r="I69" s="97" t="n">
        <f aca="false">I68</f>
        <v>3650</v>
      </c>
      <c r="J69" s="98" t="n">
        <f aca="false">J68</f>
        <v>5139</v>
      </c>
      <c r="K69" s="101" t="n">
        <f aca="false">H69+I69+J69</f>
        <v>5882.3064516129</v>
      </c>
    </row>
    <row r="70" customFormat="false" ht="12.75" hidden="false" customHeight="false" outlineLevel="0" collapsed="false">
      <c r="G70" s="93" t="n">
        <v>37379</v>
      </c>
      <c r="H70" s="99" t="n">
        <f aca="false">H69</f>
        <v>-2906.6935483871</v>
      </c>
      <c r="I70" s="97" t="n">
        <f aca="false">I69</f>
        <v>3650</v>
      </c>
      <c r="J70" s="98" t="n">
        <f aca="false">J69</f>
        <v>5139</v>
      </c>
      <c r="K70" s="101" t="n">
        <f aca="false">H70+I70+J70</f>
        <v>5882.3064516129</v>
      </c>
    </row>
    <row r="71" customFormat="false" ht="12.75" hidden="false" customHeight="false" outlineLevel="0" collapsed="false">
      <c r="G71" s="93" t="n">
        <v>37380</v>
      </c>
      <c r="H71" s="99" t="n">
        <f aca="false">H70</f>
        <v>-2906.6935483871</v>
      </c>
      <c r="I71" s="97" t="n">
        <f aca="false">I70</f>
        <v>3650</v>
      </c>
      <c r="J71" s="98" t="n">
        <f aca="false">J70</f>
        <v>5139</v>
      </c>
      <c r="K71" s="101" t="n">
        <f aca="false">H71+I71+J71</f>
        <v>5882.3064516129</v>
      </c>
    </row>
    <row r="72" customFormat="false" ht="12.75" hidden="false" customHeight="false" outlineLevel="0" collapsed="false">
      <c r="G72" s="93" t="n">
        <v>37381</v>
      </c>
      <c r="H72" s="99" t="n">
        <f aca="false">H71</f>
        <v>-2906.6935483871</v>
      </c>
      <c r="I72" s="97" t="n">
        <f aca="false">I71</f>
        <v>3650</v>
      </c>
      <c r="J72" s="98" t="n">
        <f aca="false">J71</f>
        <v>5139</v>
      </c>
      <c r="K72" s="101" t="n">
        <f aca="false">H72+I72+J72</f>
        <v>5882.3064516129</v>
      </c>
    </row>
    <row r="73" customFormat="false" ht="12.75" hidden="false" customHeight="false" outlineLevel="0" collapsed="false">
      <c r="G73" s="93" t="n">
        <v>37382</v>
      </c>
      <c r="H73" s="99" t="n">
        <f aca="false">H72</f>
        <v>-2906.6935483871</v>
      </c>
      <c r="I73" s="97" t="n">
        <f aca="false">I72</f>
        <v>3650</v>
      </c>
      <c r="J73" s="98" t="n">
        <f aca="false">J72</f>
        <v>5139</v>
      </c>
      <c r="K73" s="101" t="n">
        <f aca="false">H73+I73+J73</f>
        <v>5882.3064516129</v>
      </c>
    </row>
    <row r="74" customFormat="false" ht="12.75" hidden="false" customHeight="false" outlineLevel="0" collapsed="false">
      <c r="G74" s="93" t="n">
        <v>37383</v>
      </c>
      <c r="H74" s="99" t="n">
        <f aca="false">H73</f>
        <v>-2906.6935483871</v>
      </c>
      <c r="I74" s="97" t="n">
        <f aca="false">I73</f>
        <v>3650</v>
      </c>
      <c r="J74" s="98" t="n">
        <f aca="false">J73</f>
        <v>5139</v>
      </c>
      <c r="K74" s="101" t="n">
        <f aca="false">H74+I74+J74</f>
        <v>5882.3064516129</v>
      </c>
    </row>
    <row r="75" customFormat="false" ht="12.75" hidden="false" customHeight="false" outlineLevel="0" collapsed="false">
      <c r="G75" s="93" t="n">
        <v>37384</v>
      </c>
      <c r="H75" s="99" t="n">
        <f aca="false">H74</f>
        <v>-2906.6935483871</v>
      </c>
      <c r="I75" s="97" t="n">
        <f aca="false">I74</f>
        <v>3650</v>
      </c>
      <c r="J75" s="98" t="n">
        <f aca="false">J74</f>
        <v>5139</v>
      </c>
      <c r="K75" s="101" t="n">
        <f aca="false">H75+I75+J75</f>
        <v>5882.3064516129</v>
      </c>
    </row>
    <row r="76" customFormat="false" ht="12.75" hidden="false" customHeight="false" outlineLevel="0" collapsed="false">
      <c r="G76" s="93" t="n">
        <v>37385</v>
      </c>
      <c r="H76" s="99" t="n">
        <f aca="false">H75</f>
        <v>-2906.6935483871</v>
      </c>
      <c r="I76" s="97" t="n">
        <f aca="false">I75</f>
        <v>3650</v>
      </c>
      <c r="J76" s="98" t="n">
        <f aca="false">J75</f>
        <v>5139</v>
      </c>
      <c r="K76" s="101" t="n">
        <f aca="false">H76+I76+J76</f>
        <v>5882.3064516129</v>
      </c>
    </row>
    <row r="77" customFormat="false" ht="12.75" hidden="false" customHeight="false" outlineLevel="0" collapsed="false">
      <c r="G77" s="93" t="n">
        <v>37386</v>
      </c>
      <c r="H77" s="99" t="n">
        <f aca="false">H76</f>
        <v>-2906.6935483871</v>
      </c>
      <c r="I77" s="97" t="n">
        <f aca="false">I76</f>
        <v>3650</v>
      </c>
      <c r="J77" s="98" t="n">
        <f aca="false">J76</f>
        <v>5139</v>
      </c>
      <c r="K77" s="101" t="n">
        <f aca="false">H77+I77+J77</f>
        <v>5882.3064516129</v>
      </c>
    </row>
    <row r="78" customFormat="false" ht="12.75" hidden="false" customHeight="false" outlineLevel="0" collapsed="false">
      <c r="G78" s="93" t="n">
        <v>37387</v>
      </c>
      <c r="H78" s="99" t="n">
        <f aca="false">H77</f>
        <v>-2906.6935483871</v>
      </c>
      <c r="I78" s="97" t="n">
        <f aca="false">I77</f>
        <v>3650</v>
      </c>
      <c r="J78" s="98" t="n">
        <f aca="false">J77</f>
        <v>5139</v>
      </c>
      <c r="K78" s="101" t="n">
        <f aca="false">H78+I78+J78</f>
        <v>5882.3064516129</v>
      </c>
    </row>
    <row r="79" customFormat="false" ht="12.75" hidden="false" customHeight="false" outlineLevel="0" collapsed="false">
      <c r="G79" s="93" t="n">
        <v>37388</v>
      </c>
      <c r="H79" s="99" t="n">
        <f aca="false">H78</f>
        <v>-2906.6935483871</v>
      </c>
      <c r="I79" s="97" t="n">
        <f aca="false">I78</f>
        <v>3650</v>
      </c>
      <c r="J79" s="98" t="n">
        <f aca="false">J78</f>
        <v>5139</v>
      </c>
      <c r="K79" s="101" t="n">
        <f aca="false">H79+I79+J79</f>
        <v>5882.3064516129</v>
      </c>
    </row>
    <row r="80" customFormat="false" ht="12.75" hidden="false" customHeight="false" outlineLevel="0" collapsed="false">
      <c r="G80" s="93" t="n">
        <v>37389</v>
      </c>
      <c r="H80" s="99" t="n">
        <f aca="false">H79</f>
        <v>-2906.6935483871</v>
      </c>
      <c r="I80" s="97" t="n">
        <f aca="false">I79</f>
        <v>3650</v>
      </c>
      <c r="J80" s="98" t="n">
        <f aca="false">J79</f>
        <v>5139</v>
      </c>
      <c r="K80" s="101" t="n">
        <f aca="false">H80+I80+J80</f>
        <v>5882.3064516129</v>
      </c>
    </row>
    <row r="81" customFormat="false" ht="12.75" hidden="false" customHeight="false" outlineLevel="0" collapsed="false">
      <c r="G81" s="93" t="n">
        <v>37390</v>
      </c>
      <c r="H81" s="99" t="n">
        <f aca="false">H80</f>
        <v>-2906.6935483871</v>
      </c>
      <c r="I81" s="97" t="n">
        <f aca="false">I80</f>
        <v>3650</v>
      </c>
      <c r="J81" s="98" t="n">
        <f aca="false">J80</f>
        <v>5139</v>
      </c>
      <c r="K81" s="101" t="n">
        <f aca="false">H81+I81+J81</f>
        <v>5882.3064516129</v>
      </c>
    </row>
    <row r="82" customFormat="false" ht="12.75" hidden="false" customHeight="false" outlineLevel="0" collapsed="false">
      <c r="G82" s="93" t="n">
        <v>37391</v>
      </c>
      <c r="H82" s="99" t="n">
        <f aca="false">H81</f>
        <v>-2906.6935483871</v>
      </c>
      <c r="I82" s="97" t="n">
        <f aca="false">I81</f>
        <v>3650</v>
      </c>
      <c r="J82" s="98" t="n">
        <f aca="false">J81</f>
        <v>5139</v>
      </c>
      <c r="K82" s="101" t="n">
        <f aca="false">H82+I82+J82</f>
        <v>5882.3064516129</v>
      </c>
    </row>
    <row r="83" customFormat="false" ht="12.75" hidden="false" customHeight="false" outlineLevel="0" collapsed="false">
      <c r="G83" s="93" t="n">
        <v>37392</v>
      </c>
      <c r="H83" s="99" t="n">
        <f aca="false">H82</f>
        <v>-2906.6935483871</v>
      </c>
      <c r="I83" s="97" t="n">
        <f aca="false">I82</f>
        <v>3650</v>
      </c>
      <c r="J83" s="98" t="n">
        <f aca="false">J82</f>
        <v>5139</v>
      </c>
      <c r="K83" s="101" t="n">
        <f aca="false">H83+I83+J83</f>
        <v>5882.3064516129</v>
      </c>
    </row>
    <row r="84" customFormat="false" ht="12.75" hidden="false" customHeight="false" outlineLevel="0" collapsed="false">
      <c r="G84" s="93" t="n">
        <v>37393</v>
      </c>
      <c r="H84" s="99" t="n">
        <f aca="false">H83</f>
        <v>-2906.6935483871</v>
      </c>
      <c r="I84" s="97" t="n">
        <f aca="false">I83</f>
        <v>3650</v>
      </c>
      <c r="J84" s="98" t="n">
        <f aca="false">J83</f>
        <v>5139</v>
      </c>
      <c r="K84" s="101" t="n">
        <f aca="false">H84+I84+J84</f>
        <v>5882.3064516129</v>
      </c>
    </row>
    <row r="85" customFormat="false" ht="12.75" hidden="false" customHeight="false" outlineLevel="0" collapsed="false">
      <c r="G85" s="93" t="n">
        <v>37394</v>
      </c>
      <c r="H85" s="99" t="n">
        <f aca="false">H84</f>
        <v>-2906.6935483871</v>
      </c>
      <c r="I85" s="97" t="n">
        <f aca="false">I84</f>
        <v>3650</v>
      </c>
      <c r="J85" s="98" t="n">
        <f aca="false">J84</f>
        <v>5139</v>
      </c>
      <c r="K85" s="101" t="n">
        <f aca="false">H85+I85+J85</f>
        <v>5882.3064516129</v>
      </c>
    </row>
    <row r="86" customFormat="false" ht="12.75" hidden="false" customHeight="false" outlineLevel="0" collapsed="false">
      <c r="G86" s="93" t="n">
        <v>37395</v>
      </c>
      <c r="H86" s="99" t="n">
        <f aca="false">H85</f>
        <v>-2906.6935483871</v>
      </c>
      <c r="I86" s="97" t="n">
        <f aca="false">I85</f>
        <v>3650</v>
      </c>
      <c r="J86" s="98" t="n">
        <f aca="false">J85</f>
        <v>5139</v>
      </c>
      <c r="K86" s="101" t="n">
        <f aca="false">H86+I86+J86</f>
        <v>5882.3064516129</v>
      </c>
    </row>
    <row r="87" customFormat="false" ht="12.75" hidden="false" customHeight="false" outlineLevel="0" collapsed="false">
      <c r="G87" s="93" t="n">
        <v>37396</v>
      </c>
      <c r="H87" s="99" t="n">
        <f aca="false">H86</f>
        <v>-2906.6935483871</v>
      </c>
      <c r="I87" s="97" t="n">
        <f aca="false">I86</f>
        <v>3650</v>
      </c>
      <c r="J87" s="98" t="n">
        <f aca="false">J86</f>
        <v>5139</v>
      </c>
      <c r="K87" s="101" t="n">
        <f aca="false">H87+I87+J87</f>
        <v>5882.3064516129</v>
      </c>
    </row>
    <row r="88" customFormat="false" ht="12.75" hidden="false" customHeight="false" outlineLevel="0" collapsed="false">
      <c r="G88" s="93" t="n">
        <v>37397</v>
      </c>
      <c r="H88" s="99" t="n">
        <f aca="false">H87</f>
        <v>-2906.6935483871</v>
      </c>
      <c r="I88" s="97" t="n">
        <f aca="false">I87</f>
        <v>3650</v>
      </c>
      <c r="J88" s="98" t="n">
        <f aca="false">J87</f>
        <v>5139</v>
      </c>
      <c r="K88" s="101" t="n">
        <f aca="false">H88+I88+J88</f>
        <v>5882.3064516129</v>
      </c>
    </row>
    <row r="89" customFormat="false" ht="12.75" hidden="false" customHeight="false" outlineLevel="0" collapsed="false">
      <c r="G89" s="93" t="n">
        <v>37398</v>
      </c>
      <c r="H89" s="99" t="n">
        <f aca="false">H88</f>
        <v>-2906.6935483871</v>
      </c>
      <c r="I89" s="97" t="n">
        <f aca="false">I88</f>
        <v>3650</v>
      </c>
      <c r="J89" s="98" t="n">
        <f aca="false">J88</f>
        <v>5139</v>
      </c>
      <c r="K89" s="101" t="n">
        <f aca="false">H89+I89+J89</f>
        <v>5882.3064516129</v>
      </c>
    </row>
    <row r="90" customFormat="false" ht="12.75" hidden="false" customHeight="false" outlineLevel="0" collapsed="false">
      <c r="G90" s="93" t="n">
        <v>37399</v>
      </c>
      <c r="H90" s="99" t="n">
        <f aca="false">H89</f>
        <v>-2906.6935483871</v>
      </c>
      <c r="I90" s="97" t="n">
        <f aca="false">I89</f>
        <v>3650</v>
      </c>
      <c r="J90" s="98" t="n">
        <f aca="false">J89</f>
        <v>5139</v>
      </c>
      <c r="K90" s="101" t="n">
        <f aca="false">H90+I90+J90</f>
        <v>5882.3064516129</v>
      </c>
    </row>
    <row r="91" customFormat="false" ht="12.75" hidden="false" customHeight="false" outlineLevel="0" collapsed="false">
      <c r="G91" s="93" t="n">
        <v>37400</v>
      </c>
      <c r="H91" s="99" t="n">
        <f aca="false">H90</f>
        <v>-2906.6935483871</v>
      </c>
      <c r="I91" s="97" t="n">
        <f aca="false">I90</f>
        <v>3650</v>
      </c>
      <c r="J91" s="98" t="n">
        <f aca="false">J90</f>
        <v>5139</v>
      </c>
      <c r="K91" s="101" t="n">
        <f aca="false">H91+I91+J91</f>
        <v>5882.3064516129</v>
      </c>
    </row>
    <row r="92" customFormat="false" ht="12.75" hidden="false" customHeight="false" outlineLevel="0" collapsed="false">
      <c r="G92" s="93" t="n">
        <v>37401</v>
      </c>
      <c r="H92" s="99" t="n">
        <f aca="false">H91</f>
        <v>-2906.6935483871</v>
      </c>
      <c r="I92" s="97" t="n">
        <f aca="false">I91</f>
        <v>3650</v>
      </c>
      <c r="J92" s="98" t="n">
        <f aca="false">J91</f>
        <v>5139</v>
      </c>
      <c r="K92" s="101" t="n">
        <f aca="false">H92+I92+J92</f>
        <v>5882.3064516129</v>
      </c>
    </row>
    <row r="93" customFormat="false" ht="12.75" hidden="false" customHeight="false" outlineLevel="0" collapsed="false">
      <c r="G93" s="93" t="n">
        <v>37402</v>
      </c>
      <c r="H93" s="99" t="n">
        <f aca="false">H92</f>
        <v>-2906.6935483871</v>
      </c>
      <c r="I93" s="97" t="n">
        <f aca="false">I92</f>
        <v>3650</v>
      </c>
      <c r="J93" s="98" t="n">
        <f aca="false">J92</f>
        <v>5139</v>
      </c>
      <c r="K93" s="101" t="n">
        <f aca="false">H93+I93+J93</f>
        <v>5882.3064516129</v>
      </c>
    </row>
    <row r="94" customFormat="false" ht="12.75" hidden="false" customHeight="false" outlineLevel="0" collapsed="false">
      <c r="G94" s="93" t="n">
        <v>37403</v>
      </c>
      <c r="H94" s="99" t="n">
        <f aca="false">H93</f>
        <v>-2906.6935483871</v>
      </c>
      <c r="I94" s="97" t="n">
        <f aca="false">I93</f>
        <v>3650</v>
      </c>
      <c r="J94" s="98" t="n">
        <f aca="false">J93</f>
        <v>5139</v>
      </c>
      <c r="K94" s="101" t="n">
        <f aca="false">H94+I94+J94</f>
        <v>5882.3064516129</v>
      </c>
    </row>
    <row r="95" customFormat="false" ht="12.75" hidden="false" customHeight="false" outlineLevel="0" collapsed="false">
      <c r="G95" s="93" t="n">
        <v>37404</v>
      </c>
      <c r="H95" s="99" t="n">
        <f aca="false">H94</f>
        <v>-2906.6935483871</v>
      </c>
      <c r="I95" s="97" t="n">
        <f aca="false">I94</f>
        <v>3650</v>
      </c>
      <c r="J95" s="98" t="n">
        <f aca="false">J94</f>
        <v>5139</v>
      </c>
      <c r="K95" s="101" t="n">
        <f aca="false">H95+I95+J95</f>
        <v>5882.3064516129</v>
      </c>
    </row>
    <row r="96" customFormat="false" ht="12.75" hidden="false" customHeight="false" outlineLevel="0" collapsed="false">
      <c r="G96" s="93" t="n">
        <v>37405</v>
      </c>
      <c r="H96" s="99" t="n">
        <f aca="false">H95</f>
        <v>-2906.6935483871</v>
      </c>
      <c r="I96" s="97" t="n">
        <f aca="false">I95</f>
        <v>3650</v>
      </c>
      <c r="J96" s="98" t="n">
        <f aca="false">J95</f>
        <v>5139</v>
      </c>
      <c r="K96" s="101" t="n">
        <f aca="false">H96+I96+J96</f>
        <v>5882.3064516129</v>
      </c>
    </row>
    <row r="97" customFormat="false" ht="12.75" hidden="false" customHeight="false" outlineLevel="0" collapsed="false">
      <c r="G97" s="93" t="n">
        <v>37406</v>
      </c>
      <c r="H97" s="99" t="n">
        <f aca="false">H96</f>
        <v>-2906.6935483871</v>
      </c>
      <c r="I97" s="97" t="n">
        <f aca="false">I96</f>
        <v>3650</v>
      </c>
      <c r="J97" s="98" t="n">
        <f aca="false">J96</f>
        <v>5139</v>
      </c>
      <c r="K97" s="101" t="n">
        <f aca="false">H97+I97+J97</f>
        <v>5882.3064516129</v>
      </c>
    </row>
    <row r="98" customFormat="false" ht="12.75" hidden="false" customHeight="false" outlineLevel="0" collapsed="false">
      <c r="G98" s="93" t="n">
        <v>37407</v>
      </c>
      <c r="H98" s="99" t="n">
        <f aca="false">H97</f>
        <v>-2906.6935483871</v>
      </c>
      <c r="I98" s="97" t="n">
        <f aca="false">I97</f>
        <v>3650</v>
      </c>
      <c r="J98" s="98" t="n">
        <f aca="false">J97</f>
        <v>5139</v>
      </c>
      <c r="K98" s="101" t="n">
        <f aca="false">H98+I98+J98</f>
        <v>5882.3064516129</v>
      </c>
    </row>
    <row r="99" customFormat="false" ht="12.75" hidden="false" customHeight="false" outlineLevel="0" collapsed="false">
      <c r="G99" s="93" t="n">
        <v>37408</v>
      </c>
      <c r="H99" s="99" t="n">
        <f aca="false">-90107.5/30</f>
        <v>-3003.58333333333</v>
      </c>
      <c r="I99" s="97" t="n">
        <f aca="false">I98</f>
        <v>3650</v>
      </c>
      <c r="J99" s="98" t="n">
        <f aca="false">J98</f>
        <v>5139</v>
      </c>
      <c r="K99" s="101" t="n">
        <f aca="false">H99+I99+J99</f>
        <v>5785.41666666667</v>
      </c>
    </row>
    <row r="100" customFormat="false" ht="12.75" hidden="false" customHeight="false" outlineLevel="0" collapsed="false">
      <c r="G100" s="93" t="n">
        <v>37409</v>
      </c>
      <c r="H100" s="99" t="n">
        <f aca="false">H99</f>
        <v>-3003.58333333333</v>
      </c>
      <c r="I100" s="97" t="n">
        <f aca="false">I99</f>
        <v>3650</v>
      </c>
      <c r="J100" s="98" t="n">
        <f aca="false">J99</f>
        <v>5139</v>
      </c>
      <c r="K100" s="101" t="n">
        <f aca="false">H100+I100+J100</f>
        <v>5785.41666666667</v>
      </c>
    </row>
    <row r="101" customFormat="false" ht="12.75" hidden="false" customHeight="false" outlineLevel="0" collapsed="false">
      <c r="G101" s="93" t="n">
        <v>37410</v>
      </c>
      <c r="H101" s="99" t="n">
        <f aca="false">H100</f>
        <v>-3003.58333333333</v>
      </c>
      <c r="I101" s="97" t="n">
        <f aca="false">I100</f>
        <v>3650</v>
      </c>
      <c r="J101" s="98" t="n">
        <f aca="false">J100</f>
        <v>5139</v>
      </c>
      <c r="K101" s="101" t="n">
        <f aca="false">H101+I101+J101</f>
        <v>5785.41666666667</v>
      </c>
    </row>
    <row r="102" customFormat="false" ht="12.75" hidden="false" customHeight="false" outlineLevel="0" collapsed="false">
      <c r="G102" s="93" t="n">
        <v>37411</v>
      </c>
      <c r="H102" s="99" t="n">
        <f aca="false">H101</f>
        <v>-3003.58333333333</v>
      </c>
      <c r="I102" s="97" t="n">
        <f aca="false">I101</f>
        <v>3650</v>
      </c>
      <c r="J102" s="98" t="n">
        <f aca="false">J101</f>
        <v>5139</v>
      </c>
      <c r="K102" s="101" t="n">
        <f aca="false">H102+I102+J102</f>
        <v>5785.41666666667</v>
      </c>
    </row>
    <row r="103" customFormat="false" ht="12.75" hidden="false" customHeight="false" outlineLevel="0" collapsed="false">
      <c r="G103" s="93" t="n">
        <v>37412</v>
      </c>
      <c r="H103" s="99" t="n">
        <f aca="false">H102</f>
        <v>-3003.58333333333</v>
      </c>
      <c r="I103" s="97" t="n">
        <f aca="false">I102</f>
        <v>3650</v>
      </c>
      <c r="J103" s="98" t="n">
        <f aca="false">J102</f>
        <v>5139</v>
      </c>
      <c r="K103" s="101" t="n">
        <f aca="false">H103+I103+J103</f>
        <v>5785.41666666667</v>
      </c>
    </row>
    <row r="104" customFormat="false" ht="12.75" hidden="false" customHeight="false" outlineLevel="0" collapsed="false">
      <c r="G104" s="93" t="n">
        <v>37413</v>
      </c>
      <c r="H104" s="99" t="n">
        <f aca="false">H103</f>
        <v>-3003.58333333333</v>
      </c>
      <c r="I104" s="97" t="n">
        <f aca="false">I103</f>
        <v>3650</v>
      </c>
      <c r="J104" s="98" t="n">
        <f aca="false">J103</f>
        <v>5139</v>
      </c>
      <c r="K104" s="101" t="n">
        <f aca="false">H104+I104+J104</f>
        <v>5785.41666666667</v>
      </c>
    </row>
    <row r="105" customFormat="false" ht="12.75" hidden="false" customHeight="false" outlineLevel="0" collapsed="false">
      <c r="G105" s="93" t="n">
        <v>37414</v>
      </c>
      <c r="H105" s="99" t="n">
        <f aca="false">H104</f>
        <v>-3003.58333333333</v>
      </c>
      <c r="I105" s="97" t="n">
        <f aca="false">I104</f>
        <v>3650</v>
      </c>
      <c r="J105" s="98" t="n">
        <f aca="false">J104</f>
        <v>5139</v>
      </c>
      <c r="K105" s="101" t="n">
        <f aca="false">H105+I105+J105</f>
        <v>5785.41666666667</v>
      </c>
    </row>
    <row r="106" customFormat="false" ht="12.75" hidden="false" customHeight="false" outlineLevel="0" collapsed="false">
      <c r="G106" s="93" t="n">
        <v>37415</v>
      </c>
      <c r="H106" s="99" t="n">
        <f aca="false">H105</f>
        <v>-3003.58333333333</v>
      </c>
      <c r="I106" s="97" t="n">
        <f aca="false">I105</f>
        <v>3650</v>
      </c>
      <c r="J106" s="98" t="n">
        <f aca="false">J105</f>
        <v>5139</v>
      </c>
      <c r="K106" s="101" t="n">
        <f aca="false">H106+I106+J106</f>
        <v>5785.41666666667</v>
      </c>
    </row>
    <row r="107" customFormat="false" ht="12.75" hidden="false" customHeight="false" outlineLevel="0" collapsed="false">
      <c r="G107" s="93" t="n">
        <v>37416</v>
      </c>
      <c r="H107" s="99" t="n">
        <f aca="false">H106</f>
        <v>-3003.58333333333</v>
      </c>
      <c r="I107" s="97" t="n">
        <f aca="false">I106</f>
        <v>3650</v>
      </c>
      <c r="J107" s="98" t="n">
        <f aca="false">J106</f>
        <v>5139</v>
      </c>
      <c r="K107" s="101" t="n">
        <f aca="false">H107+I107+J107</f>
        <v>5785.41666666667</v>
      </c>
    </row>
    <row r="108" customFormat="false" ht="12.75" hidden="false" customHeight="false" outlineLevel="0" collapsed="false">
      <c r="G108" s="93" t="n">
        <v>37417</v>
      </c>
      <c r="H108" s="99" t="n">
        <f aca="false">H107</f>
        <v>-3003.58333333333</v>
      </c>
      <c r="I108" s="97" t="n">
        <f aca="false">I107</f>
        <v>3650</v>
      </c>
      <c r="J108" s="98" t="n">
        <f aca="false">J107</f>
        <v>5139</v>
      </c>
      <c r="K108" s="101" t="n">
        <f aca="false">H108+I108+J108</f>
        <v>5785.41666666667</v>
      </c>
    </row>
    <row r="109" customFormat="false" ht="12.75" hidden="false" customHeight="false" outlineLevel="0" collapsed="false">
      <c r="G109" s="93" t="n">
        <v>37418</v>
      </c>
      <c r="H109" s="99" t="n">
        <f aca="false">H108</f>
        <v>-3003.58333333333</v>
      </c>
      <c r="I109" s="97" t="n">
        <f aca="false">I108</f>
        <v>3650</v>
      </c>
      <c r="J109" s="98" t="n">
        <f aca="false">J108</f>
        <v>5139</v>
      </c>
      <c r="K109" s="101" t="n">
        <f aca="false">H109+I109+J109</f>
        <v>5785.41666666667</v>
      </c>
    </row>
    <row r="110" customFormat="false" ht="12.75" hidden="false" customHeight="false" outlineLevel="0" collapsed="false">
      <c r="G110" s="93" t="n">
        <v>37419</v>
      </c>
      <c r="H110" s="99" t="n">
        <f aca="false">H109</f>
        <v>-3003.58333333333</v>
      </c>
      <c r="I110" s="97" t="n">
        <f aca="false">I109</f>
        <v>3650</v>
      </c>
      <c r="J110" s="98" t="n">
        <f aca="false">J109</f>
        <v>5139</v>
      </c>
      <c r="K110" s="101" t="n">
        <f aca="false">H110+I110+J110</f>
        <v>5785.41666666667</v>
      </c>
    </row>
    <row r="111" customFormat="false" ht="12.75" hidden="false" customHeight="false" outlineLevel="0" collapsed="false">
      <c r="G111" s="93" t="n">
        <v>37420</v>
      </c>
      <c r="H111" s="99" t="n">
        <f aca="false">H110</f>
        <v>-3003.58333333333</v>
      </c>
      <c r="I111" s="97" t="n">
        <f aca="false">I110</f>
        <v>3650</v>
      </c>
      <c r="J111" s="98" t="n">
        <f aca="false">J110</f>
        <v>5139</v>
      </c>
      <c r="K111" s="101" t="n">
        <f aca="false">H111+I111+J111</f>
        <v>5785.41666666667</v>
      </c>
    </row>
    <row r="112" customFormat="false" ht="12.75" hidden="false" customHeight="false" outlineLevel="0" collapsed="false">
      <c r="G112" s="93" t="n">
        <v>37421</v>
      </c>
      <c r="H112" s="99" t="n">
        <f aca="false">H111</f>
        <v>-3003.58333333333</v>
      </c>
      <c r="I112" s="97" t="n">
        <f aca="false">I111</f>
        <v>3650</v>
      </c>
      <c r="J112" s="98" t="n">
        <f aca="false">J111</f>
        <v>5139</v>
      </c>
      <c r="K112" s="101" t="n">
        <f aca="false">H112+I112+J112</f>
        <v>5785.41666666667</v>
      </c>
    </row>
    <row r="113" customFormat="false" ht="12.75" hidden="false" customHeight="false" outlineLevel="0" collapsed="false">
      <c r="G113" s="93" t="n">
        <v>37422</v>
      </c>
      <c r="H113" s="99" t="n">
        <f aca="false">H112</f>
        <v>-3003.58333333333</v>
      </c>
      <c r="I113" s="97" t="n">
        <f aca="false">I112</f>
        <v>3650</v>
      </c>
      <c r="J113" s="98" t="n">
        <f aca="false">J112</f>
        <v>5139</v>
      </c>
      <c r="K113" s="101" t="n">
        <f aca="false">H113+I113+J113</f>
        <v>5785.41666666667</v>
      </c>
    </row>
    <row r="114" customFormat="false" ht="12.75" hidden="false" customHeight="false" outlineLevel="0" collapsed="false">
      <c r="G114" s="93" t="n">
        <v>37423</v>
      </c>
      <c r="H114" s="99" t="n">
        <f aca="false">H113</f>
        <v>-3003.58333333333</v>
      </c>
      <c r="I114" s="97" t="n">
        <f aca="false">I113</f>
        <v>3650</v>
      </c>
      <c r="J114" s="98" t="n">
        <f aca="false">J113</f>
        <v>5139</v>
      </c>
      <c r="K114" s="101" t="n">
        <f aca="false">H114+I114+J114</f>
        <v>5785.41666666667</v>
      </c>
    </row>
    <row r="115" customFormat="false" ht="12.75" hidden="false" customHeight="false" outlineLevel="0" collapsed="false">
      <c r="G115" s="93" t="n">
        <v>37424</v>
      </c>
      <c r="H115" s="99" t="n">
        <f aca="false">H114</f>
        <v>-3003.58333333333</v>
      </c>
      <c r="I115" s="97" t="n">
        <f aca="false">I114</f>
        <v>3650</v>
      </c>
      <c r="J115" s="98" t="n">
        <f aca="false">J114</f>
        <v>5139</v>
      </c>
      <c r="K115" s="101" t="n">
        <f aca="false">H115+I115+J115</f>
        <v>5785.41666666667</v>
      </c>
    </row>
    <row r="116" customFormat="false" ht="12.75" hidden="false" customHeight="false" outlineLevel="0" collapsed="false">
      <c r="G116" s="93" t="n">
        <v>37425</v>
      </c>
      <c r="H116" s="99" t="n">
        <f aca="false">H115</f>
        <v>-3003.58333333333</v>
      </c>
      <c r="I116" s="97" t="n">
        <f aca="false">I115</f>
        <v>3650</v>
      </c>
      <c r="J116" s="98" t="n">
        <f aca="false">J115</f>
        <v>5139</v>
      </c>
      <c r="K116" s="101" t="n">
        <f aca="false">H116+I116+J116</f>
        <v>5785.41666666667</v>
      </c>
    </row>
    <row r="117" customFormat="false" ht="12.75" hidden="false" customHeight="false" outlineLevel="0" collapsed="false">
      <c r="G117" s="93" t="n">
        <v>37426</v>
      </c>
      <c r="H117" s="99" t="n">
        <f aca="false">H116</f>
        <v>-3003.58333333333</v>
      </c>
      <c r="I117" s="97" t="n">
        <f aca="false">I116</f>
        <v>3650</v>
      </c>
      <c r="J117" s="98" t="n">
        <f aca="false">J116</f>
        <v>5139</v>
      </c>
      <c r="K117" s="101" t="n">
        <f aca="false">H117+I117+J117</f>
        <v>5785.41666666667</v>
      </c>
    </row>
    <row r="118" customFormat="false" ht="12.75" hidden="false" customHeight="false" outlineLevel="0" collapsed="false">
      <c r="G118" s="93" t="n">
        <v>37427</v>
      </c>
      <c r="H118" s="99" t="n">
        <f aca="false">H117</f>
        <v>-3003.58333333333</v>
      </c>
      <c r="I118" s="97" t="n">
        <f aca="false">I117</f>
        <v>3650</v>
      </c>
      <c r="J118" s="98" t="n">
        <f aca="false">J117</f>
        <v>5139</v>
      </c>
      <c r="K118" s="101" t="n">
        <f aca="false">H118+I118+J118</f>
        <v>5785.41666666667</v>
      </c>
    </row>
    <row r="119" customFormat="false" ht="12.75" hidden="false" customHeight="false" outlineLevel="0" collapsed="false">
      <c r="G119" s="93" t="n">
        <v>37428</v>
      </c>
      <c r="H119" s="99" t="n">
        <f aca="false">H118</f>
        <v>-3003.58333333333</v>
      </c>
      <c r="I119" s="97" t="n">
        <f aca="false">I118</f>
        <v>3650</v>
      </c>
      <c r="J119" s="98" t="n">
        <f aca="false">J118</f>
        <v>5139</v>
      </c>
      <c r="K119" s="101" t="n">
        <f aca="false">H119+I119+J119</f>
        <v>5785.41666666667</v>
      </c>
    </row>
    <row r="120" customFormat="false" ht="12.75" hidden="false" customHeight="false" outlineLevel="0" collapsed="false">
      <c r="G120" s="93" t="n">
        <v>37429</v>
      </c>
      <c r="H120" s="99" t="n">
        <f aca="false">H119</f>
        <v>-3003.58333333333</v>
      </c>
      <c r="I120" s="97" t="n">
        <f aca="false">I119</f>
        <v>3650</v>
      </c>
      <c r="J120" s="98" t="n">
        <f aca="false">J119</f>
        <v>5139</v>
      </c>
      <c r="K120" s="101" t="n">
        <f aca="false">H120+I120+J120</f>
        <v>5785.41666666667</v>
      </c>
    </row>
    <row r="121" customFormat="false" ht="12.75" hidden="false" customHeight="false" outlineLevel="0" collapsed="false">
      <c r="G121" s="93" t="n">
        <v>37430</v>
      </c>
      <c r="H121" s="99" t="n">
        <f aca="false">H120</f>
        <v>-3003.58333333333</v>
      </c>
      <c r="I121" s="97" t="n">
        <f aca="false">I120</f>
        <v>3650</v>
      </c>
      <c r="J121" s="98" t="n">
        <f aca="false">J120</f>
        <v>5139</v>
      </c>
      <c r="K121" s="101" t="n">
        <f aca="false">H121+I121+J121</f>
        <v>5785.41666666667</v>
      </c>
    </row>
    <row r="122" customFormat="false" ht="12.75" hidden="false" customHeight="false" outlineLevel="0" collapsed="false">
      <c r="G122" s="93" t="n">
        <v>37431</v>
      </c>
      <c r="H122" s="99" t="n">
        <f aca="false">H121</f>
        <v>-3003.58333333333</v>
      </c>
      <c r="I122" s="97" t="n">
        <f aca="false">I121</f>
        <v>3650</v>
      </c>
      <c r="J122" s="98" t="n">
        <f aca="false">J121</f>
        <v>5139</v>
      </c>
      <c r="K122" s="101" t="n">
        <f aca="false">H122+I122+J122</f>
        <v>5785.41666666667</v>
      </c>
    </row>
    <row r="123" customFormat="false" ht="12.75" hidden="false" customHeight="false" outlineLevel="0" collapsed="false">
      <c r="G123" s="93" t="n">
        <v>37432</v>
      </c>
      <c r="H123" s="99" t="n">
        <f aca="false">H122</f>
        <v>-3003.58333333333</v>
      </c>
      <c r="I123" s="97" t="n">
        <f aca="false">I122</f>
        <v>3650</v>
      </c>
      <c r="J123" s="98" t="n">
        <f aca="false">J122</f>
        <v>5139</v>
      </c>
      <c r="K123" s="101" t="n">
        <f aca="false">H123+I123+J123</f>
        <v>5785.41666666667</v>
      </c>
    </row>
    <row r="124" customFormat="false" ht="12.75" hidden="false" customHeight="false" outlineLevel="0" collapsed="false">
      <c r="G124" s="93" t="n">
        <v>37433</v>
      </c>
      <c r="H124" s="99" t="n">
        <f aca="false">H123</f>
        <v>-3003.58333333333</v>
      </c>
      <c r="I124" s="97" t="n">
        <f aca="false">I123</f>
        <v>3650</v>
      </c>
      <c r="J124" s="98" t="n">
        <f aca="false">J123</f>
        <v>5139</v>
      </c>
      <c r="K124" s="101" t="n">
        <f aca="false">H124+I124+J124</f>
        <v>5785.41666666667</v>
      </c>
    </row>
    <row r="125" customFormat="false" ht="12.75" hidden="false" customHeight="false" outlineLevel="0" collapsed="false">
      <c r="G125" s="93" t="n">
        <v>37434</v>
      </c>
      <c r="H125" s="99" t="n">
        <f aca="false">H124</f>
        <v>-3003.58333333333</v>
      </c>
      <c r="I125" s="97" t="n">
        <f aca="false">I124</f>
        <v>3650</v>
      </c>
      <c r="J125" s="98" t="n">
        <f aca="false">J124</f>
        <v>5139</v>
      </c>
      <c r="K125" s="101" t="n">
        <f aca="false">H125+I125+J125</f>
        <v>5785.41666666667</v>
      </c>
    </row>
    <row r="126" customFormat="false" ht="12.75" hidden="false" customHeight="false" outlineLevel="0" collapsed="false">
      <c r="G126" s="93" t="n">
        <v>37435</v>
      </c>
      <c r="H126" s="99" t="n">
        <f aca="false">H125</f>
        <v>-3003.58333333333</v>
      </c>
      <c r="I126" s="97" t="n">
        <f aca="false">I125</f>
        <v>3650</v>
      </c>
      <c r="J126" s="98" t="n">
        <f aca="false">J125</f>
        <v>5139</v>
      </c>
      <c r="K126" s="101" t="n">
        <f aca="false">H126+I126+J126</f>
        <v>5785.41666666667</v>
      </c>
    </row>
    <row r="127" customFormat="false" ht="12.75" hidden="false" customHeight="false" outlineLevel="0" collapsed="false">
      <c r="G127" s="93" t="n">
        <v>37436</v>
      </c>
      <c r="H127" s="99" t="n">
        <f aca="false">H126</f>
        <v>-3003.58333333333</v>
      </c>
      <c r="I127" s="97" t="n">
        <f aca="false">I126</f>
        <v>3650</v>
      </c>
      <c r="J127" s="98" t="n">
        <f aca="false">J126</f>
        <v>5139</v>
      </c>
      <c r="K127" s="101" t="n">
        <f aca="false">H127+I127+J127</f>
        <v>5785.41666666667</v>
      </c>
    </row>
    <row r="128" customFormat="false" ht="12.75" hidden="false" customHeight="false" outlineLevel="0" collapsed="false">
      <c r="G128" s="93" t="n">
        <v>37437</v>
      </c>
      <c r="H128" s="99" t="n">
        <f aca="false">H127</f>
        <v>-3003.58333333333</v>
      </c>
      <c r="I128" s="97" t="n">
        <f aca="false">I127</f>
        <v>3650</v>
      </c>
      <c r="J128" s="98" t="n">
        <f aca="false">J127</f>
        <v>5139</v>
      </c>
      <c r="K128" s="101" t="n">
        <f aca="false">H128+I128+J128</f>
        <v>5785.41666666667</v>
      </c>
    </row>
    <row r="129" customFormat="false" ht="12.75" hidden="false" customHeight="false" outlineLevel="0" collapsed="false">
      <c r="G129" s="93" t="n">
        <v>37438</v>
      </c>
      <c r="H129" s="99" t="n">
        <f aca="false">-90107.5/31</f>
        <v>-2906.6935483871</v>
      </c>
      <c r="I129" s="97" t="n">
        <f aca="false">I128</f>
        <v>3650</v>
      </c>
      <c r="J129" s="98" t="n">
        <f aca="false">J128</f>
        <v>5139</v>
      </c>
      <c r="K129" s="101" t="n">
        <f aca="false">H129+I129+J129</f>
        <v>5882.3064516129</v>
      </c>
    </row>
    <row r="130" customFormat="false" ht="12.75" hidden="false" customHeight="false" outlineLevel="0" collapsed="false">
      <c r="G130" s="93" t="n">
        <v>37439</v>
      </c>
      <c r="H130" s="99" t="n">
        <f aca="false">H129</f>
        <v>-2906.6935483871</v>
      </c>
      <c r="I130" s="97" t="n">
        <f aca="false">I129</f>
        <v>3650</v>
      </c>
      <c r="J130" s="98" t="n">
        <f aca="false">J129</f>
        <v>5139</v>
      </c>
      <c r="K130" s="101" t="n">
        <f aca="false">H130+I130+J130</f>
        <v>5882.3064516129</v>
      </c>
    </row>
    <row r="131" customFormat="false" ht="12.75" hidden="false" customHeight="false" outlineLevel="0" collapsed="false">
      <c r="G131" s="93" t="n">
        <v>37440</v>
      </c>
      <c r="H131" s="99" t="n">
        <f aca="false">H130</f>
        <v>-2906.6935483871</v>
      </c>
      <c r="I131" s="97" t="n">
        <f aca="false">I130</f>
        <v>3650</v>
      </c>
      <c r="J131" s="98" t="n">
        <f aca="false">J130</f>
        <v>5139</v>
      </c>
      <c r="K131" s="101" t="n">
        <f aca="false">H131+I131+J131</f>
        <v>5882.3064516129</v>
      </c>
    </row>
    <row r="132" customFormat="false" ht="12.75" hidden="false" customHeight="false" outlineLevel="0" collapsed="false">
      <c r="G132" s="93" t="n">
        <v>37441</v>
      </c>
      <c r="H132" s="99" t="n">
        <f aca="false">H131</f>
        <v>-2906.6935483871</v>
      </c>
      <c r="I132" s="97" t="n">
        <f aca="false">I131</f>
        <v>3650</v>
      </c>
      <c r="J132" s="98" t="n">
        <f aca="false">J131</f>
        <v>5139</v>
      </c>
      <c r="K132" s="101" t="n">
        <f aca="false">H132+I132+J132</f>
        <v>5882.3064516129</v>
      </c>
    </row>
    <row r="133" customFormat="false" ht="12.75" hidden="false" customHeight="false" outlineLevel="0" collapsed="false">
      <c r="G133" s="93" t="n">
        <v>37442</v>
      </c>
      <c r="H133" s="99" t="n">
        <f aca="false">H132</f>
        <v>-2906.6935483871</v>
      </c>
      <c r="I133" s="97" t="n">
        <f aca="false">I132</f>
        <v>3650</v>
      </c>
      <c r="J133" s="98" t="n">
        <f aca="false">J132</f>
        <v>5139</v>
      </c>
      <c r="K133" s="101" t="n">
        <f aca="false">H133+I133+J133</f>
        <v>5882.3064516129</v>
      </c>
    </row>
    <row r="134" customFormat="false" ht="12.75" hidden="false" customHeight="false" outlineLevel="0" collapsed="false">
      <c r="G134" s="93" t="n">
        <v>37443</v>
      </c>
      <c r="H134" s="99" t="n">
        <f aca="false">H133</f>
        <v>-2906.6935483871</v>
      </c>
      <c r="I134" s="97" t="n">
        <f aca="false">I133</f>
        <v>3650</v>
      </c>
      <c r="J134" s="98" t="n">
        <f aca="false">J133</f>
        <v>5139</v>
      </c>
      <c r="K134" s="101" t="n">
        <f aca="false">H134+I134+J134</f>
        <v>5882.3064516129</v>
      </c>
    </row>
    <row r="135" customFormat="false" ht="12.75" hidden="false" customHeight="false" outlineLevel="0" collapsed="false">
      <c r="G135" s="93" t="n">
        <v>37444</v>
      </c>
      <c r="H135" s="99" t="n">
        <f aca="false">H134</f>
        <v>-2906.6935483871</v>
      </c>
      <c r="I135" s="97" t="n">
        <f aca="false">I134</f>
        <v>3650</v>
      </c>
      <c r="J135" s="98" t="n">
        <f aca="false">J134</f>
        <v>5139</v>
      </c>
      <c r="K135" s="101" t="n">
        <f aca="false">H135+I135+J135</f>
        <v>5882.3064516129</v>
      </c>
    </row>
    <row r="136" customFormat="false" ht="12.75" hidden="false" customHeight="false" outlineLevel="0" collapsed="false">
      <c r="G136" s="93" t="n">
        <v>37445</v>
      </c>
      <c r="H136" s="99" t="n">
        <f aca="false">H135</f>
        <v>-2906.6935483871</v>
      </c>
      <c r="I136" s="97" t="n">
        <f aca="false">I135</f>
        <v>3650</v>
      </c>
      <c r="J136" s="98" t="n">
        <f aca="false">J135</f>
        <v>5139</v>
      </c>
      <c r="K136" s="101" t="n">
        <f aca="false">H136+I136+J136</f>
        <v>5882.3064516129</v>
      </c>
    </row>
    <row r="137" customFormat="false" ht="12.75" hidden="false" customHeight="false" outlineLevel="0" collapsed="false">
      <c r="G137" s="93" t="n">
        <v>37446</v>
      </c>
      <c r="H137" s="99" t="n">
        <f aca="false">H136</f>
        <v>-2906.6935483871</v>
      </c>
      <c r="I137" s="97" t="n">
        <f aca="false">I136</f>
        <v>3650</v>
      </c>
      <c r="J137" s="98" t="n">
        <f aca="false">J136</f>
        <v>5139</v>
      </c>
      <c r="K137" s="101" t="n">
        <f aca="false">H137+I137+J137</f>
        <v>5882.3064516129</v>
      </c>
    </row>
    <row r="138" customFormat="false" ht="12.75" hidden="false" customHeight="false" outlineLevel="0" collapsed="false">
      <c r="G138" s="93" t="n">
        <v>37447</v>
      </c>
      <c r="H138" s="99" t="n">
        <f aca="false">H137</f>
        <v>-2906.6935483871</v>
      </c>
      <c r="I138" s="97" t="n">
        <f aca="false">I137</f>
        <v>3650</v>
      </c>
      <c r="J138" s="98" t="n">
        <f aca="false">J137</f>
        <v>5139</v>
      </c>
      <c r="K138" s="101" t="n">
        <f aca="false">H138+I138+J138</f>
        <v>5882.3064516129</v>
      </c>
    </row>
    <row r="139" customFormat="false" ht="12.75" hidden="false" customHeight="false" outlineLevel="0" collapsed="false">
      <c r="G139" s="93" t="n">
        <v>37448</v>
      </c>
      <c r="H139" s="99" t="n">
        <f aca="false">H138</f>
        <v>-2906.6935483871</v>
      </c>
      <c r="I139" s="97" t="n">
        <f aca="false">I138</f>
        <v>3650</v>
      </c>
      <c r="J139" s="98" t="n">
        <f aca="false">J138</f>
        <v>5139</v>
      </c>
      <c r="K139" s="101" t="n">
        <f aca="false">H139+I139+J139</f>
        <v>5882.3064516129</v>
      </c>
    </row>
    <row r="140" customFormat="false" ht="12.75" hidden="false" customHeight="false" outlineLevel="0" collapsed="false">
      <c r="G140" s="93" t="n">
        <v>37449</v>
      </c>
      <c r="H140" s="99" t="n">
        <f aca="false">H139</f>
        <v>-2906.6935483871</v>
      </c>
      <c r="I140" s="97" t="n">
        <f aca="false">I139</f>
        <v>3650</v>
      </c>
      <c r="J140" s="98" t="n">
        <f aca="false">J139</f>
        <v>5139</v>
      </c>
      <c r="K140" s="101" t="n">
        <f aca="false">H140+I140+J140</f>
        <v>5882.3064516129</v>
      </c>
    </row>
    <row r="141" customFormat="false" ht="12.75" hidden="false" customHeight="false" outlineLevel="0" collapsed="false">
      <c r="G141" s="93" t="n">
        <v>37450</v>
      </c>
      <c r="H141" s="99" t="n">
        <f aca="false">H140</f>
        <v>-2906.6935483871</v>
      </c>
      <c r="I141" s="97" t="n">
        <f aca="false">I140</f>
        <v>3650</v>
      </c>
      <c r="J141" s="98" t="n">
        <f aca="false">J140</f>
        <v>5139</v>
      </c>
      <c r="K141" s="101" t="n">
        <f aca="false">H141+I141+J141</f>
        <v>5882.3064516129</v>
      </c>
    </row>
    <row r="142" customFormat="false" ht="12.75" hidden="false" customHeight="false" outlineLevel="0" collapsed="false">
      <c r="G142" s="93" t="n">
        <v>37451</v>
      </c>
      <c r="H142" s="99" t="n">
        <f aca="false">H141</f>
        <v>-2906.6935483871</v>
      </c>
      <c r="I142" s="97" t="n">
        <f aca="false">I141</f>
        <v>3650</v>
      </c>
      <c r="J142" s="98" t="n">
        <f aca="false">J141</f>
        <v>5139</v>
      </c>
      <c r="K142" s="101" t="n">
        <f aca="false">H142+I142+J142</f>
        <v>5882.3064516129</v>
      </c>
    </row>
    <row r="143" customFormat="false" ht="12.75" hidden="false" customHeight="false" outlineLevel="0" collapsed="false">
      <c r="G143" s="93" t="n">
        <v>37452</v>
      </c>
      <c r="H143" s="99" t="n">
        <f aca="false">H142</f>
        <v>-2906.6935483871</v>
      </c>
      <c r="I143" s="97" t="n">
        <f aca="false">I142</f>
        <v>3650</v>
      </c>
      <c r="J143" s="98" t="n">
        <f aca="false">J142</f>
        <v>5139</v>
      </c>
      <c r="K143" s="101" t="n">
        <f aca="false">H143+I143+J143</f>
        <v>5882.3064516129</v>
      </c>
    </row>
    <row r="144" customFormat="false" ht="12.75" hidden="false" customHeight="false" outlineLevel="0" collapsed="false">
      <c r="G144" s="93" t="n">
        <v>37453</v>
      </c>
      <c r="H144" s="99" t="n">
        <f aca="false">H143</f>
        <v>-2906.6935483871</v>
      </c>
      <c r="I144" s="97" t="n">
        <f aca="false">I143</f>
        <v>3650</v>
      </c>
      <c r="J144" s="98" t="n">
        <f aca="false">J143</f>
        <v>5139</v>
      </c>
      <c r="K144" s="101" t="n">
        <f aca="false">H144+I144+J144</f>
        <v>5882.3064516129</v>
      </c>
    </row>
    <row r="145" customFormat="false" ht="12.75" hidden="false" customHeight="false" outlineLevel="0" collapsed="false">
      <c r="G145" s="93" t="n">
        <v>37454</v>
      </c>
      <c r="H145" s="99" t="n">
        <f aca="false">H144</f>
        <v>-2906.6935483871</v>
      </c>
      <c r="I145" s="97" t="n">
        <f aca="false">I144</f>
        <v>3650</v>
      </c>
      <c r="J145" s="98" t="n">
        <f aca="false">J144</f>
        <v>5139</v>
      </c>
      <c r="K145" s="101" t="n">
        <f aca="false">H145+I145+J145</f>
        <v>5882.3064516129</v>
      </c>
    </row>
    <row r="146" customFormat="false" ht="12.75" hidden="false" customHeight="false" outlineLevel="0" collapsed="false">
      <c r="G146" s="93" t="n">
        <v>37455</v>
      </c>
      <c r="H146" s="99" t="n">
        <f aca="false">H145</f>
        <v>-2906.6935483871</v>
      </c>
      <c r="I146" s="97" t="n">
        <f aca="false">I145</f>
        <v>3650</v>
      </c>
      <c r="J146" s="98" t="n">
        <f aca="false">J145</f>
        <v>5139</v>
      </c>
      <c r="K146" s="101" t="n">
        <f aca="false">H146+I146+J146</f>
        <v>5882.3064516129</v>
      </c>
    </row>
    <row r="147" customFormat="false" ht="12.75" hidden="false" customHeight="false" outlineLevel="0" collapsed="false">
      <c r="G147" s="93" t="n">
        <v>37456</v>
      </c>
      <c r="H147" s="99" t="n">
        <f aca="false">H146</f>
        <v>-2906.6935483871</v>
      </c>
      <c r="I147" s="97" t="n">
        <f aca="false">I146</f>
        <v>3650</v>
      </c>
      <c r="J147" s="98" t="n">
        <f aca="false">J146</f>
        <v>5139</v>
      </c>
      <c r="K147" s="101" t="n">
        <f aca="false">H147+I147+J147</f>
        <v>5882.3064516129</v>
      </c>
    </row>
    <row r="148" customFormat="false" ht="12.75" hidden="false" customHeight="false" outlineLevel="0" collapsed="false">
      <c r="G148" s="93" t="n">
        <v>37457</v>
      </c>
      <c r="H148" s="99" t="n">
        <f aca="false">H147</f>
        <v>-2906.6935483871</v>
      </c>
      <c r="I148" s="97" t="n">
        <f aca="false">I147</f>
        <v>3650</v>
      </c>
      <c r="J148" s="98" t="n">
        <f aca="false">J147</f>
        <v>5139</v>
      </c>
      <c r="K148" s="101" t="n">
        <f aca="false">H148+I148+J148</f>
        <v>5882.3064516129</v>
      </c>
    </row>
    <row r="149" customFormat="false" ht="12.75" hidden="false" customHeight="false" outlineLevel="0" collapsed="false">
      <c r="G149" s="93" t="n">
        <v>37458</v>
      </c>
      <c r="H149" s="99" t="n">
        <f aca="false">H148</f>
        <v>-2906.6935483871</v>
      </c>
      <c r="I149" s="97" t="n">
        <f aca="false">I148</f>
        <v>3650</v>
      </c>
      <c r="J149" s="98" t="n">
        <f aca="false">J148</f>
        <v>5139</v>
      </c>
      <c r="K149" s="101" t="n">
        <f aca="false">H149+I149+J149</f>
        <v>5882.3064516129</v>
      </c>
    </row>
    <row r="150" customFormat="false" ht="12.75" hidden="false" customHeight="false" outlineLevel="0" collapsed="false">
      <c r="G150" s="93" t="n">
        <v>37459</v>
      </c>
      <c r="H150" s="99" t="n">
        <f aca="false">H149</f>
        <v>-2906.6935483871</v>
      </c>
      <c r="I150" s="97" t="n">
        <f aca="false">I149</f>
        <v>3650</v>
      </c>
      <c r="J150" s="98" t="n">
        <f aca="false">J149</f>
        <v>5139</v>
      </c>
      <c r="K150" s="101" t="n">
        <f aca="false">H150+I150+J150</f>
        <v>5882.3064516129</v>
      </c>
    </row>
    <row r="151" customFormat="false" ht="12.75" hidden="false" customHeight="false" outlineLevel="0" collapsed="false">
      <c r="G151" s="93" t="n">
        <v>37460</v>
      </c>
      <c r="H151" s="99" t="n">
        <f aca="false">H150</f>
        <v>-2906.6935483871</v>
      </c>
      <c r="I151" s="97" t="n">
        <f aca="false">I150</f>
        <v>3650</v>
      </c>
      <c r="J151" s="98" t="n">
        <f aca="false">J150</f>
        <v>5139</v>
      </c>
      <c r="K151" s="101" t="n">
        <f aca="false">H151+I151+J151</f>
        <v>5882.3064516129</v>
      </c>
    </row>
    <row r="152" customFormat="false" ht="12.75" hidden="false" customHeight="false" outlineLevel="0" collapsed="false">
      <c r="G152" s="93" t="n">
        <v>37461</v>
      </c>
      <c r="H152" s="99" t="n">
        <f aca="false">H151</f>
        <v>-2906.6935483871</v>
      </c>
      <c r="I152" s="97" t="n">
        <f aca="false">I151</f>
        <v>3650</v>
      </c>
      <c r="J152" s="98" t="n">
        <f aca="false">J151</f>
        <v>5139</v>
      </c>
      <c r="K152" s="101" t="n">
        <f aca="false">H152+I152+J152</f>
        <v>5882.3064516129</v>
      </c>
    </row>
    <row r="153" customFormat="false" ht="12.75" hidden="false" customHeight="false" outlineLevel="0" collapsed="false">
      <c r="G153" s="93" t="n">
        <v>37462</v>
      </c>
      <c r="H153" s="99" t="n">
        <f aca="false">H152</f>
        <v>-2906.6935483871</v>
      </c>
      <c r="I153" s="97" t="n">
        <f aca="false">I152</f>
        <v>3650</v>
      </c>
      <c r="J153" s="98" t="n">
        <f aca="false">J152</f>
        <v>5139</v>
      </c>
      <c r="K153" s="101" t="n">
        <f aca="false">H153+I153+J153</f>
        <v>5882.3064516129</v>
      </c>
    </row>
    <row r="154" customFormat="false" ht="12.75" hidden="false" customHeight="false" outlineLevel="0" collapsed="false">
      <c r="G154" s="93" t="n">
        <v>37463</v>
      </c>
      <c r="H154" s="99" t="n">
        <f aca="false">H153</f>
        <v>-2906.6935483871</v>
      </c>
      <c r="I154" s="97" t="n">
        <f aca="false">I153</f>
        <v>3650</v>
      </c>
      <c r="J154" s="98" t="n">
        <f aca="false">J153</f>
        <v>5139</v>
      </c>
      <c r="K154" s="101" t="n">
        <f aca="false">H154+I154+J154</f>
        <v>5882.3064516129</v>
      </c>
    </row>
    <row r="155" customFormat="false" ht="12.75" hidden="false" customHeight="false" outlineLevel="0" collapsed="false">
      <c r="G155" s="93" t="n">
        <v>37464</v>
      </c>
      <c r="H155" s="99" t="n">
        <f aca="false">H154</f>
        <v>-2906.6935483871</v>
      </c>
      <c r="I155" s="97" t="n">
        <f aca="false">I154</f>
        <v>3650</v>
      </c>
      <c r="J155" s="98" t="n">
        <f aca="false">J154</f>
        <v>5139</v>
      </c>
      <c r="K155" s="101" t="n">
        <f aca="false">H155+I155+J155</f>
        <v>5882.3064516129</v>
      </c>
    </row>
    <row r="156" customFormat="false" ht="12.75" hidden="false" customHeight="false" outlineLevel="0" collapsed="false">
      <c r="G156" s="93" t="n">
        <v>37465</v>
      </c>
      <c r="H156" s="99" t="n">
        <f aca="false">H155</f>
        <v>-2906.6935483871</v>
      </c>
      <c r="I156" s="97" t="n">
        <f aca="false">I155</f>
        <v>3650</v>
      </c>
      <c r="J156" s="98" t="n">
        <f aca="false">J155</f>
        <v>5139</v>
      </c>
      <c r="K156" s="101" t="n">
        <f aca="false">H156+I156+J156</f>
        <v>5882.3064516129</v>
      </c>
    </row>
    <row r="157" customFormat="false" ht="12.75" hidden="false" customHeight="false" outlineLevel="0" collapsed="false">
      <c r="G157" s="93" t="n">
        <v>37466</v>
      </c>
      <c r="H157" s="99" t="n">
        <f aca="false">H156</f>
        <v>-2906.6935483871</v>
      </c>
      <c r="I157" s="97" t="n">
        <f aca="false">I156</f>
        <v>3650</v>
      </c>
      <c r="J157" s="98" t="n">
        <f aca="false">J156</f>
        <v>5139</v>
      </c>
      <c r="K157" s="101" t="n">
        <f aca="false">H157+I157+J157</f>
        <v>5882.3064516129</v>
      </c>
    </row>
    <row r="158" customFormat="false" ht="12.75" hidden="false" customHeight="false" outlineLevel="0" collapsed="false">
      <c r="G158" s="93" t="n">
        <v>37467</v>
      </c>
      <c r="H158" s="99" t="n">
        <f aca="false">H157</f>
        <v>-2906.6935483871</v>
      </c>
      <c r="I158" s="97" t="n">
        <f aca="false">I157</f>
        <v>3650</v>
      </c>
      <c r="J158" s="98" t="n">
        <f aca="false">J157</f>
        <v>5139</v>
      </c>
      <c r="K158" s="101" t="n">
        <f aca="false">H158+I158+J158</f>
        <v>5882.3064516129</v>
      </c>
    </row>
    <row r="159" customFormat="false" ht="12.75" hidden="false" customHeight="false" outlineLevel="0" collapsed="false">
      <c r="G159" s="93" t="n">
        <v>37468</v>
      </c>
      <c r="H159" s="99" t="n">
        <f aca="false">H158</f>
        <v>-2906.6935483871</v>
      </c>
      <c r="I159" s="97" t="n">
        <f aca="false">I158</f>
        <v>3650</v>
      </c>
      <c r="J159" s="98" t="n">
        <f aca="false">J158</f>
        <v>5139</v>
      </c>
      <c r="K159" s="101" t="n">
        <f aca="false">H159+I159+J159</f>
        <v>5882.3064516129</v>
      </c>
    </row>
    <row r="160" customFormat="false" ht="12.75" hidden="false" customHeight="false" outlineLevel="0" collapsed="false">
      <c r="G160" s="93" t="n">
        <v>37469</v>
      </c>
      <c r="H160" s="99" t="n">
        <f aca="false">-90107.5/31</f>
        <v>-2906.6935483871</v>
      </c>
      <c r="I160" s="97" t="n">
        <f aca="false">I159</f>
        <v>3650</v>
      </c>
      <c r="J160" s="98" t="n">
        <f aca="false">J159</f>
        <v>5139</v>
      </c>
      <c r="K160" s="101" t="n">
        <f aca="false">H160+I160+J160</f>
        <v>5882.3064516129</v>
      </c>
    </row>
    <row r="161" customFormat="false" ht="12.75" hidden="false" customHeight="false" outlineLevel="0" collapsed="false">
      <c r="G161" s="93" t="n">
        <v>37470</v>
      </c>
      <c r="H161" s="99" t="n">
        <f aca="false">H160</f>
        <v>-2906.6935483871</v>
      </c>
      <c r="I161" s="97" t="n">
        <f aca="false">I160</f>
        <v>3650</v>
      </c>
      <c r="J161" s="98" t="n">
        <f aca="false">J160</f>
        <v>5139</v>
      </c>
      <c r="K161" s="101" t="n">
        <f aca="false">H161+I161+J161</f>
        <v>5882.3064516129</v>
      </c>
    </row>
    <row r="162" customFormat="false" ht="12.75" hidden="false" customHeight="false" outlineLevel="0" collapsed="false">
      <c r="G162" s="93" t="n">
        <v>37471</v>
      </c>
      <c r="H162" s="99" t="n">
        <f aca="false">H161</f>
        <v>-2906.6935483871</v>
      </c>
      <c r="I162" s="97" t="n">
        <f aca="false">I161</f>
        <v>3650</v>
      </c>
      <c r="J162" s="98" t="n">
        <f aca="false">J161</f>
        <v>5139</v>
      </c>
      <c r="K162" s="101" t="n">
        <f aca="false">H162+I162+J162</f>
        <v>5882.3064516129</v>
      </c>
    </row>
    <row r="163" customFormat="false" ht="12.75" hidden="false" customHeight="false" outlineLevel="0" collapsed="false">
      <c r="G163" s="93" t="n">
        <v>37472</v>
      </c>
      <c r="H163" s="99" t="n">
        <f aca="false">H162</f>
        <v>-2906.6935483871</v>
      </c>
      <c r="I163" s="97" t="n">
        <f aca="false">I162</f>
        <v>3650</v>
      </c>
      <c r="J163" s="98" t="n">
        <f aca="false">J162</f>
        <v>5139</v>
      </c>
      <c r="K163" s="101" t="n">
        <f aca="false">H163+I163+J163</f>
        <v>5882.3064516129</v>
      </c>
    </row>
    <row r="164" customFormat="false" ht="12.75" hidden="false" customHeight="false" outlineLevel="0" collapsed="false">
      <c r="G164" s="93" t="n">
        <v>37473</v>
      </c>
      <c r="H164" s="99" t="n">
        <f aca="false">H163</f>
        <v>-2906.6935483871</v>
      </c>
      <c r="I164" s="97" t="n">
        <f aca="false">I163</f>
        <v>3650</v>
      </c>
      <c r="J164" s="98" t="n">
        <f aca="false">J163</f>
        <v>5139</v>
      </c>
      <c r="K164" s="101" t="n">
        <f aca="false">H164+I164+J164</f>
        <v>5882.3064516129</v>
      </c>
    </row>
    <row r="165" customFormat="false" ht="12.75" hidden="false" customHeight="false" outlineLevel="0" collapsed="false">
      <c r="G165" s="93" t="n">
        <v>37474</v>
      </c>
      <c r="H165" s="99" t="n">
        <f aca="false">H164</f>
        <v>-2906.6935483871</v>
      </c>
      <c r="I165" s="97" t="n">
        <f aca="false">I164</f>
        <v>3650</v>
      </c>
      <c r="J165" s="98" t="n">
        <f aca="false">J164</f>
        <v>5139</v>
      </c>
      <c r="K165" s="101" t="n">
        <f aca="false">H165+I165+J165</f>
        <v>5882.3064516129</v>
      </c>
    </row>
    <row r="166" customFormat="false" ht="12.75" hidden="false" customHeight="false" outlineLevel="0" collapsed="false">
      <c r="G166" s="93" t="n">
        <v>37475</v>
      </c>
      <c r="H166" s="99" t="n">
        <f aca="false">H165</f>
        <v>-2906.6935483871</v>
      </c>
      <c r="I166" s="97" t="n">
        <f aca="false">I165</f>
        <v>3650</v>
      </c>
      <c r="J166" s="98" t="n">
        <f aca="false">J165</f>
        <v>5139</v>
      </c>
      <c r="K166" s="101" t="n">
        <f aca="false">H166+I166+J166</f>
        <v>5882.3064516129</v>
      </c>
    </row>
    <row r="167" customFormat="false" ht="12.75" hidden="false" customHeight="false" outlineLevel="0" collapsed="false">
      <c r="G167" s="93" t="n">
        <v>37476</v>
      </c>
      <c r="H167" s="99" t="n">
        <f aca="false">H166</f>
        <v>-2906.6935483871</v>
      </c>
      <c r="I167" s="97" t="n">
        <f aca="false">I166</f>
        <v>3650</v>
      </c>
      <c r="J167" s="98" t="n">
        <f aca="false">J166</f>
        <v>5139</v>
      </c>
      <c r="K167" s="101" t="n">
        <f aca="false">H167+I167+J167</f>
        <v>5882.3064516129</v>
      </c>
    </row>
    <row r="168" customFormat="false" ht="12.75" hidden="false" customHeight="false" outlineLevel="0" collapsed="false">
      <c r="G168" s="93" t="n">
        <v>37477</v>
      </c>
      <c r="H168" s="99" t="n">
        <f aca="false">H167</f>
        <v>-2906.6935483871</v>
      </c>
      <c r="I168" s="97" t="n">
        <f aca="false">I167</f>
        <v>3650</v>
      </c>
      <c r="J168" s="98" t="n">
        <f aca="false">J167</f>
        <v>5139</v>
      </c>
      <c r="K168" s="101" t="n">
        <f aca="false">H168+I168+J168</f>
        <v>5882.3064516129</v>
      </c>
    </row>
    <row r="169" customFormat="false" ht="12.75" hidden="false" customHeight="false" outlineLevel="0" collapsed="false">
      <c r="G169" s="93" t="n">
        <v>37478</v>
      </c>
      <c r="H169" s="99" t="n">
        <f aca="false">H168</f>
        <v>-2906.6935483871</v>
      </c>
      <c r="I169" s="97" t="n">
        <f aca="false">I168</f>
        <v>3650</v>
      </c>
      <c r="J169" s="98" t="n">
        <f aca="false">J168</f>
        <v>5139</v>
      </c>
      <c r="K169" s="101" t="n">
        <f aca="false">H169+I169+J169</f>
        <v>5882.3064516129</v>
      </c>
    </row>
    <row r="170" customFormat="false" ht="12.75" hidden="false" customHeight="false" outlineLevel="0" collapsed="false">
      <c r="G170" s="93" t="n">
        <v>37479</v>
      </c>
      <c r="H170" s="99" t="n">
        <f aca="false">H169</f>
        <v>-2906.6935483871</v>
      </c>
      <c r="I170" s="97" t="n">
        <f aca="false">I169</f>
        <v>3650</v>
      </c>
      <c r="J170" s="98" t="n">
        <f aca="false">J169</f>
        <v>5139</v>
      </c>
      <c r="K170" s="101" t="n">
        <f aca="false">H170+I170+J170</f>
        <v>5882.3064516129</v>
      </c>
    </row>
    <row r="171" customFormat="false" ht="12.75" hidden="false" customHeight="false" outlineLevel="0" collapsed="false">
      <c r="G171" s="93" t="n">
        <v>37480</v>
      </c>
      <c r="H171" s="99" t="n">
        <f aca="false">H170</f>
        <v>-2906.6935483871</v>
      </c>
      <c r="I171" s="97" t="n">
        <f aca="false">I170</f>
        <v>3650</v>
      </c>
      <c r="J171" s="98" t="n">
        <f aca="false">J170</f>
        <v>5139</v>
      </c>
      <c r="K171" s="101" t="n">
        <f aca="false">H171+I171+J171</f>
        <v>5882.3064516129</v>
      </c>
    </row>
    <row r="172" customFormat="false" ht="12.75" hidden="false" customHeight="false" outlineLevel="0" collapsed="false">
      <c r="G172" s="93" t="n">
        <v>37481</v>
      </c>
      <c r="H172" s="99" t="n">
        <f aca="false">H171</f>
        <v>-2906.6935483871</v>
      </c>
      <c r="I172" s="97" t="n">
        <f aca="false">I171</f>
        <v>3650</v>
      </c>
      <c r="J172" s="98" t="n">
        <f aca="false">J171</f>
        <v>5139</v>
      </c>
      <c r="K172" s="101" t="n">
        <f aca="false">H172+I172+J172</f>
        <v>5882.3064516129</v>
      </c>
    </row>
    <row r="173" customFormat="false" ht="12.75" hidden="false" customHeight="false" outlineLevel="0" collapsed="false">
      <c r="G173" s="93" t="n">
        <v>37482</v>
      </c>
      <c r="H173" s="99" t="n">
        <f aca="false">H172</f>
        <v>-2906.6935483871</v>
      </c>
      <c r="I173" s="97" t="n">
        <f aca="false">I172</f>
        <v>3650</v>
      </c>
      <c r="J173" s="98" t="n">
        <f aca="false">J172</f>
        <v>5139</v>
      </c>
      <c r="K173" s="101" t="n">
        <f aca="false">H173+I173+J173</f>
        <v>5882.3064516129</v>
      </c>
    </row>
    <row r="174" customFormat="false" ht="12.75" hidden="false" customHeight="false" outlineLevel="0" collapsed="false">
      <c r="G174" s="93" t="n">
        <v>37483</v>
      </c>
      <c r="H174" s="99" t="n">
        <f aca="false">H173</f>
        <v>-2906.6935483871</v>
      </c>
      <c r="I174" s="97" t="n">
        <f aca="false">I173</f>
        <v>3650</v>
      </c>
      <c r="J174" s="98" t="n">
        <f aca="false">J173</f>
        <v>5139</v>
      </c>
      <c r="K174" s="101" t="n">
        <f aca="false">H174+I174+J174</f>
        <v>5882.3064516129</v>
      </c>
    </row>
    <row r="175" customFormat="false" ht="12.75" hidden="false" customHeight="false" outlineLevel="0" collapsed="false">
      <c r="G175" s="93" t="n">
        <v>37484</v>
      </c>
      <c r="H175" s="99" t="n">
        <f aca="false">H174</f>
        <v>-2906.6935483871</v>
      </c>
      <c r="I175" s="97" t="n">
        <f aca="false">I174</f>
        <v>3650</v>
      </c>
      <c r="J175" s="98" t="n">
        <f aca="false">J174</f>
        <v>5139</v>
      </c>
      <c r="K175" s="101" t="n">
        <f aca="false">H175+I175+J175</f>
        <v>5882.3064516129</v>
      </c>
    </row>
    <row r="176" customFormat="false" ht="12.75" hidden="false" customHeight="false" outlineLevel="0" collapsed="false">
      <c r="G176" s="93" t="n">
        <v>37485</v>
      </c>
      <c r="H176" s="99" t="n">
        <f aca="false">H175</f>
        <v>-2906.6935483871</v>
      </c>
      <c r="I176" s="97" t="n">
        <f aca="false">I175</f>
        <v>3650</v>
      </c>
      <c r="J176" s="98" t="n">
        <f aca="false">J175</f>
        <v>5139</v>
      </c>
      <c r="K176" s="101" t="n">
        <f aca="false">H176+I176+J176</f>
        <v>5882.3064516129</v>
      </c>
    </row>
    <row r="177" customFormat="false" ht="12.75" hidden="false" customHeight="false" outlineLevel="0" collapsed="false">
      <c r="G177" s="93" t="n">
        <v>37486</v>
      </c>
      <c r="H177" s="99" t="n">
        <f aca="false">H176</f>
        <v>-2906.6935483871</v>
      </c>
      <c r="I177" s="97" t="n">
        <f aca="false">I176</f>
        <v>3650</v>
      </c>
      <c r="J177" s="98" t="n">
        <f aca="false">J176</f>
        <v>5139</v>
      </c>
      <c r="K177" s="101" t="n">
        <f aca="false">H177+I177+J177</f>
        <v>5882.3064516129</v>
      </c>
    </row>
    <row r="178" customFormat="false" ht="12.75" hidden="false" customHeight="false" outlineLevel="0" collapsed="false">
      <c r="G178" s="93" t="n">
        <v>37487</v>
      </c>
      <c r="H178" s="99" t="n">
        <f aca="false">H177</f>
        <v>-2906.6935483871</v>
      </c>
      <c r="I178" s="97" t="n">
        <f aca="false">I177</f>
        <v>3650</v>
      </c>
      <c r="J178" s="98" t="n">
        <f aca="false">J177</f>
        <v>5139</v>
      </c>
      <c r="K178" s="101" t="n">
        <f aca="false">H178+I178+J178</f>
        <v>5882.3064516129</v>
      </c>
    </row>
    <row r="179" customFormat="false" ht="12.75" hidden="false" customHeight="false" outlineLevel="0" collapsed="false">
      <c r="G179" s="93" t="n">
        <v>37488</v>
      </c>
      <c r="H179" s="99" t="n">
        <f aca="false">H178</f>
        <v>-2906.6935483871</v>
      </c>
      <c r="I179" s="97" t="n">
        <f aca="false">I178</f>
        <v>3650</v>
      </c>
      <c r="J179" s="98" t="n">
        <f aca="false">J178</f>
        <v>5139</v>
      </c>
      <c r="K179" s="101" t="n">
        <f aca="false">H179+I179+J179</f>
        <v>5882.3064516129</v>
      </c>
    </row>
    <row r="180" customFormat="false" ht="12.75" hidden="false" customHeight="false" outlineLevel="0" collapsed="false">
      <c r="G180" s="93" t="n">
        <v>37489</v>
      </c>
      <c r="H180" s="99" t="n">
        <f aca="false">H179</f>
        <v>-2906.6935483871</v>
      </c>
      <c r="I180" s="97" t="n">
        <f aca="false">I179</f>
        <v>3650</v>
      </c>
      <c r="J180" s="98" t="n">
        <f aca="false">J179</f>
        <v>5139</v>
      </c>
      <c r="K180" s="101" t="n">
        <f aca="false">H180+I180+J180</f>
        <v>5882.3064516129</v>
      </c>
    </row>
    <row r="181" customFormat="false" ht="12.75" hidden="false" customHeight="false" outlineLevel="0" collapsed="false">
      <c r="G181" s="93" t="n">
        <v>37490</v>
      </c>
      <c r="H181" s="99" t="n">
        <f aca="false">H180</f>
        <v>-2906.6935483871</v>
      </c>
      <c r="I181" s="97" t="n">
        <f aca="false">I180</f>
        <v>3650</v>
      </c>
      <c r="J181" s="98" t="n">
        <f aca="false">J180</f>
        <v>5139</v>
      </c>
      <c r="K181" s="101" t="n">
        <f aca="false">H181+I181+J181</f>
        <v>5882.3064516129</v>
      </c>
    </row>
    <row r="182" customFormat="false" ht="12.75" hidden="false" customHeight="false" outlineLevel="0" collapsed="false">
      <c r="G182" s="93" t="n">
        <v>37491</v>
      </c>
      <c r="H182" s="99" t="n">
        <f aca="false">H181</f>
        <v>-2906.6935483871</v>
      </c>
      <c r="I182" s="97" t="n">
        <f aca="false">I181</f>
        <v>3650</v>
      </c>
      <c r="J182" s="98" t="n">
        <f aca="false">J181</f>
        <v>5139</v>
      </c>
      <c r="K182" s="101" t="n">
        <f aca="false">H182+I182+J182</f>
        <v>5882.3064516129</v>
      </c>
    </row>
    <row r="183" customFormat="false" ht="12.75" hidden="false" customHeight="false" outlineLevel="0" collapsed="false">
      <c r="G183" s="93" t="n">
        <v>37492</v>
      </c>
      <c r="H183" s="99" t="n">
        <f aca="false">H182</f>
        <v>-2906.6935483871</v>
      </c>
      <c r="I183" s="97" t="n">
        <f aca="false">I182</f>
        <v>3650</v>
      </c>
      <c r="J183" s="98" t="n">
        <f aca="false">J182</f>
        <v>5139</v>
      </c>
      <c r="K183" s="101" t="n">
        <f aca="false">H183+I183+J183</f>
        <v>5882.3064516129</v>
      </c>
    </row>
    <row r="184" customFormat="false" ht="12.75" hidden="false" customHeight="false" outlineLevel="0" collapsed="false">
      <c r="G184" s="93" t="n">
        <v>37493</v>
      </c>
      <c r="H184" s="99" t="n">
        <f aca="false">H183</f>
        <v>-2906.6935483871</v>
      </c>
      <c r="I184" s="97" t="n">
        <f aca="false">I183</f>
        <v>3650</v>
      </c>
      <c r="J184" s="98" t="n">
        <f aca="false">J183</f>
        <v>5139</v>
      </c>
      <c r="K184" s="101" t="n">
        <f aca="false">H184+I184+J184</f>
        <v>5882.3064516129</v>
      </c>
    </row>
    <row r="185" customFormat="false" ht="12.75" hidden="false" customHeight="false" outlineLevel="0" collapsed="false">
      <c r="G185" s="93" t="n">
        <v>37494</v>
      </c>
      <c r="H185" s="99" t="n">
        <f aca="false">H184</f>
        <v>-2906.6935483871</v>
      </c>
      <c r="I185" s="97" t="n">
        <f aca="false">I184</f>
        <v>3650</v>
      </c>
      <c r="J185" s="98" t="n">
        <f aca="false">J184</f>
        <v>5139</v>
      </c>
      <c r="K185" s="101" t="n">
        <f aca="false">H185+I185+J185</f>
        <v>5882.3064516129</v>
      </c>
    </row>
    <row r="186" customFormat="false" ht="12.75" hidden="false" customHeight="false" outlineLevel="0" collapsed="false">
      <c r="G186" s="93" t="n">
        <v>37495</v>
      </c>
      <c r="H186" s="99" t="n">
        <f aca="false">H185</f>
        <v>-2906.6935483871</v>
      </c>
      <c r="I186" s="97" t="n">
        <f aca="false">I185</f>
        <v>3650</v>
      </c>
      <c r="J186" s="98" t="n">
        <f aca="false">J185</f>
        <v>5139</v>
      </c>
      <c r="K186" s="101" t="n">
        <f aca="false">H186+I186+J186</f>
        <v>5882.3064516129</v>
      </c>
    </row>
    <row r="187" customFormat="false" ht="12.75" hidden="false" customHeight="false" outlineLevel="0" collapsed="false">
      <c r="G187" s="93" t="n">
        <v>37496</v>
      </c>
      <c r="H187" s="99" t="n">
        <f aca="false">H186</f>
        <v>-2906.6935483871</v>
      </c>
      <c r="I187" s="97" t="n">
        <f aca="false">I186</f>
        <v>3650</v>
      </c>
      <c r="J187" s="98" t="n">
        <f aca="false">J186</f>
        <v>5139</v>
      </c>
      <c r="K187" s="101" t="n">
        <f aca="false">H187+I187+J187</f>
        <v>5882.3064516129</v>
      </c>
    </row>
    <row r="188" customFormat="false" ht="12.75" hidden="false" customHeight="false" outlineLevel="0" collapsed="false">
      <c r="G188" s="93" t="n">
        <v>37497</v>
      </c>
      <c r="H188" s="99" t="n">
        <f aca="false">H187</f>
        <v>-2906.6935483871</v>
      </c>
      <c r="I188" s="97" t="n">
        <f aca="false">I187</f>
        <v>3650</v>
      </c>
      <c r="J188" s="98" t="n">
        <f aca="false">J187</f>
        <v>5139</v>
      </c>
      <c r="K188" s="101" t="n">
        <f aca="false">H188+I188+J188</f>
        <v>5882.3064516129</v>
      </c>
    </row>
    <row r="189" customFormat="false" ht="12.75" hidden="false" customHeight="false" outlineLevel="0" collapsed="false">
      <c r="G189" s="93" t="n">
        <v>37498</v>
      </c>
      <c r="H189" s="99" t="n">
        <f aca="false">H188</f>
        <v>-2906.6935483871</v>
      </c>
      <c r="I189" s="97" t="n">
        <f aca="false">I188</f>
        <v>3650</v>
      </c>
      <c r="J189" s="98" t="n">
        <f aca="false">J188</f>
        <v>5139</v>
      </c>
      <c r="K189" s="101" t="n">
        <f aca="false">H189+I189+J189</f>
        <v>5882.3064516129</v>
      </c>
    </row>
    <row r="190" customFormat="false" ht="12.75" hidden="false" customHeight="false" outlineLevel="0" collapsed="false">
      <c r="G190" s="93" t="n">
        <v>37499</v>
      </c>
      <c r="H190" s="99" t="n">
        <f aca="false">H189</f>
        <v>-2906.6935483871</v>
      </c>
      <c r="I190" s="97" t="n">
        <f aca="false">I189</f>
        <v>3650</v>
      </c>
      <c r="J190" s="98" t="n">
        <f aca="false">J189</f>
        <v>5139</v>
      </c>
      <c r="K190" s="101" t="n">
        <f aca="false">H190+I190+J190</f>
        <v>5882.3064516129</v>
      </c>
    </row>
    <row r="191" customFormat="false" ht="12.75" hidden="false" customHeight="false" outlineLevel="0" collapsed="false">
      <c r="G191" s="93" t="n">
        <v>37500</v>
      </c>
      <c r="H191" s="99" t="n">
        <f aca="false">-90107.5/30</f>
        <v>-3003.58333333333</v>
      </c>
      <c r="I191" s="97" t="n">
        <f aca="false">I190</f>
        <v>3650</v>
      </c>
      <c r="J191" s="98" t="n">
        <f aca="false">J190</f>
        <v>5139</v>
      </c>
      <c r="K191" s="101" t="n">
        <f aca="false">H191+I191+J191</f>
        <v>5785.41666666667</v>
      </c>
    </row>
    <row r="192" customFormat="false" ht="12.75" hidden="false" customHeight="false" outlineLevel="0" collapsed="false">
      <c r="G192" s="93" t="n">
        <v>37501</v>
      </c>
      <c r="H192" s="99" t="n">
        <f aca="false">H191</f>
        <v>-3003.58333333333</v>
      </c>
      <c r="I192" s="97" t="n">
        <f aca="false">I191</f>
        <v>3650</v>
      </c>
      <c r="J192" s="98" t="n">
        <f aca="false">J191</f>
        <v>5139</v>
      </c>
      <c r="K192" s="101" t="n">
        <f aca="false">H192+I192+J192</f>
        <v>5785.41666666667</v>
      </c>
    </row>
    <row r="193" customFormat="false" ht="12.75" hidden="false" customHeight="false" outlineLevel="0" collapsed="false">
      <c r="G193" s="93" t="n">
        <v>37502</v>
      </c>
      <c r="H193" s="99" t="n">
        <f aca="false">H192</f>
        <v>-3003.58333333333</v>
      </c>
      <c r="I193" s="97" t="n">
        <f aca="false">I192</f>
        <v>3650</v>
      </c>
      <c r="J193" s="98" t="n">
        <f aca="false">J192</f>
        <v>5139</v>
      </c>
      <c r="K193" s="101" t="n">
        <f aca="false">H193+I193+J193</f>
        <v>5785.41666666667</v>
      </c>
    </row>
    <row r="194" customFormat="false" ht="12.75" hidden="false" customHeight="false" outlineLevel="0" collapsed="false">
      <c r="G194" s="93" t="n">
        <v>37503</v>
      </c>
      <c r="H194" s="99" t="n">
        <f aca="false">H193</f>
        <v>-3003.58333333333</v>
      </c>
      <c r="I194" s="97" t="n">
        <f aca="false">I193</f>
        <v>3650</v>
      </c>
      <c r="J194" s="98" t="n">
        <f aca="false">J193</f>
        <v>5139</v>
      </c>
      <c r="K194" s="101" t="n">
        <f aca="false">H194+I194+J194</f>
        <v>5785.41666666667</v>
      </c>
    </row>
    <row r="195" customFormat="false" ht="12.75" hidden="false" customHeight="false" outlineLevel="0" collapsed="false">
      <c r="G195" s="93" t="n">
        <v>37504</v>
      </c>
      <c r="H195" s="99" t="n">
        <f aca="false">H194</f>
        <v>-3003.58333333333</v>
      </c>
      <c r="I195" s="97" t="n">
        <f aca="false">I194</f>
        <v>3650</v>
      </c>
      <c r="J195" s="98" t="n">
        <f aca="false">J194</f>
        <v>5139</v>
      </c>
      <c r="K195" s="101" t="n">
        <f aca="false">H195+I195+J195</f>
        <v>5785.41666666667</v>
      </c>
    </row>
    <row r="196" customFormat="false" ht="12.75" hidden="false" customHeight="false" outlineLevel="0" collapsed="false">
      <c r="G196" s="93" t="n">
        <v>37505</v>
      </c>
      <c r="H196" s="99" t="n">
        <f aca="false">H195</f>
        <v>-3003.58333333333</v>
      </c>
      <c r="I196" s="97" t="n">
        <f aca="false">I195</f>
        <v>3650</v>
      </c>
      <c r="J196" s="98" t="n">
        <f aca="false">J195</f>
        <v>5139</v>
      </c>
      <c r="K196" s="101" t="n">
        <f aca="false">H196+I196+J196</f>
        <v>5785.41666666667</v>
      </c>
    </row>
    <row r="197" customFormat="false" ht="12.75" hidden="false" customHeight="false" outlineLevel="0" collapsed="false">
      <c r="G197" s="93" t="n">
        <v>37506</v>
      </c>
      <c r="H197" s="99" t="n">
        <f aca="false">H196</f>
        <v>-3003.58333333333</v>
      </c>
      <c r="I197" s="97" t="n">
        <f aca="false">I196</f>
        <v>3650</v>
      </c>
      <c r="J197" s="98" t="n">
        <f aca="false">J196</f>
        <v>5139</v>
      </c>
      <c r="K197" s="101" t="n">
        <f aca="false">H197+I197+J197</f>
        <v>5785.41666666667</v>
      </c>
    </row>
    <row r="198" customFormat="false" ht="12.75" hidden="false" customHeight="false" outlineLevel="0" collapsed="false">
      <c r="G198" s="93" t="n">
        <v>37507</v>
      </c>
      <c r="H198" s="99" t="n">
        <f aca="false">H197</f>
        <v>-3003.58333333333</v>
      </c>
      <c r="I198" s="97" t="n">
        <f aca="false">I197</f>
        <v>3650</v>
      </c>
      <c r="J198" s="98" t="n">
        <f aca="false">J197</f>
        <v>5139</v>
      </c>
      <c r="K198" s="101" t="n">
        <f aca="false">H198+I198+J198</f>
        <v>5785.41666666667</v>
      </c>
    </row>
    <row r="199" customFormat="false" ht="12.75" hidden="false" customHeight="false" outlineLevel="0" collapsed="false">
      <c r="G199" s="93" t="n">
        <v>37508</v>
      </c>
      <c r="H199" s="99" t="n">
        <f aca="false">H198</f>
        <v>-3003.58333333333</v>
      </c>
      <c r="I199" s="97" t="n">
        <f aca="false">I198</f>
        <v>3650</v>
      </c>
      <c r="J199" s="98" t="n">
        <f aca="false">J198</f>
        <v>5139</v>
      </c>
      <c r="K199" s="101" t="n">
        <f aca="false">H199+I199+J199</f>
        <v>5785.41666666667</v>
      </c>
    </row>
    <row r="200" customFormat="false" ht="12.75" hidden="false" customHeight="false" outlineLevel="0" collapsed="false">
      <c r="G200" s="93" t="n">
        <v>37509</v>
      </c>
      <c r="H200" s="99" t="n">
        <f aca="false">H199</f>
        <v>-3003.58333333333</v>
      </c>
      <c r="I200" s="97" t="n">
        <f aca="false">I199</f>
        <v>3650</v>
      </c>
      <c r="J200" s="98" t="n">
        <f aca="false">J199</f>
        <v>5139</v>
      </c>
      <c r="K200" s="101" t="n">
        <f aca="false">H200+I200+J200</f>
        <v>5785.41666666667</v>
      </c>
    </row>
    <row r="201" customFormat="false" ht="12.75" hidden="false" customHeight="false" outlineLevel="0" collapsed="false">
      <c r="G201" s="93" t="n">
        <v>37510</v>
      </c>
      <c r="H201" s="99" t="n">
        <f aca="false">H200</f>
        <v>-3003.58333333333</v>
      </c>
      <c r="I201" s="97" t="n">
        <f aca="false">I200</f>
        <v>3650</v>
      </c>
      <c r="J201" s="98" t="n">
        <f aca="false">J200</f>
        <v>5139</v>
      </c>
      <c r="K201" s="101" t="n">
        <f aca="false">H201+I201+J201</f>
        <v>5785.41666666667</v>
      </c>
    </row>
    <row r="202" customFormat="false" ht="12.75" hidden="false" customHeight="false" outlineLevel="0" collapsed="false">
      <c r="G202" s="93" t="n">
        <v>37511</v>
      </c>
      <c r="H202" s="99" t="n">
        <f aca="false">H201</f>
        <v>-3003.58333333333</v>
      </c>
      <c r="I202" s="97" t="n">
        <f aca="false">I201</f>
        <v>3650</v>
      </c>
      <c r="J202" s="98" t="n">
        <f aca="false">J201</f>
        <v>5139</v>
      </c>
      <c r="K202" s="101" t="n">
        <f aca="false">H202+I202+J202</f>
        <v>5785.41666666667</v>
      </c>
    </row>
    <row r="203" customFormat="false" ht="12.75" hidden="false" customHeight="false" outlineLevel="0" collapsed="false">
      <c r="G203" s="93" t="n">
        <v>37512</v>
      </c>
      <c r="H203" s="99" t="n">
        <f aca="false">H202</f>
        <v>-3003.58333333333</v>
      </c>
      <c r="I203" s="97" t="n">
        <f aca="false">I202</f>
        <v>3650</v>
      </c>
      <c r="J203" s="98" t="n">
        <f aca="false">J202</f>
        <v>5139</v>
      </c>
      <c r="K203" s="101" t="n">
        <f aca="false">H203+I203+J203</f>
        <v>5785.41666666667</v>
      </c>
    </row>
    <row r="204" customFormat="false" ht="12.75" hidden="false" customHeight="false" outlineLevel="0" collapsed="false">
      <c r="G204" s="93" t="n">
        <v>37513</v>
      </c>
      <c r="H204" s="99" t="n">
        <f aca="false">H203</f>
        <v>-3003.58333333333</v>
      </c>
      <c r="I204" s="97" t="n">
        <f aca="false">I203</f>
        <v>3650</v>
      </c>
      <c r="J204" s="98" t="n">
        <f aca="false">J203</f>
        <v>5139</v>
      </c>
      <c r="K204" s="101" t="n">
        <f aca="false">H204+I204+J204</f>
        <v>5785.41666666667</v>
      </c>
    </row>
    <row r="205" customFormat="false" ht="12.75" hidden="false" customHeight="false" outlineLevel="0" collapsed="false">
      <c r="G205" s="93" t="n">
        <v>37514</v>
      </c>
      <c r="H205" s="99" t="n">
        <f aca="false">H204</f>
        <v>-3003.58333333333</v>
      </c>
      <c r="I205" s="97" t="n">
        <f aca="false">I204</f>
        <v>3650</v>
      </c>
      <c r="J205" s="98" t="n">
        <f aca="false">J204</f>
        <v>5139</v>
      </c>
      <c r="K205" s="101" t="n">
        <f aca="false">H205+I205+J205</f>
        <v>5785.41666666667</v>
      </c>
    </row>
    <row r="206" customFormat="false" ht="12.75" hidden="false" customHeight="false" outlineLevel="0" collapsed="false">
      <c r="G206" s="93" t="n">
        <v>37515</v>
      </c>
      <c r="H206" s="99" t="n">
        <f aca="false">H205</f>
        <v>-3003.58333333333</v>
      </c>
      <c r="I206" s="97" t="n">
        <f aca="false">I205</f>
        <v>3650</v>
      </c>
      <c r="J206" s="98" t="n">
        <f aca="false">J205</f>
        <v>5139</v>
      </c>
      <c r="K206" s="101" t="n">
        <f aca="false">H206+I206+J206</f>
        <v>5785.41666666667</v>
      </c>
    </row>
    <row r="207" customFormat="false" ht="12.75" hidden="false" customHeight="false" outlineLevel="0" collapsed="false">
      <c r="G207" s="93" t="n">
        <v>37516</v>
      </c>
      <c r="H207" s="99" t="n">
        <f aca="false">H206</f>
        <v>-3003.58333333333</v>
      </c>
      <c r="I207" s="97" t="n">
        <f aca="false">I206</f>
        <v>3650</v>
      </c>
      <c r="J207" s="98" t="n">
        <f aca="false">J206</f>
        <v>5139</v>
      </c>
      <c r="K207" s="101" t="n">
        <f aca="false">H207+I207+J207</f>
        <v>5785.41666666667</v>
      </c>
    </row>
    <row r="208" customFormat="false" ht="12.75" hidden="false" customHeight="false" outlineLevel="0" collapsed="false">
      <c r="G208" s="93" t="n">
        <v>37517</v>
      </c>
      <c r="H208" s="99" t="n">
        <f aca="false">H207</f>
        <v>-3003.58333333333</v>
      </c>
      <c r="I208" s="97" t="n">
        <f aca="false">I207</f>
        <v>3650</v>
      </c>
      <c r="J208" s="98" t="n">
        <f aca="false">J207</f>
        <v>5139</v>
      </c>
      <c r="K208" s="101" t="n">
        <f aca="false">H208+I208+J208</f>
        <v>5785.41666666667</v>
      </c>
    </row>
    <row r="209" customFormat="false" ht="12.75" hidden="false" customHeight="false" outlineLevel="0" collapsed="false">
      <c r="G209" s="93" t="n">
        <v>37518</v>
      </c>
      <c r="H209" s="99" t="n">
        <f aca="false">H208</f>
        <v>-3003.58333333333</v>
      </c>
      <c r="I209" s="97" t="n">
        <f aca="false">I208</f>
        <v>3650</v>
      </c>
      <c r="J209" s="98" t="n">
        <f aca="false">J208</f>
        <v>5139</v>
      </c>
      <c r="K209" s="101" t="n">
        <f aca="false">H209+I209+J209</f>
        <v>5785.41666666667</v>
      </c>
    </row>
    <row r="210" customFormat="false" ht="12.75" hidden="false" customHeight="false" outlineLevel="0" collapsed="false">
      <c r="G210" s="93" t="n">
        <v>37519</v>
      </c>
      <c r="H210" s="99" t="n">
        <f aca="false">H209</f>
        <v>-3003.58333333333</v>
      </c>
      <c r="I210" s="97" t="n">
        <f aca="false">I209</f>
        <v>3650</v>
      </c>
      <c r="J210" s="98" t="n">
        <f aca="false">J209</f>
        <v>5139</v>
      </c>
      <c r="K210" s="101" t="n">
        <f aca="false">H210+I210+J210</f>
        <v>5785.41666666667</v>
      </c>
    </row>
    <row r="211" customFormat="false" ht="12.75" hidden="false" customHeight="false" outlineLevel="0" collapsed="false">
      <c r="G211" s="93" t="n">
        <v>37520</v>
      </c>
      <c r="H211" s="99" t="n">
        <f aca="false">H210</f>
        <v>-3003.58333333333</v>
      </c>
      <c r="I211" s="97" t="n">
        <f aca="false">I210</f>
        <v>3650</v>
      </c>
      <c r="J211" s="98" t="n">
        <f aca="false">J210</f>
        <v>5139</v>
      </c>
      <c r="K211" s="101" t="n">
        <f aca="false">H211+I211+J211</f>
        <v>5785.41666666667</v>
      </c>
    </row>
    <row r="212" customFormat="false" ht="12.75" hidden="false" customHeight="false" outlineLevel="0" collapsed="false">
      <c r="G212" s="93" t="n">
        <v>37521</v>
      </c>
      <c r="H212" s="99" t="n">
        <f aca="false">H211</f>
        <v>-3003.58333333333</v>
      </c>
      <c r="I212" s="97" t="n">
        <f aca="false">I211</f>
        <v>3650</v>
      </c>
      <c r="J212" s="98" t="n">
        <f aca="false">J211</f>
        <v>5139</v>
      </c>
      <c r="K212" s="101" t="n">
        <f aca="false">H212+I212+J212</f>
        <v>5785.41666666667</v>
      </c>
    </row>
    <row r="213" customFormat="false" ht="12.75" hidden="false" customHeight="false" outlineLevel="0" collapsed="false">
      <c r="G213" s="93" t="n">
        <v>37522</v>
      </c>
      <c r="H213" s="99" t="n">
        <f aca="false">H212</f>
        <v>-3003.58333333333</v>
      </c>
      <c r="I213" s="97" t="n">
        <f aca="false">I212</f>
        <v>3650</v>
      </c>
      <c r="J213" s="98" t="n">
        <f aca="false">J212</f>
        <v>5139</v>
      </c>
      <c r="K213" s="101" t="n">
        <f aca="false">H213+I213+J213</f>
        <v>5785.41666666667</v>
      </c>
    </row>
    <row r="214" customFormat="false" ht="12.75" hidden="false" customHeight="false" outlineLevel="0" collapsed="false">
      <c r="G214" s="93" t="n">
        <v>37523</v>
      </c>
      <c r="H214" s="99" t="n">
        <f aca="false">H213</f>
        <v>-3003.58333333333</v>
      </c>
      <c r="I214" s="97" t="n">
        <f aca="false">I213</f>
        <v>3650</v>
      </c>
      <c r="J214" s="98" t="n">
        <f aca="false">J213</f>
        <v>5139</v>
      </c>
      <c r="K214" s="101" t="n">
        <f aca="false">H214+I214+J214</f>
        <v>5785.41666666667</v>
      </c>
    </row>
    <row r="215" customFormat="false" ht="12.75" hidden="false" customHeight="false" outlineLevel="0" collapsed="false">
      <c r="G215" s="93" t="n">
        <v>37524</v>
      </c>
      <c r="H215" s="99" t="n">
        <f aca="false">H214</f>
        <v>-3003.58333333333</v>
      </c>
      <c r="I215" s="97" t="n">
        <f aca="false">I214</f>
        <v>3650</v>
      </c>
      <c r="J215" s="98" t="n">
        <f aca="false">J214</f>
        <v>5139</v>
      </c>
      <c r="K215" s="101" t="n">
        <f aca="false">H215+I215+J215</f>
        <v>5785.41666666667</v>
      </c>
    </row>
    <row r="216" customFormat="false" ht="12.75" hidden="false" customHeight="false" outlineLevel="0" collapsed="false">
      <c r="G216" s="93" t="n">
        <v>37525</v>
      </c>
      <c r="H216" s="99" t="n">
        <f aca="false">H215</f>
        <v>-3003.58333333333</v>
      </c>
      <c r="I216" s="97" t="n">
        <f aca="false">I215</f>
        <v>3650</v>
      </c>
      <c r="J216" s="98" t="n">
        <f aca="false">J215</f>
        <v>5139</v>
      </c>
      <c r="K216" s="101" t="n">
        <f aca="false">H216+I216+J216</f>
        <v>5785.41666666667</v>
      </c>
    </row>
    <row r="217" customFormat="false" ht="12.75" hidden="false" customHeight="false" outlineLevel="0" collapsed="false">
      <c r="G217" s="93" t="n">
        <v>37526</v>
      </c>
      <c r="H217" s="99" t="n">
        <f aca="false">H216</f>
        <v>-3003.58333333333</v>
      </c>
      <c r="I217" s="97" t="n">
        <f aca="false">I216</f>
        <v>3650</v>
      </c>
      <c r="J217" s="98" t="n">
        <f aca="false">J216</f>
        <v>5139</v>
      </c>
      <c r="K217" s="101" t="n">
        <f aca="false">H217+I217+J217</f>
        <v>5785.41666666667</v>
      </c>
    </row>
    <row r="218" customFormat="false" ht="12.75" hidden="false" customHeight="false" outlineLevel="0" collapsed="false">
      <c r="G218" s="93" t="n">
        <v>37527</v>
      </c>
      <c r="H218" s="99" t="n">
        <f aca="false">H217</f>
        <v>-3003.58333333333</v>
      </c>
      <c r="I218" s="97" t="n">
        <f aca="false">I217</f>
        <v>3650</v>
      </c>
      <c r="J218" s="98" t="n">
        <f aca="false">J217</f>
        <v>5139</v>
      </c>
      <c r="K218" s="101" t="n">
        <f aca="false">H218+I218+J218</f>
        <v>5785.41666666667</v>
      </c>
    </row>
    <row r="219" customFormat="false" ht="12.75" hidden="false" customHeight="false" outlineLevel="0" collapsed="false">
      <c r="G219" s="93" t="n">
        <v>37528</v>
      </c>
      <c r="H219" s="99" t="n">
        <f aca="false">H218</f>
        <v>-3003.58333333333</v>
      </c>
      <c r="I219" s="97" t="n">
        <f aca="false">I218</f>
        <v>3650</v>
      </c>
      <c r="J219" s="98" t="n">
        <f aca="false">J218</f>
        <v>5139</v>
      </c>
      <c r="K219" s="101" t="n">
        <f aca="false">H219+I219+J219</f>
        <v>5785.41666666667</v>
      </c>
    </row>
    <row r="220" customFormat="false" ht="12.75" hidden="false" customHeight="false" outlineLevel="0" collapsed="false">
      <c r="G220" s="93" t="n">
        <v>37529</v>
      </c>
      <c r="H220" s="102" t="n">
        <f aca="false">H219</f>
        <v>-3003.58333333333</v>
      </c>
      <c r="I220" s="103" t="n">
        <f aca="false">I219</f>
        <v>3650</v>
      </c>
      <c r="J220" s="105" t="n">
        <f aca="false">J219</f>
        <v>5139</v>
      </c>
      <c r="K220" s="104" t="n">
        <f aca="false">H220+I220+J220</f>
        <v>5785.41666666667</v>
      </c>
    </row>
  </sheetData>
  <printOptions headings="false" gridLines="false" gridLinesSet="true" horizontalCentered="false" verticalCentered="false"/>
  <pageMargins left="0.359722222222222" right="0.290277777777778" top="0.640277777777778" bottom="0.520138888888889" header="0.511811023622047" footer="0.511811023622047"/>
  <pageSetup paperSize="5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2002-01-15T13:28:51Z</dcterms:created>
  <dc:creator/>
  <dc:description/>
  <dc:language>en-US</dc:language>
  <cp:lastModifiedBy>mgarza1</cp:lastModifiedBy>
  <cp:lastPrinted>2002-04-26T12:15:47Z</cp:lastPrinted>
  <dcterms:modified xsi:type="dcterms:W3CDTF">2002-05-02T13:24:21Z</dcterms:modified>
  <cp:revision>0</cp:revision>
  <dc:subject/>
  <dc:title/>
</cp:coreProperties>
</file>