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Yr. to Date Calculation" sheetId="1" state="visible" r:id="rId3"/>
    <sheet name="Weekly Report" sheetId="2" state="visible" r:id="rId4"/>
    <sheet name="Instructions" sheetId="3" state="visible" r:id="rId5"/>
  </sheets>
  <definedNames>
    <definedName function="false" hidden="false" localSheetId="1" name="_xlnm.Print_Area" vbProcedure="false">'Weekly Report'!$A$1:$G$29</definedName>
    <definedName function="false" hidden="false" localSheetId="0" name="_xlnm.Print_Area" vbProcedure="false">'Yr. to Date Calculation'!$A$88:$N$109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<sst xmlns="http://schemas.openxmlformats.org/spreadsheetml/2006/main" count="231" uniqueCount="72">
  <si>
    <t xml:space="preserve"> </t>
  </si>
  <si>
    <t xml:space="preserve"> FLORIDA GAS TRANSMISSION</t>
  </si>
  <si>
    <t xml:space="preserve">SCHEDULED DELIVERY ACTIVITY</t>
  </si>
  <si>
    <r>
      <rPr>
        <sz val="10"/>
        <rFont val="Arial"/>
        <family val="0"/>
      </rPr>
      <t xml:space="preserve">            </t>
    </r>
    <r>
      <rPr>
        <b val="true"/>
        <sz val="10"/>
        <rFont val="Arial"/>
        <family val="2"/>
      </rPr>
      <t xml:space="preserve"> MARKET AREA</t>
    </r>
  </si>
  <si>
    <t xml:space="preserve">Total</t>
  </si>
  <si>
    <t xml:space="preserve">Load*</t>
  </si>
  <si>
    <t xml:space="preserve">IT Deliv.</t>
  </si>
  <si>
    <t xml:space="preserve">             WESTERN DIV</t>
  </si>
  <si>
    <t xml:space="preserve">Year</t>
  </si>
  <si>
    <t xml:space="preserve">Month</t>
  </si>
  <si>
    <t xml:space="preserve">Deliveries</t>
  </si>
  <si>
    <t xml:space="preserve">Factor %</t>
  </si>
  <si>
    <t xml:space="preserve">Daily AVG</t>
  </si>
  <si>
    <t xml:space="preserve">S/T Firm</t>
  </si>
  <si>
    <t xml:space="preserve">FTS</t>
  </si>
  <si>
    <t xml:space="preserve"> ITS</t>
  </si>
  <si>
    <t xml:space="preserve">TOTAL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</si>
  <si>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</si>
  <si>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</si>
  <si>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</si>
  <si>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</si>
  <si>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</si>
  <si>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</si>
  <si>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</si>
  <si>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</si>
  <si>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</si>
  <si>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</si>
  <si>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</si>
  <si>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</si>
  <si>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95 AVG</t>
  </si>
  <si>
    <t xml:space="preserve">96 AVG</t>
  </si>
  <si>
    <t xml:space="preserve">*Load factor based on denominator of 1,455 mmbtu/day</t>
  </si>
  <si>
    <t xml:space="preserve">97 AVG</t>
  </si>
  <si>
    <t xml:space="preserve">PNR</t>
  </si>
  <si>
    <t xml:space="preserve">98 AVG</t>
  </si>
  <si>
    <t xml:space="preserve"># of Days</t>
  </si>
  <si>
    <t xml:space="preserve">00 AVG</t>
  </si>
  <si>
    <t xml:space="preserve">*Load factor based on denominator of 1,462 mmbtu/day</t>
  </si>
  <si>
    <t xml:space="preserve">Jan-Sept</t>
  </si>
  <si>
    <t xml:space="preserve">"</t>
  </si>
  <si>
    <t xml:space="preserve">Oct</t>
  </si>
  <si>
    <t xml:space="preserve">Nov</t>
  </si>
  <si>
    <t xml:space="preserve">Dec</t>
  </si>
  <si>
    <t xml:space="preserve">Weekly Report</t>
  </si>
  <si>
    <t xml:space="preserve">Monday</t>
  </si>
  <si>
    <t xml:space="preserve">Market Area Scheduled Volumes:</t>
  </si>
  <si>
    <t xml:space="preserve">Year to Date Market Average</t>
  </si>
  <si>
    <t xml:space="preserve">Month To Date Market Average</t>
  </si>
  <si>
    <t xml:space="preserve">Today Total Market Scheduled</t>
  </si>
  <si>
    <t xml:space="preserve">    FTS-1</t>
  </si>
  <si>
    <t xml:space="preserve">    FTS-2</t>
  </si>
  <si>
    <t xml:space="preserve">    SFTS</t>
  </si>
  <si>
    <t xml:space="preserve">    ITS</t>
  </si>
  <si>
    <t xml:space="preserve">FPL</t>
  </si>
  <si>
    <t xml:space="preserve">FPC</t>
  </si>
  <si>
    <t xml:space="preserve">PGS</t>
  </si>
  <si>
    <t xml:space="preserve">FGU</t>
  </si>
  <si>
    <t xml:space="preserve">includes Cane Is.</t>
  </si>
  <si>
    <t xml:space="preserve">Imbalances:</t>
  </si>
  <si>
    <t xml:space="preserve">    Market Area Mo. To Date</t>
  </si>
  <si>
    <t xml:space="preserve">Due MKT</t>
  </si>
  <si>
    <t xml:space="preserve">    Supply Area Mo. To Date</t>
  </si>
  <si>
    <t xml:space="preserve">Due FGT</t>
  </si>
  <si>
    <t xml:space="preserve">Instructions for Monday Morning Weekly Report</t>
  </si>
  <si>
    <t xml:space="preserve">Run the Market Summary Report of Scheduled Deliveries (SCHDLVR1) for Monday's gas day</t>
  </si>
  <si>
    <t xml:space="preserve">out of TSS.</t>
  </si>
  <si>
    <t xml:space="preserve">From the MTD Daily Average Column for Market Area Subtotals, pull this number and place into </t>
  </si>
  <si>
    <t xml:space="preserve">Yr. To Date Calculation spreadsheet for this month.  Adjust the number of days that have passed in</t>
  </si>
  <si>
    <t xml:space="preserve">this month.  The year to date number is automatically calculated in lower right.  Place this number in</t>
  </si>
  <si>
    <t xml:space="preserve">the weekly report.</t>
  </si>
  <si>
    <t xml:space="preserve">Supply Imbalance number comes from the Production Area Daily Status Report, use the cumulative.</t>
  </si>
  <si>
    <t xml:space="preserve">The Market Area imbalance number comes from the Summary Report of Operator Account Balances.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</si>
</sst>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0%"/>
    <numFmt numFmtId="167" formatCode="_(* #,##0.00_);_(* \(#,##0.00\);_(* \-??_);_(@_)"/>
    <numFmt numFmtId="168" formatCode="_(* #,##0_);_(* \(#,##0\);_(* \-??_);_(@_)"/>
    <numFmt numFmtId="169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1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7"/>
    <col collapsed="false" customWidth="true" hidden="false" outlineLevel="0" max="4" min="4" style="0" width="9.28"/>
    <col collapsed="false" customWidth="true" hidden="false" outlineLevel="0" max="5" min="5" style="0" width="9.7"/>
    <col collapsed="false" customWidth="true" hidden="false" outlineLevel="0" max="7" min="7" style="0" width="18.85"/>
    <col collapsed="false" customWidth="true" hidden="false" outlineLevel="0" max="11" min="11" style="0" width="5.71"/>
  </cols>
  <sheetData>
    <row r="1" customFormat="false" ht="12.75" hidden="false" customHeight="false" outlineLevel="0" collapsed="false">
      <c r="B1" s="1"/>
      <c r="C1" s="1"/>
      <c r="D1" s="1"/>
      <c r="E1" s="1"/>
      <c r="F1" s="1"/>
    </row>
    <row r="2" customFormat="false" ht="12.75" hidden="false" customHeight="false" outlineLevel="0" collapsed="false">
      <c r="B2" s="1" t="s">
        <v>0</v>
      </c>
      <c r="C2" s="1" t="s">
        <v>1</v>
      </c>
      <c r="D2" s="1"/>
      <c r="E2" s="1"/>
      <c r="F2" s="1"/>
    </row>
    <row r="3" customFormat="false" ht="12.75" hidden="false" customHeight="false" outlineLevel="0" collapsed="false">
      <c r="B3" s="1" t="s">
        <v>0</v>
      </c>
      <c r="C3" s="1" t="s">
        <v>2</v>
      </c>
      <c r="D3" s="1"/>
      <c r="E3" s="1"/>
      <c r="F3" s="1"/>
    </row>
    <row r="5" customFormat="false" ht="12.75" hidden="false" customHeight="false" outlineLevel="0" collapsed="false">
      <c r="B5" s="2"/>
      <c r="C5" s="2" t="s">
        <v>3</v>
      </c>
      <c r="D5" s="2"/>
      <c r="E5" s="2"/>
      <c r="F5" s="2"/>
    </row>
    <row r="6" customFormat="false" ht="12.75" hidden="false" customHeight="false" outlineLevel="0" collapsed="false">
      <c r="A6" s="1"/>
      <c r="B6" s="1"/>
      <c r="C6" s="1" t="s">
        <v>4</v>
      </c>
      <c r="D6" s="3" t="s">
        <v>5</v>
      </c>
      <c r="E6" s="1" t="s">
        <v>6</v>
      </c>
      <c r="F6" s="1"/>
      <c r="G6" s="1"/>
      <c r="H6" s="4" t="s">
        <v>7</v>
      </c>
      <c r="I6" s="4"/>
      <c r="J6" s="2"/>
    </row>
    <row r="7" customFormat="false" ht="12.75" hidden="false" customHeight="false" outlineLevel="0" collapsed="false">
      <c r="A7" s="4" t="s">
        <v>8</v>
      </c>
      <c r="B7" s="4" t="s">
        <v>9</v>
      </c>
      <c r="C7" s="4" t="s">
        <v>10</v>
      </c>
      <c r="D7" s="4" t="s">
        <v>11</v>
      </c>
      <c r="E7" s="4" t="s">
        <v>12</v>
      </c>
      <c r="F7" s="4" t="s">
        <v>13</v>
      </c>
      <c r="G7" s="3" t="s">
        <v>0</v>
      </c>
      <c r="H7" s="5" t="s">
        <v>14</v>
      </c>
      <c r="I7" s="5" t="s">
        <v>15</v>
      </c>
      <c r="J7" s="6" t="s">
        <v>16</v>
      </c>
    </row>
    <row r="8" customFormat="false" ht="12.75" hidden="false" customHeight="false" outlineLevel="0" collapsed="false">
      <c r="E8" s="7"/>
    </row>
    <row r="9" customFormat="false" ht="12.75" hidden="false" customHeight="false" outlineLevel="0" collapsed="false">
      <c r="A9" s="1" t="n">
        <v>1995</v>
      </c>
      <c r="B9" s="0" t="s">
        <v>17</v>
      </c>
      <c r="C9" s="7" t="s">
        <v>0</v>
      </c>
      <c r="D9" s="8"/>
      <c r="E9" s="7"/>
    </row>
    <row r="10" customFormat="false" ht="12.75" hidden="false" customHeight="false" outlineLevel="0" collapsed="false">
      <c r="B10" s="0" t="s">
        <v>18</v>
      </c>
      <c r="C10" s="7" t="s">
        <v>0</v>
      </c>
      <c r="D10" s="8"/>
      <c r="E10" s="7"/>
    </row>
    <row r="11" customFormat="false" ht="12.75" hidden="false" customHeight="false" outlineLevel="0" collapsed="false">
      <c r="B11" s="0" t="s">
        <v>19</v>
      </c>
      <c r="C11" s="7" t="n">
        <v>1334</v>
      </c>
      <c r="D11" s="8" t="n">
        <f aca="false">C11/1455</f>
        <v>0.916838487972509</v>
      </c>
      <c r="E11" s="7" t="n">
        <v>130</v>
      </c>
    </row>
    <row r="12" customFormat="false" ht="12.75" hidden="false" customHeight="false" outlineLevel="0" collapsed="false">
      <c r="B12" s="0" t="s">
        <v>20</v>
      </c>
      <c r="C12" s="7" t="n">
        <v>1414</v>
      </c>
      <c r="D12" s="8" t="n">
        <f aca="false">C12/1455</f>
        <v>0.971821305841924</v>
      </c>
      <c r="E12" s="7" t="n">
        <v>127</v>
      </c>
    </row>
    <row r="13" customFormat="false" ht="12.75" hidden="false" customHeight="false" outlineLevel="0" collapsed="false">
      <c r="B13" s="0" t="s">
        <v>21</v>
      </c>
      <c r="C13" s="7" t="n">
        <v>1430</v>
      </c>
      <c r="D13" s="8" t="n">
        <f aca="false">C13/1455</f>
        <v>0.982817869415808</v>
      </c>
      <c r="E13" s="7" t="n">
        <v>46</v>
      </c>
    </row>
    <row r="14" customFormat="false" ht="12.75" hidden="false" customHeight="false" outlineLevel="0" collapsed="false">
      <c r="B14" s="0" t="s">
        <v>22</v>
      </c>
      <c r="C14" s="7" t="n">
        <v>1457</v>
      </c>
      <c r="D14" s="8" t="n">
        <f aca="false">C14/1455</f>
        <v>1.00137457044674</v>
      </c>
      <c r="E14" s="7" t="n">
        <v>45</v>
      </c>
    </row>
    <row r="15" customFormat="false" ht="12.75" hidden="false" customHeight="false" outlineLevel="0" collapsed="false">
      <c r="B15" s="0" t="s">
        <v>23</v>
      </c>
      <c r="C15" s="7" t="n">
        <v>1455</v>
      </c>
      <c r="D15" s="8" t="n">
        <f aca="false">C15/1455</f>
        <v>1</v>
      </c>
      <c r="E15" s="7" t="n">
        <v>44</v>
      </c>
    </row>
    <row r="16" customFormat="false" ht="12.75" hidden="false" customHeight="false" outlineLevel="0" collapsed="false">
      <c r="B16" s="0" t="s">
        <v>24</v>
      </c>
      <c r="C16" s="7" t="n">
        <v>1443</v>
      </c>
      <c r="D16" s="8" t="n">
        <f aca="false">C16/1455</f>
        <v>0.991752577319588</v>
      </c>
      <c r="E16" s="7" t="n">
        <v>44</v>
      </c>
    </row>
    <row r="17" customFormat="false" ht="12.75" hidden="false" customHeight="false" outlineLevel="0" collapsed="false">
      <c r="B17" s="0" t="s">
        <v>25</v>
      </c>
      <c r="C17" s="7" t="n">
        <v>1450</v>
      </c>
      <c r="D17" s="8" t="n">
        <f aca="false">C17/1455</f>
        <v>0.996563573883162</v>
      </c>
      <c r="E17" s="7" t="n">
        <v>20</v>
      </c>
    </row>
    <row r="18" customFormat="false" ht="12.75" hidden="false" customHeight="false" outlineLevel="0" collapsed="false">
      <c r="B18" s="0" t="s">
        <v>26</v>
      </c>
      <c r="C18" s="7" t="n">
        <v>1401</v>
      </c>
      <c r="D18" s="8" t="n">
        <f aca="false">C18/1455</f>
        <v>0.962886597938144</v>
      </c>
      <c r="E18" s="7" t="n">
        <v>58</v>
      </c>
    </row>
    <row r="19" customFormat="false" ht="12.75" hidden="false" customHeight="false" outlineLevel="0" collapsed="false">
      <c r="B19" s="0" t="s">
        <v>27</v>
      </c>
      <c r="C19" s="7" t="n">
        <v>1303</v>
      </c>
      <c r="D19" s="8" t="n">
        <f aca="false">C19/1455</f>
        <v>0.89553264604811</v>
      </c>
      <c r="E19" s="7" t="n">
        <v>16</v>
      </c>
    </row>
    <row r="20" customFormat="false" ht="12.75" hidden="false" customHeight="false" outlineLevel="0" collapsed="false">
      <c r="B20" s="0" t="s">
        <v>28</v>
      </c>
      <c r="C20" s="7" t="n">
        <v>1045</v>
      </c>
      <c r="D20" s="8" t="n">
        <f aca="false">C20/1455</f>
        <v>0.718213058419244</v>
      </c>
      <c r="E20" s="7" t="n">
        <v>2</v>
      </c>
    </row>
    <row r="21" customFormat="false" ht="12.75" hidden="false" customHeight="false" outlineLevel="0" collapsed="false">
      <c r="B21" s="1" t="s">
        <v>29</v>
      </c>
      <c r="C21" s="7" t="n">
        <f aca="false">SUM(C9:C20)/10</f>
        <v>1373.2</v>
      </c>
      <c r="D21" s="8" t="n">
        <f aca="false">SUM(D9:D20)/10</f>
        <v>0.943780068728522</v>
      </c>
      <c r="E21" s="7" t="n">
        <f aca="false">SUM(E9:E20)/10</f>
        <v>53.2</v>
      </c>
    </row>
    <row r="22" customFormat="false" ht="12.75" hidden="false" customHeight="false" outlineLevel="0" collapsed="false">
      <c r="C22" s="7"/>
      <c r="D22" s="8"/>
      <c r="E22" s="7"/>
    </row>
    <row r="23" customFormat="false" ht="12.75" hidden="false" customHeight="false" outlineLevel="0" collapsed="false">
      <c r="A23" s="1" t="n">
        <v>1996</v>
      </c>
      <c r="B23" s="0" t="s">
        <v>17</v>
      </c>
      <c r="C23" s="7" t="n">
        <v>1065</v>
      </c>
      <c r="D23" s="8" t="n">
        <f aca="false">C23/1455</f>
        <v>0.731958762886598</v>
      </c>
      <c r="E23" s="7" t="n">
        <v>10</v>
      </c>
    </row>
    <row r="24" customFormat="false" ht="12.75" hidden="false" customHeight="false" outlineLevel="0" collapsed="false">
      <c r="B24" s="0" t="s">
        <v>18</v>
      </c>
      <c r="C24" s="7" t="n">
        <v>971</v>
      </c>
      <c r="D24" s="8" t="n">
        <f aca="false">C24/1455</f>
        <v>0.667353951890034</v>
      </c>
      <c r="E24" s="7" t="n">
        <v>1</v>
      </c>
    </row>
    <row r="25" customFormat="false" ht="12.75" hidden="false" customHeight="false" outlineLevel="0" collapsed="false">
      <c r="B25" s="0" t="s">
        <v>19</v>
      </c>
      <c r="C25" s="7" t="n">
        <v>1014</v>
      </c>
      <c r="D25" s="8" t="n">
        <f aca="false">C25/1455</f>
        <v>0.696907216494845</v>
      </c>
      <c r="E25" s="7" t="n">
        <v>2</v>
      </c>
    </row>
    <row r="26" customFormat="false" ht="12.75" hidden="false" customHeight="false" outlineLevel="0" collapsed="false">
      <c r="B26" s="0" t="s">
        <v>20</v>
      </c>
      <c r="C26" s="7" t="n">
        <v>1189</v>
      </c>
      <c r="D26" s="8" t="n">
        <f aca="false">C26/1455</f>
        <v>0.817182130584192</v>
      </c>
      <c r="E26" s="7" t="n">
        <v>5</v>
      </c>
    </row>
    <row r="27" customFormat="false" ht="12.75" hidden="false" customHeight="false" outlineLevel="0" collapsed="false">
      <c r="B27" s="0" t="s">
        <v>21</v>
      </c>
      <c r="C27" s="7" t="n">
        <v>1466</v>
      </c>
      <c r="D27" s="8" t="n">
        <f aca="false">C27/1455</f>
        <v>1.00756013745704</v>
      </c>
      <c r="E27" s="7" t="n">
        <v>67</v>
      </c>
    </row>
    <row r="28" customFormat="false" ht="12.75" hidden="false" customHeight="false" outlineLevel="0" collapsed="false">
      <c r="B28" s="0" t="s">
        <v>22</v>
      </c>
      <c r="C28" s="7" t="n">
        <v>1316</v>
      </c>
      <c r="D28" s="8" t="n">
        <f aca="false">C28/1455</f>
        <v>0.90446735395189</v>
      </c>
      <c r="E28" s="7" t="n">
        <v>6</v>
      </c>
    </row>
    <row r="29" customFormat="false" ht="12.75" hidden="false" customHeight="false" outlineLevel="0" collapsed="false">
      <c r="B29" s="0" t="s">
        <v>23</v>
      </c>
      <c r="C29" s="7" t="n">
        <v>1363</v>
      </c>
      <c r="D29" s="8" t="n">
        <f aca="false">C29/1455</f>
        <v>0.936769759450172</v>
      </c>
      <c r="E29" s="7" t="n">
        <v>16</v>
      </c>
    </row>
    <row r="30" customFormat="false" ht="12.75" hidden="false" customHeight="false" outlineLevel="0" collapsed="false">
      <c r="B30" s="0" t="s">
        <v>24</v>
      </c>
      <c r="C30" s="7" t="n">
        <v>1452</v>
      </c>
      <c r="D30" s="8" t="n">
        <f aca="false">C30/1455</f>
        <v>0.997938144329897</v>
      </c>
      <c r="E30" s="7" t="n">
        <v>40</v>
      </c>
    </row>
    <row r="31" customFormat="false" ht="12.75" hidden="false" customHeight="false" outlineLevel="0" collapsed="false">
      <c r="B31" s="0" t="s">
        <v>25</v>
      </c>
      <c r="C31" s="7" t="n">
        <v>1466</v>
      </c>
      <c r="D31" s="8" t="n">
        <f aca="false">C31/1455</f>
        <v>1.00756013745704</v>
      </c>
      <c r="E31" s="7" t="n">
        <v>61</v>
      </c>
    </row>
    <row r="32" customFormat="false" ht="12.75" hidden="false" customHeight="false" outlineLevel="0" collapsed="false">
      <c r="B32" s="0" t="s">
        <v>26</v>
      </c>
      <c r="C32" s="7" t="n">
        <v>1293</v>
      </c>
      <c r="D32" s="8" t="n">
        <f aca="false">C32/1455</f>
        <v>0.888659793814433</v>
      </c>
      <c r="E32" s="7" t="n">
        <v>54</v>
      </c>
    </row>
    <row r="33" customFormat="false" ht="12.75" hidden="false" customHeight="false" outlineLevel="0" collapsed="false">
      <c r="B33" s="0" t="s">
        <v>27</v>
      </c>
      <c r="C33" s="7" t="n">
        <v>1047</v>
      </c>
      <c r="D33" s="8" t="n">
        <f aca="false">C33/1455</f>
        <v>0.719587628865979</v>
      </c>
      <c r="E33" s="7" t="n">
        <v>2</v>
      </c>
    </row>
    <row r="34" customFormat="false" ht="12.75" hidden="false" customHeight="false" outlineLevel="0" collapsed="false">
      <c r="B34" s="0" t="s">
        <v>28</v>
      </c>
      <c r="C34" s="7" t="n">
        <v>880</v>
      </c>
      <c r="D34" s="8" t="n">
        <f aca="false">C34/1455</f>
        <v>0.604810996563574</v>
      </c>
      <c r="E34" s="7" t="n">
        <v>1</v>
      </c>
    </row>
    <row r="35" customFormat="false" ht="12.75" hidden="false" customHeight="false" outlineLevel="0" collapsed="false">
      <c r="B35" s="1" t="s">
        <v>30</v>
      </c>
      <c r="C35" s="7" t="n">
        <f aca="false">SUM(C23:C34)/12</f>
        <v>1210.16666666667</v>
      </c>
      <c r="D35" s="8" t="n">
        <f aca="false">SUM(D23:D34)/12</f>
        <v>0.831729667812142</v>
      </c>
      <c r="E35" s="7" t="n">
        <f aca="false">SUM(E23:E34)/12</f>
        <v>22.0833333333333</v>
      </c>
    </row>
    <row r="36" customFormat="false" ht="12.75" hidden="false" customHeight="false" outlineLevel="0" collapsed="false">
      <c r="C36" s="7"/>
      <c r="D36" s="8"/>
      <c r="E36" s="7"/>
    </row>
    <row r="37" customFormat="false" ht="12.75" hidden="false" customHeight="false" outlineLevel="0" collapsed="false">
      <c r="A37" s="0" t="s">
        <v>31</v>
      </c>
      <c r="C37" s="7"/>
      <c r="D37" s="8"/>
      <c r="E37" s="7"/>
    </row>
    <row r="38" customFormat="false" ht="12.75" hidden="false" customHeight="false" outlineLevel="0" collapsed="false">
      <c r="C38" s="7"/>
      <c r="D38" s="8"/>
      <c r="E38" s="7"/>
    </row>
    <row r="39" customFormat="false" ht="12.75" hidden="false" customHeight="false" outlineLevel="0" collapsed="false">
      <c r="B39" s="1" t="s">
        <v>0</v>
      </c>
      <c r="C39" s="1" t="s">
        <v>1</v>
      </c>
      <c r="D39" s="1"/>
      <c r="E39" s="1"/>
      <c r="F39" s="1"/>
    </row>
    <row r="40" customFormat="false" ht="12.75" hidden="false" customHeight="false" outlineLevel="0" collapsed="false">
      <c r="B40" s="1" t="s">
        <v>0</v>
      </c>
      <c r="C40" s="1" t="s">
        <v>2</v>
      </c>
      <c r="D40" s="1"/>
      <c r="E40" s="1"/>
      <c r="F40" s="1"/>
    </row>
    <row r="42" customFormat="false" ht="12.75" hidden="false" customHeight="false" outlineLevel="0" collapsed="false">
      <c r="B42" s="2"/>
      <c r="C42" s="2" t="s">
        <v>3</v>
      </c>
      <c r="D42" s="2"/>
      <c r="E42" s="2"/>
      <c r="F42" s="2"/>
    </row>
    <row r="43" customFormat="false" ht="12.75" hidden="false" customHeight="false" outlineLevel="0" collapsed="false">
      <c r="B43" s="1"/>
      <c r="C43" s="1" t="s">
        <v>4</v>
      </c>
      <c r="D43" s="3" t="s">
        <v>5</v>
      </c>
      <c r="E43" s="1" t="s">
        <v>6</v>
      </c>
      <c r="F43" s="1"/>
      <c r="G43" s="1"/>
      <c r="H43" s="4" t="s">
        <v>7</v>
      </c>
      <c r="I43" s="4"/>
      <c r="J43" s="2"/>
    </row>
    <row r="44" customFormat="false" ht="12.75" hidden="false" customHeight="false" outlineLevel="0" collapsed="false">
      <c r="B44" s="4" t="s">
        <v>9</v>
      </c>
      <c r="C44" s="4" t="s">
        <v>10</v>
      </c>
      <c r="D44" s="4" t="s">
        <v>11</v>
      </c>
      <c r="E44" s="4" t="s">
        <v>12</v>
      </c>
      <c r="F44" s="4" t="s">
        <v>13</v>
      </c>
      <c r="G44" s="3" t="s">
        <v>0</v>
      </c>
      <c r="H44" s="5" t="s">
        <v>14</v>
      </c>
      <c r="I44" s="5" t="s">
        <v>15</v>
      </c>
      <c r="J44" s="6" t="s">
        <v>16</v>
      </c>
    </row>
    <row r="45" customFormat="false" ht="12.75" hidden="false" customHeight="false" outlineLevel="0" collapsed="false">
      <c r="C45" s="7"/>
      <c r="D45" s="8"/>
      <c r="E45" s="7"/>
    </row>
    <row r="46" customFormat="false" ht="12.75" hidden="false" customHeight="false" outlineLevel="0" collapsed="false">
      <c r="A46" s="1" t="n">
        <v>1997</v>
      </c>
      <c r="B46" s="0" t="s">
        <v>17</v>
      </c>
      <c r="C46" s="7" t="n">
        <v>874</v>
      </c>
      <c r="D46" s="8" t="n">
        <f aca="false">C46/1455</f>
        <v>0.600687285223368</v>
      </c>
      <c r="E46" s="7" t="n">
        <v>2</v>
      </c>
      <c r="F46" s="0" t="n">
        <v>52</v>
      </c>
      <c r="H46" s="0" t="n">
        <v>36</v>
      </c>
      <c r="I46" s="0" t="n">
        <v>71</v>
      </c>
      <c r="J46" s="0" t="n">
        <f aca="false">H46+I46</f>
        <v>107</v>
      </c>
    </row>
    <row r="47" customFormat="false" ht="12.75" hidden="false" customHeight="false" outlineLevel="0" collapsed="false">
      <c r="B47" s="0" t="s">
        <v>18</v>
      </c>
      <c r="C47" s="7" t="n">
        <v>1134</v>
      </c>
      <c r="D47" s="8" t="n">
        <f aca="false">C47/1455</f>
        <v>0.779381443298969</v>
      </c>
      <c r="E47" s="7" t="n">
        <v>69</v>
      </c>
      <c r="F47" s="0" t="n">
        <v>52</v>
      </c>
      <c r="H47" s="0" t="n">
        <v>34</v>
      </c>
      <c r="I47" s="0" t="n">
        <v>48</v>
      </c>
      <c r="J47" s="0" t="n">
        <f aca="false">H47+I47</f>
        <v>82</v>
      </c>
    </row>
    <row r="48" customFormat="false" ht="12.75" hidden="false" customHeight="false" outlineLevel="0" collapsed="false">
      <c r="B48" s="0" t="s">
        <v>19</v>
      </c>
      <c r="C48" s="7" t="n">
        <v>1394</v>
      </c>
      <c r="D48" s="8" t="n">
        <f aca="false">C48/1455</f>
        <v>0.958075601374571</v>
      </c>
      <c r="E48" s="7" t="n">
        <v>102</v>
      </c>
      <c r="F48" s="0" t="n">
        <v>52</v>
      </c>
      <c r="H48" s="0" t="n">
        <v>33</v>
      </c>
      <c r="I48" s="0" t="n">
        <v>37</v>
      </c>
      <c r="J48" s="0" t="n">
        <f aca="false">H48+I48</f>
        <v>70</v>
      </c>
    </row>
    <row r="49" customFormat="false" ht="12.75" hidden="false" customHeight="false" outlineLevel="0" collapsed="false">
      <c r="B49" s="0" t="s">
        <v>20</v>
      </c>
      <c r="C49" s="7" t="n">
        <v>1401</v>
      </c>
      <c r="D49" s="8" t="n">
        <f aca="false">C49/1455</f>
        <v>0.962886597938144</v>
      </c>
      <c r="E49" s="7" t="n">
        <v>55</v>
      </c>
      <c r="F49" s="0" t="n">
        <v>52</v>
      </c>
      <c r="H49" s="0" t="n">
        <v>14</v>
      </c>
      <c r="I49" s="0" t="n">
        <v>43</v>
      </c>
      <c r="J49" s="0" t="n">
        <f aca="false">H49+I49</f>
        <v>57</v>
      </c>
    </row>
    <row r="50" customFormat="false" ht="12.75" hidden="false" customHeight="false" outlineLevel="0" collapsed="false">
      <c r="B50" s="0" t="s">
        <v>21</v>
      </c>
      <c r="C50" s="7" t="n">
        <v>1390</v>
      </c>
      <c r="D50" s="8" t="n">
        <f aca="false">C50/1455</f>
        <v>0.9553264604811</v>
      </c>
      <c r="E50" s="7" t="n">
        <v>71</v>
      </c>
      <c r="F50" s="0" t="n">
        <v>52</v>
      </c>
      <c r="H50" s="0" t="n">
        <v>33</v>
      </c>
      <c r="I50" s="0" t="n">
        <v>33</v>
      </c>
      <c r="J50" s="0" t="n">
        <f aca="false">H50+I50</f>
        <v>66</v>
      </c>
    </row>
    <row r="51" customFormat="false" ht="12.75" hidden="false" customHeight="false" outlineLevel="0" collapsed="false">
      <c r="B51" s="0" t="s">
        <v>22</v>
      </c>
      <c r="C51" s="7" t="n">
        <v>1456</v>
      </c>
      <c r="D51" s="8" t="n">
        <f aca="false">C51/1455</f>
        <v>1.00068728522337</v>
      </c>
      <c r="E51" s="7" t="n">
        <v>90</v>
      </c>
      <c r="F51" s="0" t="n">
        <v>52</v>
      </c>
      <c r="H51" s="0" t="n">
        <v>38</v>
      </c>
      <c r="I51" s="0" t="n">
        <v>21</v>
      </c>
      <c r="J51" s="0" t="n">
        <f aca="false">H51+I51</f>
        <v>59</v>
      </c>
    </row>
    <row r="52" customFormat="false" ht="12.75" hidden="false" customHeight="false" outlineLevel="0" collapsed="false">
      <c r="B52" s="0" t="s">
        <v>23</v>
      </c>
      <c r="C52" s="7" t="n">
        <v>1483</v>
      </c>
      <c r="D52" s="8" t="n">
        <f aca="false">C52/1455</f>
        <v>1.0192439862543</v>
      </c>
      <c r="E52" s="7" t="n">
        <v>46</v>
      </c>
      <c r="F52" s="0" t="n">
        <v>52</v>
      </c>
      <c r="H52" s="0" t="n">
        <v>34</v>
      </c>
      <c r="I52" s="0" t="n">
        <v>24</v>
      </c>
      <c r="J52" s="0" t="n">
        <f aca="false">H52+I52</f>
        <v>58</v>
      </c>
    </row>
    <row r="53" customFormat="false" ht="12.75" hidden="false" customHeight="false" outlineLevel="0" collapsed="false">
      <c r="B53" s="0" t="s">
        <v>24</v>
      </c>
      <c r="C53" s="7" t="n">
        <v>1460</v>
      </c>
      <c r="D53" s="8" t="n">
        <f aca="false">C53/1455</f>
        <v>1.00343642611684</v>
      </c>
      <c r="E53" s="7" t="n">
        <v>40</v>
      </c>
      <c r="F53" s="0" t="n">
        <v>52</v>
      </c>
      <c r="H53" s="0" t="n">
        <v>31</v>
      </c>
      <c r="I53" s="0" t="n">
        <v>15</v>
      </c>
      <c r="J53" s="0" t="n">
        <f aca="false">H53+I53</f>
        <v>46</v>
      </c>
    </row>
    <row r="54" customFormat="false" ht="12.75" hidden="false" customHeight="false" outlineLevel="0" collapsed="false">
      <c r="B54" s="0" t="s">
        <v>25</v>
      </c>
      <c r="C54" s="7" t="n">
        <v>1270</v>
      </c>
      <c r="D54" s="8" t="n">
        <f aca="false">C54/1455</f>
        <v>0.872852233676976</v>
      </c>
      <c r="E54" s="7" t="n">
        <v>11</v>
      </c>
      <c r="F54" s="0" t="n">
        <v>55</v>
      </c>
      <c r="H54" s="0" t="n">
        <v>35</v>
      </c>
      <c r="I54" s="0" t="n">
        <v>38</v>
      </c>
      <c r="J54" s="0" t="n">
        <f aca="false">H54+I54</f>
        <v>73</v>
      </c>
    </row>
    <row r="55" customFormat="false" ht="12.75" hidden="false" customHeight="false" outlineLevel="0" collapsed="false">
      <c r="B55" s="0" t="s">
        <v>26</v>
      </c>
      <c r="C55" s="7" t="n">
        <v>1078</v>
      </c>
      <c r="D55" s="8" t="n">
        <f aca="false">C55/1455</f>
        <v>0.740893470790378</v>
      </c>
      <c r="E55" s="7" t="n">
        <v>47</v>
      </c>
      <c r="F55" s="0" t="n">
        <v>55</v>
      </c>
      <c r="H55" s="0" t="n">
        <v>41</v>
      </c>
      <c r="I55" s="0" t="n">
        <v>60</v>
      </c>
      <c r="J55" s="0" t="n">
        <f aca="false">H55+I55</f>
        <v>101</v>
      </c>
    </row>
    <row r="56" customFormat="false" ht="12.75" hidden="false" customHeight="false" outlineLevel="0" collapsed="false">
      <c r="B56" s="0" t="s">
        <v>27</v>
      </c>
      <c r="C56" s="7" t="n">
        <v>963</v>
      </c>
      <c r="D56" s="8" t="n">
        <f aca="false">C56/1455</f>
        <v>0.661855670103093</v>
      </c>
      <c r="E56" s="7" t="n">
        <v>15</v>
      </c>
      <c r="F56" s="0" t="n">
        <v>55</v>
      </c>
      <c r="H56" s="0" t="n">
        <v>65</v>
      </c>
      <c r="I56" s="0" t="n">
        <v>85</v>
      </c>
      <c r="J56" s="0" t="n">
        <f aca="false">H56+I56</f>
        <v>150</v>
      </c>
    </row>
    <row r="57" customFormat="false" ht="12.75" hidden="false" customHeight="false" outlineLevel="0" collapsed="false">
      <c r="A57" s="0" t="s">
        <v>0</v>
      </c>
      <c r="B57" s="0" t="s">
        <v>28</v>
      </c>
      <c r="C57" s="9" t="n">
        <v>1203</v>
      </c>
      <c r="D57" s="10" t="n">
        <f aca="false">C57/1455</f>
        <v>0.82680412371134</v>
      </c>
      <c r="E57" s="9" t="n">
        <v>42</v>
      </c>
      <c r="F57" s="11" t="n">
        <v>55</v>
      </c>
      <c r="G57" s="11"/>
      <c r="H57" s="11" t="n">
        <v>56</v>
      </c>
      <c r="I57" s="11" t="n">
        <v>50</v>
      </c>
      <c r="J57" s="11" t="n">
        <f aca="false">H57+I57</f>
        <v>106</v>
      </c>
      <c r="K57" s="11"/>
      <c r="L57" s="11"/>
    </row>
    <row r="58" customFormat="false" ht="12.75" hidden="false" customHeight="false" outlineLevel="0" collapsed="false">
      <c r="B58" s="1" t="s">
        <v>32</v>
      </c>
      <c r="C58" s="7" t="n">
        <f aca="false">SUM(C46:C57)/12</f>
        <v>1258.83333333333</v>
      </c>
      <c r="D58" s="8" t="n">
        <f aca="false">SUM(D46:D57)/12</f>
        <v>0.865177548682703</v>
      </c>
      <c r="E58" s="7" t="n">
        <f aca="false">SUM(E46:E57)/12</f>
        <v>49.1666666666667</v>
      </c>
      <c r="F58" s="7" t="n">
        <f aca="false">SUM(F46:F57)/12</f>
        <v>53</v>
      </c>
      <c r="H58" s="7" t="n">
        <f aca="false">SUM(H46:H57)/12</f>
        <v>37.5</v>
      </c>
      <c r="I58" s="7" t="n">
        <f aca="false">SUM(I46:I57)/12</f>
        <v>43.75</v>
      </c>
      <c r="J58" s="7" t="n">
        <f aca="false">SUM(J46:J57)/12</f>
        <v>81.25</v>
      </c>
    </row>
    <row r="59" customFormat="false" ht="12.75" hidden="false" customHeight="false" outlineLevel="0" collapsed="false">
      <c r="B59" s="1"/>
      <c r="C59" s="7"/>
      <c r="D59" s="8"/>
      <c r="E59" s="7"/>
      <c r="F59" s="7"/>
      <c r="H59" s="7"/>
      <c r="I59" s="7"/>
      <c r="J59" s="7"/>
    </row>
    <row r="60" customFormat="false" ht="12.75" hidden="false" customHeight="false" outlineLevel="0" collapsed="false">
      <c r="A60" s="0" t="s">
        <v>31</v>
      </c>
      <c r="C60" s="7"/>
      <c r="D60" s="8"/>
      <c r="E60" s="7"/>
      <c r="F60" s="7"/>
      <c r="H60" s="7"/>
      <c r="I60" s="7"/>
      <c r="J60" s="7"/>
    </row>
    <row r="61" customFormat="false" ht="12.75" hidden="false" customHeight="false" outlineLevel="0" collapsed="false">
      <c r="B61" s="1"/>
      <c r="C61" s="7"/>
      <c r="D61" s="8"/>
      <c r="E61" s="7"/>
      <c r="F61" s="7"/>
      <c r="H61" s="7"/>
      <c r="I61" s="7"/>
      <c r="J61" s="7"/>
    </row>
    <row r="62" customFormat="false" ht="12.75" hidden="false" customHeight="false" outlineLevel="0" collapsed="false">
      <c r="B62" s="1" t="s">
        <v>0</v>
      </c>
      <c r="C62" s="1" t="s">
        <v>1</v>
      </c>
      <c r="D62" s="1"/>
      <c r="E62" s="1"/>
      <c r="F62" s="1"/>
    </row>
    <row r="63" customFormat="false" ht="12.75" hidden="false" customHeight="false" outlineLevel="0" collapsed="false">
      <c r="B63" s="1" t="s">
        <v>0</v>
      </c>
      <c r="C63" s="1" t="s">
        <v>2</v>
      </c>
      <c r="D63" s="1"/>
      <c r="E63" s="1"/>
      <c r="F63" s="1"/>
    </row>
    <row r="65" customFormat="false" ht="12.75" hidden="false" customHeight="false" outlineLevel="0" collapsed="false">
      <c r="B65" s="2"/>
      <c r="C65" s="2" t="s">
        <v>3</v>
      </c>
      <c r="D65" s="2"/>
      <c r="E65" s="2"/>
      <c r="F65" s="2"/>
    </row>
    <row r="66" customFormat="false" ht="12.75" hidden="false" customHeight="false" outlineLevel="0" collapsed="false">
      <c r="B66" s="1"/>
      <c r="C66" s="1" t="s">
        <v>4</v>
      </c>
      <c r="D66" s="3" t="s">
        <v>5</v>
      </c>
      <c r="E66" s="1" t="s">
        <v>6</v>
      </c>
      <c r="F66" s="1"/>
      <c r="G66" s="1"/>
      <c r="H66" s="4" t="s">
        <v>7</v>
      </c>
      <c r="I66" s="4"/>
      <c r="J66" s="2"/>
    </row>
    <row r="67" customFormat="false" ht="12.75" hidden="false" customHeight="false" outlineLevel="0" collapsed="false">
      <c r="B67" s="4" t="s">
        <v>9</v>
      </c>
      <c r="C67" s="4" t="s">
        <v>10</v>
      </c>
      <c r="D67" s="4" t="s">
        <v>11</v>
      </c>
      <c r="E67" s="4" t="s">
        <v>12</v>
      </c>
      <c r="F67" s="4" t="s">
        <v>13</v>
      </c>
      <c r="G67" s="3" t="s">
        <v>0</v>
      </c>
      <c r="H67" s="5" t="s">
        <v>14</v>
      </c>
      <c r="I67" s="5" t="s">
        <v>15</v>
      </c>
      <c r="J67" s="6" t="s">
        <v>16</v>
      </c>
      <c r="L67" s="12" t="s">
        <v>33</v>
      </c>
    </row>
    <row r="68" customFormat="false" ht="12.75" hidden="false" customHeight="false" outlineLevel="0" collapsed="false">
      <c r="C68" s="7"/>
      <c r="D68" s="8"/>
      <c r="E68" s="7"/>
    </row>
    <row r="69" customFormat="false" ht="12.75" hidden="false" customHeight="false" outlineLevel="0" collapsed="false">
      <c r="A69" s="1" t="n">
        <v>1998</v>
      </c>
      <c r="B69" s="0" t="s">
        <v>17</v>
      </c>
      <c r="C69" s="7" t="n">
        <v>1132</v>
      </c>
      <c r="D69" s="8" t="n">
        <f aca="false">C69/1455</f>
        <v>0.778006872852234</v>
      </c>
      <c r="E69" s="7" t="n">
        <v>26</v>
      </c>
      <c r="F69" s="0" t="n">
        <v>55</v>
      </c>
      <c r="H69" s="0" t="n">
        <v>59</v>
      </c>
      <c r="I69" s="0" t="n">
        <v>24</v>
      </c>
      <c r="J69" s="0" t="n">
        <f aca="false">H69+I69</f>
        <v>83</v>
      </c>
      <c r="L69" s="0" t="n">
        <v>0</v>
      </c>
      <c r="M69" s="0" t="n">
        <v>31</v>
      </c>
      <c r="N69" s="0" t="n">
        <f aca="false">M69*C69</f>
        <v>35092</v>
      </c>
    </row>
    <row r="70" customFormat="false" ht="12.75" hidden="false" customHeight="false" outlineLevel="0" collapsed="false">
      <c r="B70" s="0" t="s">
        <v>18</v>
      </c>
      <c r="C70" s="7" t="n">
        <v>1063</v>
      </c>
      <c r="D70" s="8" t="n">
        <f aca="false">C70/1455</f>
        <v>0.730584192439863</v>
      </c>
      <c r="E70" s="7" t="n">
        <v>9</v>
      </c>
      <c r="F70" s="0" t="n">
        <v>55</v>
      </c>
      <c r="H70" s="0" t="n">
        <v>56</v>
      </c>
      <c r="I70" s="0" t="n">
        <v>34</v>
      </c>
      <c r="J70" s="0" t="n">
        <f aca="false">H70+I70</f>
        <v>90</v>
      </c>
      <c r="L70" s="0" t="n">
        <v>0</v>
      </c>
      <c r="M70" s="0" t="n">
        <v>29</v>
      </c>
      <c r="N70" s="0" t="n">
        <f aca="false">M70*C70</f>
        <v>30827</v>
      </c>
    </row>
    <row r="71" customFormat="false" ht="12.75" hidden="false" customHeight="false" outlineLevel="0" collapsed="false">
      <c r="B71" s="0" t="s">
        <v>19</v>
      </c>
      <c r="C71" s="7" t="n">
        <v>1091</v>
      </c>
      <c r="D71" s="8" t="n">
        <f aca="false">C71/1455</f>
        <v>0.749828178694158</v>
      </c>
      <c r="E71" s="7" t="n">
        <v>5</v>
      </c>
      <c r="F71" s="0" t="n">
        <v>55</v>
      </c>
      <c r="H71" s="0" t="n">
        <v>58</v>
      </c>
      <c r="I71" s="0" t="n">
        <v>35</v>
      </c>
      <c r="J71" s="0" t="n">
        <f aca="false">H71+I71</f>
        <v>93</v>
      </c>
      <c r="L71" s="0" t="n">
        <v>4</v>
      </c>
      <c r="M71" s="0" t="n">
        <v>31</v>
      </c>
      <c r="N71" s="0" t="n">
        <f aca="false">M71*C71</f>
        <v>33821</v>
      </c>
    </row>
    <row r="72" customFormat="false" ht="12.75" hidden="false" customHeight="false" outlineLevel="0" collapsed="false">
      <c r="B72" s="0" t="s">
        <v>20</v>
      </c>
      <c r="C72" s="7" t="n">
        <v>973</v>
      </c>
      <c r="D72" s="8" t="n">
        <f aca="false">C72/1455</f>
        <v>0.66872852233677</v>
      </c>
      <c r="E72" s="7" t="n">
        <v>3</v>
      </c>
      <c r="F72" s="0" t="n">
        <v>55</v>
      </c>
      <c r="H72" s="0" t="n">
        <v>51</v>
      </c>
      <c r="I72" s="0" t="n">
        <v>64</v>
      </c>
      <c r="J72" s="0" t="n">
        <f aca="false">H72+I72</f>
        <v>115</v>
      </c>
      <c r="L72" s="0" t="n">
        <v>3</v>
      </c>
      <c r="M72" s="0" t="n">
        <v>30</v>
      </c>
      <c r="N72" s="0" t="n">
        <f aca="false">M72*C72</f>
        <v>29190</v>
      </c>
    </row>
    <row r="73" customFormat="false" ht="12.75" hidden="false" customHeight="false" outlineLevel="0" collapsed="false">
      <c r="B73" s="0" t="s">
        <v>21</v>
      </c>
      <c r="C73" s="7" t="n">
        <v>1272</v>
      </c>
      <c r="D73" s="8" t="n">
        <f aca="false">C73/1455</f>
        <v>0.874226804123711</v>
      </c>
      <c r="E73" s="7" t="n">
        <v>33</v>
      </c>
      <c r="F73" s="0" t="n">
        <v>55</v>
      </c>
      <c r="H73" s="0" t="n">
        <v>29</v>
      </c>
      <c r="I73" s="0" t="n">
        <v>29</v>
      </c>
      <c r="J73" s="0" t="n">
        <f aca="false">H73+I73</f>
        <v>58</v>
      </c>
      <c r="L73" s="0" t="n">
        <v>5</v>
      </c>
      <c r="M73" s="0" t="n">
        <v>31</v>
      </c>
      <c r="N73" s="0" t="n">
        <f aca="false">M73*C73</f>
        <v>39432</v>
      </c>
    </row>
    <row r="74" customFormat="false" ht="12.75" hidden="false" customHeight="false" outlineLevel="0" collapsed="false">
      <c r="B74" s="0" t="s">
        <v>22</v>
      </c>
      <c r="C74" s="7" t="n">
        <v>1498</v>
      </c>
      <c r="D74" s="8" t="n">
        <f aca="false">C74/1455</f>
        <v>1.02955326460481</v>
      </c>
      <c r="E74" s="7" t="n">
        <v>46</v>
      </c>
      <c r="F74" s="0" t="n">
        <v>55</v>
      </c>
      <c r="H74" s="0" t="n">
        <v>31</v>
      </c>
      <c r="I74" s="0" t="n">
        <v>42</v>
      </c>
      <c r="J74" s="0" t="n">
        <f aca="false">H74+I74</f>
        <v>73</v>
      </c>
      <c r="L74" s="0" t="n">
        <v>0</v>
      </c>
      <c r="M74" s="0" t="n">
        <v>30</v>
      </c>
      <c r="N74" s="0" t="n">
        <f aca="false">M74*C74</f>
        <v>44940</v>
      </c>
    </row>
    <row r="75" customFormat="false" ht="12.75" hidden="false" customHeight="false" outlineLevel="0" collapsed="false">
      <c r="B75" s="0" t="s">
        <v>23</v>
      </c>
      <c r="C75" s="7" t="n">
        <v>1422</v>
      </c>
      <c r="D75" s="8" t="n">
        <f aca="false">C75/1455</f>
        <v>0.977319587628866</v>
      </c>
      <c r="E75" s="7" t="n">
        <v>11</v>
      </c>
      <c r="F75" s="0" t="n">
        <v>55</v>
      </c>
      <c r="H75" s="0" t="n">
        <v>32</v>
      </c>
      <c r="I75" s="0" t="n">
        <v>74</v>
      </c>
      <c r="J75" s="0" t="n">
        <f aca="false">H75+I75</f>
        <v>106</v>
      </c>
      <c r="L75" s="0" t="n">
        <v>0</v>
      </c>
      <c r="M75" s="0" t="n">
        <v>31</v>
      </c>
      <c r="N75" s="0" t="n">
        <f aca="false">M75*C75</f>
        <v>44082</v>
      </c>
    </row>
    <row r="76" customFormat="false" ht="12.75" hidden="false" customHeight="false" outlineLevel="0" collapsed="false">
      <c r="B76" s="0" t="s">
        <v>24</v>
      </c>
      <c r="C76" s="7" t="n">
        <v>1306</v>
      </c>
      <c r="D76" s="8" t="n">
        <f aca="false">C76/1455</f>
        <v>0.897594501718213</v>
      </c>
      <c r="E76" s="7" t="n">
        <v>16</v>
      </c>
      <c r="F76" s="0" t="n">
        <v>55</v>
      </c>
      <c r="H76" s="0" t="n">
        <v>37</v>
      </c>
      <c r="I76" s="0" t="n">
        <v>88</v>
      </c>
      <c r="J76" s="0" t="n">
        <f aca="false">H76+I76</f>
        <v>125</v>
      </c>
      <c r="L76" s="0" t="n">
        <v>4</v>
      </c>
      <c r="M76" s="0" t="n">
        <v>31</v>
      </c>
      <c r="N76" s="0" t="n">
        <f aca="false">M76*C76</f>
        <v>40486</v>
      </c>
    </row>
    <row r="77" customFormat="false" ht="12.75" hidden="false" customHeight="false" outlineLevel="0" collapsed="false">
      <c r="B77" s="0" t="s">
        <v>25</v>
      </c>
      <c r="C77" s="7" t="n">
        <v>1286</v>
      </c>
      <c r="D77" s="8" t="n">
        <f aca="false">C77/1455</f>
        <v>0.883848797250859</v>
      </c>
      <c r="E77" s="7" t="n">
        <v>4</v>
      </c>
      <c r="F77" s="0" t="n">
        <v>55</v>
      </c>
      <c r="H77" s="0" t="n">
        <v>35</v>
      </c>
      <c r="I77" s="0" t="n">
        <v>68</v>
      </c>
      <c r="J77" s="0" t="n">
        <f aca="false">H77+I77</f>
        <v>103</v>
      </c>
      <c r="L77" s="0" t="n">
        <v>0</v>
      </c>
      <c r="M77" s="0" t="n">
        <v>30</v>
      </c>
      <c r="N77" s="0" t="n">
        <f aca="false">M77*C77</f>
        <v>38580</v>
      </c>
    </row>
    <row r="78" customFormat="false" ht="12.75" hidden="false" customHeight="false" outlineLevel="0" collapsed="false">
      <c r="B78" s="0" t="s">
        <v>26</v>
      </c>
      <c r="C78" s="7" t="n">
        <v>1310</v>
      </c>
      <c r="D78" s="8" t="n">
        <f aca="false">C78/1455</f>
        <v>0.900343642611684</v>
      </c>
      <c r="E78" s="7" t="n">
        <v>35</v>
      </c>
      <c r="F78" s="0" t="n">
        <v>55</v>
      </c>
      <c r="H78" s="0" t="n">
        <v>56</v>
      </c>
      <c r="I78" s="0" t="n">
        <v>112</v>
      </c>
      <c r="J78" s="0" t="n">
        <f aca="false">H78+I78</f>
        <v>168</v>
      </c>
      <c r="L78" s="0" t="n">
        <v>0</v>
      </c>
      <c r="M78" s="0" t="n">
        <v>31</v>
      </c>
      <c r="N78" s="0" t="n">
        <f aca="false">M78*C78</f>
        <v>40610</v>
      </c>
    </row>
    <row r="79" customFormat="false" ht="12.75" hidden="false" customHeight="false" outlineLevel="0" collapsed="false">
      <c r="B79" s="0" t="s">
        <v>27</v>
      </c>
      <c r="C79" s="7" t="n">
        <v>1060</v>
      </c>
      <c r="D79" s="8" t="n">
        <f aca="false">C79/1455</f>
        <v>0.728522336769759</v>
      </c>
      <c r="E79" s="7" t="n">
        <v>6</v>
      </c>
      <c r="F79" s="0" t="n">
        <v>55</v>
      </c>
      <c r="H79" s="0" t="n">
        <v>50</v>
      </c>
      <c r="I79" s="0" t="n">
        <v>95</v>
      </c>
      <c r="J79" s="0" t="n">
        <f aca="false">H79+I79</f>
        <v>145</v>
      </c>
      <c r="L79" s="0" t="n">
        <v>0</v>
      </c>
      <c r="M79" s="0" t="n">
        <v>30</v>
      </c>
      <c r="N79" s="0" t="n">
        <f aca="false">M79*C79</f>
        <v>31800</v>
      </c>
    </row>
    <row r="80" customFormat="false" ht="12.75" hidden="false" customHeight="false" outlineLevel="0" collapsed="false">
      <c r="A80" s="0" t="s">
        <v>0</v>
      </c>
      <c r="B80" s="0" t="s">
        <v>28</v>
      </c>
      <c r="C80" s="9" t="n">
        <v>1059</v>
      </c>
      <c r="D80" s="10" t="n">
        <f aca="false">C80/1455</f>
        <v>0.727835051546392</v>
      </c>
      <c r="E80" s="9" t="n">
        <v>37</v>
      </c>
      <c r="F80" s="11" t="n">
        <v>55</v>
      </c>
      <c r="G80" s="11"/>
      <c r="H80" s="11" t="n">
        <v>49</v>
      </c>
      <c r="I80" s="11" t="n">
        <v>114</v>
      </c>
      <c r="J80" s="11" t="n">
        <f aca="false">H80+I80</f>
        <v>163</v>
      </c>
      <c r="K80" s="11"/>
      <c r="L80" s="11" t="n">
        <v>0</v>
      </c>
      <c r="M80" s="11" t="n">
        <v>28</v>
      </c>
      <c r="N80" s="0" t="n">
        <f aca="false">M80*C80</f>
        <v>29652</v>
      </c>
      <c r="O80" s="11"/>
      <c r="P80" s="11"/>
      <c r="Q80" s="11"/>
      <c r="R80" s="11"/>
      <c r="S80" s="11"/>
      <c r="T80" s="11"/>
    </row>
    <row r="81" customFormat="false" ht="12.75" hidden="false" customHeight="false" outlineLevel="0" collapsed="false">
      <c r="B81" s="1" t="s">
        <v>34</v>
      </c>
      <c r="C81" s="7" t="n">
        <f aca="false">SUM(C69:C80)/5</f>
        <v>2894.4</v>
      </c>
      <c r="D81" s="8" t="n">
        <f aca="false">SUM(D69:D80)/5</f>
        <v>1.98927835051546</v>
      </c>
      <c r="E81" s="7" t="n">
        <f aca="false">SUM(E69:E80)/5</f>
        <v>46.2</v>
      </c>
      <c r="F81" s="7" t="n">
        <f aca="false">SUM(F69:F80)/5</f>
        <v>132</v>
      </c>
      <c r="H81" s="7" t="n">
        <f aca="false">SUM(H69:H80)/5</f>
        <v>108.6</v>
      </c>
      <c r="I81" s="7" t="n">
        <f aca="false">SUM(I69:I80)/5</f>
        <v>155.8</v>
      </c>
      <c r="J81" s="7" t="n">
        <f aca="false">SUM(J69:J80)/5</f>
        <v>264.4</v>
      </c>
      <c r="L81" s="7" t="n">
        <f aca="false">SUM(L69:L80)/3</f>
        <v>5.33333333333333</v>
      </c>
      <c r="M81" s="7" t="n">
        <f aca="false">SUM(M69:M80)</f>
        <v>363</v>
      </c>
      <c r="N81" s="7" t="n">
        <f aca="false">SUM(N69:N80)/M81</f>
        <v>1208.02203856749</v>
      </c>
    </row>
    <row r="82" customFormat="false" ht="12.75" hidden="false" customHeight="false" outlineLevel="0" collapsed="false">
      <c r="B82" s="1"/>
      <c r="C82" s="7"/>
      <c r="D82" s="8"/>
      <c r="E82" s="7"/>
      <c r="F82" s="7"/>
      <c r="H82" s="7"/>
      <c r="I82" s="7"/>
      <c r="J82" s="7"/>
    </row>
    <row r="83" customFormat="false" ht="12.75" hidden="false" customHeight="false" outlineLevel="0" collapsed="false">
      <c r="A83" s="0" t="s">
        <v>31</v>
      </c>
      <c r="C83" s="7"/>
      <c r="D83" s="8"/>
      <c r="E83" s="7"/>
      <c r="F83" s="7"/>
      <c r="H83" s="7"/>
      <c r="I83" s="7"/>
      <c r="J83" s="7"/>
    </row>
    <row r="84" customFormat="false" ht="12.75" hidden="false" customHeight="false" outlineLevel="0" collapsed="false">
      <c r="B84" s="1"/>
      <c r="C84" s="7"/>
      <c r="D84" s="8"/>
      <c r="E84" s="7"/>
      <c r="F84" s="7"/>
      <c r="H84" s="7"/>
      <c r="I84" s="7"/>
      <c r="J84" s="7"/>
    </row>
    <row r="85" customFormat="false" ht="12.75" hidden="false" customHeight="false" outlineLevel="0" collapsed="false">
      <c r="C85" s="7"/>
      <c r="D85" s="8"/>
      <c r="E85" s="7"/>
    </row>
    <row r="86" customFormat="false" ht="12.75" hidden="false" customHeight="false" outlineLevel="0" collapsed="false">
      <c r="C86" s="7"/>
      <c r="D86" s="8"/>
      <c r="E86" s="7"/>
    </row>
    <row r="87" customFormat="false" ht="12.75" hidden="false" customHeight="false" outlineLevel="0" collapsed="false">
      <c r="B87" s="1" t="s">
        <v>0</v>
      </c>
      <c r="C87" s="1" t="s">
        <v>1</v>
      </c>
      <c r="D87" s="1"/>
      <c r="E87" s="1"/>
      <c r="F87" s="1"/>
    </row>
    <row r="88" customFormat="false" ht="12.75" hidden="false" customHeight="false" outlineLevel="0" collapsed="false">
      <c r="B88" s="1" t="s">
        <v>0</v>
      </c>
      <c r="C88" s="1" t="s">
        <v>2</v>
      </c>
      <c r="D88" s="1"/>
      <c r="E88" s="1"/>
      <c r="F88" s="1"/>
    </row>
    <row r="90" customFormat="false" ht="12.75" hidden="false" customHeight="false" outlineLevel="0" collapsed="false">
      <c r="B90" s="13"/>
      <c r="C90" s="13" t="s">
        <v>3</v>
      </c>
      <c r="D90" s="13"/>
      <c r="E90" s="13"/>
      <c r="F90" s="13"/>
    </row>
    <row r="91" customFormat="false" ht="12.75" hidden="false" customHeight="false" outlineLevel="0" collapsed="false">
      <c r="B91" s="1"/>
      <c r="C91" s="1" t="s">
        <v>4</v>
      </c>
      <c r="D91" s="3" t="s">
        <v>5</v>
      </c>
      <c r="E91" s="1" t="s">
        <v>6</v>
      </c>
      <c r="F91" s="1"/>
      <c r="G91" s="1"/>
      <c r="H91" s="4" t="s">
        <v>7</v>
      </c>
      <c r="I91" s="4"/>
      <c r="J91" s="2"/>
    </row>
    <row r="92" customFormat="false" ht="12.75" hidden="false" customHeight="false" outlineLevel="0" collapsed="false">
      <c r="B92" s="4" t="s">
        <v>9</v>
      </c>
      <c r="C92" s="4" t="s">
        <v>10</v>
      </c>
      <c r="D92" s="4" t="s">
        <v>11</v>
      </c>
      <c r="E92" s="4" t="s">
        <v>12</v>
      </c>
      <c r="F92" s="4" t="s">
        <v>13</v>
      </c>
      <c r="G92" s="3" t="s">
        <v>0</v>
      </c>
      <c r="H92" s="5" t="s">
        <v>14</v>
      </c>
      <c r="I92" s="5" t="s">
        <v>15</v>
      </c>
      <c r="J92" s="6" t="s">
        <v>16</v>
      </c>
      <c r="L92" s="12" t="s">
        <v>33</v>
      </c>
      <c r="M92" s="12" t="s">
        <v>35</v>
      </c>
    </row>
    <row r="93" customFormat="false" ht="12.75" hidden="false" customHeight="false" outlineLevel="0" collapsed="false">
      <c r="C93" s="7"/>
      <c r="D93" s="8"/>
      <c r="E93" s="7"/>
    </row>
    <row r="94" customFormat="false" ht="12.75" hidden="false" customHeight="false" outlineLevel="0" collapsed="false">
      <c r="A94" s="1" t="n">
        <v>2000</v>
      </c>
      <c r="B94" s="0" t="s">
        <v>17</v>
      </c>
      <c r="C94" s="7" t="n">
        <v>1379</v>
      </c>
      <c r="D94" s="8" t="n">
        <f aca="false">C94/1462</f>
        <v>0.943228454172367</v>
      </c>
      <c r="E94" s="7" t="n">
        <v>82</v>
      </c>
      <c r="F94" s="0" t="n">
        <v>11</v>
      </c>
      <c r="H94" s="0" t="n">
        <v>103</v>
      </c>
      <c r="I94" s="0" t="n">
        <v>137</v>
      </c>
      <c r="J94" s="0" t="n">
        <f aca="false">H94+I94</f>
        <v>240</v>
      </c>
      <c r="L94" s="0" t="n">
        <v>33</v>
      </c>
      <c r="M94" s="0" t="n">
        <v>31</v>
      </c>
      <c r="N94" s="0" t="n">
        <f aca="false">M94*C94</f>
        <v>42749</v>
      </c>
    </row>
    <row r="95" customFormat="false" ht="12.75" hidden="false" customHeight="false" outlineLevel="0" collapsed="false">
      <c r="B95" s="0" t="s">
        <v>18</v>
      </c>
      <c r="C95" s="7" t="n">
        <v>1347</v>
      </c>
      <c r="D95" s="8" t="n">
        <f aca="false">C95/1462</f>
        <v>0.921340629274966</v>
      </c>
      <c r="E95" s="7" t="n">
        <v>21</v>
      </c>
      <c r="F95" s="0" t="n">
        <v>9</v>
      </c>
      <c r="H95" s="0" t="n">
        <v>84</v>
      </c>
      <c r="I95" s="0" t="n">
        <v>138</v>
      </c>
      <c r="J95" s="0" t="n">
        <f aca="false">H95+I95</f>
        <v>222</v>
      </c>
      <c r="L95" s="0" t="n">
        <v>43</v>
      </c>
      <c r="M95" s="0" t="n">
        <v>29</v>
      </c>
      <c r="N95" s="0" t="n">
        <f aca="false">M95*C95</f>
        <v>39063</v>
      </c>
    </row>
    <row r="96" customFormat="false" ht="12.75" hidden="false" customHeight="false" outlineLevel="0" collapsed="false">
      <c r="B96" s="0" t="s">
        <v>19</v>
      </c>
      <c r="C96" s="7" t="n">
        <v>1456</v>
      </c>
      <c r="D96" s="8" t="n">
        <f aca="false">C96/1462</f>
        <v>0.995896032831737</v>
      </c>
      <c r="E96" s="7" t="n">
        <v>58</v>
      </c>
      <c r="F96" s="0" t="n">
        <v>6</v>
      </c>
      <c r="H96" s="0" t="n">
        <v>73</v>
      </c>
      <c r="I96" s="0" t="n">
        <v>89</v>
      </c>
      <c r="J96" s="0" t="n">
        <f aca="false">H96+I96</f>
        <v>162</v>
      </c>
      <c r="L96" s="0" t="n">
        <v>29</v>
      </c>
      <c r="M96" s="0" t="n">
        <v>31</v>
      </c>
      <c r="N96" s="0" t="n">
        <f aca="false">M96*C96</f>
        <v>45136</v>
      </c>
    </row>
    <row r="97" customFormat="false" ht="12.75" hidden="false" customHeight="false" outlineLevel="0" collapsed="false">
      <c r="B97" s="0" t="s">
        <v>20</v>
      </c>
      <c r="C97" s="7" t="n">
        <v>1430</v>
      </c>
      <c r="D97" s="8" t="n">
        <f aca="false">C97/1462</f>
        <v>0.978112175102599</v>
      </c>
      <c r="E97" s="7" t="n">
        <v>48</v>
      </c>
      <c r="F97" s="0" t="n">
        <v>6</v>
      </c>
      <c r="H97" s="0" t="n">
        <v>100</v>
      </c>
      <c r="I97" s="0" t="n">
        <v>83</v>
      </c>
      <c r="J97" s="0" t="n">
        <f aca="false">H97+I97</f>
        <v>183</v>
      </c>
      <c r="L97" s="0" t="n">
        <v>20</v>
      </c>
      <c r="M97" s="0" t="n">
        <v>30</v>
      </c>
      <c r="N97" s="0" t="n">
        <f aca="false">M97*C97</f>
        <v>42900</v>
      </c>
    </row>
    <row r="98" customFormat="false" ht="12.75" hidden="false" customHeight="false" outlineLevel="0" collapsed="false">
      <c r="B98" s="0" t="s">
        <v>21</v>
      </c>
      <c r="C98" s="7" t="n">
        <v>1502</v>
      </c>
      <c r="D98" s="8" t="n">
        <f aca="false">C98/1462</f>
        <v>1.02735978112175</v>
      </c>
      <c r="E98" s="7" t="n">
        <v>16</v>
      </c>
      <c r="F98" s="0" t="n">
        <v>5</v>
      </c>
      <c r="H98" s="0" t="n">
        <v>80</v>
      </c>
      <c r="I98" s="0" t="n">
        <v>103</v>
      </c>
      <c r="J98" s="0" t="n">
        <f aca="false">H98+I98</f>
        <v>183</v>
      </c>
      <c r="L98" s="0" t="n">
        <v>42</v>
      </c>
      <c r="M98" s="0" t="n">
        <v>28</v>
      </c>
      <c r="N98" s="0" t="n">
        <f aca="false">M98*C98</f>
        <v>42056</v>
      </c>
    </row>
    <row r="99" customFormat="false" ht="12.75" hidden="false" customHeight="false" outlineLevel="0" collapsed="false">
      <c r="B99" s="0" t="s">
        <v>22</v>
      </c>
      <c r="C99" s="7" t="n">
        <v>1400</v>
      </c>
      <c r="D99" s="8" t="n">
        <f aca="false">C99/1462</f>
        <v>0.957592339261286</v>
      </c>
      <c r="E99" s="7" t="n">
        <v>9</v>
      </c>
      <c r="F99" s="0" t="n">
        <v>5</v>
      </c>
      <c r="H99" s="0" t="n">
        <v>102</v>
      </c>
      <c r="I99" s="0" t="n">
        <v>112</v>
      </c>
      <c r="J99" s="0" t="n">
        <f aca="false">H99+I99</f>
        <v>214</v>
      </c>
      <c r="L99" s="0" t="n">
        <v>41</v>
      </c>
      <c r="M99" s="0" t="n">
        <v>26</v>
      </c>
      <c r="N99" s="0" t="n">
        <f aca="false">M99*C99</f>
        <v>36400</v>
      </c>
    </row>
    <row r="100" customFormat="false" ht="12.75" hidden="false" customHeight="false" outlineLevel="0" collapsed="false">
      <c r="B100" s="0" t="s">
        <v>23</v>
      </c>
      <c r="C100" s="7" t="n">
        <v>1491</v>
      </c>
      <c r="D100" s="8" t="n">
        <f aca="false">C100/1462</f>
        <v>1.01983584131327</v>
      </c>
      <c r="E100" s="7" t="n">
        <v>26</v>
      </c>
      <c r="F100" s="0" t="n">
        <v>4</v>
      </c>
      <c r="H100" s="0" t="n">
        <v>102</v>
      </c>
      <c r="I100" s="0" t="n">
        <v>95</v>
      </c>
      <c r="J100" s="0" t="n">
        <f aca="false">H100+I100</f>
        <v>197</v>
      </c>
      <c r="L100" s="0" t="n">
        <v>36</v>
      </c>
      <c r="M100" s="0" t="n">
        <v>31</v>
      </c>
      <c r="N100" s="0" t="n">
        <f aca="false">M100*C100</f>
        <v>46221</v>
      </c>
    </row>
    <row r="101" customFormat="false" ht="12.75" hidden="false" customHeight="false" outlineLevel="0" collapsed="false">
      <c r="B101" s="0" t="s">
        <v>24</v>
      </c>
      <c r="C101" s="7" t="n">
        <v>1473</v>
      </c>
      <c r="D101" s="8" t="n">
        <f aca="false">C101/1462</f>
        <v>1.00752393980848</v>
      </c>
      <c r="E101" s="7" t="n">
        <v>23</v>
      </c>
      <c r="F101" s="0" t="n">
        <v>4</v>
      </c>
      <c r="H101" s="0" t="n">
        <v>91</v>
      </c>
      <c r="I101" s="0" t="n">
        <v>115</v>
      </c>
      <c r="J101" s="0" t="n">
        <f aca="false">H101+I101</f>
        <v>206</v>
      </c>
      <c r="L101" s="0" t="n">
        <v>20</v>
      </c>
      <c r="M101" s="0" t="n">
        <v>31</v>
      </c>
      <c r="N101" s="0" t="n">
        <f aca="false">M101*C101</f>
        <v>45663</v>
      </c>
    </row>
    <row r="102" customFormat="false" ht="12.75" hidden="false" customHeight="false" outlineLevel="0" collapsed="false">
      <c r="B102" s="0" t="s">
        <v>25</v>
      </c>
      <c r="C102" s="7" t="n">
        <v>1369</v>
      </c>
      <c r="D102" s="8" t="n">
        <f aca="false">C102/1462</f>
        <v>0.936388508891929</v>
      </c>
      <c r="E102" s="7" t="n">
        <v>8</v>
      </c>
      <c r="F102" s="0" t="n">
        <v>4</v>
      </c>
      <c r="H102" s="0" t="n">
        <v>78</v>
      </c>
      <c r="I102" s="0" t="n">
        <v>99</v>
      </c>
      <c r="J102" s="0" t="n">
        <f aca="false">H102+I102</f>
        <v>177</v>
      </c>
      <c r="L102" s="0" t="n">
        <v>48</v>
      </c>
      <c r="M102" s="0" t="n">
        <v>30</v>
      </c>
      <c r="N102" s="0" t="n">
        <f aca="false">M102*C102</f>
        <v>41070</v>
      </c>
    </row>
    <row r="103" customFormat="false" ht="12.75" hidden="false" customHeight="false" outlineLevel="0" collapsed="false">
      <c r="B103" s="0" t="s">
        <v>26</v>
      </c>
      <c r="C103" s="7" t="n">
        <v>1165</v>
      </c>
      <c r="D103" s="8" t="n">
        <f aca="false">C103/1472</f>
        <v>0.791440217391304</v>
      </c>
      <c r="E103" s="7" t="n">
        <v>11</v>
      </c>
      <c r="F103" s="0" t="n">
        <v>5</v>
      </c>
      <c r="H103" s="0" t="n">
        <v>91</v>
      </c>
      <c r="I103" s="0" t="n">
        <v>88</v>
      </c>
      <c r="J103" s="0" t="n">
        <f aca="false">H103+I103</f>
        <v>179</v>
      </c>
      <c r="L103" s="0" t="n">
        <v>38</v>
      </c>
      <c r="M103" s="0" t="n">
        <v>30</v>
      </c>
      <c r="N103" s="0" t="n">
        <f aca="false">M103*C103</f>
        <v>34950</v>
      </c>
    </row>
    <row r="104" customFormat="false" ht="12.75" hidden="false" customHeight="false" outlineLevel="0" collapsed="false">
      <c r="B104" s="0" t="s">
        <v>27</v>
      </c>
      <c r="C104" s="7" t="n">
        <v>1091</v>
      </c>
      <c r="D104" s="8" t="n">
        <f aca="false">C104/1482</f>
        <v>0.736167341430499</v>
      </c>
      <c r="E104" s="7" t="n">
        <v>9</v>
      </c>
      <c r="F104" s="0" t="n">
        <v>8</v>
      </c>
      <c r="H104" s="0" t="n">
        <v>110</v>
      </c>
      <c r="I104" s="0" t="n">
        <v>132</v>
      </c>
      <c r="J104" s="0" t="n">
        <f aca="false">H104+I104</f>
        <v>242</v>
      </c>
      <c r="L104" s="0" t="n">
        <v>4</v>
      </c>
      <c r="M104" s="0" t="n">
        <v>27</v>
      </c>
      <c r="N104" s="0" t="n">
        <f aca="false">M104*C104</f>
        <v>29457</v>
      </c>
    </row>
    <row r="105" customFormat="false" ht="12.75" hidden="false" customHeight="false" outlineLevel="0" collapsed="false">
      <c r="A105" s="0" t="s">
        <v>0</v>
      </c>
      <c r="B105" s="0" t="s">
        <v>28</v>
      </c>
      <c r="C105" s="9" t="n">
        <v>998</v>
      </c>
      <c r="D105" s="8" t="n">
        <f aca="false">C105/1462</f>
        <v>0.682626538987688</v>
      </c>
      <c r="E105" s="9" t="n">
        <v>6</v>
      </c>
      <c r="F105" s="11" t="n">
        <v>11</v>
      </c>
      <c r="G105" s="11"/>
      <c r="H105" s="11" t="n">
        <v>109</v>
      </c>
      <c r="I105" s="11" t="n">
        <v>159</v>
      </c>
      <c r="J105" s="11" t="n">
        <f aca="false">H105+I105</f>
        <v>268</v>
      </c>
      <c r="K105" s="11"/>
      <c r="L105" s="11" t="n">
        <v>4</v>
      </c>
      <c r="M105" s="11" t="n">
        <v>27</v>
      </c>
      <c r="N105" s="0" t="n">
        <f aca="false">M105*C105</f>
        <v>26946</v>
      </c>
    </row>
    <row r="106" customFormat="false" ht="12.75" hidden="false" customHeight="false" outlineLevel="0" collapsed="false">
      <c r="B106" s="14" t="s">
        <v>36</v>
      </c>
      <c r="C106" s="15" t="n">
        <f aca="false">SUM(C94:C105)/12</f>
        <v>1341.75</v>
      </c>
      <c r="D106" s="8" t="n">
        <f aca="false">SUM(D94:D105)/12</f>
        <v>0.916459316632323</v>
      </c>
      <c r="E106" s="7" t="n">
        <f aca="false">SUM(E94:E105)/12</f>
        <v>26.4166666666667</v>
      </c>
      <c r="F106" s="7" t="n">
        <f aca="false">SUM(F94:F105)/12</f>
        <v>6.5</v>
      </c>
      <c r="H106" s="7" t="n">
        <f aca="false">SUM(H94:H105)/12</f>
        <v>93.5833333333333</v>
      </c>
      <c r="I106" s="7" t="n">
        <f aca="false">SUM(I94:I105)/12</f>
        <v>112.5</v>
      </c>
      <c r="J106" s="7" t="n">
        <f aca="false">SUM(J94:J105)/12</f>
        <v>206.083333333333</v>
      </c>
      <c r="L106" s="7" t="n">
        <f aca="false">SUM(L94:L105)/12</f>
        <v>29.8333333333333</v>
      </c>
      <c r="M106" s="7" t="n">
        <f aca="false">SUM(M94:M105)</f>
        <v>351</v>
      </c>
      <c r="N106" s="7" t="n">
        <f aca="false">SUM(N94:N105)/M106</f>
        <v>1346.47008547009</v>
      </c>
    </row>
    <row r="107" customFormat="false" ht="12.75" hidden="false" customHeight="false" outlineLevel="0" collapsed="false">
      <c r="B107" s="1"/>
      <c r="C107" s="7"/>
      <c r="D107" s="8"/>
      <c r="E107" s="7"/>
      <c r="F107" s="7"/>
      <c r="H107" s="7"/>
      <c r="I107" s="7"/>
      <c r="J107" s="7"/>
    </row>
    <row r="108" customFormat="false" ht="12.75" hidden="false" customHeight="false" outlineLevel="0" collapsed="false">
      <c r="A108" s="0" t="s">
        <v>37</v>
      </c>
      <c r="C108" s="7"/>
      <c r="D108" s="8"/>
      <c r="E108" s="7"/>
      <c r="F108" s="16" t="s">
        <v>38</v>
      </c>
      <c r="H108" s="7"/>
      <c r="I108" s="7"/>
      <c r="J108" s="7"/>
    </row>
    <row r="109" customFormat="false" ht="12.75" hidden="false" customHeight="false" outlineLevel="0" collapsed="false">
      <c r="B109" s="1"/>
      <c r="C109" s="7"/>
      <c r="D109" s="17" t="n">
        <v>1472</v>
      </c>
      <c r="E109" s="16" t="s">
        <v>39</v>
      </c>
      <c r="F109" s="16" t="s">
        <v>40</v>
      </c>
      <c r="H109" s="7"/>
      <c r="I109" s="7"/>
      <c r="J109" s="7"/>
    </row>
    <row r="110" customFormat="false" ht="12.75" hidden="false" customHeight="false" outlineLevel="0" collapsed="false">
      <c r="D110" s="17" t="n">
        <v>1482</v>
      </c>
      <c r="E110" s="18" t="s">
        <v>39</v>
      </c>
      <c r="F110" s="18" t="s">
        <v>41</v>
      </c>
    </row>
    <row r="111" customFormat="false" ht="12.75" hidden="false" customHeight="false" outlineLevel="0" collapsed="false">
      <c r="D111" s="17" t="n">
        <v>1492</v>
      </c>
      <c r="E111" s="18" t="s">
        <v>39</v>
      </c>
      <c r="F111" s="18" t="s">
        <v>42</v>
      </c>
    </row>
    <row r="116" customFormat="false" ht="12.75" hidden="false" customHeight="false" outlineLevel="0" collapsed="false">
      <c r="B116" s="1" t="s">
        <v>0</v>
      </c>
      <c r="C116" s="1" t="s">
        <v>1</v>
      </c>
      <c r="D116" s="1"/>
      <c r="E116" s="1"/>
      <c r="F116" s="1"/>
    </row>
    <row r="117" customFormat="false" ht="12.75" hidden="false" customHeight="false" outlineLevel="0" collapsed="false">
      <c r="B117" s="1" t="s">
        <v>0</v>
      </c>
      <c r="C117" s="1" t="s">
        <v>2</v>
      </c>
      <c r="D117" s="1"/>
      <c r="E117" s="1"/>
      <c r="F117" s="1"/>
    </row>
    <row r="119" customFormat="false" ht="12.75" hidden="false" customHeight="false" outlineLevel="0" collapsed="false">
      <c r="B119" s="13"/>
      <c r="C119" s="13" t="s">
        <v>3</v>
      </c>
      <c r="D119" s="13"/>
      <c r="E119" s="13"/>
      <c r="F119" s="13"/>
    </row>
    <row r="120" customFormat="false" ht="12.75" hidden="false" customHeight="false" outlineLevel="0" collapsed="false">
      <c r="B120" s="1"/>
      <c r="C120" s="1" t="s">
        <v>4</v>
      </c>
      <c r="D120" s="3" t="s">
        <v>5</v>
      </c>
      <c r="E120" s="1" t="s">
        <v>6</v>
      </c>
      <c r="F120" s="1"/>
      <c r="G120" s="1"/>
      <c r="H120" s="4" t="s">
        <v>7</v>
      </c>
      <c r="I120" s="4"/>
      <c r="J120" s="2"/>
    </row>
    <row r="121" customFormat="false" ht="12.75" hidden="false" customHeight="false" outlineLevel="0" collapsed="false">
      <c r="B121" s="4" t="s">
        <v>9</v>
      </c>
      <c r="C121" s="4" t="s">
        <v>10</v>
      </c>
      <c r="D121" s="4" t="s">
        <v>11</v>
      </c>
      <c r="E121" s="4" t="s">
        <v>12</v>
      </c>
      <c r="F121" s="4" t="s">
        <v>13</v>
      </c>
      <c r="G121" s="3" t="s">
        <v>0</v>
      </c>
      <c r="H121" s="5" t="s">
        <v>14</v>
      </c>
      <c r="I121" s="5" t="s">
        <v>15</v>
      </c>
      <c r="J121" s="6" t="s">
        <v>16</v>
      </c>
      <c r="L121" s="12" t="s">
        <v>33</v>
      </c>
      <c r="M121" s="12" t="s">
        <v>35</v>
      </c>
    </row>
    <row r="122" customFormat="false" ht="12.75" hidden="false" customHeight="false" outlineLevel="0" collapsed="false">
      <c r="C122" s="7"/>
      <c r="D122" s="8"/>
      <c r="E122" s="7"/>
    </row>
    <row r="123" customFormat="false" ht="12.75" hidden="false" customHeight="false" outlineLevel="0" collapsed="false">
      <c r="A123" s="1" t="n">
        <v>2001</v>
      </c>
      <c r="B123" s="0" t="s">
        <v>17</v>
      </c>
      <c r="C123" s="7" t="n">
        <v>1549</v>
      </c>
      <c r="D123" s="8" t="n">
        <f aca="false">C123/1462</f>
        <v>1.05950752393981</v>
      </c>
      <c r="E123" s="7" t="n">
        <v>11</v>
      </c>
      <c r="F123" s="0" t="n">
        <v>0</v>
      </c>
      <c r="H123" s="0" t="n">
        <v>169</v>
      </c>
      <c r="I123" s="0" t="n">
        <v>142</v>
      </c>
      <c r="J123" s="0" t="n">
        <f aca="false">H123+I123</f>
        <v>311</v>
      </c>
      <c r="L123" s="0" t="n">
        <v>8</v>
      </c>
      <c r="M123" s="0" t="n">
        <v>31</v>
      </c>
      <c r="N123" s="0" t="n">
        <f aca="false">M123*C123</f>
        <v>48019</v>
      </c>
    </row>
    <row r="124" customFormat="false" ht="12.75" hidden="false" customHeight="false" outlineLevel="0" collapsed="false">
      <c r="B124" s="0" t="s">
        <v>18</v>
      </c>
      <c r="C124" s="7" t="n">
        <v>1374</v>
      </c>
      <c r="D124" s="8" t="n">
        <f aca="false">C124/1462</f>
        <v>0.939808481532148</v>
      </c>
      <c r="E124" s="7" t="n">
        <v>7</v>
      </c>
      <c r="F124" s="7" t="n">
        <v>0</v>
      </c>
      <c r="H124" s="7" t="n">
        <v>154</v>
      </c>
      <c r="I124" s="7" t="n">
        <v>138</v>
      </c>
      <c r="J124" s="0" t="n">
        <f aca="false">H124+I124</f>
        <v>292</v>
      </c>
      <c r="L124" s="7" t="n">
        <v>4</v>
      </c>
      <c r="M124" s="7" t="n">
        <v>25</v>
      </c>
      <c r="N124" s="0" t="n">
        <f aca="false">M124*C124</f>
        <v>34350</v>
      </c>
    </row>
    <row r="125" customFormat="false" ht="12.75" hidden="false" customHeight="false" outlineLevel="0" collapsed="false">
      <c r="B125" s="0" t="s">
        <v>19</v>
      </c>
      <c r="C125" s="7" t="n">
        <v>0</v>
      </c>
      <c r="D125" s="8" t="n">
        <f aca="false">C125/1462</f>
        <v>0</v>
      </c>
      <c r="E125" s="7" t="n">
        <v>0</v>
      </c>
      <c r="F125" s="7" t="n">
        <v>0</v>
      </c>
      <c r="H125" s="7" t="n">
        <v>0</v>
      </c>
      <c r="I125" s="7" t="n">
        <v>0</v>
      </c>
      <c r="J125" s="0" t="n">
        <f aca="false">H125+I125</f>
        <v>0</v>
      </c>
      <c r="L125" s="7" t="n">
        <v>0</v>
      </c>
      <c r="M125" s="7" t="n">
        <v>0</v>
      </c>
      <c r="N125" s="0" t="n">
        <f aca="false">M125*C125</f>
        <v>0</v>
      </c>
    </row>
    <row r="126" customFormat="false" ht="12.75" hidden="false" customHeight="false" outlineLevel="0" collapsed="false">
      <c r="B126" s="0" t="s">
        <v>20</v>
      </c>
      <c r="C126" s="7" t="n">
        <v>0</v>
      </c>
      <c r="D126" s="8" t="n">
        <f aca="false">C126/1462</f>
        <v>0</v>
      </c>
      <c r="E126" s="7" t="n">
        <v>0</v>
      </c>
      <c r="F126" s="7" t="n">
        <v>0</v>
      </c>
      <c r="H126" s="7" t="n">
        <v>0</v>
      </c>
      <c r="I126" s="7" t="n">
        <v>0</v>
      </c>
      <c r="J126" s="0" t="n">
        <f aca="false">H126+I126</f>
        <v>0</v>
      </c>
      <c r="L126" s="7" t="n">
        <v>0</v>
      </c>
      <c r="M126" s="7" t="n">
        <v>0</v>
      </c>
      <c r="N126" s="0" t="n">
        <f aca="false">M126*C126</f>
        <v>0</v>
      </c>
    </row>
    <row r="127" customFormat="false" ht="12.75" hidden="false" customHeight="false" outlineLevel="0" collapsed="false">
      <c r="B127" s="0" t="s">
        <v>21</v>
      </c>
      <c r="C127" s="7" t="n">
        <v>0</v>
      </c>
      <c r="D127" s="8" t="n">
        <f aca="false">C127/1625</f>
        <v>0</v>
      </c>
      <c r="E127" s="7" t="n">
        <v>0</v>
      </c>
      <c r="F127" s="7" t="n">
        <v>0</v>
      </c>
      <c r="H127" s="7" t="n">
        <v>0</v>
      </c>
      <c r="I127" s="7" t="n">
        <v>0</v>
      </c>
      <c r="J127" s="0" t="n">
        <f aca="false">H127+I127</f>
        <v>0</v>
      </c>
      <c r="L127" s="7" t="n">
        <v>0</v>
      </c>
      <c r="M127" s="7" t="n">
        <v>0</v>
      </c>
      <c r="N127" s="0" t="n">
        <f aca="false">M127*C127</f>
        <v>0</v>
      </c>
    </row>
    <row r="128" customFormat="false" ht="12.75" hidden="false" customHeight="false" outlineLevel="0" collapsed="false">
      <c r="B128" s="0" t="s">
        <v>22</v>
      </c>
      <c r="C128" s="7" t="n">
        <v>0</v>
      </c>
      <c r="D128" s="8" t="n">
        <f aca="false">C128/1625</f>
        <v>0</v>
      </c>
      <c r="E128" s="7" t="n">
        <v>0</v>
      </c>
      <c r="F128" s="7" t="n">
        <v>0</v>
      </c>
      <c r="H128" s="7" t="n">
        <v>0</v>
      </c>
      <c r="I128" s="7" t="n">
        <v>0</v>
      </c>
      <c r="J128" s="0" t="n">
        <f aca="false">H128+I128</f>
        <v>0</v>
      </c>
      <c r="L128" s="7" t="n">
        <v>0</v>
      </c>
      <c r="M128" s="7" t="n">
        <v>0</v>
      </c>
      <c r="N128" s="0" t="n">
        <f aca="false">M128*C128</f>
        <v>0</v>
      </c>
    </row>
    <row r="129" customFormat="false" ht="12.75" hidden="false" customHeight="false" outlineLevel="0" collapsed="false">
      <c r="B129" s="0" t="s">
        <v>23</v>
      </c>
      <c r="C129" s="7" t="n">
        <v>0</v>
      </c>
      <c r="D129" s="8" t="n">
        <f aca="false">C129/1462</f>
        <v>0</v>
      </c>
      <c r="E129" s="7" t="n">
        <v>0</v>
      </c>
      <c r="F129" s="7" t="n">
        <v>0</v>
      </c>
      <c r="H129" s="7" t="n">
        <v>0</v>
      </c>
      <c r="I129" s="7" t="n">
        <v>0</v>
      </c>
      <c r="J129" s="0" t="n">
        <f aca="false">H129+I129</f>
        <v>0</v>
      </c>
      <c r="L129" s="7" t="n">
        <v>0</v>
      </c>
      <c r="M129" s="7" t="n">
        <v>0</v>
      </c>
      <c r="N129" s="0" t="n">
        <f aca="false">M129*C129</f>
        <v>0</v>
      </c>
    </row>
    <row r="130" customFormat="false" ht="12.75" hidden="false" customHeight="false" outlineLevel="0" collapsed="false">
      <c r="B130" s="0" t="s">
        <v>24</v>
      </c>
      <c r="C130" s="7" t="n">
        <v>0</v>
      </c>
      <c r="D130" s="8" t="n">
        <f aca="false">C130/1462</f>
        <v>0</v>
      </c>
      <c r="E130" s="7" t="n">
        <v>0</v>
      </c>
      <c r="F130" s="7" t="n">
        <v>0</v>
      </c>
      <c r="H130" s="7" t="n">
        <v>0</v>
      </c>
      <c r="I130" s="7" t="n">
        <v>0</v>
      </c>
      <c r="J130" s="0" t="n">
        <f aca="false">H130+I130</f>
        <v>0</v>
      </c>
      <c r="L130" s="7" t="n">
        <v>0</v>
      </c>
      <c r="M130" s="7" t="n">
        <v>0</v>
      </c>
      <c r="N130" s="0" t="n">
        <f aca="false">M130*C130</f>
        <v>0</v>
      </c>
    </row>
    <row r="131" customFormat="false" ht="12.75" hidden="false" customHeight="false" outlineLevel="0" collapsed="false">
      <c r="B131" s="0" t="s">
        <v>25</v>
      </c>
      <c r="C131" s="7" t="n">
        <v>0</v>
      </c>
      <c r="D131" s="8" t="n">
        <f aca="false">C131/1462</f>
        <v>0</v>
      </c>
      <c r="E131" s="7" t="n">
        <v>0</v>
      </c>
      <c r="F131" s="7" t="n">
        <v>0</v>
      </c>
      <c r="H131" s="7" t="n">
        <v>0</v>
      </c>
      <c r="I131" s="7" t="n">
        <v>0</v>
      </c>
      <c r="J131" s="0" t="n">
        <f aca="false">H131+I131</f>
        <v>0</v>
      </c>
      <c r="L131" s="7" t="n">
        <v>0</v>
      </c>
      <c r="M131" s="7" t="n">
        <v>0</v>
      </c>
      <c r="N131" s="0" t="n">
        <f aca="false">M131*C131</f>
        <v>0</v>
      </c>
    </row>
    <row r="132" customFormat="false" ht="12.75" hidden="false" customHeight="false" outlineLevel="0" collapsed="false">
      <c r="B132" s="0" t="s">
        <v>26</v>
      </c>
      <c r="C132" s="7" t="n">
        <v>0</v>
      </c>
      <c r="D132" s="8" t="n">
        <f aca="false">C132/1472</f>
        <v>0</v>
      </c>
      <c r="E132" s="7" t="n">
        <v>0</v>
      </c>
      <c r="F132" s="7" t="n">
        <v>0</v>
      </c>
      <c r="H132" s="7" t="n">
        <v>0</v>
      </c>
      <c r="I132" s="7" t="n">
        <v>0</v>
      </c>
      <c r="J132" s="0" t="n">
        <f aca="false">H132+I132</f>
        <v>0</v>
      </c>
      <c r="L132" s="7" t="n">
        <v>0</v>
      </c>
      <c r="M132" s="7" t="n">
        <v>0</v>
      </c>
      <c r="N132" s="0" t="n">
        <f aca="false">M132*C132</f>
        <v>0</v>
      </c>
    </row>
    <row r="133" customFormat="false" ht="12.75" hidden="false" customHeight="false" outlineLevel="0" collapsed="false">
      <c r="B133" s="0" t="s">
        <v>27</v>
      </c>
      <c r="C133" s="7" t="n">
        <v>0</v>
      </c>
      <c r="D133" s="8" t="n">
        <f aca="false">C133/1482</f>
        <v>0</v>
      </c>
      <c r="E133" s="7" t="n">
        <v>0</v>
      </c>
      <c r="F133" s="7" t="n">
        <v>0</v>
      </c>
      <c r="H133" s="7" t="n">
        <v>0</v>
      </c>
      <c r="I133" s="7" t="n">
        <v>0</v>
      </c>
      <c r="J133" s="0" t="n">
        <f aca="false">H133+I133</f>
        <v>0</v>
      </c>
      <c r="L133" s="7" t="n">
        <v>0</v>
      </c>
      <c r="M133" s="7" t="n">
        <v>0</v>
      </c>
      <c r="N133" s="0" t="n">
        <f aca="false">M133*C133</f>
        <v>0</v>
      </c>
    </row>
    <row r="134" customFormat="false" ht="12.75" hidden="false" customHeight="false" outlineLevel="0" collapsed="false">
      <c r="A134" s="0" t="s">
        <v>0</v>
      </c>
      <c r="B134" s="0" t="s">
        <v>28</v>
      </c>
      <c r="C134" s="7" t="n">
        <v>0</v>
      </c>
      <c r="D134" s="8" t="n">
        <f aca="false">C134/1600</f>
        <v>0</v>
      </c>
      <c r="E134" s="7" t="n">
        <v>0</v>
      </c>
      <c r="F134" s="7" t="n">
        <v>0</v>
      </c>
      <c r="G134" s="11"/>
      <c r="H134" s="7" t="n">
        <v>0</v>
      </c>
      <c r="I134" s="7" t="n">
        <v>0</v>
      </c>
      <c r="J134" s="0" t="n">
        <f aca="false">H134+I134</f>
        <v>0</v>
      </c>
      <c r="K134" s="11"/>
      <c r="L134" s="7" t="n">
        <v>0</v>
      </c>
      <c r="M134" s="7" t="n">
        <v>0</v>
      </c>
      <c r="N134" s="0" t="n">
        <f aca="false">M134*C134</f>
        <v>0</v>
      </c>
    </row>
    <row r="135" customFormat="false" ht="12.75" hidden="false" customHeight="false" outlineLevel="0" collapsed="false">
      <c r="B135" s="14" t="s">
        <v>36</v>
      </c>
      <c r="C135" s="7" t="n">
        <f aca="false">SUM(C123:C134)/2</f>
        <v>1461.5</v>
      </c>
      <c r="D135" s="8" t="n">
        <f aca="false">SUM(D123:D134)/2</f>
        <v>0.999658002735978</v>
      </c>
      <c r="E135" s="7" t="n">
        <f aca="false">SUM(E123:E134)/2</f>
        <v>9</v>
      </c>
      <c r="F135" s="7" t="n">
        <f aca="false">SUM(F123:F134)/2</f>
        <v>0</v>
      </c>
      <c r="H135" s="7" t="n">
        <f aca="false">SUM(H123:H134)/2</f>
        <v>161.5</v>
      </c>
      <c r="I135" s="7" t="n">
        <f aca="false">SUM(I123:I134)/2</f>
        <v>140</v>
      </c>
      <c r="J135" s="7" t="n">
        <f aca="false">SUM(J123:J134)/2</f>
        <v>301.5</v>
      </c>
      <c r="L135" s="7" t="n">
        <f aca="false">SUM(L123:L134)/2</f>
        <v>6</v>
      </c>
      <c r="M135" s="7" t="n">
        <f aca="false">SUM(M123:M134)</f>
        <v>56</v>
      </c>
      <c r="N135" s="7" t="n">
        <f aca="false">SUM(N123:N134)/M135</f>
        <v>1470.875</v>
      </c>
    </row>
    <row r="136" customFormat="false" ht="12.75" hidden="false" customHeight="false" outlineLevel="0" collapsed="false">
      <c r="B136" s="1"/>
      <c r="C136" s="7"/>
      <c r="D136" s="8"/>
      <c r="E136" s="7"/>
      <c r="F136" s="7"/>
      <c r="H136" s="7"/>
      <c r="I136" s="7"/>
      <c r="J136" s="7"/>
    </row>
    <row r="137" customFormat="false" ht="12.75" hidden="false" customHeight="false" outlineLevel="0" collapsed="false">
      <c r="A137" s="0" t="s">
        <v>37</v>
      </c>
      <c r="C137" s="7"/>
      <c r="D137" s="8"/>
      <c r="E137" s="7"/>
      <c r="F137" s="16" t="s">
        <v>38</v>
      </c>
      <c r="H137" s="7"/>
      <c r="I137" s="7"/>
      <c r="J137" s="7"/>
    </row>
    <row r="138" customFormat="false" ht="12.75" hidden="false" customHeight="false" outlineLevel="0" collapsed="false">
      <c r="B138" s="1"/>
      <c r="C138" s="7"/>
      <c r="D138" s="17" t="n">
        <v>1472</v>
      </c>
      <c r="E138" s="16" t="s">
        <v>39</v>
      </c>
      <c r="F138" s="16" t="s">
        <v>40</v>
      </c>
      <c r="H138" s="7"/>
      <c r="I138" s="7"/>
      <c r="J138" s="7"/>
    </row>
    <row r="139" customFormat="false" ht="12.75" hidden="false" customHeight="false" outlineLevel="0" collapsed="false">
      <c r="D139" s="17" t="n">
        <v>1482</v>
      </c>
      <c r="E139" s="18" t="s">
        <v>39</v>
      </c>
      <c r="F139" s="18" t="s">
        <v>41</v>
      </c>
    </row>
    <row r="140" customFormat="false" ht="12.75" hidden="false" customHeight="false" outlineLevel="0" collapsed="false">
      <c r="D140" s="17" t="n">
        <v>1492</v>
      </c>
      <c r="E140" s="18" t="s">
        <v>39</v>
      </c>
      <c r="F140" s="18" t="s">
        <v>42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0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4" activeCellId="0" sqref="F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4" min="4" style="0" width="11.85"/>
    <col collapsed="false" customWidth="true" hidden="false" outlineLevel="0" max="5" min="5" style="0" width="15.13"/>
    <col collapsed="false" customWidth="true" hidden="false" outlineLevel="0" max="6" min="6" style="0" width="10.13"/>
  </cols>
  <sheetData>
    <row r="1" customFormat="false" ht="12.75" hidden="false" customHeight="false" outlineLevel="0" collapsed="false">
      <c r="A1" s="0" t="s">
        <v>43</v>
      </c>
    </row>
    <row r="2" customFormat="false" ht="12" hidden="false" customHeight="true" outlineLevel="0" collapsed="false">
      <c r="A2" s="0" t="s">
        <v>44</v>
      </c>
      <c r="B2" s="19" t="n">
        <v>37312</v>
      </c>
      <c r="D2" s="20"/>
    </row>
    <row r="5" customFormat="false" ht="12.75" hidden="false" customHeight="false" outlineLevel="0" collapsed="false">
      <c r="A5" s="0" t="s">
        <v>45</v>
      </c>
    </row>
    <row r="6" customFormat="false" ht="12.75" hidden="false" customHeight="false" outlineLevel="0" collapsed="false">
      <c r="D6" s="18"/>
    </row>
    <row r="7" customFormat="false" ht="12.75" hidden="false" customHeight="false" outlineLevel="0" collapsed="false">
      <c r="A7" s="0" t="s">
        <v>46</v>
      </c>
      <c r="D7" s="21" t="n">
        <v>1462</v>
      </c>
    </row>
    <row r="8" customFormat="false" ht="12.75" hidden="false" customHeight="false" outlineLevel="0" collapsed="false">
      <c r="A8" s="0" t="s">
        <v>47</v>
      </c>
      <c r="D8" s="21" t="n">
        <v>1374</v>
      </c>
    </row>
    <row r="9" customFormat="false" ht="12.75" hidden="false" customHeight="false" outlineLevel="0" collapsed="false">
      <c r="A9" s="0" t="s">
        <v>48</v>
      </c>
      <c r="D9" s="21" t="n">
        <v>1350</v>
      </c>
      <c r="E9" s="0" t="s">
        <v>0</v>
      </c>
    </row>
    <row r="10" customFormat="false" ht="12.75" hidden="false" customHeight="false" outlineLevel="0" collapsed="false">
      <c r="A10" s="0" t="s">
        <v>49</v>
      </c>
      <c r="D10" s="21" t="n">
        <v>511</v>
      </c>
    </row>
    <row r="11" customFormat="false" ht="12.75" hidden="false" customHeight="false" outlineLevel="0" collapsed="false">
      <c r="A11" s="0" t="s">
        <v>50</v>
      </c>
      <c r="D11" s="21" t="n">
        <v>831</v>
      </c>
    </row>
    <row r="12" customFormat="false" ht="12.75" hidden="false" customHeight="false" outlineLevel="0" collapsed="false">
      <c r="A12" s="0" t="s">
        <v>51</v>
      </c>
      <c r="D12" s="21" t="n">
        <v>0</v>
      </c>
      <c r="F12" s="0" t="s">
        <v>0</v>
      </c>
    </row>
    <row r="13" customFormat="false" ht="12.75" hidden="false" customHeight="false" outlineLevel="0" collapsed="false">
      <c r="A13" s="0" t="s">
        <v>52</v>
      </c>
      <c r="D13" s="21" t="n">
        <v>8</v>
      </c>
      <c r="F13" s="0" t="s">
        <v>0</v>
      </c>
    </row>
    <row r="14" customFormat="false" ht="12.75" hidden="false" customHeight="false" outlineLevel="0" collapsed="false">
      <c r="D14" s="21"/>
    </row>
    <row r="15" customFormat="false" ht="12.75" hidden="false" customHeight="false" outlineLevel="0" collapsed="false">
      <c r="A15" s="0" t="s">
        <v>53</v>
      </c>
      <c r="D15" s="21" t="n">
        <v>519</v>
      </c>
    </row>
    <row r="16" customFormat="false" ht="12.75" hidden="false" customHeight="false" outlineLevel="0" collapsed="false">
      <c r="A16" s="0" t="s">
        <v>54</v>
      </c>
      <c r="D16" s="21" t="n">
        <v>125</v>
      </c>
    </row>
    <row r="17" customFormat="false" ht="12.75" hidden="false" customHeight="false" outlineLevel="0" collapsed="false">
      <c r="A17" s="0" t="s">
        <v>55</v>
      </c>
      <c r="D17" s="21" t="n">
        <v>271</v>
      </c>
    </row>
    <row r="18" customFormat="false" ht="12.75" hidden="false" customHeight="false" outlineLevel="0" collapsed="false">
      <c r="A18" s="0" t="s">
        <v>56</v>
      </c>
      <c r="B18" s="0" t="s">
        <v>57</v>
      </c>
      <c r="D18" s="21" t="n">
        <v>92</v>
      </c>
    </row>
    <row r="19" customFormat="false" ht="12.75" hidden="false" customHeight="false" outlineLevel="0" collapsed="false">
      <c r="D19" s="21"/>
    </row>
    <row r="20" customFormat="false" ht="12.75" hidden="false" customHeight="false" outlineLevel="0" collapsed="false">
      <c r="D20" s="21"/>
    </row>
    <row r="21" customFormat="false" ht="12.75" hidden="false" customHeight="false" outlineLevel="0" collapsed="false">
      <c r="A21" s="0" t="s">
        <v>58</v>
      </c>
      <c r="D21" s="21"/>
    </row>
    <row r="22" customFormat="false" ht="12.75" hidden="false" customHeight="false" outlineLevel="0" collapsed="false">
      <c r="A22" s="0" t="s">
        <v>59</v>
      </c>
      <c r="D22" s="21" t="n">
        <v>-513824</v>
      </c>
      <c r="E22" s="0" t="s">
        <v>60</v>
      </c>
      <c r="F22" s="19" t="n">
        <v>37310</v>
      </c>
    </row>
    <row r="23" customFormat="false" ht="12.75" hidden="false" customHeight="false" outlineLevel="0" collapsed="false">
      <c r="A23" s="0" t="s">
        <v>61</v>
      </c>
      <c r="D23" s="21" t="n">
        <v>327040</v>
      </c>
      <c r="E23" s="0" t="s">
        <v>62</v>
      </c>
      <c r="F23" s="19" t="n">
        <v>37310</v>
      </c>
    </row>
  </sheetData>
  <printOptions headings="false" gridLines="false" gridLinesSet="true" horizontalCentered="false" verticalCentered="false"/>
  <pageMargins left="0.747916666666667" right="0.747916666666667" top="0.984027777777778" bottom="0.845138888888889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&amp;LFGT N/Teammktg/thruput.xls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0" activeCellId="0" sqref="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85"/>
  </cols>
  <sheetData>
    <row r="1" customFormat="false" ht="12.75" hidden="false" customHeight="false" outlineLevel="0" collapsed="false">
      <c r="A1" s="0" t="s">
        <v>63</v>
      </c>
    </row>
    <row r="3" customFormat="false" ht="12.75" hidden="false" customHeight="false" outlineLevel="0" collapsed="false">
      <c r="A3" s="0" t="n">
        <v>1</v>
      </c>
      <c r="B3" s="0" t="s">
        <v>64</v>
      </c>
    </row>
    <row r="4" customFormat="false" ht="12.75" hidden="false" customHeight="false" outlineLevel="0" collapsed="false">
      <c r="B4" s="1" t="s">
        <v>65</v>
      </c>
    </row>
    <row r="5" customFormat="false" ht="12.75" hidden="false" customHeight="false" outlineLevel="0" collapsed="false">
      <c r="A5" s="0" t="n">
        <v>2</v>
      </c>
      <c r="B5" s="0" t="s">
        <v>66</v>
      </c>
    </row>
    <row r="6" customFormat="false" ht="12.75" hidden="false" customHeight="false" outlineLevel="0" collapsed="false">
      <c r="B6" s="0" t="s">
        <v>67</v>
      </c>
    </row>
    <row r="7" customFormat="false" ht="12.75" hidden="false" customHeight="false" outlineLevel="0" collapsed="false">
      <c r="B7" s="0" t="s">
        <v>68</v>
      </c>
    </row>
    <row r="8" customFormat="false" ht="12.75" hidden="false" customHeight="false" outlineLevel="0" collapsed="false">
      <c r="B8" s="0" t="s">
        <v>69</v>
      </c>
    </row>
    <row r="10" customFormat="false" ht="12.75" hidden="false" customHeight="false" outlineLevel="0" collapsed="false">
      <c r="A10" s="0" t="n">
        <v>3</v>
      </c>
      <c r="B10" s="0" t="s">
        <v>70</v>
      </c>
    </row>
    <row r="11" customFormat="false" ht="12.75" hidden="false" customHeight="false" outlineLevel="0" collapsed="false">
      <c r="B11" s="0" t="s">
        <v>71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1997-11-17T19:01:23Z</dcterms:created>
  <dc:creator>smiller</dc:creator>
  <dc:description/>
  <dc:language>en-US</dc:language>
  <cp:lastModifiedBy>tcooper</cp:lastModifiedBy>
  <cp:lastPrinted>2002-02-19T09:54:03Z</cp:lastPrinted>
  <dcterms:modified xsi:type="dcterms:W3CDTF">2002-02-25T16:54:02Z</dcterms:modified>
  <cp:revision>0</cp:revision>
  <dc:subject/>
  <dc:title/>
</cp:coreProperties>
</file>